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slg_cehua\trunk\数值文档\数值设计\"/>
    </mc:Choice>
  </mc:AlternateContent>
  <xr:revisionPtr revIDLastSave="0" documentId="13_ncr:1_{F53861C1-29D1-44CF-93C2-74127CC1865E}" xr6:coauthVersionLast="45" xr6:coauthVersionMax="45" xr10:uidLastSave="{00000000-0000-0000-0000-000000000000}"/>
  <bookViews>
    <workbookView xWindow="-120" yWindow="-120" windowWidth="29040" windowHeight="15840" firstSheet="1" activeTab="1" xr2:uid="{00000000-000D-0000-FFFF-FFFF00000000}"/>
  </bookViews>
  <sheets>
    <sheet name="Sheet2" sheetId="48" state="hidden" r:id="rId1"/>
    <sheet name="节奏总纲" sheetId="64" r:id="rId2"/>
    <sheet name="三维属性" sheetId="58" r:id="rId3"/>
    <sheet name="战斗属性(攻击)" sheetId="59" r:id="rId4"/>
    <sheet name="战斗属性(防御)" sheetId="60" r:id="rId5"/>
    <sheet name="战斗属性(血量)" sheetId="61" r:id="rId6"/>
    <sheet name="携带兵力" sheetId="62" r:id="rId7"/>
    <sheet name="负重" sheetId="63" r:id="rId8"/>
    <sheet name="攻城" sheetId="65" r:id="rId9"/>
    <sheet name="非r战斗属性比重" sheetId="66" r:id="rId10"/>
    <sheet name="Sheet1" sheetId="71" state="hidden" r:id="rId11"/>
    <sheet name="中r战斗属性比重" sheetId="69" r:id="rId12"/>
    <sheet name="超r战斗属性比重" sheetId="70" r:id="rId13"/>
  </sheets>
  <functionGroups builtInGroupCount="19"/>
  <externalReferences>
    <externalReference r:id="rId14"/>
    <externalReference r:id="rId15"/>
    <externalReference r:id="rId16"/>
    <externalReference r:id="rId17"/>
    <externalReference r:id="rId18"/>
    <externalReference r:id="rId19"/>
  </externalReferences>
  <definedNames>
    <definedName name="aaa">(#REF!,#REF!)</definedName>
    <definedName name="时间节点">#REF!</definedName>
  </definedNames>
  <calcPr calcId="191029"/>
  <customWorkbookViews>
    <customWorkbookView name="admin - 个人视图" guid="{459B7961-6E0F-4AD2-B1C7-0898323A2E74}" mergeInterval="0" personalView="1" maximized="1" windowWidth="1920" windowHeight="804" activeSheetId="3"/>
  </customWorkbookViews>
</workbook>
</file>

<file path=xl/calcChain.xml><?xml version="1.0" encoding="utf-8"?>
<calcChain xmlns="http://schemas.openxmlformats.org/spreadsheetml/2006/main">
  <c r="BA5" i="64" l="1"/>
  <c r="BB5" i="64"/>
  <c r="BC5" i="64"/>
  <c r="BD5" i="64"/>
  <c r="BE5" i="64"/>
  <c r="BA6" i="64"/>
  <c r="BB6" i="64"/>
  <c r="BC6" i="64"/>
  <c r="BD6" i="64"/>
  <c r="BE6" i="64"/>
  <c r="BA7" i="64"/>
  <c r="BB7" i="64"/>
  <c r="BC7" i="64"/>
  <c r="BD7" i="64"/>
  <c r="BE7" i="64"/>
  <c r="BA8" i="64"/>
  <c r="BB8" i="64"/>
  <c r="BC8" i="64"/>
  <c r="BD8" i="64"/>
  <c r="BE8" i="64"/>
  <c r="BA9" i="64"/>
  <c r="BB9" i="64"/>
  <c r="BC9" i="64"/>
  <c r="BD9" i="64"/>
  <c r="BE9" i="64"/>
  <c r="BA10" i="64"/>
  <c r="BB10" i="64"/>
  <c r="BC10" i="64"/>
  <c r="BD10" i="64"/>
  <c r="BE10" i="64"/>
  <c r="BA11" i="64"/>
  <c r="BB11" i="64"/>
  <c r="BC11" i="64"/>
  <c r="BD11" i="64"/>
  <c r="BE11" i="64"/>
  <c r="BA12" i="64"/>
  <c r="BB12" i="64"/>
  <c r="BC12" i="64"/>
  <c r="BD12" i="64"/>
  <c r="BE12" i="64"/>
  <c r="BA13" i="64"/>
  <c r="BB13" i="64"/>
  <c r="BC13" i="64"/>
  <c r="BD13" i="64"/>
  <c r="BE13" i="64"/>
  <c r="BA14" i="64"/>
  <c r="BB14" i="64"/>
  <c r="BC14" i="64"/>
  <c r="BD14" i="64"/>
  <c r="BE14" i="64"/>
  <c r="BA15" i="64"/>
  <c r="BB15" i="64"/>
  <c r="BC15" i="64"/>
  <c r="BD15" i="64"/>
  <c r="BE15" i="64"/>
  <c r="BA16" i="64"/>
  <c r="BB16" i="64"/>
  <c r="BC16" i="64"/>
  <c r="BD16" i="64"/>
  <c r="BE16" i="64"/>
  <c r="BA17" i="64"/>
  <c r="BB17" i="64"/>
  <c r="BC17" i="64"/>
  <c r="BD17" i="64"/>
  <c r="BE17" i="64"/>
  <c r="BA18" i="64"/>
  <c r="BB18" i="64"/>
  <c r="BC18" i="64"/>
  <c r="BD18" i="64"/>
  <c r="BE18" i="64"/>
  <c r="BA19" i="64"/>
  <c r="BB19" i="64"/>
  <c r="BC19" i="64"/>
  <c r="BD19" i="64"/>
  <c r="BE19" i="64"/>
  <c r="BA20" i="64"/>
  <c r="BB20" i="64"/>
  <c r="BC20" i="64"/>
  <c r="BD20" i="64"/>
  <c r="BE20" i="64"/>
  <c r="BA21" i="64"/>
  <c r="BB21" i="64"/>
  <c r="BC21" i="64"/>
  <c r="BD21" i="64"/>
  <c r="BE21" i="64"/>
  <c r="BA22" i="64"/>
  <c r="BB22" i="64"/>
  <c r="BC22" i="64"/>
  <c r="BD22" i="64"/>
  <c r="BE22" i="64"/>
  <c r="BA23" i="64"/>
  <c r="BB23" i="64"/>
  <c r="BC23" i="64"/>
  <c r="BD23" i="64"/>
  <c r="BE23" i="64"/>
  <c r="BA24" i="64"/>
  <c r="BB24" i="64"/>
  <c r="BC24" i="64"/>
  <c r="BD24" i="64"/>
  <c r="BE24" i="64"/>
  <c r="BA25" i="64"/>
  <c r="BB25" i="64"/>
  <c r="BC25" i="64"/>
  <c r="BD25" i="64"/>
  <c r="BE25" i="64"/>
  <c r="BA26" i="64"/>
  <c r="BB26" i="64"/>
  <c r="BC26" i="64"/>
  <c r="BD26" i="64"/>
  <c r="BE26" i="64"/>
  <c r="BA27" i="64"/>
  <c r="BB27" i="64"/>
  <c r="BC27" i="64"/>
  <c r="BD27" i="64"/>
  <c r="BE27" i="64"/>
  <c r="BA28" i="64"/>
  <c r="BB28" i="64"/>
  <c r="BC28" i="64"/>
  <c r="BD28" i="64"/>
  <c r="BE28" i="64"/>
  <c r="BA29" i="64"/>
  <c r="BB29" i="64"/>
  <c r="BC29" i="64"/>
  <c r="BD29" i="64"/>
  <c r="BE29" i="64"/>
  <c r="BA30" i="64"/>
  <c r="BB30" i="64"/>
  <c r="BC30" i="64"/>
  <c r="BD30" i="64"/>
  <c r="BE30" i="64"/>
  <c r="BA31" i="64"/>
  <c r="BB31" i="64"/>
  <c r="BC31" i="64"/>
  <c r="BD31" i="64"/>
  <c r="BE31" i="64"/>
  <c r="BA32" i="64"/>
  <c r="BB32" i="64"/>
  <c r="BC32" i="64"/>
  <c r="BD32" i="64"/>
  <c r="BE32" i="64"/>
  <c r="BA33" i="64"/>
  <c r="BB33" i="64"/>
  <c r="BC33" i="64"/>
  <c r="BD33" i="64"/>
  <c r="BE33" i="64"/>
  <c r="BA34" i="64"/>
  <c r="BB34" i="64"/>
  <c r="BC34" i="64"/>
  <c r="BD34" i="64"/>
  <c r="BE34" i="64"/>
  <c r="BA35" i="64"/>
  <c r="BB35" i="64"/>
  <c r="BC35" i="64"/>
  <c r="BD35" i="64"/>
  <c r="BE35" i="64"/>
  <c r="BA36" i="64"/>
  <c r="BB36" i="64"/>
  <c r="BC36" i="64"/>
  <c r="BD36" i="64"/>
  <c r="BE36" i="64"/>
  <c r="BA37" i="64"/>
  <c r="BB37" i="64"/>
  <c r="BC37" i="64"/>
  <c r="BD37" i="64"/>
  <c r="BE37" i="64"/>
  <c r="BA38" i="64"/>
  <c r="BB38" i="64"/>
  <c r="BC38" i="64"/>
  <c r="BD38" i="64"/>
  <c r="BE38" i="64"/>
  <c r="BA39" i="64"/>
  <c r="BB39" i="64"/>
  <c r="BC39" i="64"/>
  <c r="BD39" i="64"/>
  <c r="BE39" i="64"/>
  <c r="BA40" i="64"/>
  <c r="BB40" i="64"/>
  <c r="BC40" i="64"/>
  <c r="BD40" i="64"/>
  <c r="BE40" i="64"/>
  <c r="BA41" i="64"/>
  <c r="BB41" i="64"/>
  <c r="BC41" i="64"/>
  <c r="BD41" i="64"/>
  <c r="BE41" i="64"/>
  <c r="BA42" i="64"/>
  <c r="BB42" i="64"/>
  <c r="BC42" i="64"/>
  <c r="BD42" i="64"/>
  <c r="BE42" i="64"/>
  <c r="BA43" i="64"/>
  <c r="BB43" i="64"/>
  <c r="BC43" i="64"/>
  <c r="BD43" i="64"/>
  <c r="BE43" i="64"/>
  <c r="BA44" i="64"/>
  <c r="BB44" i="64"/>
  <c r="BC44" i="64"/>
  <c r="BD44" i="64"/>
  <c r="BE44" i="64"/>
  <c r="BA45" i="64"/>
  <c r="BB45" i="64"/>
  <c r="BC45" i="64"/>
  <c r="BD45" i="64"/>
  <c r="BE45" i="64"/>
  <c r="BA46" i="64"/>
  <c r="BB46" i="64"/>
  <c r="BC46" i="64"/>
  <c r="BD46" i="64"/>
  <c r="BE46" i="64"/>
  <c r="BA47" i="64"/>
  <c r="BB47" i="64"/>
  <c r="BC47" i="64"/>
  <c r="BD47" i="64"/>
  <c r="BE47" i="64"/>
  <c r="BA48" i="64"/>
  <c r="BB48" i="64"/>
  <c r="BC48" i="64"/>
  <c r="BD48" i="64"/>
  <c r="BE48" i="64"/>
  <c r="BA49" i="64"/>
  <c r="BB49" i="64"/>
  <c r="BC49" i="64"/>
  <c r="BD49" i="64"/>
  <c r="BE49" i="64"/>
  <c r="BA50" i="64"/>
  <c r="BB50" i="64"/>
  <c r="BC50" i="64"/>
  <c r="BD50" i="64"/>
  <c r="BE50" i="64"/>
  <c r="BA51" i="64"/>
  <c r="BB51" i="64"/>
  <c r="BC51" i="64"/>
  <c r="BD51" i="64"/>
  <c r="BE51" i="64"/>
  <c r="BA52" i="64"/>
  <c r="BB52" i="64"/>
  <c r="BC52" i="64"/>
  <c r="BD52" i="64"/>
  <c r="BE52" i="64"/>
  <c r="BA53" i="64"/>
  <c r="BB53" i="64"/>
  <c r="BC53" i="64"/>
  <c r="BD53" i="64"/>
  <c r="BE53" i="64"/>
  <c r="BA54" i="64"/>
  <c r="BB54" i="64"/>
  <c r="BC54" i="64"/>
  <c r="BD54" i="64"/>
  <c r="BE54" i="64"/>
  <c r="BA55" i="64"/>
  <c r="BB55" i="64"/>
  <c r="BC55" i="64"/>
  <c r="BD55" i="64"/>
  <c r="BE55" i="64"/>
  <c r="BA56" i="64"/>
  <c r="BB56" i="64"/>
  <c r="BC56" i="64"/>
  <c r="BD56" i="64"/>
  <c r="BE56" i="64"/>
  <c r="BA57" i="64"/>
  <c r="BB57" i="64"/>
  <c r="BC57" i="64"/>
  <c r="BD57" i="64"/>
  <c r="BE57" i="64"/>
  <c r="BA58" i="64"/>
  <c r="BB58" i="64"/>
  <c r="BC58" i="64"/>
  <c r="BD58" i="64"/>
  <c r="BE58" i="64"/>
  <c r="BA59" i="64"/>
  <c r="BB59" i="64"/>
  <c r="BC59" i="64"/>
  <c r="BD59" i="64"/>
  <c r="BE59" i="64"/>
  <c r="BA60" i="64"/>
  <c r="BB60" i="64"/>
  <c r="BC60" i="64"/>
  <c r="BD60" i="64"/>
  <c r="BE60" i="64"/>
  <c r="BA61" i="64"/>
  <c r="BB61" i="64"/>
  <c r="BC61" i="64"/>
  <c r="BD61" i="64"/>
  <c r="BE61" i="64"/>
  <c r="BA62" i="64"/>
  <c r="BB62" i="64"/>
  <c r="BC62" i="64"/>
  <c r="BD62" i="64"/>
  <c r="BE62" i="64"/>
  <c r="BA63" i="64"/>
  <c r="BB63" i="64"/>
  <c r="BC63" i="64"/>
  <c r="BD63" i="64"/>
  <c r="BE63" i="64"/>
  <c r="BA64" i="64"/>
  <c r="BB64" i="64"/>
  <c r="BC64" i="64"/>
  <c r="BD64" i="64"/>
  <c r="BE64" i="64"/>
  <c r="BA65" i="64"/>
  <c r="BB65" i="64"/>
  <c r="BC65" i="64"/>
  <c r="BD65" i="64"/>
  <c r="BE65" i="64"/>
  <c r="BA66" i="64"/>
  <c r="BB66" i="64"/>
  <c r="BC66" i="64"/>
  <c r="BD66" i="64"/>
  <c r="BE66" i="64"/>
  <c r="BA67" i="64"/>
  <c r="BB67" i="64"/>
  <c r="BC67" i="64"/>
  <c r="BD67" i="64"/>
  <c r="BE67" i="64"/>
  <c r="BA68" i="64"/>
  <c r="BB68" i="64"/>
  <c r="BC68" i="64"/>
  <c r="BD68" i="64"/>
  <c r="BE68" i="64"/>
  <c r="BA69" i="64"/>
  <c r="BB69" i="64"/>
  <c r="BC69" i="64"/>
  <c r="BD69" i="64"/>
  <c r="BE69" i="64"/>
  <c r="BA70" i="64"/>
  <c r="BB70" i="64"/>
  <c r="BC70" i="64"/>
  <c r="BD70" i="64"/>
  <c r="BE70" i="64"/>
  <c r="BA71" i="64"/>
  <c r="BB71" i="64"/>
  <c r="BC71" i="64"/>
  <c r="BD71" i="64"/>
  <c r="BE71" i="64"/>
  <c r="BA72" i="64"/>
  <c r="BB72" i="64"/>
  <c r="BC72" i="64"/>
  <c r="BD72" i="64"/>
  <c r="BE72" i="64"/>
  <c r="BA73" i="64"/>
  <c r="BB73" i="64"/>
  <c r="BC73" i="64"/>
  <c r="BD73" i="64"/>
  <c r="BE73" i="64"/>
  <c r="BA74" i="64"/>
  <c r="BB74" i="64"/>
  <c r="BC74" i="64"/>
  <c r="BD74" i="64"/>
  <c r="BE74" i="64"/>
  <c r="BA75" i="64"/>
  <c r="BB75" i="64"/>
  <c r="BC75" i="64"/>
  <c r="BD75" i="64"/>
  <c r="BE75" i="64"/>
  <c r="BA76" i="64"/>
  <c r="BB76" i="64"/>
  <c r="BC76" i="64"/>
  <c r="BD76" i="64"/>
  <c r="BE76" i="64"/>
  <c r="BA77" i="64"/>
  <c r="BB77" i="64"/>
  <c r="BC77" i="64"/>
  <c r="BD77" i="64"/>
  <c r="BE77" i="64"/>
  <c r="BA78" i="64"/>
  <c r="BB78" i="64"/>
  <c r="BC78" i="64"/>
  <c r="BD78" i="64"/>
  <c r="BE78" i="64"/>
  <c r="BA79" i="64"/>
  <c r="BB79" i="64"/>
  <c r="BC79" i="64"/>
  <c r="BD79" i="64"/>
  <c r="BE79" i="64"/>
  <c r="BA80" i="64"/>
  <c r="BB80" i="64"/>
  <c r="BC80" i="64"/>
  <c r="BD80" i="64"/>
  <c r="BE80" i="64"/>
  <c r="BA81" i="64"/>
  <c r="BB81" i="64"/>
  <c r="BC81" i="64"/>
  <c r="BD81" i="64"/>
  <c r="BE81" i="64"/>
  <c r="BA82" i="64"/>
  <c r="BB82" i="64"/>
  <c r="BC82" i="64"/>
  <c r="BD82" i="64"/>
  <c r="BE82" i="64"/>
  <c r="BA83" i="64"/>
  <c r="BB83" i="64"/>
  <c r="BC83" i="64"/>
  <c r="BD83" i="64"/>
  <c r="BE83" i="64"/>
  <c r="BA84" i="64"/>
  <c r="BB84" i="64"/>
  <c r="BC84" i="64"/>
  <c r="BD84" i="64"/>
  <c r="BE84" i="64"/>
  <c r="BA85" i="64"/>
  <c r="BB85" i="64"/>
  <c r="BC85" i="64"/>
  <c r="BD85" i="64"/>
  <c r="BE85" i="64"/>
  <c r="BA86" i="64"/>
  <c r="BB86" i="64"/>
  <c r="BC86" i="64"/>
  <c r="BD86" i="64"/>
  <c r="BE86" i="64"/>
  <c r="BA87" i="64"/>
  <c r="BB87" i="64"/>
  <c r="BC87" i="64"/>
  <c r="BD87" i="64"/>
  <c r="BE87" i="64"/>
  <c r="BA88" i="64"/>
  <c r="BB88" i="64"/>
  <c r="BC88" i="64"/>
  <c r="BD88" i="64"/>
  <c r="BE88" i="64"/>
  <c r="BA89" i="64"/>
  <c r="BB89" i="64"/>
  <c r="BC89" i="64"/>
  <c r="BD89" i="64"/>
  <c r="BE89" i="64"/>
  <c r="BA90" i="64"/>
  <c r="BB90" i="64"/>
  <c r="BC90" i="64"/>
  <c r="BD90" i="64"/>
  <c r="BE90" i="64"/>
  <c r="BA91" i="64"/>
  <c r="BB91" i="64"/>
  <c r="BC91" i="64"/>
  <c r="BD91" i="64"/>
  <c r="BE91" i="64"/>
  <c r="BA92" i="64"/>
  <c r="BB92" i="64"/>
  <c r="BC92" i="64"/>
  <c r="BD92" i="64"/>
  <c r="BE92" i="64"/>
  <c r="BA93" i="64"/>
  <c r="BB93" i="64"/>
  <c r="BC93" i="64"/>
  <c r="BD93" i="64"/>
  <c r="BE93" i="64"/>
  <c r="BA94" i="64"/>
  <c r="BB94" i="64"/>
  <c r="BC94" i="64"/>
  <c r="BD94" i="64"/>
  <c r="BE94" i="64"/>
  <c r="BA95" i="64"/>
  <c r="BB95" i="64"/>
  <c r="BC95" i="64"/>
  <c r="BD95" i="64"/>
  <c r="BE95" i="64"/>
  <c r="BA96" i="64"/>
  <c r="BB96" i="64"/>
  <c r="BC96" i="64"/>
  <c r="BD96" i="64"/>
  <c r="BE96" i="64"/>
  <c r="BA97" i="64"/>
  <c r="BB97" i="64"/>
  <c r="BC97" i="64"/>
  <c r="BD97" i="64"/>
  <c r="BE97" i="64"/>
  <c r="BA98" i="64"/>
  <c r="BB98" i="64"/>
  <c r="BC98" i="64"/>
  <c r="BD98" i="64"/>
  <c r="BE98" i="64"/>
  <c r="BA99" i="64"/>
  <c r="BB99" i="64"/>
  <c r="BC99" i="64"/>
  <c r="BD99" i="64"/>
  <c r="BE99" i="64"/>
  <c r="BA100" i="64"/>
  <c r="BB100" i="64"/>
  <c r="BC100" i="64"/>
  <c r="BD100" i="64"/>
  <c r="BE100" i="64"/>
  <c r="BA101" i="64"/>
  <c r="BB101" i="64"/>
  <c r="BC101" i="64"/>
  <c r="BD101" i="64"/>
  <c r="BE101" i="64"/>
  <c r="BA102" i="64"/>
  <c r="BB102" i="64"/>
  <c r="BC102" i="64"/>
  <c r="BD102" i="64"/>
  <c r="BE102" i="64"/>
  <c r="BA103" i="64"/>
  <c r="BB103" i="64"/>
  <c r="BC103" i="64"/>
  <c r="BD103" i="64"/>
  <c r="BE103" i="64"/>
  <c r="BA104" i="64"/>
  <c r="BB104" i="64"/>
  <c r="BC104" i="64"/>
  <c r="BD104" i="64"/>
  <c r="BE104" i="64"/>
  <c r="BA105" i="64"/>
  <c r="BB105" i="64"/>
  <c r="BC105" i="64"/>
  <c r="BD105" i="64"/>
  <c r="BE105" i="64"/>
  <c r="BA106" i="64"/>
  <c r="BB106" i="64"/>
  <c r="BC106" i="64"/>
  <c r="BD106" i="64"/>
  <c r="BE106" i="64"/>
  <c r="BA107" i="64"/>
  <c r="BB107" i="64"/>
  <c r="BC107" i="64"/>
  <c r="BD107" i="64"/>
  <c r="BE107" i="64"/>
  <c r="BA108" i="64"/>
  <c r="BB108" i="64"/>
  <c r="BC108" i="64"/>
  <c r="BD108" i="64"/>
  <c r="BE108" i="64"/>
  <c r="BA109" i="64"/>
  <c r="BB109" i="64"/>
  <c r="BC109" i="64"/>
  <c r="BD109" i="64"/>
  <c r="BE109" i="64"/>
  <c r="BA110" i="64"/>
  <c r="BB110" i="64"/>
  <c r="BC110" i="64"/>
  <c r="BD110" i="64"/>
  <c r="BE110" i="64"/>
  <c r="BA111" i="64"/>
  <c r="BB111" i="64"/>
  <c r="BC111" i="64"/>
  <c r="BD111" i="64"/>
  <c r="BE111" i="64"/>
  <c r="BA112" i="64"/>
  <c r="BB112" i="64"/>
  <c r="BC112" i="64"/>
  <c r="BD112" i="64"/>
  <c r="BE112" i="64"/>
  <c r="BA113" i="64"/>
  <c r="BB113" i="64"/>
  <c r="BC113" i="64"/>
  <c r="BD113" i="64"/>
  <c r="BE113" i="64"/>
  <c r="BA114" i="64"/>
  <c r="BB114" i="64"/>
  <c r="BC114" i="64"/>
  <c r="BD114" i="64"/>
  <c r="BE114" i="64"/>
  <c r="BA115" i="64"/>
  <c r="BB115" i="64"/>
  <c r="BC115" i="64"/>
  <c r="BD115" i="64"/>
  <c r="BE115" i="64"/>
  <c r="BA116" i="64"/>
  <c r="BB116" i="64"/>
  <c r="BC116" i="64"/>
  <c r="BD116" i="64"/>
  <c r="BE116" i="64"/>
  <c r="BA117" i="64"/>
  <c r="BB117" i="64"/>
  <c r="BC117" i="64"/>
  <c r="BD117" i="64"/>
  <c r="BE117" i="64"/>
  <c r="BA118" i="64"/>
  <c r="BB118" i="64"/>
  <c r="BC118" i="64"/>
  <c r="BD118" i="64"/>
  <c r="BE118" i="64"/>
  <c r="BA119" i="64"/>
  <c r="BB119" i="64"/>
  <c r="BC119" i="64"/>
  <c r="BD119" i="64"/>
  <c r="BE119" i="64"/>
  <c r="BA120" i="64"/>
  <c r="BB120" i="64"/>
  <c r="BC120" i="64"/>
  <c r="BD120" i="64"/>
  <c r="BE120" i="64"/>
  <c r="BA121" i="64"/>
  <c r="BB121" i="64"/>
  <c r="BC121" i="64"/>
  <c r="BD121" i="64"/>
  <c r="BE121" i="64"/>
  <c r="BA122" i="64"/>
  <c r="BB122" i="64"/>
  <c r="BC122" i="64"/>
  <c r="BD122" i="64"/>
  <c r="BE122" i="64"/>
  <c r="BA123" i="64"/>
  <c r="BB123" i="64"/>
  <c r="BC123" i="64"/>
  <c r="BD123" i="64"/>
  <c r="BE123" i="64"/>
  <c r="BA124" i="64"/>
  <c r="BB124" i="64"/>
  <c r="BC124" i="64"/>
  <c r="BD124" i="64"/>
  <c r="BE124" i="64"/>
  <c r="BA125" i="64"/>
  <c r="BB125" i="64"/>
  <c r="BC125" i="64"/>
  <c r="BD125" i="64"/>
  <c r="BE125" i="64"/>
  <c r="BA126" i="64"/>
  <c r="BB126" i="64"/>
  <c r="BC126" i="64"/>
  <c r="BD126" i="64"/>
  <c r="BE126" i="64"/>
  <c r="BA127" i="64"/>
  <c r="BB127" i="64"/>
  <c r="BC127" i="64"/>
  <c r="BD127" i="64"/>
  <c r="BE127" i="64"/>
  <c r="BA128" i="64"/>
  <c r="BB128" i="64"/>
  <c r="BC128" i="64"/>
  <c r="BD128" i="64"/>
  <c r="BE128" i="64"/>
  <c r="BA129" i="64"/>
  <c r="BB129" i="64"/>
  <c r="BC129" i="64"/>
  <c r="BD129" i="64"/>
  <c r="BE129" i="64"/>
  <c r="BA130" i="64"/>
  <c r="BB130" i="64"/>
  <c r="BC130" i="64"/>
  <c r="BD130" i="64"/>
  <c r="BE130" i="64"/>
  <c r="BA131" i="64"/>
  <c r="BB131" i="64"/>
  <c r="BC131" i="64"/>
  <c r="BD131" i="64"/>
  <c r="BE131" i="64"/>
  <c r="BA132" i="64"/>
  <c r="BB132" i="64"/>
  <c r="BC132" i="64"/>
  <c r="BD132" i="64"/>
  <c r="BE132" i="64"/>
  <c r="BA133" i="64"/>
  <c r="BB133" i="64"/>
  <c r="BC133" i="64"/>
  <c r="BD133" i="64"/>
  <c r="BE133" i="64"/>
  <c r="BA134" i="64"/>
  <c r="BB134" i="64"/>
  <c r="BC134" i="64"/>
  <c r="BD134" i="64"/>
  <c r="BE134" i="64"/>
  <c r="BA135" i="64"/>
  <c r="BB135" i="64"/>
  <c r="BC135" i="64"/>
  <c r="BD135" i="64"/>
  <c r="BE135" i="64"/>
  <c r="BA136" i="64"/>
  <c r="BB136" i="64"/>
  <c r="BC136" i="64"/>
  <c r="BD136" i="64"/>
  <c r="BE136" i="64"/>
  <c r="BA137" i="64"/>
  <c r="BB137" i="64"/>
  <c r="BC137" i="64"/>
  <c r="BD137" i="64"/>
  <c r="BE137" i="64"/>
  <c r="BA138" i="64"/>
  <c r="BB138" i="64"/>
  <c r="BC138" i="64"/>
  <c r="BD138" i="64"/>
  <c r="BE138" i="64"/>
  <c r="BA139" i="64"/>
  <c r="BB139" i="64"/>
  <c r="BC139" i="64"/>
  <c r="BD139" i="64"/>
  <c r="BE139" i="64"/>
  <c r="BA140" i="64"/>
  <c r="BB140" i="64"/>
  <c r="BC140" i="64"/>
  <c r="BD140" i="64"/>
  <c r="BE140" i="64"/>
  <c r="BA141" i="64"/>
  <c r="BB141" i="64"/>
  <c r="BC141" i="64"/>
  <c r="BD141" i="64"/>
  <c r="BE141" i="64"/>
  <c r="BA142" i="64"/>
  <c r="BB142" i="64"/>
  <c r="BC142" i="64"/>
  <c r="BD142" i="64"/>
  <c r="BE142" i="64"/>
  <c r="BA143" i="64"/>
  <c r="BB143" i="64"/>
  <c r="BC143" i="64"/>
  <c r="BD143" i="64"/>
  <c r="BE143" i="64"/>
  <c r="BA144" i="64"/>
  <c r="BB144" i="64"/>
  <c r="BC144" i="64"/>
  <c r="BD144" i="64"/>
  <c r="BE144" i="64"/>
  <c r="BA145" i="64"/>
  <c r="BB145" i="64"/>
  <c r="BC145" i="64"/>
  <c r="BD145" i="64"/>
  <c r="BE145" i="64"/>
  <c r="BA146" i="64"/>
  <c r="BB146" i="64"/>
  <c r="BC146" i="64"/>
  <c r="BD146" i="64"/>
  <c r="BE146" i="64"/>
  <c r="BA147" i="64"/>
  <c r="BB147" i="64"/>
  <c r="BC147" i="64"/>
  <c r="BD147" i="64"/>
  <c r="BE147" i="64"/>
  <c r="BA148" i="64"/>
  <c r="BB148" i="64"/>
  <c r="BC148" i="64"/>
  <c r="BD148" i="64"/>
  <c r="BE148" i="64"/>
  <c r="BA149" i="64"/>
  <c r="BB149" i="64"/>
  <c r="BC149" i="64"/>
  <c r="BD149" i="64"/>
  <c r="BE149" i="64"/>
  <c r="BA150" i="64"/>
  <c r="BB150" i="64"/>
  <c r="BC150" i="64"/>
  <c r="BD150" i="64"/>
  <c r="BE150" i="64"/>
  <c r="BA151" i="64"/>
  <c r="BB151" i="64"/>
  <c r="BC151" i="64"/>
  <c r="BD151" i="64"/>
  <c r="BE151" i="64"/>
  <c r="BA152" i="64"/>
  <c r="BB152" i="64"/>
  <c r="BC152" i="64"/>
  <c r="BD152" i="64"/>
  <c r="BE152" i="64"/>
  <c r="BA153" i="64"/>
  <c r="BB153" i="64"/>
  <c r="BC153" i="64"/>
  <c r="BD153" i="64"/>
  <c r="BE153" i="64"/>
  <c r="BA154" i="64"/>
  <c r="BB154" i="64"/>
  <c r="BC154" i="64"/>
  <c r="BD154" i="64"/>
  <c r="BE154" i="64"/>
  <c r="BA155" i="64"/>
  <c r="BB155" i="64"/>
  <c r="BC155" i="64"/>
  <c r="BD155" i="64"/>
  <c r="BE155" i="64"/>
  <c r="BA156" i="64"/>
  <c r="BB156" i="64"/>
  <c r="BC156" i="64"/>
  <c r="BD156" i="64"/>
  <c r="BE156" i="64"/>
  <c r="BA157" i="64"/>
  <c r="BB157" i="64"/>
  <c r="BC157" i="64"/>
  <c r="BD157" i="64"/>
  <c r="BE157" i="64"/>
  <c r="BA158" i="64"/>
  <c r="BB158" i="64"/>
  <c r="BC158" i="64"/>
  <c r="BD158" i="64"/>
  <c r="BE158" i="64"/>
  <c r="BA159" i="64"/>
  <c r="BB159" i="64"/>
  <c r="BC159" i="64"/>
  <c r="BD159" i="64"/>
  <c r="BE159" i="64"/>
  <c r="BA160" i="64"/>
  <c r="BB160" i="64"/>
  <c r="BC160" i="64"/>
  <c r="BD160" i="64"/>
  <c r="BE160" i="64"/>
  <c r="BA161" i="64"/>
  <c r="BB161" i="64"/>
  <c r="BC161" i="64"/>
  <c r="BD161" i="64"/>
  <c r="BE161" i="64"/>
  <c r="BA162" i="64"/>
  <c r="BB162" i="64"/>
  <c r="BC162" i="64"/>
  <c r="BD162" i="64"/>
  <c r="BE162" i="64"/>
  <c r="BA163" i="64"/>
  <c r="BB163" i="64"/>
  <c r="BC163" i="64"/>
  <c r="BD163" i="64"/>
  <c r="BE163" i="64"/>
  <c r="BA164" i="64"/>
  <c r="BB164" i="64"/>
  <c r="BC164" i="64"/>
  <c r="BD164" i="64"/>
  <c r="BE164" i="64"/>
  <c r="BA165" i="64"/>
  <c r="BB165" i="64"/>
  <c r="BC165" i="64"/>
  <c r="BD165" i="64"/>
  <c r="BE165" i="64"/>
  <c r="BA166" i="64"/>
  <c r="BB166" i="64"/>
  <c r="BC166" i="64"/>
  <c r="BD166" i="64"/>
  <c r="BE166" i="64"/>
  <c r="BA167" i="64"/>
  <c r="BB167" i="64"/>
  <c r="BC167" i="64"/>
  <c r="BD167" i="64"/>
  <c r="BE167" i="64"/>
  <c r="BA168" i="64"/>
  <c r="BB168" i="64"/>
  <c r="BC168" i="64"/>
  <c r="BD168" i="64"/>
  <c r="BE168" i="64"/>
  <c r="BA169" i="64"/>
  <c r="BB169" i="64"/>
  <c r="BC169" i="64"/>
  <c r="BD169" i="64"/>
  <c r="BE169" i="64"/>
  <c r="BA170" i="64"/>
  <c r="BB170" i="64"/>
  <c r="BC170" i="64"/>
  <c r="BD170" i="64"/>
  <c r="BE170" i="64"/>
  <c r="BA171" i="64"/>
  <c r="BB171" i="64"/>
  <c r="BC171" i="64"/>
  <c r="BD171" i="64"/>
  <c r="BE171" i="64"/>
  <c r="BA172" i="64"/>
  <c r="BB172" i="64"/>
  <c r="BC172" i="64"/>
  <c r="BD172" i="64"/>
  <c r="BE172" i="64"/>
  <c r="BA173" i="64"/>
  <c r="BB173" i="64"/>
  <c r="BC173" i="64"/>
  <c r="BD173" i="64"/>
  <c r="BE173" i="64"/>
  <c r="BA174" i="64"/>
  <c r="BB174" i="64"/>
  <c r="BC174" i="64"/>
  <c r="BD174" i="64"/>
  <c r="BE174" i="64"/>
  <c r="BA175" i="64"/>
  <c r="BB175" i="64"/>
  <c r="BC175" i="64"/>
  <c r="BD175" i="64"/>
  <c r="BE175" i="64"/>
  <c r="BA176" i="64"/>
  <c r="BB176" i="64"/>
  <c r="BC176" i="64"/>
  <c r="BD176" i="64"/>
  <c r="BE176" i="64"/>
  <c r="BA177" i="64"/>
  <c r="BB177" i="64"/>
  <c r="BC177" i="64"/>
  <c r="BD177" i="64"/>
  <c r="BE177" i="64"/>
  <c r="BA178" i="64"/>
  <c r="BB178" i="64"/>
  <c r="BC178" i="64"/>
  <c r="BD178" i="64"/>
  <c r="BE178" i="64"/>
  <c r="BA179" i="64"/>
  <c r="BB179" i="64"/>
  <c r="BC179" i="64"/>
  <c r="BD179" i="64"/>
  <c r="BE179" i="64"/>
  <c r="BA180" i="64"/>
  <c r="BB180" i="64"/>
  <c r="BC180" i="64"/>
  <c r="BD180" i="64"/>
  <c r="BE180" i="64"/>
  <c r="BA181" i="64"/>
  <c r="BB181" i="64"/>
  <c r="BC181" i="64"/>
  <c r="BD181" i="64"/>
  <c r="BE181" i="64"/>
  <c r="BA182" i="64"/>
  <c r="BB182" i="64"/>
  <c r="BC182" i="64"/>
  <c r="BD182" i="64"/>
  <c r="BE182" i="64"/>
  <c r="BA183" i="64"/>
  <c r="BB183" i="64"/>
  <c r="BC183" i="64"/>
  <c r="BD183" i="64"/>
  <c r="BE183" i="64"/>
  <c r="BA184" i="64"/>
  <c r="BB184" i="64"/>
  <c r="BC184" i="64"/>
  <c r="BD184" i="64"/>
  <c r="BE184" i="64"/>
  <c r="BA185" i="64"/>
  <c r="BB185" i="64"/>
  <c r="BC185" i="64"/>
  <c r="BD185" i="64"/>
  <c r="BE185" i="64"/>
  <c r="BA186" i="64"/>
  <c r="BB186" i="64"/>
  <c r="BC186" i="64"/>
  <c r="BD186" i="64"/>
  <c r="BE186" i="64"/>
  <c r="BA187" i="64"/>
  <c r="BB187" i="64"/>
  <c r="BC187" i="64"/>
  <c r="BD187" i="64"/>
  <c r="BE187" i="64"/>
  <c r="BA188" i="64"/>
  <c r="BB188" i="64"/>
  <c r="BC188" i="64"/>
  <c r="BD188" i="64"/>
  <c r="BE188" i="64"/>
  <c r="BA189" i="64"/>
  <c r="BB189" i="64"/>
  <c r="BC189" i="64"/>
  <c r="BD189" i="64"/>
  <c r="BE189" i="64"/>
  <c r="BA190" i="64"/>
  <c r="BB190" i="64"/>
  <c r="BC190" i="64"/>
  <c r="BD190" i="64"/>
  <c r="BE190" i="64"/>
  <c r="BA191" i="64"/>
  <c r="BB191" i="64"/>
  <c r="BC191" i="64"/>
  <c r="BD191" i="64"/>
  <c r="BE191" i="64"/>
  <c r="BA192" i="64"/>
  <c r="BB192" i="64"/>
  <c r="BC192" i="64"/>
  <c r="BD192" i="64"/>
  <c r="BE192" i="64"/>
  <c r="BA193" i="64"/>
  <c r="BB193" i="64"/>
  <c r="BC193" i="64"/>
  <c r="BD193" i="64"/>
  <c r="BE193" i="64"/>
  <c r="BA194" i="64"/>
  <c r="BB194" i="64"/>
  <c r="BC194" i="64"/>
  <c r="BD194" i="64"/>
  <c r="BE194" i="64"/>
  <c r="BA195" i="64"/>
  <c r="BB195" i="64"/>
  <c r="BC195" i="64"/>
  <c r="BD195" i="64"/>
  <c r="BE195" i="64"/>
  <c r="BA196" i="64"/>
  <c r="BB196" i="64"/>
  <c r="BC196" i="64"/>
  <c r="BD196" i="64"/>
  <c r="BE196" i="64"/>
  <c r="BA197" i="64"/>
  <c r="BB197" i="64"/>
  <c r="BC197" i="64"/>
  <c r="BD197" i="64"/>
  <c r="BE197" i="64"/>
  <c r="BA198" i="64"/>
  <c r="BB198" i="64"/>
  <c r="BC198" i="64"/>
  <c r="BD198" i="64"/>
  <c r="BE198" i="64"/>
  <c r="BA199" i="64"/>
  <c r="BB199" i="64"/>
  <c r="BC199" i="64"/>
  <c r="BD199" i="64"/>
  <c r="BE199" i="64"/>
  <c r="BA200" i="64"/>
  <c r="BB200" i="64"/>
  <c r="BC200" i="64"/>
  <c r="BD200" i="64"/>
  <c r="BE200" i="64"/>
  <c r="BA201" i="64"/>
  <c r="BB201" i="64"/>
  <c r="BC201" i="64"/>
  <c r="BD201" i="64"/>
  <c r="BE201" i="64"/>
  <c r="BA202" i="64"/>
  <c r="BB202" i="64"/>
  <c r="BC202" i="64"/>
  <c r="BD202" i="64"/>
  <c r="BE202" i="64"/>
  <c r="BA203" i="64"/>
  <c r="BB203" i="64"/>
  <c r="BC203" i="64"/>
  <c r="BD203" i="64"/>
  <c r="BE203" i="64"/>
  <c r="BA204" i="64"/>
  <c r="BB204" i="64"/>
  <c r="BC204" i="64"/>
  <c r="BD204" i="64"/>
  <c r="BE204" i="64"/>
  <c r="BA205" i="64"/>
  <c r="BB205" i="64"/>
  <c r="BC205" i="64"/>
  <c r="BD205" i="64"/>
  <c r="BE205" i="64"/>
  <c r="BA206" i="64"/>
  <c r="BB206" i="64"/>
  <c r="BC206" i="64"/>
  <c r="BD206" i="64"/>
  <c r="BE206" i="64"/>
  <c r="BA207" i="64"/>
  <c r="BB207" i="64"/>
  <c r="BC207" i="64"/>
  <c r="BD207" i="64"/>
  <c r="BE207" i="64"/>
  <c r="BA208" i="64"/>
  <c r="BB208" i="64"/>
  <c r="BC208" i="64"/>
  <c r="BD208" i="64"/>
  <c r="BE208" i="64"/>
  <c r="BA209" i="64"/>
  <c r="BB209" i="64"/>
  <c r="BC209" i="64"/>
  <c r="BD209" i="64"/>
  <c r="BE209" i="64"/>
  <c r="BA210" i="64"/>
  <c r="BB210" i="64"/>
  <c r="BC210" i="64"/>
  <c r="BD210" i="64"/>
  <c r="BE210" i="64"/>
  <c r="BA211" i="64"/>
  <c r="BB211" i="64"/>
  <c r="BC211" i="64"/>
  <c r="BD211" i="64"/>
  <c r="BE211" i="64"/>
  <c r="BA212" i="64"/>
  <c r="BB212" i="64"/>
  <c r="BC212" i="64"/>
  <c r="BD212" i="64"/>
  <c r="BE212" i="64"/>
  <c r="BA213" i="64"/>
  <c r="BB213" i="64"/>
  <c r="BC213" i="64"/>
  <c r="BD213" i="64"/>
  <c r="BE213" i="64"/>
  <c r="BA214" i="64"/>
  <c r="BB214" i="64"/>
  <c r="BC214" i="64"/>
  <c r="BD214" i="64"/>
  <c r="BE214" i="64"/>
  <c r="BA215" i="64"/>
  <c r="BB215" i="64"/>
  <c r="BC215" i="64"/>
  <c r="BD215" i="64"/>
  <c r="BE215" i="64"/>
  <c r="BA216" i="64"/>
  <c r="BB216" i="64"/>
  <c r="BC216" i="64"/>
  <c r="BD216" i="64"/>
  <c r="BE216" i="64"/>
  <c r="BA217" i="64"/>
  <c r="BB217" i="64"/>
  <c r="BC217" i="64"/>
  <c r="BD217" i="64"/>
  <c r="BE217" i="64"/>
  <c r="BA218" i="64"/>
  <c r="BB218" i="64"/>
  <c r="BC218" i="64"/>
  <c r="BD218" i="64"/>
  <c r="BE218" i="64"/>
  <c r="BA219" i="64"/>
  <c r="BB219" i="64"/>
  <c r="BC219" i="64"/>
  <c r="BD219" i="64"/>
  <c r="BE219" i="64"/>
  <c r="BA220" i="64"/>
  <c r="BB220" i="64"/>
  <c r="BC220" i="64"/>
  <c r="BD220" i="64"/>
  <c r="BE220" i="64"/>
  <c r="BA221" i="64"/>
  <c r="BB221" i="64"/>
  <c r="BC221" i="64"/>
  <c r="BD221" i="64"/>
  <c r="BE221" i="64"/>
  <c r="BA222" i="64"/>
  <c r="BB222" i="64"/>
  <c r="BC222" i="64"/>
  <c r="BD222" i="64"/>
  <c r="BE222" i="64"/>
  <c r="BA223" i="64"/>
  <c r="BB223" i="64"/>
  <c r="BC223" i="64"/>
  <c r="BD223" i="64"/>
  <c r="BE223" i="64"/>
  <c r="BA224" i="64"/>
  <c r="BB224" i="64"/>
  <c r="BC224" i="64"/>
  <c r="BD224" i="64"/>
  <c r="BE224" i="64"/>
  <c r="BA225" i="64"/>
  <c r="BB225" i="64"/>
  <c r="BC225" i="64"/>
  <c r="BD225" i="64"/>
  <c r="BE225" i="64"/>
  <c r="BA226" i="64"/>
  <c r="BB226" i="64"/>
  <c r="BC226" i="64"/>
  <c r="BD226" i="64"/>
  <c r="BE226" i="64"/>
  <c r="BA227" i="64"/>
  <c r="BB227" i="64"/>
  <c r="BC227" i="64"/>
  <c r="BD227" i="64"/>
  <c r="BE227" i="64"/>
  <c r="BA228" i="64"/>
  <c r="BB228" i="64"/>
  <c r="BC228" i="64"/>
  <c r="BD228" i="64"/>
  <c r="BE228" i="64"/>
  <c r="BA229" i="64"/>
  <c r="BB229" i="64"/>
  <c r="BC229" i="64"/>
  <c r="BD229" i="64"/>
  <c r="BE229" i="64"/>
  <c r="BA230" i="64"/>
  <c r="BB230" i="64"/>
  <c r="BC230" i="64"/>
  <c r="BD230" i="64"/>
  <c r="BE230" i="64"/>
  <c r="BA231" i="64"/>
  <c r="BB231" i="64"/>
  <c r="BC231" i="64"/>
  <c r="BD231" i="64"/>
  <c r="BE231" i="64"/>
  <c r="BA232" i="64"/>
  <c r="BB232" i="64"/>
  <c r="BC232" i="64"/>
  <c r="BD232" i="64"/>
  <c r="BE232" i="64"/>
  <c r="BA233" i="64"/>
  <c r="BB233" i="64"/>
  <c r="BC233" i="64"/>
  <c r="BD233" i="64"/>
  <c r="BE233" i="64"/>
  <c r="BA234" i="64"/>
  <c r="BB234" i="64"/>
  <c r="BC234" i="64"/>
  <c r="BD234" i="64"/>
  <c r="BE234" i="64"/>
  <c r="BA235" i="64"/>
  <c r="BB235" i="64"/>
  <c r="BC235" i="64"/>
  <c r="BD235" i="64"/>
  <c r="BE235" i="64"/>
  <c r="BA236" i="64"/>
  <c r="BB236" i="64"/>
  <c r="BC236" i="64"/>
  <c r="BD236" i="64"/>
  <c r="BE236" i="64"/>
  <c r="BA237" i="64"/>
  <c r="BB237" i="64"/>
  <c r="BC237" i="64"/>
  <c r="BD237" i="64"/>
  <c r="BE237" i="64"/>
  <c r="BA238" i="64"/>
  <c r="BB238" i="64"/>
  <c r="BC238" i="64"/>
  <c r="BD238" i="64"/>
  <c r="BE238" i="64"/>
  <c r="BA239" i="64"/>
  <c r="BB239" i="64"/>
  <c r="BC239" i="64"/>
  <c r="BD239" i="64"/>
  <c r="BE239" i="64"/>
  <c r="BA240" i="64"/>
  <c r="BB240" i="64"/>
  <c r="BC240" i="64"/>
  <c r="BD240" i="64"/>
  <c r="BE240" i="64"/>
  <c r="BA241" i="64"/>
  <c r="BB241" i="64"/>
  <c r="BC241" i="64"/>
  <c r="BD241" i="64"/>
  <c r="BE241" i="64"/>
  <c r="BA242" i="64"/>
  <c r="BB242" i="64"/>
  <c r="BC242" i="64"/>
  <c r="BD242" i="64"/>
  <c r="BE242" i="64"/>
  <c r="BA243" i="64"/>
  <c r="BB243" i="64"/>
  <c r="BC243" i="64"/>
  <c r="BD243" i="64"/>
  <c r="BE243" i="64"/>
  <c r="BA244" i="64"/>
  <c r="BB244" i="64"/>
  <c r="BC244" i="64"/>
  <c r="BD244" i="64"/>
  <c r="BE244" i="64"/>
  <c r="BA245" i="64"/>
  <c r="BB245" i="64"/>
  <c r="BC245" i="64"/>
  <c r="BD245" i="64"/>
  <c r="BE245" i="64"/>
  <c r="BA246" i="64"/>
  <c r="BB246" i="64"/>
  <c r="BC246" i="64"/>
  <c r="BD246" i="64"/>
  <c r="BE246" i="64"/>
  <c r="BA247" i="64"/>
  <c r="BB247" i="64"/>
  <c r="BC247" i="64"/>
  <c r="BD247" i="64"/>
  <c r="BE247" i="64"/>
  <c r="BA248" i="64"/>
  <c r="BB248" i="64"/>
  <c r="BC248" i="64"/>
  <c r="BD248" i="64"/>
  <c r="BE248" i="64"/>
  <c r="BA249" i="64"/>
  <c r="BB249" i="64"/>
  <c r="BC249" i="64"/>
  <c r="BD249" i="64"/>
  <c r="BE249" i="64"/>
  <c r="BA250" i="64"/>
  <c r="BB250" i="64"/>
  <c r="BC250" i="64"/>
  <c r="BD250" i="64"/>
  <c r="BE250" i="64"/>
  <c r="BA251" i="64"/>
  <c r="BB251" i="64"/>
  <c r="BC251" i="64"/>
  <c r="BD251" i="64"/>
  <c r="BE251" i="64"/>
  <c r="BA252" i="64"/>
  <c r="BB252" i="64"/>
  <c r="BC252" i="64"/>
  <c r="BD252" i="64"/>
  <c r="BE252" i="64"/>
  <c r="BA253" i="64"/>
  <c r="BB253" i="64"/>
  <c r="BC253" i="64"/>
  <c r="BD253" i="64"/>
  <c r="BE253" i="64"/>
  <c r="BA254" i="64"/>
  <c r="BB254" i="64"/>
  <c r="BC254" i="64"/>
  <c r="BD254" i="64"/>
  <c r="BE254" i="64"/>
  <c r="BA255" i="64"/>
  <c r="BB255" i="64"/>
  <c r="BC255" i="64"/>
  <c r="BD255" i="64"/>
  <c r="BE255" i="64"/>
  <c r="BA256" i="64"/>
  <c r="BB256" i="64"/>
  <c r="BC256" i="64"/>
  <c r="BD256" i="64"/>
  <c r="BE256" i="64"/>
  <c r="BA257" i="64"/>
  <c r="BB257" i="64"/>
  <c r="BC257" i="64"/>
  <c r="BD257" i="64"/>
  <c r="BE257" i="64"/>
  <c r="BA258" i="64"/>
  <c r="BB258" i="64"/>
  <c r="BC258" i="64"/>
  <c r="BD258" i="64"/>
  <c r="BE258" i="64"/>
  <c r="BA259" i="64"/>
  <c r="BB259" i="64"/>
  <c r="BC259" i="64"/>
  <c r="BD259" i="64"/>
  <c r="BE259" i="64"/>
  <c r="BA260" i="64"/>
  <c r="BB260" i="64"/>
  <c r="BC260" i="64"/>
  <c r="BD260" i="64"/>
  <c r="BE260" i="64"/>
  <c r="BA261" i="64"/>
  <c r="BB261" i="64"/>
  <c r="BC261" i="64"/>
  <c r="BD261" i="64"/>
  <c r="BE261" i="64"/>
  <c r="BA262" i="64"/>
  <c r="BB262" i="64"/>
  <c r="BC262" i="64"/>
  <c r="BD262" i="64"/>
  <c r="BE262" i="64"/>
  <c r="BA263" i="64"/>
  <c r="BB263" i="64"/>
  <c r="BC263" i="64"/>
  <c r="BD263" i="64"/>
  <c r="BE263" i="64"/>
  <c r="BA264" i="64"/>
  <c r="BB264" i="64"/>
  <c r="BC264" i="64"/>
  <c r="BD264" i="64"/>
  <c r="BE264" i="64"/>
  <c r="BA265" i="64"/>
  <c r="BB265" i="64"/>
  <c r="BC265" i="64"/>
  <c r="BD265" i="64"/>
  <c r="BE265" i="64"/>
  <c r="BA266" i="64"/>
  <c r="BB266" i="64"/>
  <c r="BC266" i="64"/>
  <c r="BD266" i="64"/>
  <c r="BE266" i="64"/>
  <c r="BA267" i="64"/>
  <c r="BB267" i="64"/>
  <c r="BC267" i="64"/>
  <c r="BD267" i="64"/>
  <c r="BE267" i="64"/>
  <c r="BA268" i="64"/>
  <c r="BB268" i="64"/>
  <c r="BC268" i="64"/>
  <c r="BD268" i="64"/>
  <c r="BE268" i="64"/>
  <c r="BA269" i="64"/>
  <c r="BB269" i="64"/>
  <c r="BC269" i="64"/>
  <c r="BD269" i="64"/>
  <c r="BE269" i="64"/>
  <c r="BA270" i="64"/>
  <c r="BB270" i="64"/>
  <c r="BC270" i="64"/>
  <c r="BD270" i="64"/>
  <c r="BE270" i="64"/>
  <c r="BA271" i="64"/>
  <c r="BB271" i="64"/>
  <c r="BC271" i="64"/>
  <c r="BD271" i="64"/>
  <c r="BE271" i="64"/>
  <c r="BA272" i="64"/>
  <c r="BB272" i="64"/>
  <c r="BC272" i="64"/>
  <c r="BD272" i="64"/>
  <c r="BE272" i="64"/>
  <c r="BA273" i="64"/>
  <c r="BB273" i="64"/>
  <c r="BC273" i="64"/>
  <c r="BD273" i="64"/>
  <c r="BE273" i="64"/>
  <c r="BA274" i="64"/>
  <c r="BB274" i="64"/>
  <c r="BC274" i="64"/>
  <c r="BD274" i="64"/>
  <c r="BE274" i="64"/>
  <c r="BA275" i="64"/>
  <c r="BB275" i="64"/>
  <c r="BC275" i="64"/>
  <c r="BD275" i="64"/>
  <c r="BE275" i="64"/>
  <c r="BA276" i="64"/>
  <c r="BB276" i="64"/>
  <c r="BC276" i="64"/>
  <c r="BD276" i="64"/>
  <c r="BE276" i="64"/>
  <c r="BA277" i="64"/>
  <c r="BB277" i="64"/>
  <c r="BC277" i="64"/>
  <c r="BD277" i="64"/>
  <c r="BE277" i="64"/>
  <c r="BA278" i="64"/>
  <c r="BB278" i="64"/>
  <c r="BC278" i="64"/>
  <c r="BD278" i="64"/>
  <c r="BE278" i="64"/>
  <c r="BA279" i="64"/>
  <c r="BB279" i="64"/>
  <c r="BC279" i="64"/>
  <c r="BD279" i="64"/>
  <c r="BE279" i="64"/>
  <c r="BA280" i="64"/>
  <c r="BB280" i="64"/>
  <c r="BC280" i="64"/>
  <c r="BD280" i="64"/>
  <c r="BE280" i="64"/>
  <c r="BA281" i="64"/>
  <c r="BB281" i="64"/>
  <c r="BC281" i="64"/>
  <c r="BD281" i="64"/>
  <c r="BE281" i="64"/>
  <c r="BA282" i="64"/>
  <c r="BB282" i="64"/>
  <c r="BC282" i="64"/>
  <c r="BD282" i="64"/>
  <c r="BE282" i="64"/>
  <c r="BA283" i="64"/>
  <c r="BB283" i="64"/>
  <c r="BC283" i="64"/>
  <c r="BD283" i="64"/>
  <c r="BE283" i="64"/>
  <c r="BA284" i="64"/>
  <c r="BB284" i="64"/>
  <c r="BC284" i="64"/>
  <c r="BD284" i="64"/>
  <c r="BE284" i="64"/>
  <c r="BA285" i="64"/>
  <c r="BB285" i="64"/>
  <c r="BC285" i="64"/>
  <c r="BD285" i="64"/>
  <c r="BE285" i="64"/>
  <c r="BA286" i="64"/>
  <c r="BB286" i="64"/>
  <c r="BC286" i="64"/>
  <c r="BD286" i="64"/>
  <c r="BE286" i="64"/>
  <c r="BA287" i="64"/>
  <c r="BB287" i="64"/>
  <c r="BC287" i="64"/>
  <c r="BD287" i="64"/>
  <c r="BE287" i="64"/>
  <c r="BA288" i="64"/>
  <c r="BB288" i="64"/>
  <c r="BC288" i="64"/>
  <c r="BD288" i="64"/>
  <c r="BE288" i="64"/>
  <c r="BA289" i="64"/>
  <c r="BB289" i="64"/>
  <c r="BC289" i="64"/>
  <c r="BD289" i="64"/>
  <c r="BE289" i="64"/>
  <c r="BA290" i="64"/>
  <c r="BB290" i="64"/>
  <c r="BC290" i="64"/>
  <c r="BD290" i="64"/>
  <c r="BE290" i="64"/>
  <c r="BA291" i="64"/>
  <c r="BB291" i="64"/>
  <c r="BC291" i="64"/>
  <c r="BD291" i="64"/>
  <c r="BE291" i="64"/>
  <c r="BA292" i="64"/>
  <c r="BB292" i="64"/>
  <c r="BC292" i="64"/>
  <c r="BD292" i="64"/>
  <c r="BE292" i="64"/>
  <c r="BA293" i="64"/>
  <c r="BB293" i="64"/>
  <c r="BC293" i="64"/>
  <c r="BD293" i="64"/>
  <c r="BE293" i="64"/>
  <c r="BA294" i="64"/>
  <c r="BB294" i="64"/>
  <c r="BC294" i="64"/>
  <c r="BD294" i="64"/>
  <c r="BE294" i="64"/>
  <c r="BA295" i="64"/>
  <c r="BB295" i="64"/>
  <c r="BC295" i="64"/>
  <c r="BD295" i="64"/>
  <c r="BE295" i="64"/>
  <c r="BA296" i="64"/>
  <c r="BB296" i="64"/>
  <c r="BC296" i="64"/>
  <c r="BD296" i="64"/>
  <c r="BE296" i="64"/>
  <c r="BA297" i="64"/>
  <c r="BB297" i="64"/>
  <c r="BC297" i="64"/>
  <c r="BD297" i="64"/>
  <c r="BE297" i="64"/>
  <c r="BA298" i="64"/>
  <c r="BB298" i="64"/>
  <c r="BC298" i="64"/>
  <c r="BD298" i="64"/>
  <c r="BE298" i="64"/>
  <c r="BA299" i="64"/>
  <c r="BB299" i="64"/>
  <c r="BC299" i="64"/>
  <c r="BD299" i="64"/>
  <c r="BE299" i="64"/>
  <c r="BA300" i="64"/>
  <c r="BB300" i="64"/>
  <c r="BC300" i="64"/>
  <c r="BD300" i="64"/>
  <c r="BE300" i="64"/>
  <c r="BA301" i="64"/>
  <c r="BB301" i="64"/>
  <c r="BC301" i="64"/>
  <c r="BD301" i="64"/>
  <c r="BE301" i="64"/>
  <c r="BA302" i="64"/>
  <c r="BB302" i="64"/>
  <c r="BC302" i="64"/>
  <c r="BD302" i="64"/>
  <c r="BE302" i="64"/>
  <c r="BA303" i="64"/>
  <c r="BB303" i="64"/>
  <c r="BC303" i="64"/>
  <c r="BD303" i="64"/>
  <c r="BE303" i="64"/>
  <c r="BA304" i="64"/>
  <c r="BB304" i="64"/>
  <c r="BC304" i="64"/>
  <c r="BD304" i="64"/>
  <c r="BE304" i="64"/>
  <c r="BA305" i="64"/>
  <c r="BB305" i="64"/>
  <c r="BC305" i="64"/>
  <c r="BD305" i="64"/>
  <c r="BE305" i="64"/>
  <c r="BA306" i="64"/>
  <c r="BB306" i="64"/>
  <c r="BC306" i="64"/>
  <c r="BD306" i="64"/>
  <c r="BE306" i="64"/>
  <c r="BA307" i="64"/>
  <c r="BB307" i="64"/>
  <c r="BC307" i="64"/>
  <c r="BD307" i="64"/>
  <c r="BE307" i="64"/>
  <c r="BA308" i="64"/>
  <c r="BB308" i="64"/>
  <c r="BC308" i="64"/>
  <c r="BD308" i="64"/>
  <c r="BE308" i="64"/>
  <c r="BA309" i="64"/>
  <c r="BB309" i="64"/>
  <c r="BC309" i="64"/>
  <c r="BD309" i="64"/>
  <c r="BE309" i="64"/>
  <c r="BA310" i="64"/>
  <c r="BB310" i="64"/>
  <c r="BC310" i="64"/>
  <c r="BD310" i="64"/>
  <c r="BE310" i="64"/>
  <c r="BA311" i="64"/>
  <c r="BB311" i="64"/>
  <c r="BC311" i="64"/>
  <c r="BD311" i="64"/>
  <c r="BE311" i="64"/>
  <c r="BA312" i="64"/>
  <c r="BB312" i="64"/>
  <c r="BC312" i="64"/>
  <c r="BD312" i="64"/>
  <c r="BE312" i="64"/>
  <c r="BA313" i="64"/>
  <c r="BB313" i="64"/>
  <c r="BC313" i="64"/>
  <c r="BD313" i="64"/>
  <c r="BE313" i="64"/>
  <c r="BA314" i="64"/>
  <c r="BB314" i="64"/>
  <c r="BC314" i="64"/>
  <c r="BD314" i="64"/>
  <c r="BE314" i="64"/>
  <c r="BA315" i="64"/>
  <c r="BB315" i="64"/>
  <c r="BC315" i="64"/>
  <c r="BD315" i="64"/>
  <c r="BE315" i="64"/>
  <c r="BA316" i="64"/>
  <c r="BB316" i="64"/>
  <c r="BC316" i="64"/>
  <c r="BD316" i="64"/>
  <c r="BE316" i="64"/>
  <c r="BA317" i="64"/>
  <c r="BB317" i="64"/>
  <c r="BC317" i="64"/>
  <c r="BD317" i="64"/>
  <c r="BE317" i="64"/>
  <c r="BA318" i="64"/>
  <c r="BB318" i="64"/>
  <c r="BC318" i="64"/>
  <c r="BD318" i="64"/>
  <c r="BE318" i="64"/>
  <c r="BA319" i="64"/>
  <c r="BB319" i="64"/>
  <c r="BC319" i="64"/>
  <c r="BD319" i="64"/>
  <c r="BE319" i="64"/>
  <c r="BA320" i="64"/>
  <c r="BB320" i="64"/>
  <c r="BC320" i="64"/>
  <c r="BD320" i="64"/>
  <c r="BE320" i="64"/>
  <c r="BA321" i="64"/>
  <c r="BB321" i="64"/>
  <c r="BC321" i="64"/>
  <c r="BD321" i="64"/>
  <c r="BE321" i="64"/>
  <c r="BA322" i="64"/>
  <c r="BB322" i="64"/>
  <c r="BC322" i="64"/>
  <c r="BD322" i="64"/>
  <c r="BE322" i="64"/>
  <c r="BA323" i="64"/>
  <c r="BB323" i="64"/>
  <c r="BC323" i="64"/>
  <c r="BD323" i="64"/>
  <c r="BE323" i="64"/>
  <c r="BA324" i="64"/>
  <c r="BB324" i="64"/>
  <c r="BC324" i="64"/>
  <c r="BD324" i="64"/>
  <c r="BE324" i="64"/>
  <c r="BA325" i="64"/>
  <c r="BB325" i="64"/>
  <c r="BC325" i="64"/>
  <c r="BD325" i="64"/>
  <c r="BE325" i="64"/>
  <c r="BA326" i="64"/>
  <c r="BB326" i="64"/>
  <c r="BC326" i="64"/>
  <c r="BD326" i="64"/>
  <c r="BE326" i="64"/>
  <c r="BA327" i="64"/>
  <c r="BB327" i="64"/>
  <c r="BC327" i="64"/>
  <c r="BD327" i="64"/>
  <c r="BE327" i="64"/>
  <c r="BA328" i="64"/>
  <c r="BB328" i="64"/>
  <c r="BC328" i="64"/>
  <c r="BD328" i="64"/>
  <c r="BE328" i="64"/>
  <c r="BA329" i="64"/>
  <c r="BB329" i="64"/>
  <c r="BC329" i="64"/>
  <c r="BD329" i="64"/>
  <c r="BE329" i="64"/>
  <c r="BA330" i="64"/>
  <c r="BB330" i="64"/>
  <c r="BC330" i="64"/>
  <c r="BD330" i="64"/>
  <c r="BE330" i="64"/>
  <c r="BA331" i="64"/>
  <c r="BB331" i="64"/>
  <c r="BC331" i="64"/>
  <c r="BD331" i="64"/>
  <c r="BE331" i="64"/>
  <c r="BA332" i="64"/>
  <c r="BB332" i="64"/>
  <c r="BC332" i="64"/>
  <c r="BD332" i="64"/>
  <c r="BE332" i="64"/>
  <c r="BA333" i="64"/>
  <c r="BB333" i="64"/>
  <c r="BC333" i="64"/>
  <c r="BD333" i="64"/>
  <c r="BE333" i="64"/>
  <c r="BA334" i="64"/>
  <c r="BB334" i="64"/>
  <c r="BC334" i="64"/>
  <c r="BD334" i="64"/>
  <c r="BE334" i="64"/>
  <c r="BA335" i="64"/>
  <c r="BB335" i="64"/>
  <c r="BC335" i="64"/>
  <c r="BD335" i="64"/>
  <c r="BE335" i="64"/>
  <c r="BA336" i="64"/>
  <c r="BB336" i="64"/>
  <c r="BC336" i="64"/>
  <c r="BD336" i="64"/>
  <c r="BE336" i="64"/>
  <c r="BA337" i="64"/>
  <c r="BB337" i="64"/>
  <c r="BC337" i="64"/>
  <c r="BD337" i="64"/>
  <c r="BE337" i="64"/>
  <c r="BA338" i="64"/>
  <c r="BB338" i="64"/>
  <c r="BC338" i="64"/>
  <c r="BD338" i="64"/>
  <c r="BE338" i="64"/>
  <c r="BA339" i="64"/>
  <c r="BB339" i="64"/>
  <c r="BC339" i="64"/>
  <c r="BD339" i="64"/>
  <c r="BE339" i="64"/>
  <c r="BA340" i="64"/>
  <c r="BB340" i="64"/>
  <c r="BC340" i="64"/>
  <c r="BD340" i="64"/>
  <c r="BE340" i="64"/>
  <c r="BA341" i="64"/>
  <c r="BB341" i="64"/>
  <c r="BC341" i="64"/>
  <c r="BD341" i="64"/>
  <c r="BE341" i="64"/>
  <c r="BA342" i="64"/>
  <c r="BB342" i="64"/>
  <c r="BC342" i="64"/>
  <c r="BD342" i="64"/>
  <c r="BE342" i="64"/>
  <c r="BA343" i="64"/>
  <c r="BB343" i="64"/>
  <c r="BC343" i="64"/>
  <c r="BD343" i="64"/>
  <c r="BE343" i="64"/>
  <c r="BA344" i="64"/>
  <c r="BB344" i="64"/>
  <c r="BC344" i="64"/>
  <c r="BD344" i="64"/>
  <c r="BE344" i="64"/>
  <c r="BA345" i="64"/>
  <c r="BB345" i="64"/>
  <c r="BC345" i="64"/>
  <c r="BD345" i="64"/>
  <c r="BE345" i="64"/>
  <c r="BA346" i="64"/>
  <c r="BB346" i="64"/>
  <c r="BC346" i="64"/>
  <c r="BD346" i="64"/>
  <c r="BE346" i="64"/>
  <c r="BA347" i="64"/>
  <c r="BB347" i="64"/>
  <c r="BC347" i="64"/>
  <c r="BD347" i="64"/>
  <c r="BE347" i="64"/>
  <c r="BA348" i="64"/>
  <c r="BB348" i="64"/>
  <c r="BC348" i="64"/>
  <c r="BD348" i="64"/>
  <c r="BE348" i="64"/>
  <c r="BA349" i="64"/>
  <c r="BB349" i="64"/>
  <c r="BC349" i="64"/>
  <c r="BD349" i="64"/>
  <c r="BE349" i="64"/>
  <c r="BA350" i="64"/>
  <c r="BB350" i="64"/>
  <c r="BC350" i="64"/>
  <c r="BD350" i="64"/>
  <c r="BE350" i="64"/>
  <c r="BA351" i="64"/>
  <c r="BB351" i="64"/>
  <c r="BC351" i="64"/>
  <c r="BD351" i="64"/>
  <c r="BE351" i="64"/>
  <c r="BA352" i="64"/>
  <c r="BB352" i="64"/>
  <c r="BC352" i="64"/>
  <c r="BD352" i="64"/>
  <c r="BE352" i="64"/>
  <c r="BA353" i="64"/>
  <c r="BB353" i="64"/>
  <c r="BC353" i="64"/>
  <c r="BD353" i="64"/>
  <c r="BE353" i="64"/>
  <c r="BA354" i="64"/>
  <c r="BB354" i="64"/>
  <c r="BC354" i="64"/>
  <c r="BD354" i="64"/>
  <c r="BE354" i="64"/>
  <c r="BA355" i="64"/>
  <c r="BB355" i="64"/>
  <c r="BC355" i="64"/>
  <c r="BD355" i="64"/>
  <c r="BE355" i="64"/>
  <c r="BA356" i="64"/>
  <c r="BB356" i="64"/>
  <c r="BC356" i="64"/>
  <c r="BD356" i="64"/>
  <c r="BE356" i="64"/>
  <c r="BA357" i="64"/>
  <c r="BB357" i="64"/>
  <c r="BC357" i="64"/>
  <c r="BD357" i="64"/>
  <c r="BE357" i="64"/>
  <c r="BA358" i="64"/>
  <c r="BB358" i="64"/>
  <c r="BC358" i="64"/>
  <c r="BD358" i="64"/>
  <c r="BE358" i="64"/>
  <c r="BA359" i="64"/>
  <c r="BB359" i="64"/>
  <c r="BC359" i="64"/>
  <c r="BD359" i="64"/>
  <c r="BE359" i="64"/>
  <c r="BA360" i="64"/>
  <c r="BB360" i="64"/>
  <c r="BC360" i="64"/>
  <c r="BD360" i="64"/>
  <c r="BE360" i="64"/>
  <c r="BA361" i="64"/>
  <c r="BB361" i="64"/>
  <c r="BC361" i="64"/>
  <c r="BD361" i="64"/>
  <c r="BE361" i="64"/>
  <c r="BA362" i="64"/>
  <c r="BB362" i="64"/>
  <c r="BC362" i="64"/>
  <c r="BD362" i="64"/>
  <c r="BE362" i="64"/>
  <c r="BA363" i="64"/>
  <c r="BB363" i="64"/>
  <c r="BC363" i="64"/>
  <c r="BD363" i="64"/>
  <c r="BE363" i="64"/>
  <c r="BB4" i="64"/>
  <c r="BC4" i="64"/>
  <c r="BD4" i="64"/>
  <c r="BE4" i="64"/>
  <c r="BA4" i="64"/>
  <c r="AT5" i="64"/>
  <c r="AU5" i="64"/>
  <c r="AV5" i="64"/>
  <c r="AW5" i="64"/>
  <c r="AX5" i="64"/>
  <c r="AT6" i="64"/>
  <c r="AU6" i="64"/>
  <c r="AV6" i="64"/>
  <c r="AW6" i="64"/>
  <c r="AX6" i="64"/>
  <c r="AT7" i="64"/>
  <c r="AU7" i="64"/>
  <c r="AV7" i="64"/>
  <c r="AW7" i="64"/>
  <c r="AX7" i="64"/>
  <c r="AT8" i="64"/>
  <c r="AU8" i="64"/>
  <c r="AV8" i="64"/>
  <c r="AW8" i="64"/>
  <c r="AX8" i="64"/>
  <c r="AT9" i="64"/>
  <c r="AU9" i="64"/>
  <c r="AV9" i="64"/>
  <c r="AW9" i="64"/>
  <c r="AX9" i="64"/>
  <c r="AT10" i="64"/>
  <c r="AU10" i="64"/>
  <c r="AV10" i="64"/>
  <c r="AW10" i="64"/>
  <c r="AX10" i="64"/>
  <c r="AT11" i="64"/>
  <c r="AU11" i="64"/>
  <c r="AV11" i="64"/>
  <c r="AW11" i="64"/>
  <c r="AX11" i="64"/>
  <c r="AT12" i="64"/>
  <c r="AU12" i="64"/>
  <c r="AV12" i="64"/>
  <c r="AW12" i="64"/>
  <c r="AX12" i="64"/>
  <c r="AT13" i="64"/>
  <c r="AU13" i="64"/>
  <c r="AV13" i="64"/>
  <c r="AW13" i="64"/>
  <c r="AX13" i="64"/>
  <c r="AT14" i="64"/>
  <c r="AU14" i="64"/>
  <c r="AV14" i="64"/>
  <c r="AW14" i="64"/>
  <c r="AX14" i="64"/>
  <c r="AT15" i="64"/>
  <c r="AU15" i="64"/>
  <c r="AV15" i="64"/>
  <c r="AW15" i="64"/>
  <c r="AX15" i="64"/>
  <c r="AT16" i="64"/>
  <c r="AU16" i="64"/>
  <c r="AV16" i="64"/>
  <c r="AW16" i="64"/>
  <c r="AX16" i="64"/>
  <c r="AT17" i="64"/>
  <c r="AU17" i="64"/>
  <c r="AV17" i="64"/>
  <c r="AW17" i="64"/>
  <c r="AX17" i="64"/>
  <c r="AT18" i="64"/>
  <c r="AU18" i="64"/>
  <c r="AV18" i="64"/>
  <c r="AW18" i="64"/>
  <c r="AX18" i="64"/>
  <c r="AT19" i="64"/>
  <c r="AU19" i="64"/>
  <c r="AV19" i="64"/>
  <c r="AW19" i="64"/>
  <c r="AX19" i="64"/>
  <c r="AT20" i="64"/>
  <c r="AU20" i="64"/>
  <c r="AV20" i="64"/>
  <c r="AW20" i="64"/>
  <c r="AX20" i="64"/>
  <c r="AT21" i="64"/>
  <c r="AU21" i="64"/>
  <c r="AV21" i="64"/>
  <c r="AW21" i="64"/>
  <c r="AX21" i="64"/>
  <c r="AT22" i="64"/>
  <c r="AU22" i="64"/>
  <c r="AV22" i="64"/>
  <c r="AW22" i="64"/>
  <c r="AX22" i="64"/>
  <c r="AT23" i="64"/>
  <c r="AU23" i="64"/>
  <c r="AV23" i="64"/>
  <c r="AW23" i="64"/>
  <c r="AX23" i="64"/>
  <c r="AT24" i="64"/>
  <c r="AU24" i="64"/>
  <c r="AV24" i="64"/>
  <c r="AW24" i="64"/>
  <c r="AX24" i="64"/>
  <c r="AT25" i="64"/>
  <c r="AU25" i="64"/>
  <c r="AV25" i="64"/>
  <c r="AW25" i="64"/>
  <c r="AX25" i="64"/>
  <c r="AT26" i="64"/>
  <c r="AU26" i="64"/>
  <c r="AV26" i="64"/>
  <c r="AW26" i="64"/>
  <c r="AX26" i="64"/>
  <c r="AT27" i="64"/>
  <c r="AU27" i="64"/>
  <c r="AV27" i="64"/>
  <c r="AW27" i="64"/>
  <c r="AX27" i="64"/>
  <c r="AT28" i="64"/>
  <c r="AU28" i="64"/>
  <c r="AV28" i="64"/>
  <c r="AW28" i="64"/>
  <c r="AX28" i="64"/>
  <c r="AT29" i="64"/>
  <c r="AU29" i="64"/>
  <c r="AV29" i="64"/>
  <c r="AW29" i="64"/>
  <c r="AX29" i="64"/>
  <c r="AT30" i="64"/>
  <c r="AU30" i="64"/>
  <c r="AV30" i="64"/>
  <c r="AW30" i="64"/>
  <c r="AX30" i="64"/>
  <c r="AT31" i="64"/>
  <c r="AU31" i="64"/>
  <c r="AV31" i="64"/>
  <c r="AW31" i="64"/>
  <c r="AX31" i="64"/>
  <c r="AT32" i="64"/>
  <c r="AU32" i="64"/>
  <c r="AV32" i="64"/>
  <c r="AW32" i="64"/>
  <c r="AX32" i="64"/>
  <c r="AT33" i="64"/>
  <c r="AU33" i="64"/>
  <c r="AV33" i="64"/>
  <c r="AW33" i="64"/>
  <c r="AX33" i="64"/>
  <c r="AT34" i="64"/>
  <c r="AU34" i="64"/>
  <c r="AV34" i="64"/>
  <c r="AW34" i="64"/>
  <c r="AX34" i="64"/>
  <c r="AT35" i="64"/>
  <c r="AU35" i="64"/>
  <c r="AV35" i="64"/>
  <c r="AW35" i="64"/>
  <c r="AX35" i="64"/>
  <c r="AT36" i="64"/>
  <c r="AU36" i="64"/>
  <c r="AV36" i="64"/>
  <c r="AW36" i="64"/>
  <c r="AX36" i="64"/>
  <c r="AT37" i="64"/>
  <c r="AU37" i="64"/>
  <c r="AV37" i="64"/>
  <c r="AW37" i="64"/>
  <c r="AX37" i="64"/>
  <c r="AT38" i="64"/>
  <c r="AU38" i="64"/>
  <c r="AV38" i="64"/>
  <c r="AW38" i="64"/>
  <c r="AX38" i="64"/>
  <c r="AT39" i="64"/>
  <c r="AU39" i="64"/>
  <c r="AV39" i="64"/>
  <c r="AW39" i="64"/>
  <c r="AX39" i="64"/>
  <c r="AT40" i="64"/>
  <c r="AU40" i="64"/>
  <c r="AV40" i="64"/>
  <c r="AW40" i="64"/>
  <c r="AX40" i="64"/>
  <c r="AT41" i="64"/>
  <c r="AU41" i="64"/>
  <c r="AV41" i="64"/>
  <c r="AW41" i="64"/>
  <c r="AX41" i="64"/>
  <c r="AT42" i="64"/>
  <c r="AU42" i="64"/>
  <c r="AV42" i="64"/>
  <c r="AW42" i="64"/>
  <c r="AX42" i="64"/>
  <c r="AT43" i="64"/>
  <c r="AU43" i="64"/>
  <c r="AV43" i="64"/>
  <c r="AW43" i="64"/>
  <c r="AX43" i="64"/>
  <c r="AT44" i="64"/>
  <c r="AU44" i="64"/>
  <c r="AV44" i="64"/>
  <c r="AW44" i="64"/>
  <c r="AX44" i="64"/>
  <c r="AT45" i="64"/>
  <c r="AU45" i="64"/>
  <c r="AV45" i="64"/>
  <c r="AW45" i="64"/>
  <c r="AX45" i="64"/>
  <c r="AT46" i="64"/>
  <c r="AU46" i="64"/>
  <c r="AV46" i="64"/>
  <c r="AW46" i="64"/>
  <c r="AX46" i="64"/>
  <c r="AT47" i="64"/>
  <c r="AU47" i="64"/>
  <c r="AV47" i="64"/>
  <c r="AW47" i="64"/>
  <c r="AX47" i="64"/>
  <c r="AT48" i="64"/>
  <c r="AU48" i="64"/>
  <c r="AV48" i="64"/>
  <c r="AW48" i="64"/>
  <c r="AX48" i="64"/>
  <c r="AT49" i="64"/>
  <c r="AU49" i="64"/>
  <c r="AV49" i="64"/>
  <c r="AW49" i="64"/>
  <c r="AX49" i="64"/>
  <c r="AT50" i="64"/>
  <c r="AU50" i="64"/>
  <c r="AV50" i="64"/>
  <c r="AW50" i="64"/>
  <c r="AX50" i="64"/>
  <c r="AT51" i="64"/>
  <c r="AU51" i="64"/>
  <c r="AV51" i="64"/>
  <c r="AW51" i="64"/>
  <c r="AX51" i="64"/>
  <c r="AT52" i="64"/>
  <c r="AU52" i="64"/>
  <c r="AV52" i="64"/>
  <c r="AW52" i="64"/>
  <c r="AX52" i="64"/>
  <c r="AT53" i="64"/>
  <c r="AU53" i="64"/>
  <c r="AV53" i="64"/>
  <c r="AW53" i="64"/>
  <c r="AX53" i="64"/>
  <c r="AU4" i="64"/>
  <c r="AV4" i="64"/>
  <c r="AW4" i="64"/>
  <c r="AX4" i="64"/>
  <c r="AT4" i="64"/>
  <c r="AM5" i="64"/>
  <c r="AN5" i="64"/>
  <c r="AO5" i="64"/>
  <c r="AP5" i="64"/>
  <c r="AQ5" i="64"/>
  <c r="AM6" i="64"/>
  <c r="AN6" i="64"/>
  <c r="AO6" i="64"/>
  <c r="AP6" i="64"/>
  <c r="AQ6" i="64"/>
  <c r="AM7" i="64"/>
  <c r="AN7" i="64"/>
  <c r="AO7" i="64"/>
  <c r="AP7" i="64"/>
  <c r="AQ7" i="64"/>
  <c r="AM8" i="64"/>
  <c r="AN8" i="64"/>
  <c r="AO8" i="64"/>
  <c r="AP8" i="64"/>
  <c r="AQ8" i="64"/>
  <c r="AM9" i="64"/>
  <c r="AN9" i="64"/>
  <c r="AO9" i="64"/>
  <c r="AP9" i="64"/>
  <c r="AQ9" i="64"/>
  <c r="AM10" i="64"/>
  <c r="AN10" i="64"/>
  <c r="AO10" i="64"/>
  <c r="AP10" i="64"/>
  <c r="AQ10" i="64"/>
  <c r="AM11" i="64"/>
  <c r="AN11" i="64"/>
  <c r="AO11" i="64"/>
  <c r="AP11" i="64"/>
  <c r="AQ11" i="64"/>
  <c r="AM12" i="64"/>
  <c r="AN12" i="64"/>
  <c r="AO12" i="64"/>
  <c r="AP12" i="64"/>
  <c r="AQ12" i="64"/>
  <c r="AM13" i="64"/>
  <c r="AN13" i="64"/>
  <c r="AO13" i="64"/>
  <c r="AP13" i="64"/>
  <c r="AQ13" i="64"/>
  <c r="AM14" i="64"/>
  <c r="AN14" i="64"/>
  <c r="AO14" i="64"/>
  <c r="AP14" i="64"/>
  <c r="AQ14" i="64"/>
  <c r="AM15" i="64"/>
  <c r="AN15" i="64"/>
  <c r="AO15" i="64"/>
  <c r="AP15" i="64"/>
  <c r="AQ15" i="64"/>
  <c r="AM16" i="64"/>
  <c r="AN16" i="64"/>
  <c r="AO16" i="64"/>
  <c r="AP16" i="64"/>
  <c r="AQ16" i="64"/>
  <c r="AM17" i="64"/>
  <c r="AN17" i="64"/>
  <c r="AO17" i="64"/>
  <c r="AP17" i="64"/>
  <c r="AQ17" i="64"/>
  <c r="AM18" i="64"/>
  <c r="AN18" i="64"/>
  <c r="AO18" i="64"/>
  <c r="AP18" i="64"/>
  <c r="AQ18" i="64"/>
  <c r="AM19" i="64"/>
  <c r="AN19" i="64"/>
  <c r="AO19" i="64"/>
  <c r="AP19" i="64"/>
  <c r="AQ19" i="64"/>
  <c r="AM20" i="64"/>
  <c r="AN20" i="64"/>
  <c r="AO20" i="64"/>
  <c r="AP20" i="64"/>
  <c r="AQ20" i="64"/>
  <c r="AM21" i="64"/>
  <c r="AN21" i="64"/>
  <c r="AO21" i="64"/>
  <c r="AP21" i="64"/>
  <c r="AQ21" i="64"/>
  <c r="AM22" i="64"/>
  <c r="AN22" i="64"/>
  <c r="AO22" i="64"/>
  <c r="AP22" i="64"/>
  <c r="AQ22" i="64"/>
  <c r="AM23" i="64"/>
  <c r="AN23" i="64"/>
  <c r="AO23" i="64"/>
  <c r="AP23" i="64"/>
  <c r="AQ23" i="64"/>
  <c r="AM24" i="64"/>
  <c r="AN24" i="64"/>
  <c r="AO24" i="64"/>
  <c r="AP24" i="64"/>
  <c r="AQ24" i="64"/>
  <c r="AM25" i="64"/>
  <c r="AN25" i="64"/>
  <c r="AO25" i="64"/>
  <c r="AP25" i="64"/>
  <c r="AQ25" i="64"/>
  <c r="AM26" i="64"/>
  <c r="AN26" i="64"/>
  <c r="AO26" i="64"/>
  <c r="AP26" i="64"/>
  <c r="AQ26" i="64"/>
  <c r="AM27" i="64"/>
  <c r="AN27" i="64"/>
  <c r="AO27" i="64"/>
  <c r="AP27" i="64"/>
  <c r="AQ27" i="64"/>
  <c r="AM28" i="64"/>
  <c r="AN28" i="64"/>
  <c r="AO28" i="64"/>
  <c r="AP28" i="64"/>
  <c r="AQ28" i="64"/>
  <c r="AM29" i="64"/>
  <c r="AN29" i="64"/>
  <c r="AO29" i="64"/>
  <c r="AP29" i="64"/>
  <c r="AQ29" i="64"/>
  <c r="AM30" i="64"/>
  <c r="AN30" i="64"/>
  <c r="AO30" i="64"/>
  <c r="AP30" i="64"/>
  <c r="AQ30" i="64"/>
  <c r="AM31" i="64"/>
  <c r="AN31" i="64"/>
  <c r="AO31" i="64"/>
  <c r="AP31" i="64"/>
  <c r="AQ31" i="64"/>
  <c r="AM32" i="64"/>
  <c r="AN32" i="64"/>
  <c r="AO32" i="64"/>
  <c r="AP32" i="64"/>
  <c r="AQ32" i="64"/>
  <c r="AM33" i="64"/>
  <c r="AN33" i="64"/>
  <c r="AO33" i="64"/>
  <c r="AP33" i="64"/>
  <c r="AQ33" i="64"/>
  <c r="AM34" i="64"/>
  <c r="AN34" i="64"/>
  <c r="AO34" i="64"/>
  <c r="AP34" i="64"/>
  <c r="AQ34" i="64"/>
  <c r="AM35" i="64"/>
  <c r="AN35" i="64"/>
  <c r="AO35" i="64"/>
  <c r="AP35" i="64"/>
  <c r="AQ35" i="64"/>
  <c r="AM36" i="64"/>
  <c r="AN36" i="64"/>
  <c r="AO36" i="64"/>
  <c r="AP36" i="64"/>
  <c r="AQ36" i="64"/>
  <c r="AM37" i="64"/>
  <c r="AN37" i="64"/>
  <c r="AO37" i="64"/>
  <c r="AP37" i="64"/>
  <c r="AQ37" i="64"/>
  <c r="AM38" i="64"/>
  <c r="AN38" i="64"/>
  <c r="AO38" i="64"/>
  <c r="AP38" i="64"/>
  <c r="AQ38" i="64"/>
  <c r="AM39" i="64"/>
  <c r="AN39" i="64"/>
  <c r="AO39" i="64"/>
  <c r="AP39" i="64"/>
  <c r="AQ39" i="64"/>
  <c r="AM40" i="64"/>
  <c r="AN40" i="64"/>
  <c r="AO40" i="64"/>
  <c r="AP40" i="64"/>
  <c r="AQ40" i="64"/>
  <c r="AM41" i="64"/>
  <c r="AN41" i="64"/>
  <c r="AO41" i="64"/>
  <c r="AP41" i="64"/>
  <c r="AQ41" i="64"/>
  <c r="AM42" i="64"/>
  <c r="AN42" i="64"/>
  <c r="AO42" i="64"/>
  <c r="AP42" i="64"/>
  <c r="AQ42" i="64"/>
  <c r="AM43" i="64"/>
  <c r="AN43" i="64"/>
  <c r="AO43" i="64"/>
  <c r="AP43" i="64"/>
  <c r="AQ43" i="64"/>
  <c r="AM44" i="64"/>
  <c r="AN44" i="64"/>
  <c r="AO44" i="64"/>
  <c r="AP44" i="64"/>
  <c r="AQ44" i="64"/>
  <c r="AM45" i="64"/>
  <c r="AN45" i="64"/>
  <c r="AO45" i="64"/>
  <c r="AP45" i="64"/>
  <c r="AQ45" i="64"/>
  <c r="AM46" i="64"/>
  <c r="AN46" i="64"/>
  <c r="AO46" i="64"/>
  <c r="AP46" i="64"/>
  <c r="AQ46" i="64"/>
  <c r="AM47" i="64"/>
  <c r="AN47" i="64"/>
  <c r="AO47" i="64"/>
  <c r="AP47" i="64"/>
  <c r="AQ47" i="64"/>
  <c r="AM48" i="64"/>
  <c r="AN48" i="64"/>
  <c r="AO48" i="64"/>
  <c r="AP48" i="64"/>
  <c r="AQ48" i="64"/>
  <c r="AM49" i="64"/>
  <c r="AN49" i="64"/>
  <c r="AO49" i="64"/>
  <c r="AP49" i="64"/>
  <c r="AQ49" i="64"/>
  <c r="AM50" i="64"/>
  <c r="AN50" i="64"/>
  <c r="AO50" i="64"/>
  <c r="AP50" i="64"/>
  <c r="AQ50" i="64"/>
  <c r="AM51" i="64"/>
  <c r="AN51" i="64"/>
  <c r="AO51" i="64"/>
  <c r="AP51" i="64"/>
  <c r="AQ51" i="64"/>
  <c r="AM52" i="64"/>
  <c r="AN52" i="64"/>
  <c r="AO52" i="64"/>
  <c r="AP52" i="64"/>
  <c r="AQ52" i="64"/>
  <c r="AM53" i="64"/>
  <c r="AN53" i="64"/>
  <c r="AO53" i="64"/>
  <c r="AP53" i="64"/>
  <c r="AQ53" i="64"/>
  <c r="AQ4" i="64"/>
  <c r="AP4" i="64"/>
  <c r="AO4" i="64"/>
  <c r="AN4" i="64"/>
  <c r="AM4" i="64"/>
  <c r="AD5" i="64"/>
  <c r="AE5" i="64"/>
  <c r="AF5" i="64"/>
  <c r="AG5" i="64"/>
  <c r="AH5" i="64"/>
  <c r="AD6" i="64"/>
  <c r="AE6" i="64"/>
  <c r="AF6" i="64"/>
  <c r="AG6" i="64"/>
  <c r="AH6" i="64"/>
  <c r="AD7" i="64"/>
  <c r="AE7" i="64"/>
  <c r="AF7" i="64"/>
  <c r="AG7" i="64"/>
  <c r="AH7" i="64"/>
  <c r="AD8" i="64"/>
  <c r="AE8" i="64"/>
  <c r="AF8" i="64"/>
  <c r="AG8" i="64"/>
  <c r="AH8" i="64"/>
  <c r="AD9" i="64"/>
  <c r="AE9" i="64"/>
  <c r="AF9" i="64"/>
  <c r="AG9" i="64"/>
  <c r="AH9" i="64"/>
  <c r="AD10" i="64"/>
  <c r="AE10" i="64"/>
  <c r="AF10" i="64"/>
  <c r="AG10" i="64"/>
  <c r="AH10" i="64"/>
  <c r="AD11" i="64"/>
  <c r="AE11" i="64"/>
  <c r="AF11" i="64"/>
  <c r="AG11" i="64"/>
  <c r="AH11" i="64"/>
  <c r="AD12" i="64"/>
  <c r="AE12" i="64"/>
  <c r="AF12" i="64"/>
  <c r="AG12" i="64"/>
  <c r="AH12" i="64"/>
  <c r="AD13" i="64"/>
  <c r="AE13" i="64"/>
  <c r="AF13" i="64"/>
  <c r="AG13" i="64"/>
  <c r="AH13" i="64"/>
  <c r="AD14" i="64"/>
  <c r="AE14" i="64"/>
  <c r="AF14" i="64"/>
  <c r="AG14" i="64"/>
  <c r="AH14" i="64"/>
  <c r="AD15" i="64"/>
  <c r="AE15" i="64"/>
  <c r="AF15" i="64"/>
  <c r="AG15" i="64"/>
  <c r="AH15" i="64"/>
  <c r="AD16" i="64"/>
  <c r="AE16" i="64"/>
  <c r="AF16" i="64"/>
  <c r="AG16" i="64"/>
  <c r="AH16" i="64"/>
  <c r="AD17" i="64"/>
  <c r="AE17" i="64"/>
  <c r="AF17" i="64"/>
  <c r="AG17" i="64"/>
  <c r="AH17" i="64"/>
  <c r="AD18" i="64"/>
  <c r="AE18" i="64"/>
  <c r="AF18" i="64"/>
  <c r="AG18" i="64"/>
  <c r="AH18" i="64"/>
  <c r="AD19" i="64"/>
  <c r="AE19" i="64"/>
  <c r="AF19" i="64"/>
  <c r="AG19" i="64"/>
  <c r="AH19" i="64"/>
  <c r="AD20" i="64"/>
  <c r="AE20" i="64"/>
  <c r="AF20" i="64"/>
  <c r="AG20" i="64"/>
  <c r="AH20" i="64"/>
  <c r="AD21" i="64"/>
  <c r="AE21" i="64"/>
  <c r="AF21" i="64"/>
  <c r="AG21" i="64"/>
  <c r="AH21" i="64"/>
  <c r="AD22" i="64"/>
  <c r="AE22" i="64"/>
  <c r="AF22" i="64"/>
  <c r="AG22" i="64"/>
  <c r="AH22" i="64"/>
  <c r="AD23" i="64"/>
  <c r="AE23" i="64"/>
  <c r="AF23" i="64"/>
  <c r="AG23" i="64"/>
  <c r="AH23" i="64"/>
  <c r="AD24" i="64"/>
  <c r="AE24" i="64"/>
  <c r="AF24" i="64"/>
  <c r="AG24" i="64"/>
  <c r="AH24" i="64"/>
  <c r="AD25" i="64"/>
  <c r="AE25" i="64"/>
  <c r="AF25" i="64"/>
  <c r="AG25" i="64"/>
  <c r="AH25" i="64"/>
  <c r="AD26" i="64"/>
  <c r="AE26" i="64"/>
  <c r="AF26" i="64"/>
  <c r="AG26" i="64"/>
  <c r="AH26" i="64"/>
  <c r="AD27" i="64"/>
  <c r="AE27" i="64"/>
  <c r="AF27" i="64"/>
  <c r="AG27" i="64"/>
  <c r="AH27" i="64"/>
  <c r="AD28" i="64"/>
  <c r="AE28" i="64"/>
  <c r="AF28" i="64"/>
  <c r="AG28" i="64"/>
  <c r="AH28" i="64"/>
  <c r="AD29" i="64"/>
  <c r="AE29" i="64"/>
  <c r="AF29" i="64"/>
  <c r="AG29" i="64"/>
  <c r="AH29" i="64"/>
  <c r="AD30" i="64"/>
  <c r="AE30" i="64"/>
  <c r="AF30" i="64"/>
  <c r="AG30" i="64"/>
  <c r="AH30" i="64"/>
  <c r="AD31" i="64"/>
  <c r="AE31" i="64"/>
  <c r="AF31" i="64"/>
  <c r="AG31" i="64"/>
  <c r="AH31" i="64"/>
  <c r="AD32" i="64"/>
  <c r="AE32" i="64"/>
  <c r="AF32" i="64"/>
  <c r="AG32" i="64"/>
  <c r="AH32" i="64"/>
  <c r="AD33" i="64"/>
  <c r="AE33" i="64"/>
  <c r="AF33" i="64"/>
  <c r="AG33" i="64"/>
  <c r="AH33" i="64"/>
  <c r="AD34" i="64"/>
  <c r="AE34" i="64"/>
  <c r="AF34" i="64"/>
  <c r="AG34" i="64"/>
  <c r="AH34" i="64"/>
  <c r="AD35" i="64"/>
  <c r="AE35" i="64"/>
  <c r="AF35" i="64"/>
  <c r="AG35" i="64"/>
  <c r="AH35" i="64"/>
  <c r="AD36" i="64"/>
  <c r="AE36" i="64"/>
  <c r="AF36" i="64"/>
  <c r="AG36" i="64"/>
  <c r="AH36" i="64"/>
  <c r="AD37" i="64"/>
  <c r="AE37" i="64"/>
  <c r="AF37" i="64"/>
  <c r="AG37" i="64"/>
  <c r="AH37" i="64"/>
  <c r="AD38" i="64"/>
  <c r="AE38" i="64"/>
  <c r="AF38" i="64"/>
  <c r="AG38" i="64"/>
  <c r="AH38" i="64"/>
  <c r="AD39" i="64"/>
  <c r="AE39" i="64"/>
  <c r="AF39" i="64"/>
  <c r="AG39" i="64"/>
  <c r="AH39" i="64"/>
  <c r="AD40" i="64"/>
  <c r="AE40" i="64"/>
  <c r="AF40" i="64"/>
  <c r="AG40" i="64"/>
  <c r="AH40" i="64"/>
  <c r="AD41" i="64"/>
  <c r="AE41" i="64"/>
  <c r="AF41" i="64"/>
  <c r="AG41" i="64"/>
  <c r="AH41" i="64"/>
  <c r="AD42" i="64"/>
  <c r="AE42" i="64"/>
  <c r="AF42" i="64"/>
  <c r="AG42" i="64"/>
  <c r="AH42" i="64"/>
  <c r="AD43" i="64"/>
  <c r="AE43" i="64"/>
  <c r="AF43" i="64"/>
  <c r="AG43" i="64"/>
  <c r="AH43" i="64"/>
  <c r="AD44" i="64"/>
  <c r="AE44" i="64"/>
  <c r="AF44" i="64"/>
  <c r="AG44" i="64"/>
  <c r="AH44" i="64"/>
  <c r="AD45" i="64"/>
  <c r="AE45" i="64"/>
  <c r="AF45" i="64"/>
  <c r="AG45" i="64"/>
  <c r="AH45" i="64"/>
  <c r="AD46" i="64"/>
  <c r="AE46" i="64"/>
  <c r="AF46" i="64"/>
  <c r="AG46" i="64"/>
  <c r="AH46" i="64"/>
  <c r="AD47" i="64"/>
  <c r="AE47" i="64"/>
  <c r="AF47" i="64"/>
  <c r="AG47" i="64"/>
  <c r="AH47" i="64"/>
  <c r="AD48" i="64"/>
  <c r="AE48" i="64"/>
  <c r="AF48" i="64"/>
  <c r="AG48" i="64"/>
  <c r="AH48" i="64"/>
  <c r="AD49" i="64"/>
  <c r="AE49" i="64"/>
  <c r="AF49" i="64"/>
  <c r="AG49" i="64"/>
  <c r="AH49" i="64"/>
  <c r="AD50" i="64"/>
  <c r="AE50" i="64"/>
  <c r="AF50" i="64"/>
  <c r="AG50" i="64"/>
  <c r="AH50" i="64"/>
  <c r="AD51" i="64"/>
  <c r="AE51" i="64"/>
  <c r="AF51" i="64"/>
  <c r="AG51" i="64"/>
  <c r="AH51" i="64"/>
  <c r="AD52" i="64"/>
  <c r="AE52" i="64"/>
  <c r="AF52" i="64"/>
  <c r="AG52" i="64"/>
  <c r="AH52" i="64"/>
  <c r="AD53" i="64"/>
  <c r="AE53" i="64"/>
  <c r="AF53" i="64"/>
  <c r="AG53" i="64"/>
  <c r="AH53" i="64"/>
  <c r="AD54" i="64"/>
  <c r="AE54" i="64"/>
  <c r="AF54" i="64"/>
  <c r="AG54" i="64"/>
  <c r="AH54" i="64"/>
  <c r="AD55" i="64"/>
  <c r="AE55" i="64"/>
  <c r="AF55" i="64"/>
  <c r="AG55" i="64"/>
  <c r="AH55" i="64"/>
  <c r="AD56" i="64"/>
  <c r="AE56" i="64"/>
  <c r="AF56" i="64"/>
  <c r="AG56" i="64"/>
  <c r="AH56" i="64"/>
  <c r="AD57" i="64"/>
  <c r="AE57" i="64"/>
  <c r="AF57" i="64"/>
  <c r="AG57" i="64"/>
  <c r="AH57" i="64"/>
  <c r="AD58" i="64"/>
  <c r="AE58" i="64"/>
  <c r="AF58" i="64"/>
  <c r="AG58" i="64"/>
  <c r="AH58" i="64"/>
  <c r="AD59" i="64"/>
  <c r="AE59" i="64"/>
  <c r="AF59" i="64"/>
  <c r="AG59" i="64"/>
  <c r="AH59" i="64"/>
  <c r="AD60" i="64"/>
  <c r="AE60" i="64"/>
  <c r="AF60" i="64"/>
  <c r="AG60" i="64"/>
  <c r="AH60" i="64"/>
  <c r="AD61" i="64"/>
  <c r="AE61" i="64"/>
  <c r="AF61" i="64"/>
  <c r="AG61" i="64"/>
  <c r="AH61" i="64"/>
  <c r="AD62" i="64"/>
  <c r="AE62" i="64"/>
  <c r="AF62" i="64"/>
  <c r="AG62" i="64"/>
  <c r="AH62" i="64"/>
  <c r="AD63" i="64"/>
  <c r="AE63" i="64"/>
  <c r="AF63" i="64"/>
  <c r="AG63" i="64"/>
  <c r="AH63" i="64"/>
  <c r="AD64" i="64"/>
  <c r="AE64" i="64"/>
  <c r="AF64" i="64"/>
  <c r="AG64" i="64"/>
  <c r="AH64" i="64"/>
  <c r="AD65" i="64"/>
  <c r="AE65" i="64"/>
  <c r="AF65" i="64"/>
  <c r="AG65" i="64"/>
  <c r="AH65" i="64"/>
  <c r="AD66" i="64"/>
  <c r="AE66" i="64"/>
  <c r="AF66" i="64"/>
  <c r="AG66" i="64"/>
  <c r="AH66" i="64"/>
  <c r="AD67" i="64"/>
  <c r="AE67" i="64"/>
  <c r="AF67" i="64"/>
  <c r="AG67" i="64"/>
  <c r="AH67" i="64"/>
  <c r="AD68" i="64"/>
  <c r="AE68" i="64"/>
  <c r="AF68" i="64"/>
  <c r="AG68" i="64"/>
  <c r="AH68" i="64"/>
  <c r="AD69" i="64"/>
  <c r="AE69" i="64"/>
  <c r="AF69" i="64"/>
  <c r="AG69" i="64"/>
  <c r="AH69" i="64"/>
  <c r="AD70" i="64"/>
  <c r="AE70" i="64"/>
  <c r="AF70" i="64"/>
  <c r="AG70" i="64"/>
  <c r="AH70" i="64"/>
  <c r="AD71" i="64"/>
  <c r="AE71" i="64"/>
  <c r="AF71" i="64"/>
  <c r="AG71" i="64"/>
  <c r="AH71" i="64"/>
  <c r="AD72" i="64"/>
  <c r="AE72" i="64"/>
  <c r="AF72" i="64"/>
  <c r="AG72" i="64"/>
  <c r="AH72" i="64"/>
  <c r="AD73" i="64"/>
  <c r="AE73" i="64"/>
  <c r="AF73" i="64"/>
  <c r="AG73" i="64"/>
  <c r="AH73" i="64"/>
  <c r="AD74" i="64"/>
  <c r="AE74" i="64"/>
  <c r="AF74" i="64"/>
  <c r="AG74" i="64"/>
  <c r="AH74" i="64"/>
  <c r="AD75" i="64"/>
  <c r="AE75" i="64"/>
  <c r="AF75" i="64"/>
  <c r="AG75" i="64"/>
  <c r="AH75" i="64"/>
  <c r="AD76" i="64"/>
  <c r="AE76" i="64"/>
  <c r="AF76" i="64"/>
  <c r="AG76" i="64"/>
  <c r="AH76" i="64"/>
  <c r="AD77" i="64"/>
  <c r="AE77" i="64"/>
  <c r="AF77" i="64"/>
  <c r="AG77" i="64"/>
  <c r="AH77" i="64"/>
  <c r="AD78" i="64"/>
  <c r="AE78" i="64"/>
  <c r="AF78" i="64"/>
  <c r="AG78" i="64"/>
  <c r="AH78" i="64"/>
  <c r="AD79" i="64"/>
  <c r="AE79" i="64"/>
  <c r="AF79" i="64"/>
  <c r="AG79" i="64"/>
  <c r="AH79" i="64"/>
  <c r="AD80" i="64"/>
  <c r="AE80" i="64"/>
  <c r="AF80" i="64"/>
  <c r="AG80" i="64"/>
  <c r="AH80" i="64"/>
  <c r="AD81" i="64"/>
  <c r="AE81" i="64"/>
  <c r="AF81" i="64"/>
  <c r="AG81" i="64"/>
  <c r="AH81" i="64"/>
  <c r="AD82" i="64"/>
  <c r="AE82" i="64"/>
  <c r="AF82" i="64"/>
  <c r="AG82" i="64"/>
  <c r="AH82" i="64"/>
  <c r="AD83" i="64"/>
  <c r="AE83" i="64"/>
  <c r="AF83" i="64"/>
  <c r="AG83" i="64"/>
  <c r="AH83" i="64"/>
  <c r="AD84" i="64"/>
  <c r="AE84" i="64"/>
  <c r="AF84" i="64"/>
  <c r="AG84" i="64"/>
  <c r="AH84" i="64"/>
  <c r="AD85" i="64"/>
  <c r="AE85" i="64"/>
  <c r="AF85" i="64"/>
  <c r="AG85" i="64"/>
  <c r="AH85" i="64"/>
  <c r="AD86" i="64"/>
  <c r="AE86" i="64"/>
  <c r="AF86" i="64"/>
  <c r="AG86" i="64"/>
  <c r="AH86" i="64"/>
  <c r="AD87" i="64"/>
  <c r="AE87" i="64"/>
  <c r="AF87" i="64"/>
  <c r="AG87" i="64"/>
  <c r="AH87" i="64"/>
  <c r="AD88" i="64"/>
  <c r="AE88" i="64"/>
  <c r="AF88" i="64"/>
  <c r="AG88" i="64"/>
  <c r="AH88" i="64"/>
  <c r="AD89" i="64"/>
  <c r="AE89" i="64"/>
  <c r="AF89" i="64"/>
  <c r="AG89" i="64"/>
  <c r="AH89" i="64"/>
  <c r="AD90" i="64"/>
  <c r="AE90" i="64"/>
  <c r="AF90" i="64"/>
  <c r="AG90" i="64"/>
  <c r="AH90" i="64"/>
  <c r="AD91" i="64"/>
  <c r="AE91" i="64"/>
  <c r="AF91" i="64"/>
  <c r="AG91" i="64"/>
  <c r="AH91" i="64"/>
  <c r="AD92" i="64"/>
  <c r="AE92" i="64"/>
  <c r="AF92" i="64"/>
  <c r="AG92" i="64"/>
  <c r="AH92" i="64"/>
  <c r="AD93" i="64"/>
  <c r="AE93" i="64"/>
  <c r="AF93" i="64"/>
  <c r="AG93" i="64"/>
  <c r="AH93" i="64"/>
  <c r="AD94" i="64"/>
  <c r="AE94" i="64"/>
  <c r="AF94" i="64"/>
  <c r="AG94" i="64"/>
  <c r="AH94" i="64"/>
  <c r="AD95" i="64"/>
  <c r="AE95" i="64"/>
  <c r="AF95" i="64"/>
  <c r="AG95" i="64"/>
  <c r="AH95" i="64"/>
  <c r="AD96" i="64"/>
  <c r="AE96" i="64"/>
  <c r="AF96" i="64"/>
  <c r="AG96" i="64"/>
  <c r="AH96" i="64"/>
  <c r="AD97" i="64"/>
  <c r="AE97" i="64"/>
  <c r="AF97" i="64"/>
  <c r="AG97" i="64"/>
  <c r="AH97" i="64"/>
  <c r="AD98" i="64"/>
  <c r="AE98" i="64"/>
  <c r="AF98" i="64"/>
  <c r="AG98" i="64"/>
  <c r="AH98" i="64"/>
  <c r="AD99" i="64"/>
  <c r="AE99" i="64"/>
  <c r="AF99" i="64"/>
  <c r="AG99" i="64"/>
  <c r="AH99" i="64"/>
  <c r="AD100" i="64"/>
  <c r="AE100" i="64"/>
  <c r="AF100" i="64"/>
  <c r="AG100" i="64"/>
  <c r="AH100" i="64"/>
  <c r="AD101" i="64"/>
  <c r="AE101" i="64"/>
  <c r="AF101" i="64"/>
  <c r="AG101" i="64"/>
  <c r="AH101" i="64"/>
  <c r="AD102" i="64"/>
  <c r="AE102" i="64"/>
  <c r="AF102" i="64"/>
  <c r="AG102" i="64"/>
  <c r="AH102" i="64"/>
  <c r="AD103" i="64"/>
  <c r="AE103" i="64"/>
  <c r="AF103" i="64"/>
  <c r="AG103" i="64"/>
  <c r="AH103" i="64"/>
  <c r="AD104" i="64"/>
  <c r="AE104" i="64"/>
  <c r="AF104" i="64"/>
  <c r="AG104" i="64"/>
  <c r="AH104" i="64"/>
  <c r="AD105" i="64"/>
  <c r="AE105" i="64"/>
  <c r="AF105" i="64"/>
  <c r="AG105" i="64"/>
  <c r="AH105" i="64"/>
  <c r="AD106" i="64"/>
  <c r="AE106" i="64"/>
  <c r="AF106" i="64"/>
  <c r="AG106" i="64"/>
  <c r="AH106" i="64"/>
  <c r="AD107" i="64"/>
  <c r="AE107" i="64"/>
  <c r="AF107" i="64"/>
  <c r="AG107" i="64"/>
  <c r="AH107" i="64"/>
  <c r="AD108" i="64"/>
  <c r="AE108" i="64"/>
  <c r="AF108" i="64"/>
  <c r="AG108" i="64"/>
  <c r="AH108" i="64"/>
  <c r="AD109" i="64"/>
  <c r="AE109" i="64"/>
  <c r="AF109" i="64"/>
  <c r="AG109" i="64"/>
  <c r="AH109" i="64"/>
  <c r="AD110" i="64"/>
  <c r="AE110" i="64"/>
  <c r="AF110" i="64"/>
  <c r="AG110" i="64"/>
  <c r="AH110" i="64"/>
  <c r="AD111" i="64"/>
  <c r="AE111" i="64"/>
  <c r="AF111" i="64"/>
  <c r="AG111" i="64"/>
  <c r="AH111" i="64"/>
  <c r="AD112" i="64"/>
  <c r="AE112" i="64"/>
  <c r="AF112" i="64"/>
  <c r="AG112" i="64"/>
  <c r="AH112" i="64"/>
  <c r="AD113" i="64"/>
  <c r="AE113" i="64"/>
  <c r="AF113" i="64"/>
  <c r="AG113" i="64"/>
  <c r="AH113" i="64"/>
  <c r="AD114" i="64"/>
  <c r="AE114" i="64"/>
  <c r="AF114" i="64"/>
  <c r="AG114" i="64"/>
  <c r="AH114" i="64"/>
  <c r="AD115" i="64"/>
  <c r="AE115" i="64"/>
  <c r="AF115" i="64"/>
  <c r="AG115" i="64"/>
  <c r="AH115" i="64"/>
  <c r="AD116" i="64"/>
  <c r="AE116" i="64"/>
  <c r="AF116" i="64"/>
  <c r="AG116" i="64"/>
  <c r="AH116" i="64"/>
  <c r="AD117" i="64"/>
  <c r="AE117" i="64"/>
  <c r="AF117" i="64"/>
  <c r="AG117" i="64"/>
  <c r="AH117" i="64"/>
  <c r="AD118" i="64"/>
  <c r="AE118" i="64"/>
  <c r="AF118" i="64"/>
  <c r="AG118" i="64"/>
  <c r="AH118" i="64"/>
  <c r="AD119" i="64"/>
  <c r="AE119" i="64"/>
  <c r="AF119" i="64"/>
  <c r="AG119" i="64"/>
  <c r="AH119" i="64"/>
  <c r="AD120" i="64"/>
  <c r="AE120" i="64"/>
  <c r="AF120" i="64"/>
  <c r="AG120" i="64"/>
  <c r="AH120" i="64"/>
  <c r="AD121" i="64"/>
  <c r="AE121" i="64"/>
  <c r="AF121" i="64"/>
  <c r="AG121" i="64"/>
  <c r="AH121" i="64"/>
  <c r="AD122" i="64"/>
  <c r="AE122" i="64"/>
  <c r="AF122" i="64"/>
  <c r="AG122" i="64"/>
  <c r="AH122" i="64"/>
  <c r="AD123" i="64"/>
  <c r="AE123" i="64"/>
  <c r="AF123" i="64"/>
  <c r="AG123" i="64"/>
  <c r="AH123" i="64"/>
  <c r="AD124" i="64"/>
  <c r="AE124" i="64"/>
  <c r="AF124" i="64"/>
  <c r="AG124" i="64"/>
  <c r="AH124" i="64"/>
  <c r="AD125" i="64"/>
  <c r="AE125" i="64"/>
  <c r="AF125" i="64"/>
  <c r="AG125" i="64"/>
  <c r="AH125" i="64"/>
  <c r="AD126" i="64"/>
  <c r="AE126" i="64"/>
  <c r="AF126" i="64"/>
  <c r="AG126" i="64"/>
  <c r="AH126" i="64"/>
  <c r="AD127" i="64"/>
  <c r="AE127" i="64"/>
  <c r="AF127" i="64"/>
  <c r="AG127" i="64"/>
  <c r="AH127" i="64"/>
  <c r="AD128" i="64"/>
  <c r="AE128" i="64"/>
  <c r="AF128" i="64"/>
  <c r="AG128" i="64"/>
  <c r="AH128" i="64"/>
  <c r="AD129" i="64"/>
  <c r="AE129" i="64"/>
  <c r="AF129" i="64"/>
  <c r="AG129" i="64"/>
  <c r="AH129" i="64"/>
  <c r="AD130" i="64"/>
  <c r="AE130" i="64"/>
  <c r="AF130" i="64"/>
  <c r="AG130" i="64"/>
  <c r="AH130" i="64"/>
  <c r="AD131" i="64"/>
  <c r="AE131" i="64"/>
  <c r="AF131" i="64"/>
  <c r="AG131" i="64"/>
  <c r="AH131" i="64"/>
  <c r="AD132" i="64"/>
  <c r="AE132" i="64"/>
  <c r="AF132" i="64"/>
  <c r="AG132" i="64"/>
  <c r="AH132" i="64"/>
  <c r="AD133" i="64"/>
  <c r="AE133" i="64"/>
  <c r="AF133" i="64"/>
  <c r="AG133" i="64"/>
  <c r="AH133" i="64"/>
  <c r="AD134" i="64"/>
  <c r="AE134" i="64"/>
  <c r="AF134" i="64"/>
  <c r="AG134" i="64"/>
  <c r="AH134" i="64"/>
  <c r="AD135" i="64"/>
  <c r="AE135" i="64"/>
  <c r="AF135" i="64"/>
  <c r="AG135" i="64"/>
  <c r="AH135" i="64"/>
  <c r="AD136" i="64"/>
  <c r="AE136" i="64"/>
  <c r="AF136" i="64"/>
  <c r="AG136" i="64"/>
  <c r="AH136" i="64"/>
  <c r="AD137" i="64"/>
  <c r="AE137" i="64"/>
  <c r="AF137" i="64"/>
  <c r="AG137" i="64"/>
  <c r="AH137" i="64"/>
  <c r="AD138" i="64"/>
  <c r="AE138" i="64"/>
  <c r="AF138" i="64"/>
  <c r="AG138" i="64"/>
  <c r="AH138" i="64"/>
  <c r="AD139" i="64"/>
  <c r="AE139" i="64"/>
  <c r="AF139" i="64"/>
  <c r="AG139" i="64"/>
  <c r="AH139" i="64"/>
  <c r="AD140" i="64"/>
  <c r="AE140" i="64"/>
  <c r="AF140" i="64"/>
  <c r="AG140" i="64"/>
  <c r="AH140" i="64"/>
  <c r="AD141" i="64"/>
  <c r="AE141" i="64"/>
  <c r="AF141" i="64"/>
  <c r="AG141" i="64"/>
  <c r="AH141" i="64"/>
  <c r="AD142" i="64"/>
  <c r="AE142" i="64"/>
  <c r="AF142" i="64"/>
  <c r="AG142" i="64"/>
  <c r="AH142" i="64"/>
  <c r="AD143" i="64"/>
  <c r="AE143" i="64"/>
  <c r="AF143" i="64"/>
  <c r="AG143" i="64"/>
  <c r="AH143" i="64"/>
  <c r="AD144" i="64"/>
  <c r="AE144" i="64"/>
  <c r="AF144" i="64"/>
  <c r="AG144" i="64"/>
  <c r="AH144" i="64"/>
  <c r="AD145" i="64"/>
  <c r="AE145" i="64"/>
  <c r="AF145" i="64"/>
  <c r="AG145" i="64"/>
  <c r="AH145" i="64"/>
  <c r="AD146" i="64"/>
  <c r="AE146" i="64"/>
  <c r="AF146" i="64"/>
  <c r="AG146" i="64"/>
  <c r="AH146" i="64"/>
  <c r="AD147" i="64"/>
  <c r="AE147" i="64"/>
  <c r="AF147" i="64"/>
  <c r="AG147" i="64"/>
  <c r="AH147" i="64"/>
  <c r="AD148" i="64"/>
  <c r="AE148" i="64"/>
  <c r="AF148" i="64"/>
  <c r="AG148" i="64"/>
  <c r="AH148" i="64"/>
  <c r="AD149" i="64"/>
  <c r="AE149" i="64"/>
  <c r="AF149" i="64"/>
  <c r="AG149" i="64"/>
  <c r="AH149" i="64"/>
  <c r="AD150" i="64"/>
  <c r="AE150" i="64"/>
  <c r="AF150" i="64"/>
  <c r="AG150" i="64"/>
  <c r="AH150" i="64"/>
  <c r="AD151" i="64"/>
  <c r="AE151" i="64"/>
  <c r="AF151" i="64"/>
  <c r="AG151" i="64"/>
  <c r="AH151" i="64"/>
  <c r="AD152" i="64"/>
  <c r="AE152" i="64"/>
  <c r="AF152" i="64"/>
  <c r="AG152" i="64"/>
  <c r="AH152" i="64"/>
  <c r="AD153" i="64"/>
  <c r="AE153" i="64"/>
  <c r="AF153" i="64"/>
  <c r="AG153" i="64"/>
  <c r="AH153" i="64"/>
  <c r="AD154" i="64"/>
  <c r="AE154" i="64"/>
  <c r="AF154" i="64"/>
  <c r="AG154" i="64"/>
  <c r="AH154" i="64"/>
  <c r="AD155" i="64"/>
  <c r="AE155" i="64"/>
  <c r="AF155" i="64"/>
  <c r="AG155" i="64"/>
  <c r="AH155" i="64"/>
  <c r="AD156" i="64"/>
  <c r="AE156" i="64"/>
  <c r="AF156" i="64"/>
  <c r="AG156" i="64"/>
  <c r="AH156" i="64"/>
  <c r="AD157" i="64"/>
  <c r="AE157" i="64"/>
  <c r="AF157" i="64"/>
  <c r="AG157" i="64"/>
  <c r="AH157" i="64"/>
  <c r="AD158" i="64"/>
  <c r="AE158" i="64"/>
  <c r="AF158" i="64"/>
  <c r="AG158" i="64"/>
  <c r="AH158" i="64"/>
  <c r="AD159" i="64"/>
  <c r="AE159" i="64"/>
  <c r="AF159" i="64"/>
  <c r="AG159" i="64"/>
  <c r="AH159" i="64"/>
  <c r="AD160" i="64"/>
  <c r="AE160" i="64"/>
  <c r="AF160" i="64"/>
  <c r="AG160" i="64"/>
  <c r="AH160" i="64"/>
  <c r="AD161" i="64"/>
  <c r="AE161" i="64"/>
  <c r="AF161" i="64"/>
  <c r="AG161" i="64"/>
  <c r="AH161" i="64"/>
  <c r="AD162" i="64"/>
  <c r="AE162" i="64"/>
  <c r="AF162" i="64"/>
  <c r="AG162" i="64"/>
  <c r="AH162" i="64"/>
  <c r="AD163" i="64"/>
  <c r="AE163" i="64"/>
  <c r="AF163" i="64"/>
  <c r="AG163" i="64"/>
  <c r="AH163" i="64"/>
  <c r="AD164" i="64"/>
  <c r="AE164" i="64"/>
  <c r="AF164" i="64"/>
  <c r="AG164" i="64"/>
  <c r="AH164" i="64"/>
  <c r="AD165" i="64"/>
  <c r="AE165" i="64"/>
  <c r="AF165" i="64"/>
  <c r="AG165" i="64"/>
  <c r="AH165" i="64"/>
  <c r="AD166" i="64"/>
  <c r="AE166" i="64"/>
  <c r="AF166" i="64"/>
  <c r="AG166" i="64"/>
  <c r="AH166" i="64"/>
  <c r="AD167" i="64"/>
  <c r="AE167" i="64"/>
  <c r="AF167" i="64"/>
  <c r="AG167" i="64"/>
  <c r="AH167" i="64"/>
  <c r="AD168" i="64"/>
  <c r="AE168" i="64"/>
  <c r="AF168" i="64"/>
  <c r="AG168" i="64"/>
  <c r="AH168" i="64"/>
  <c r="AD169" i="64"/>
  <c r="AE169" i="64"/>
  <c r="AF169" i="64"/>
  <c r="AG169" i="64"/>
  <c r="AH169" i="64"/>
  <c r="AD170" i="64"/>
  <c r="AE170" i="64"/>
  <c r="AF170" i="64"/>
  <c r="AG170" i="64"/>
  <c r="AH170" i="64"/>
  <c r="AD171" i="64"/>
  <c r="AE171" i="64"/>
  <c r="AF171" i="64"/>
  <c r="AG171" i="64"/>
  <c r="AH171" i="64"/>
  <c r="AD172" i="64"/>
  <c r="AE172" i="64"/>
  <c r="AF172" i="64"/>
  <c r="AG172" i="64"/>
  <c r="AH172" i="64"/>
  <c r="AD173" i="64"/>
  <c r="AE173" i="64"/>
  <c r="AF173" i="64"/>
  <c r="AG173" i="64"/>
  <c r="AH173" i="64"/>
  <c r="AD174" i="64"/>
  <c r="AE174" i="64"/>
  <c r="AF174" i="64"/>
  <c r="AG174" i="64"/>
  <c r="AH174" i="64"/>
  <c r="AD175" i="64"/>
  <c r="AE175" i="64"/>
  <c r="AF175" i="64"/>
  <c r="AG175" i="64"/>
  <c r="AH175" i="64"/>
  <c r="AD176" i="64"/>
  <c r="AE176" i="64"/>
  <c r="AF176" i="64"/>
  <c r="AG176" i="64"/>
  <c r="AH176" i="64"/>
  <c r="AD177" i="64"/>
  <c r="AE177" i="64"/>
  <c r="AF177" i="64"/>
  <c r="AG177" i="64"/>
  <c r="AH177" i="64"/>
  <c r="AD178" i="64"/>
  <c r="AE178" i="64"/>
  <c r="AF178" i="64"/>
  <c r="AG178" i="64"/>
  <c r="AH178" i="64"/>
  <c r="AD179" i="64"/>
  <c r="AE179" i="64"/>
  <c r="AF179" i="64"/>
  <c r="AG179" i="64"/>
  <c r="AH179" i="64"/>
  <c r="AD180" i="64"/>
  <c r="AE180" i="64"/>
  <c r="AF180" i="64"/>
  <c r="AG180" i="64"/>
  <c r="AH180" i="64"/>
  <c r="AD181" i="64"/>
  <c r="AE181" i="64"/>
  <c r="AF181" i="64"/>
  <c r="AG181" i="64"/>
  <c r="AH181" i="64"/>
  <c r="AD182" i="64"/>
  <c r="AE182" i="64"/>
  <c r="AF182" i="64"/>
  <c r="AG182" i="64"/>
  <c r="AH182" i="64"/>
  <c r="AD183" i="64"/>
  <c r="AE183" i="64"/>
  <c r="AF183" i="64"/>
  <c r="AG183" i="64"/>
  <c r="AH183" i="64"/>
  <c r="AD184" i="64"/>
  <c r="AE184" i="64"/>
  <c r="AF184" i="64"/>
  <c r="AG184" i="64"/>
  <c r="AH184" i="64"/>
  <c r="AD185" i="64"/>
  <c r="AE185" i="64"/>
  <c r="AF185" i="64"/>
  <c r="AG185" i="64"/>
  <c r="AH185" i="64"/>
  <c r="AD186" i="64"/>
  <c r="AE186" i="64"/>
  <c r="AF186" i="64"/>
  <c r="AG186" i="64"/>
  <c r="AH186" i="64"/>
  <c r="AD187" i="64"/>
  <c r="AE187" i="64"/>
  <c r="AF187" i="64"/>
  <c r="AG187" i="64"/>
  <c r="AH187" i="64"/>
  <c r="AD188" i="64"/>
  <c r="AE188" i="64"/>
  <c r="AF188" i="64"/>
  <c r="AG188" i="64"/>
  <c r="AH188" i="64"/>
  <c r="AD189" i="64"/>
  <c r="AE189" i="64"/>
  <c r="AF189" i="64"/>
  <c r="AG189" i="64"/>
  <c r="AH189" i="64"/>
  <c r="AD190" i="64"/>
  <c r="AE190" i="64"/>
  <c r="AF190" i="64"/>
  <c r="AG190" i="64"/>
  <c r="AH190" i="64"/>
  <c r="AD191" i="64"/>
  <c r="AE191" i="64"/>
  <c r="AF191" i="64"/>
  <c r="AG191" i="64"/>
  <c r="AH191" i="64"/>
  <c r="AD192" i="64"/>
  <c r="AE192" i="64"/>
  <c r="AF192" i="64"/>
  <c r="AG192" i="64"/>
  <c r="AH192" i="64"/>
  <c r="AD193" i="64"/>
  <c r="AE193" i="64"/>
  <c r="AF193" i="64"/>
  <c r="AG193" i="64"/>
  <c r="AH193" i="64"/>
  <c r="AD194" i="64"/>
  <c r="AE194" i="64"/>
  <c r="AF194" i="64"/>
  <c r="AG194" i="64"/>
  <c r="AH194" i="64"/>
  <c r="AD195" i="64"/>
  <c r="AE195" i="64"/>
  <c r="AF195" i="64"/>
  <c r="AG195" i="64"/>
  <c r="AH195" i="64"/>
  <c r="AD196" i="64"/>
  <c r="AE196" i="64"/>
  <c r="AF196" i="64"/>
  <c r="AG196" i="64"/>
  <c r="AH196" i="64"/>
  <c r="AD197" i="64"/>
  <c r="AE197" i="64"/>
  <c r="AF197" i="64"/>
  <c r="AG197" i="64"/>
  <c r="AH197" i="64"/>
  <c r="AD198" i="64"/>
  <c r="AE198" i="64"/>
  <c r="AF198" i="64"/>
  <c r="AG198" i="64"/>
  <c r="AH198" i="64"/>
  <c r="AD199" i="64"/>
  <c r="AE199" i="64"/>
  <c r="AF199" i="64"/>
  <c r="AG199" i="64"/>
  <c r="AH199" i="64"/>
  <c r="AD200" i="64"/>
  <c r="AE200" i="64"/>
  <c r="AF200" i="64"/>
  <c r="AG200" i="64"/>
  <c r="AH200" i="64"/>
  <c r="AD201" i="64"/>
  <c r="AE201" i="64"/>
  <c r="AF201" i="64"/>
  <c r="AG201" i="64"/>
  <c r="AH201" i="64"/>
  <c r="AD202" i="64"/>
  <c r="AE202" i="64"/>
  <c r="AF202" i="64"/>
  <c r="AG202" i="64"/>
  <c r="AH202" i="64"/>
  <c r="AD203" i="64"/>
  <c r="AE203" i="64"/>
  <c r="AF203" i="64"/>
  <c r="AG203" i="64"/>
  <c r="AH203" i="64"/>
  <c r="AD204" i="64"/>
  <c r="AE204" i="64"/>
  <c r="AF204" i="64"/>
  <c r="AG204" i="64"/>
  <c r="AH204" i="64"/>
  <c r="AD205" i="64"/>
  <c r="AE205" i="64"/>
  <c r="AF205" i="64"/>
  <c r="AG205" i="64"/>
  <c r="AH205" i="64"/>
  <c r="AD206" i="64"/>
  <c r="AE206" i="64"/>
  <c r="AF206" i="64"/>
  <c r="AG206" i="64"/>
  <c r="AH206" i="64"/>
  <c r="AD207" i="64"/>
  <c r="AE207" i="64"/>
  <c r="AF207" i="64"/>
  <c r="AG207" i="64"/>
  <c r="AH207" i="64"/>
  <c r="AD208" i="64"/>
  <c r="AE208" i="64"/>
  <c r="AF208" i="64"/>
  <c r="AG208" i="64"/>
  <c r="AH208" i="64"/>
  <c r="AD209" i="64"/>
  <c r="AE209" i="64"/>
  <c r="AF209" i="64"/>
  <c r="AG209" i="64"/>
  <c r="AH209" i="64"/>
  <c r="AD210" i="64"/>
  <c r="AE210" i="64"/>
  <c r="AF210" i="64"/>
  <c r="AG210" i="64"/>
  <c r="AH210" i="64"/>
  <c r="AD211" i="64"/>
  <c r="AE211" i="64"/>
  <c r="AF211" i="64"/>
  <c r="AG211" i="64"/>
  <c r="AH211" i="64"/>
  <c r="AD212" i="64"/>
  <c r="AE212" i="64"/>
  <c r="AF212" i="64"/>
  <c r="AG212" i="64"/>
  <c r="AH212" i="64"/>
  <c r="AD213" i="64"/>
  <c r="AE213" i="64"/>
  <c r="AF213" i="64"/>
  <c r="AG213" i="64"/>
  <c r="AH213" i="64"/>
  <c r="AD214" i="64"/>
  <c r="AE214" i="64"/>
  <c r="AF214" i="64"/>
  <c r="AG214" i="64"/>
  <c r="AH214" i="64"/>
  <c r="AD215" i="64"/>
  <c r="AE215" i="64"/>
  <c r="AF215" i="64"/>
  <c r="AG215" i="64"/>
  <c r="AH215" i="64"/>
  <c r="AD216" i="64"/>
  <c r="AE216" i="64"/>
  <c r="AF216" i="64"/>
  <c r="AG216" i="64"/>
  <c r="AH216" i="64"/>
  <c r="AD217" i="64"/>
  <c r="AE217" i="64"/>
  <c r="AF217" i="64"/>
  <c r="AG217" i="64"/>
  <c r="AH217" i="64"/>
  <c r="AD218" i="64"/>
  <c r="AE218" i="64"/>
  <c r="AF218" i="64"/>
  <c r="AG218" i="64"/>
  <c r="AH218" i="64"/>
  <c r="AD219" i="64"/>
  <c r="AE219" i="64"/>
  <c r="AF219" i="64"/>
  <c r="AG219" i="64"/>
  <c r="AH219" i="64"/>
  <c r="AD220" i="64"/>
  <c r="AE220" i="64"/>
  <c r="AF220" i="64"/>
  <c r="AG220" i="64"/>
  <c r="AH220" i="64"/>
  <c r="AD221" i="64"/>
  <c r="AE221" i="64"/>
  <c r="AF221" i="64"/>
  <c r="AG221" i="64"/>
  <c r="AH221" i="64"/>
  <c r="AD222" i="64"/>
  <c r="AE222" i="64"/>
  <c r="AF222" i="64"/>
  <c r="AG222" i="64"/>
  <c r="AH222" i="64"/>
  <c r="AD223" i="64"/>
  <c r="AE223" i="64"/>
  <c r="AF223" i="64"/>
  <c r="AG223" i="64"/>
  <c r="AH223" i="64"/>
  <c r="AD224" i="64"/>
  <c r="AE224" i="64"/>
  <c r="AF224" i="64"/>
  <c r="AG224" i="64"/>
  <c r="AH224" i="64"/>
  <c r="AD225" i="64"/>
  <c r="AE225" i="64"/>
  <c r="AF225" i="64"/>
  <c r="AG225" i="64"/>
  <c r="AH225" i="64"/>
  <c r="AD226" i="64"/>
  <c r="AE226" i="64"/>
  <c r="AF226" i="64"/>
  <c r="AG226" i="64"/>
  <c r="AH226" i="64"/>
  <c r="AD227" i="64"/>
  <c r="AE227" i="64"/>
  <c r="AF227" i="64"/>
  <c r="AG227" i="64"/>
  <c r="AH227" i="64"/>
  <c r="AD228" i="64"/>
  <c r="AE228" i="64"/>
  <c r="AF228" i="64"/>
  <c r="AG228" i="64"/>
  <c r="AH228" i="64"/>
  <c r="AD229" i="64"/>
  <c r="AE229" i="64"/>
  <c r="AF229" i="64"/>
  <c r="AG229" i="64"/>
  <c r="AH229" i="64"/>
  <c r="AD230" i="64"/>
  <c r="AE230" i="64"/>
  <c r="AF230" i="64"/>
  <c r="AG230" i="64"/>
  <c r="AH230" i="64"/>
  <c r="AD231" i="64"/>
  <c r="AE231" i="64"/>
  <c r="AF231" i="64"/>
  <c r="AG231" i="64"/>
  <c r="AH231" i="64"/>
  <c r="AD232" i="64"/>
  <c r="AE232" i="64"/>
  <c r="AF232" i="64"/>
  <c r="AG232" i="64"/>
  <c r="AH232" i="64"/>
  <c r="AD233" i="64"/>
  <c r="AE233" i="64"/>
  <c r="AF233" i="64"/>
  <c r="AG233" i="64"/>
  <c r="AH233" i="64"/>
  <c r="AD234" i="64"/>
  <c r="AE234" i="64"/>
  <c r="AF234" i="64"/>
  <c r="AG234" i="64"/>
  <c r="AH234" i="64"/>
  <c r="AD235" i="64"/>
  <c r="AE235" i="64"/>
  <c r="AF235" i="64"/>
  <c r="AG235" i="64"/>
  <c r="AH235" i="64"/>
  <c r="AD236" i="64"/>
  <c r="AE236" i="64"/>
  <c r="AF236" i="64"/>
  <c r="AG236" i="64"/>
  <c r="AH236" i="64"/>
  <c r="AD237" i="64"/>
  <c r="AE237" i="64"/>
  <c r="AF237" i="64"/>
  <c r="AG237" i="64"/>
  <c r="AH237" i="64"/>
  <c r="AD238" i="64"/>
  <c r="AE238" i="64"/>
  <c r="AF238" i="64"/>
  <c r="AG238" i="64"/>
  <c r="AH238" i="64"/>
  <c r="AD239" i="64"/>
  <c r="AE239" i="64"/>
  <c r="AF239" i="64"/>
  <c r="AG239" i="64"/>
  <c r="AH239" i="64"/>
  <c r="AD240" i="64"/>
  <c r="AE240" i="64"/>
  <c r="AF240" i="64"/>
  <c r="AG240" i="64"/>
  <c r="AH240" i="64"/>
  <c r="AD241" i="64"/>
  <c r="AE241" i="64"/>
  <c r="AF241" i="64"/>
  <c r="AG241" i="64"/>
  <c r="AH241" i="64"/>
  <c r="AD242" i="64"/>
  <c r="AE242" i="64"/>
  <c r="AF242" i="64"/>
  <c r="AG242" i="64"/>
  <c r="AH242" i="64"/>
  <c r="AD243" i="64"/>
  <c r="AE243" i="64"/>
  <c r="AF243" i="64"/>
  <c r="AG243" i="64"/>
  <c r="AH243" i="64"/>
  <c r="AD244" i="64"/>
  <c r="AE244" i="64"/>
  <c r="AF244" i="64"/>
  <c r="AG244" i="64"/>
  <c r="AH244" i="64"/>
  <c r="AD245" i="64"/>
  <c r="AE245" i="64"/>
  <c r="AF245" i="64"/>
  <c r="AG245" i="64"/>
  <c r="AH245" i="64"/>
  <c r="AD246" i="64"/>
  <c r="AE246" i="64"/>
  <c r="AF246" i="64"/>
  <c r="AG246" i="64"/>
  <c r="AH246" i="64"/>
  <c r="AD247" i="64"/>
  <c r="AE247" i="64"/>
  <c r="AF247" i="64"/>
  <c r="AG247" i="64"/>
  <c r="AH247" i="64"/>
  <c r="AD248" i="64"/>
  <c r="AE248" i="64"/>
  <c r="AF248" i="64"/>
  <c r="AG248" i="64"/>
  <c r="AH248" i="64"/>
  <c r="AD249" i="64"/>
  <c r="AE249" i="64"/>
  <c r="AF249" i="64"/>
  <c r="AG249" i="64"/>
  <c r="AH249" i="64"/>
  <c r="AD250" i="64"/>
  <c r="AE250" i="64"/>
  <c r="AF250" i="64"/>
  <c r="AG250" i="64"/>
  <c r="AH250" i="64"/>
  <c r="AD251" i="64"/>
  <c r="AE251" i="64"/>
  <c r="AF251" i="64"/>
  <c r="AG251" i="64"/>
  <c r="AH251" i="64"/>
  <c r="AD252" i="64"/>
  <c r="AE252" i="64"/>
  <c r="AF252" i="64"/>
  <c r="AG252" i="64"/>
  <c r="AH252" i="64"/>
  <c r="AD253" i="64"/>
  <c r="AE253" i="64"/>
  <c r="AF253" i="64"/>
  <c r="AG253" i="64"/>
  <c r="AH253" i="64"/>
  <c r="AD254" i="64"/>
  <c r="AE254" i="64"/>
  <c r="AF254" i="64"/>
  <c r="AG254" i="64"/>
  <c r="AH254" i="64"/>
  <c r="AD255" i="64"/>
  <c r="AE255" i="64"/>
  <c r="AF255" i="64"/>
  <c r="AG255" i="64"/>
  <c r="AH255" i="64"/>
  <c r="AD256" i="64"/>
  <c r="AE256" i="64"/>
  <c r="AF256" i="64"/>
  <c r="AG256" i="64"/>
  <c r="AH256" i="64"/>
  <c r="AD257" i="64"/>
  <c r="AE257" i="64"/>
  <c r="AF257" i="64"/>
  <c r="AG257" i="64"/>
  <c r="AH257" i="64"/>
  <c r="AD258" i="64"/>
  <c r="AE258" i="64"/>
  <c r="AF258" i="64"/>
  <c r="AG258" i="64"/>
  <c r="AH258" i="64"/>
  <c r="AD259" i="64"/>
  <c r="AE259" i="64"/>
  <c r="AF259" i="64"/>
  <c r="AG259" i="64"/>
  <c r="AH259" i="64"/>
  <c r="AD260" i="64"/>
  <c r="AE260" i="64"/>
  <c r="AF260" i="64"/>
  <c r="AG260" i="64"/>
  <c r="AH260" i="64"/>
  <c r="AD261" i="64"/>
  <c r="AE261" i="64"/>
  <c r="AF261" i="64"/>
  <c r="AG261" i="64"/>
  <c r="AH261" i="64"/>
  <c r="AD262" i="64"/>
  <c r="AE262" i="64"/>
  <c r="AF262" i="64"/>
  <c r="AG262" i="64"/>
  <c r="AH262" i="64"/>
  <c r="AD263" i="64"/>
  <c r="AE263" i="64"/>
  <c r="AF263" i="64"/>
  <c r="AG263" i="64"/>
  <c r="AH263" i="64"/>
  <c r="AD264" i="64"/>
  <c r="AE264" i="64"/>
  <c r="AF264" i="64"/>
  <c r="AG264" i="64"/>
  <c r="AH264" i="64"/>
  <c r="AD265" i="64"/>
  <c r="AE265" i="64"/>
  <c r="AF265" i="64"/>
  <c r="AG265" i="64"/>
  <c r="AH265" i="64"/>
  <c r="AD266" i="64"/>
  <c r="AE266" i="64"/>
  <c r="AF266" i="64"/>
  <c r="AG266" i="64"/>
  <c r="AH266" i="64"/>
  <c r="AD267" i="64"/>
  <c r="AE267" i="64"/>
  <c r="AF267" i="64"/>
  <c r="AG267" i="64"/>
  <c r="AH267" i="64"/>
  <c r="AD268" i="64"/>
  <c r="AE268" i="64"/>
  <c r="AF268" i="64"/>
  <c r="AG268" i="64"/>
  <c r="AH268" i="64"/>
  <c r="AD269" i="64"/>
  <c r="AE269" i="64"/>
  <c r="AF269" i="64"/>
  <c r="AG269" i="64"/>
  <c r="AH269" i="64"/>
  <c r="AD270" i="64"/>
  <c r="AE270" i="64"/>
  <c r="AF270" i="64"/>
  <c r="AG270" i="64"/>
  <c r="AH270" i="64"/>
  <c r="AD271" i="64"/>
  <c r="AE271" i="64"/>
  <c r="AF271" i="64"/>
  <c r="AG271" i="64"/>
  <c r="AH271" i="64"/>
  <c r="AD272" i="64"/>
  <c r="AE272" i="64"/>
  <c r="AF272" i="64"/>
  <c r="AG272" i="64"/>
  <c r="AH272" i="64"/>
  <c r="AD273" i="64"/>
  <c r="AE273" i="64"/>
  <c r="AF273" i="64"/>
  <c r="AG273" i="64"/>
  <c r="AH273" i="64"/>
  <c r="AD274" i="64"/>
  <c r="AE274" i="64"/>
  <c r="AF274" i="64"/>
  <c r="AG274" i="64"/>
  <c r="AH274" i="64"/>
  <c r="AD275" i="64"/>
  <c r="AE275" i="64"/>
  <c r="AF275" i="64"/>
  <c r="AG275" i="64"/>
  <c r="AH275" i="64"/>
  <c r="AD276" i="64"/>
  <c r="AE276" i="64"/>
  <c r="AF276" i="64"/>
  <c r="AG276" i="64"/>
  <c r="AH276" i="64"/>
  <c r="AD277" i="64"/>
  <c r="AE277" i="64"/>
  <c r="AF277" i="64"/>
  <c r="AG277" i="64"/>
  <c r="AH277" i="64"/>
  <c r="AD278" i="64"/>
  <c r="AE278" i="64"/>
  <c r="AF278" i="64"/>
  <c r="AG278" i="64"/>
  <c r="AH278" i="64"/>
  <c r="AD279" i="64"/>
  <c r="AE279" i="64"/>
  <c r="AF279" i="64"/>
  <c r="AG279" i="64"/>
  <c r="AH279" i="64"/>
  <c r="AD280" i="64"/>
  <c r="AE280" i="64"/>
  <c r="AF280" i="64"/>
  <c r="AG280" i="64"/>
  <c r="AH280" i="64"/>
  <c r="AD281" i="64"/>
  <c r="AE281" i="64"/>
  <c r="AF281" i="64"/>
  <c r="AG281" i="64"/>
  <c r="AH281" i="64"/>
  <c r="AD282" i="64"/>
  <c r="AE282" i="64"/>
  <c r="AF282" i="64"/>
  <c r="AG282" i="64"/>
  <c r="AH282" i="64"/>
  <c r="AD283" i="64"/>
  <c r="AE283" i="64"/>
  <c r="AF283" i="64"/>
  <c r="AG283" i="64"/>
  <c r="AH283" i="64"/>
  <c r="AD284" i="64"/>
  <c r="AE284" i="64"/>
  <c r="AF284" i="64"/>
  <c r="AG284" i="64"/>
  <c r="AH284" i="64"/>
  <c r="AD285" i="64"/>
  <c r="AE285" i="64"/>
  <c r="AF285" i="64"/>
  <c r="AG285" i="64"/>
  <c r="AH285" i="64"/>
  <c r="AD286" i="64"/>
  <c r="AE286" i="64"/>
  <c r="AF286" i="64"/>
  <c r="AG286" i="64"/>
  <c r="AH286" i="64"/>
  <c r="AD287" i="64"/>
  <c r="AE287" i="64"/>
  <c r="AF287" i="64"/>
  <c r="AG287" i="64"/>
  <c r="AH287" i="64"/>
  <c r="AD288" i="64"/>
  <c r="AE288" i="64"/>
  <c r="AF288" i="64"/>
  <c r="AG288" i="64"/>
  <c r="AH288" i="64"/>
  <c r="AD289" i="64"/>
  <c r="AE289" i="64"/>
  <c r="AF289" i="64"/>
  <c r="AG289" i="64"/>
  <c r="AH289" i="64"/>
  <c r="AD290" i="64"/>
  <c r="AE290" i="64"/>
  <c r="AF290" i="64"/>
  <c r="AG290" i="64"/>
  <c r="AH290" i="64"/>
  <c r="AD291" i="64"/>
  <c r="AE291" i="64"/>
  <c r="AF291" i="64"/>
  <c r="AG291" i="64"/>
  <c r="AH291" i="64"/>
  <c r="AD292" i="64"/>
  <c r="AE292" i="64"/>
  <c r="AF292" i="64"/>
  <c r="AG292" i="64"/>
  <c r="AH292" i="64"/>
  <c r="AD293" i="64"/>
  <c r="AE293" i="64"/>
  <c r="AF293" i="64"/>
  <c r="AG293" i="64"/>
  <c r="AH293" i="64"/>
  <c r="AD294" i="64"/>
  <c r="AE294" i="64"/>
  <c r="AF294" i="64"/>
  <c r="AG294" i="64"/>
  <c r="AH294" i="64"/>
  <c r="AD295" i="64"/>
  <c r="AE295" i="64"/>
  <c r="AF295" i="64"/>
  <c r="AG295" i="64"/>
  <c r="AH295" i="64"/>
  <c r="AD296" i="64"/>
  <c r="AE296" i="64"/>
  <c r="AF296" i="64"/>
  <c r="AG296" i="64"/>
  <c r="AH296" i="64"/>
  <c r="AD297" i="64"/>
  <c r="AE297" i="64"/>
  <c r="AF297" i="64"/>
  <c r="AG297" i="64"/>
  <c r="AH297" i="64"/>
  <c r="AD298" i="64"/>
  <c r="AE298" i="64"/>
  <c r="AF298" i="64"/>
  <c r="AG298" i="64"/>
  <c r="AH298" i="64"/>
  <c r="AD299" i="64"/>
  <c r="AE299" i="64"/>
  <c r="AF299" i="64"/>
  <c r="AG299" i="64"/>
  <c r="AH299" i="64"/>
  <c r="AD300" i="64"/>
  <c r="AE300" i="64"/>
  <c r="AF300" i="64"/>
  <c r="AG300" i="64"/>
  <c r="AH300" i="64"/>
  <c r="AD301" i="64"/>
  <c r="AE301" i="64"/>
  <c r="AF301" i="64"/>
  <c r="AG301" i="64"/>
  <c r="AH301" i="64"/>
  <c r="AD302" i="64"/>
  <c r="AE302" i="64"/>
  <c r="AF302" i="64"/>
  <c r="AG302" i="64"/>
  <c r="AH302" i="64"/>
  <c r="AD303" i="64"/>
  <c r="AE303" i="64"/>
  <c r="AF303" i="64"/>
  <c r="AG303" i="64"/>
  <c r="AH303" i="64"/>
  <c r="AD304" i="64"/>
  <c r="AE304" i="64"/>
  <c r="AF304" i="64"/>
  <c r="AG304" i="64"/>
  <c r="AH304" i="64"/>
  <c r="AD305" i="64"/>
  <c r="AE305" i="64"/>
  <c r="AF305" i="64"/>
  <c r="AG305" i="64"/>
  <c r="AH305" i="64"/>
  <c r="AD306" i="64"/>
  <c r="AE306" i="64"/>
  <c r="AF306" i="64"/>
  <c r="AG306" i="64"/>
  <c r="AH306" i="64"/>
  <c r="AD307" i="64"/>
  <c r="AE307" i="64"/>
  <c r="AF307" i="64"/>
  <c r="AG307" i="64"/>
  <c r="AH307" i="64"/>
  <c r="AD308" i="64"/>
  <c r="AE308" i="64"/>
  <c r="AF308" i="64"/>
  <c r="AG308" i="64"/>
  <c r="AH308" i="64"/>
  <c r="AD309" i="64"/>
  <c r="AE309" i="64"/>
  <c r="AF309" i="64"/>
  <c r="AG309" i="64"/>
  <c r="AH309" i="64"/>
  <c r="AD310" i="64"/>
  <c r="AE310" i="64"/>
  <c r="AF310" i="64"/>
  <c r="AG310" i="64"/>
  <c r="AH310" i="64"/>
  <c r="AD311" i="64"/>
  <c r="AE311" i="64"/>
  <c r="AF311" i="64"/>
  <c r="AG311" i="64"/>
  <c r="AH311" i="64"/>
  <c r="AD312" i="64"/>
  <c r="AE312" i="64"/>
  <c r="AF312" i="64"/>
  <c r="AG312" i="64"/>
  <c r="AH312" i="64"/>
  <c r="AD313" i="64"/>
  <c r="AE313" i="64"/>
  <c r="AF313" i="64"/>
  <c r="AG313" i="64"/>
  <c r="AH313" i="64"/>
  <c r="AD314" i="64"/>
  <c r="AE314" i="64"/>
  <c r="AF314" i="64"/>
  <c r="AG314" i="64"/>
  <c r="AH314" i="64"/>
  <c r="AD315" i="64"/>
  <c r="AE315" i="64"/>
  <c r="AF315" i="64"/>
  <c r="AG315" i="64"/>
  <c r="AH315" i="64"/>
  <c r="AD316" i="64"/>
  <c r="AE316" i="64"/>
  <c r="AF316" i="64"/>
  <c r="AG316" i="64"/>
  <c r="AH316" i="64"/>
  <c r="AD317" i="64"/>
  <c r="AE317" i="64"/>
  <c r="AF317" i="64"/>
  <c r="AG317" i="64"/>
  <c r="AH317" i="64"/>
  <c r="AD318" i="64"/>
  <c r="AE318" i="64"/>
  <c r="AF318" i="64"/>
  <c r="AG318" i="64"/>
  <c r="AH318" i="64"/>
  <c r="AD319" i="64"/>
  <c r="AE319" i="64"/>
  <c r="AF319" i="64"/>
  <c r="AG319" i="64"/>
  <c r="AH319" i="64"/>
  <c r="AD320" i="64"/>
  <c r="AE320" i="64"/>
  <c r="AF320" i="64"/>
  <c r="AG320" i="64"/>
  <c r="AH320" i="64"/>
  <c r="AD321" i="64"/>
  <c r="AE321" i="64"/>
  <c r="AF321" i="64"/>
  <c r="AG321" i="64"/>
  <c r="AH321" i="64"/>
  <c r="AD322" i="64"/>
  <c r="AE322" i="64"/>
  <c r="AF322" i="64"/>
  <c r="AG322" i="64"/>
  <c r="AH322" i="64"/>
  <c r="AD323" i="64"/>
  <c r="AE323" i="64"/>
  <c r="AF323" i="64"/>
  <c r="AG323" i="64"/>
  <c r="AH323" i="64"/>
  <c r="AD324" i="64"/>
  <c r="AE324" i="64"/>
  <c r="AF324" i="64"/>
  <c r="AG324" i="64"/>
  <c r="AH324" i="64"/>
  <c r="AD325" i="64"/>
  <c r="AE325" i="64"/>
  <c r="AF325" i="64"/>
  <c r="AG325" i="64"/>
  <c r="AH325" i="64"/>
  <c r="AD326" i="64"/>
  <c r="AE326" i="64"/>
  <c r="AF326" i="64"/>
  <c r="AG326" i="64"/>
  <c r="AH326" i="64"/>
  <c r="AD327" i="64"/>
  <c r="AE327" i="64"/>
  <c r="AF327" i="64"/>
  <c r="AG327" i="64"/>
  <c r="AH327" i="64"/>
  <c r="AD328" i="64"/>
  <c r="AE328" i="64"/>
  <c r="AF328" i="64"/>
  <c r="AG328" i="64"/>
  <c r="AH328" i="64"/>
  <c r="AD329" i="64"/>
  <c r="AE329" i="64"/>
  <c r="AF329" i="64"/>
  <c r="AG329" i="64"/>
  <c r="AH329" i="64"/>
  <c r="AD330" i="64"/>
  <c r="AE330" i="64"/>
  <c r="AF330" i="64"/>
  <c r="AG330" i="64"/>
  <c r="AH330" i="64"/>
  <c r="AD331" i="64"/>
  <c r="AE331" i="64"/>
  <c r="AF331" i="64"/>
  <c r="AG331" i="64"/>
  <c r="AH331" i="64"/>
  <c r="AD332" i="64"/>
  <c r="AE332" i="64"/>
  <c r="AF332" i="64"/>
  <c r="AG332" i="64"/>
  <c r="AH332" i="64"/>
  <c r="AD333" i="64"/>
  <c r="AE333" i="64"/>
  <c r="AF333" i="64"/>
  <c r="AG333" i="64"/>
  <c r="AH333" i="64"/>
  <c r="AD334" i="64"/>
  <c r="AE334" i="64"/>
  <c r="AF334" i="64"/>
  <c r="AG334" i="64"/>
  <c r="AH334" i="64"/>
  <c r="AD335" i="64"/>
  <c r="AE335" i="64"/>
  <c r="AF335" i="64"/>
  <c r="AG335" i="64"/>
  <c r="AH335" i="64"/>
  <c r="AD336" i="64"/>
  <c r="AE336" i="64"/>
  <c r="AF336" i="64"/>
  <c r="AG336" i="64"/>
  <c r="AH336" i="64"/>
  <c r="AD337" i="64"/>
  <c r="AE337" i="64"/>
  <c r="AF337" i="64"/>
  <c r="AG337" i="64"/>
  <c r="AH337" i="64"/>
  <c r="AD338" i="64"/>
  <c r="AE338" i="64"/>
  <c r="AF338" i="64"/>
  <c r="AG338" i="64"/>
  <c r="AH338" i="64"/>
  <c r="AD339" i="64"/>
  <c r="AE339" i="64"/>
  <c r="AF339" i="64"/>
  <c r="AG339" i="64"/>
  <c r="AH339" i="64"/>
  <c r="AD340" i="64"/>
  <c r="AE340" i="64"/>
  <c r="AF340" i="64"/>
  <c r="AG340" i="64"/>
  <c r="AH340" i="64"/>
  <c r="AD341" i="64"/>
  <c r="AE341" i="64"/>
  <c r="AF341" i="64"/>
  <c r="AG341" i="64"/>
  <c r="AH341" i="64"/>
  <c r="AD342" i="64"/>
  <c r="AE342" i="64"/>
  <c r="AF342" i="64"/>
  <c r="AG342" i="64"/>
  <c r="AH342" i="64"/>
  <c r="AD343" i="64"/>
  <c r="AE343" i="64"/>
  <c r="AF343" i="64"/>
  <c r="AG343" i="64"/>
  <c r="AH343" i="64"/>
  <c r="AD344" i="64"/>
  <c r="AE344" i="64"/>
  <c r="AF344" i="64"/>
  <c r="AG344" i="64"/>
  <c r="AH344" i="64"/>
  <c r="AD345" i="64"/>
  <c r="AE345" i="64"/>
  <c r="AF345" i="64"/>
  <c r="AG345" i="64"/>
  <c r="AH345" i="64"/>
  <c r="AD346" i="64"/>
  <c r="AE346" i="64"/>
  <c r="AF346" i="64"/>
  <c r="AG346" i="64"/>
  <c r="AH346" i="64"/>
  <c r="AD347" i="64"/>
  <c r="AE347" i="64"/>
  <c r="AF347" i="64"/>
  <c r="AG347" i="64"/>
  <c r="AH347" i="64"/>
  <c r="AD348" i="64"/>
  <c r="AE348" i="64"/>
  <c r="AF348" i="64"/>
  <c r="AG348" i="64"/>
  <c r="AH348" i="64"/>
  <c r="AD349" i="64"/>
  <c r="AE349" i="64"/>
  <c r="AF349" i="64"/>
  <c r="AG349" i="64"/>
  <c r="AH349" i="64"/>
  <c r="AD350" i="64"/>
  <c r="AE350" i="64"/>
  <c r="AF350" i="64"/>
  <c r="AG350" i="64"/>
  <c r="AH350" i="64"/>
  <c r="AD351" i="64"/>
  <c r="AE351" i="64"/>
  <c r="AF351" i="64"/>
  <c r="AG351" i="64"/>
  <c r="AH351" i="64"/>
  <c r="AD352" i="64"/>
  <c r="AE352" i="64"/>
  <c r="AF352" i="64"/>
  <c r="AG352" i="64"/>
  <c r="AH352" i="64"/>
  <c r="AD353" i="64"/>
  <c r="AE353" i="64"/>
  <c r="AF353" i="64"/>
  <c r="AG353" i="64"/>
  <c r="AH353" i="64"/>
  <c r="AD354" i="64"/>
  <c r="AE354" i="64"/>
  <c r="AF354" i="64"/>
  <c r="AG354" i="64"/>
  <c r="AH354" i="64"/>
  <c r="AD355" i="64"/>
  <c r="AE355" i="64"/>
  <c r="AF355" i="64"/>
  <c r="AG355" i="64"/>
  <c r="AH355" i="64"/>
  <c r="AD356" i="64"/>
  <c r="AE356" i="64"/>
  <c r="AF356" i="64"/>
  <c r="AG356" i="64"/>
  <c r="AH356" i="64"/>
  <c r="AD357" i="64"/>
  <c r="AE357" i="64"/>
  <c r="AF357" i="64"/>
  <c r="AG357" i="64"/>
  <c r="AH357" i="64"/>
  <c r="AD358" i="64"/>
  <c r="AE358" i="64"/>
  <c r="AF358" i="64"/>
  <c r="AG358" i="64"/>
  <c r="AH358" i="64"/>
  <c r="AD359" i="64"/>
  <c r="AE359" i="64"/>
  <c r="AF359" i="64"/>
  <c r="AG359" i="64"/>
  <c r="AH359" i="64"/>
  <c r="AD360" i="64"/>
  <c r="AE360" i="64"/>
  <c r="AF360" i="64"/>
  <c r="AG360" i="64"/>
  <c r="AH360" i="64"/>
  <c r="AD361" i="64"/>
  <c r="AE361" i="64"/>
  <c r="AF361" i="64"/>
  <c r="AG361" i="64"/>
  <c r="AH361" i="64"/>
  <c r="AD362" i="64"/>
  <c r="AE362" i="64"/>
  <c r="AF362" i="64"/>
  <c r="AG362" i="64"/>
  <c r="AH362" i="64"/>
  <c r="AD363" i="64"/>
  <c r="AE363" i="64"/>
  <c r="AF363" i="64"/>
  <c r="AG363" i="64"/>
  <c r="AH363" i="64"/>
  <c r="AH4" i="64"/>
  <c r="AG4" i="64"/>
  <c r="AF4" i="64"/>
  <c r="AE4" i="64"/>
  <c r="AD4" i="64"/>
  <c r="W5" i="64"/>
  <c r="X5" i="64"/>
  <c r="Y5" i="64"/>
  <c r="Z5" i="64"/>
  <c r="AA5" i="64"/>
  <c r="W6" i="64"/>
  <c r="X6" i="64"/>
  <c r="Y6" i="64"/>
  <c r="Z6" i="64"/>
  <c r="AA6" i="64"/>
  <c r="W7" i="64"/>
  <c r="X7" i="64"/>
  <c r="Y7" i="64"/>
  <c r="Z7" i="64"/>
  <c r="AA7" i="64"/>
  <c r="W8" i="64"/>
  <c r="X8" i="64"/>
  <c r="Y8" i="64"/>
  <c r="Z8" i="64"/>
  <c r="AA8" i="64"/>
  <c r="W9" i="64"/>
  <c r="X9" i="64"/>
  <c r="Y9" i="64"/>
  <c r="Z9" i="64"/>
  <c r="AA9" i="64"/>
  <c r="W10" i="64"/>
  <c r="X10" i="64"/>
  <c r="Y10" i="64"/>
  <c r="Z10" i="64"/>
  <c r="AA10" i="64"/>
  <c r="W11" i="64"/>
  <c r="X11" i="64"/>
  <c r="Y11" i="64"/>
  <c r="Z11" i="64"/>
  <c r="AA11" i="64"/>
  <c r="W12" i="64"/>
  <c r="X12" i="64"/>
  <c r="Y12" i="64"/>
  <c r="Z12" i="64"/>
  <c r="AA12" i="64"/>
  <c r="W13" i="64"/>
  <c r="X13" i="64"/>
  <c r="Y13" i="64"/>
  <c r="Z13" i="64"/>
  <c r="AA13" i="64"/>
  <c r="W14" i="64"/>
  <c r="X14" i="64"/>
  <c r="Y14" i="64"/>
  <c r="Z14" i="64"/>
  <c r="AA14" i="64"/>
  <c r="W15" i="64"/>
  <c r="X15" i="64"/>
  <c r="Y15" i="64"/>
  <c r="Z15" i="64"/>
  <c r="AA15" i="64"/>
  <c r="W16" i="64"/>
  <c r="X16" i="64"/>
  <c r="Y16" i="64"/>
  <c r="Z16" i="64"/>
  <c r="AA16" i="64"/>
  <c r="W17" i="64"/>
  <c r="X17" i="64"/>
  <c r="Y17" i="64"/>
  <c r="Z17" i="64"/>
  <c r="AA17" i="64"/>
  <c r="W18" i="64"/>
  <c r="X18" i="64"/>
  <c r="Y18" i="64"/>
  <c r="Z18" i="64"/>
  <c r="AA18" i="64"/>
  <c r="W19" i="64"/>
  <c r="X19" i="64"/>
  <c r="Y19" i="64"/>
  <c r="Z19" i="64"/>
  <c r="AA19" i="64"/>
  <c r="W20" i="64"/>
  <c r="X20" i="64"/>
  <c r="Y20" i="64"/>
  <c r="Z20" i="64"/>
  <c r="AA20" i="64"/>
  <c r="W21" i="64"/>
  <c r="X21" i="64"/>
  <c r="Y21" i="64"/>
  <c r="Z21" i="64"/>
  <c r="AA21" i="64"/>
  <c r="W22" i="64"/>
  <c r="X22" i="64"/>
  <c r="Y22" i="64"/>
  <c r="Z22" i="64"/>
  <c r="AA22" i="64"/>
  <c r="W23" i="64"/>
  <c r="X23" i="64"/>
  <c r="Y23" i="64"/>
  <c r="Z23" i="64"/>
  <c r="AA23" i="64"/>
  <c r="W24" i="64"/>
  <c r="X24" i="64"/>
  <c r="Y24" i="64"/>
  <c r="Z24" i="64"/>
  <c r="AA24" i="64"/>
  <c r="W25" i="64"/>
  <c r="X25" i="64"/>
  <c r="Y25" i="64"/>
  <c r="Z25" i="64"/>
  <c r="AA25" i="64"/>
  <c r="W26" i="64"/>
  <c r="X26" i="64"/>
  <c r="Y26" i="64"/>
  <c r="Z26" i="64"/>
  <c r="AA26" i="64"/>
  <c r="W27" i="64"/>
  <c r="X27" i="64"/>
  <c r="Y27" i="64"/>
  <c r="Z27" i="64"/>
  <c r="AA27" i="64"/>
  <c r="W28" i="64"/>
  <c r="X28" i="64"/>
  <c r="Y28" i="64"/>
  <c r="Z28" i="64"/>
  <c r="AA28" i="64"/>
  <c r="W29" i="64"/>
  <c r="X29" i="64"/>
  <c r="Y29" i="64"/>
  <c r="Z29" i="64"/>
  <c r="AA29" i="64"/>
  <c r="W30" i="64"/>
  <c r="X30" i="64"/>
  <c r="Y30" i="64"/>
  <c r="Z30" i="64"/>
  <c r="AA30" i="64"/>
  <c r="W31" i="64"/>
  <c r="X31" i="64"/>
  <c r="Y31" i="64"/>
  <c r="Z31" i="64"/>
  <c r="AA31" i="64"/>
  <c r="W32" i="64"/>
  <c r="X32" i="64"/>
  <c r="Y32" i="64"/>
  <c r="Z32" i="64"/>
  <c r="AA32" i="64"/>
  <c r="W33" i="64"/>
  <c r="X33" i="64"/>
  <c r="Y33" i="64"/>
  <c r="Z33" i="64"/>
  <c r="AA33" i="64"/>
  <c r="W34" i="64"/>
  <c r="X34" i="64"/>
  <c r="Y34" i="64"/>
  <c r="Z34" i="64"/>
  <c r="AA34" i="64"/>
  <c r="W35" i="64"/>
  <c r="X35" i="64"/>
  <c r="Y35" i="64"/>
  <c r="Z35" i="64"/>
  <c r="AA35" i="64"/>
  <c r="W36" i="64"/>
  <c r="X36" i="64"/>
  <c r="Y36" i="64"/>
  <c r="Z36" i="64"/>
  <c r="AA36" i="64"/>
  <c r="W37" i="64"/>
  <c r="X37" i="64"/>
  <c r="Y37" i="64"/>
  <c r="Z37" i="64"/>
  <c r="AA37" i="64"/>
  <c r="W38" i="64"/>
  <c r="X38" i="64"/>
  <c r="Y38" i="64"/>
  <c r="Z38" i="64"/>
  <c r="AA38" i="64"/>
  <c r="W39" i="64"/>
  <c r="X39" i="64"/>
  <c r="Y39" i="64"/>
  <c r="Z39" i="64"/>
  <c r="AA39" i="64"/>
  <c r="W40" i="64"/>
  <c r="X40" i="64"/>
  <c r="Y40" i="64"/>
  <c r="Z40" i="64"/>
  <c r="AA40" i="64"/>
  <c r="W41" i="64"/>
  <c r="X41" i="64"/>
  <c r="Y41" i="64"/>
  <c r="Z41" i="64"/>
  <c r="AA41" i="64"/>
  <c r="W42" i="64"/>
  <c r="X42" i="64"/>
  <c r="Y42" i="64"/>
  <c r="Z42" i="64"/>
  <c r="AA42" i="64"/>
  <c r="W43" i="64"/>
  <c r="X43" i="64"/>
  <c r="Y43" i="64"/>
  <c r="Z43" i="64"/>
  <c r="AA43" i="64"/>
  <c r="W44" i="64"/>
  <c r="X44" i="64"/>
  <c r="Y44" i="64"/>
  <c r="Z44" i="64"/>
  <c r="AA44" i="64"/>
  <c r="W45" i="64"/>
  <c r="X45" i="64"/>
  <c r="Y45" i="64"/>
  <c r="Z45" i="64"/>
  <c r="AA45" i="64"/>
  <c r="W46" i="64"/>
  <c r="X46" i="64"/>
  <c r="Y46" i="64"/>
  <c r="Z46" i="64"/>
  <c r="AA46" i="64"/>
  <c r="W47" i="64"/>
  <c r="X47" i="64"/>
  <c r="Y47" i="64"/>
  <c r="Z47" i="64"/>
  <c r="AA47" i="64"/>
  <c r="W48" i="64"/>
  <c r="X48" i="64"/>
  <c r="Y48" i="64"/>
  <c r="Z48" i="64"/>
  <c r="AA48" i="64"/>
  <c r="W49" i="64"/>
  <c r="X49" i="64"/>
  <c r="Y49" i="64"/>
  <c r="Z49" i="64"/>
  <c r="AA49" i="64"/>
  <c r="W50" i="64"/>
  <c r="X50" i="64"/>
  <c r="Y50" i="64"/>
  <c r="Z50" i="64"/>
  <c r="AA50" i="64"/>
  <c r="W51" i="64"/>
  <c r="X51" i="64"/>
  <c r="Y51" i="64"/>
  <c r="Z51" i="64"/>
  <c r="AA51" i="64"/>
  <c r="W52" i="64"/>
  <c r="X52" i="64"/>
  <c r="Y52" i="64"/>
  <c r="Z52" i="64"/>
  <c r="AA52" i="64"/>
  <c r="W53" i="64"/>
  <c r="X53" i="64"/>
  <c r="Y53" i="64"/>
  <c r="Z53" i="64"/>
  <c r="AA53" i="64"/>
  <c r="W54" i="64"/>
  <c r="X54" i="64"/>
  <c r="Y54" i="64"/>
  <c r="Z54" i="64"/>
  <c r="AA54" i="64"/>
  <c r="W55" i="64"/>
  <c r="X55" i="64"/>
  <c r="Y55" i="64"/>
  <c r="Z55" i="64"/>
  <c r="AA55" i="64"/>
  <c r="W56" i="64"/>
  <c r="X56" i="64"/>
  <c r="Y56" i="64"/>
  <c r="Z56" i="64"/>
  <c r="AA56" i="64"/>
  <c r="W57" i="64"/>
  <c r="X57" i="64"/>
  <c r="Y57" i="64"/>
  <c r="Z57" i="64"/>
  <c r="AA57" i="64"/>
  <c r="W58" i="64"/>
  <c r="X58" i="64"/>
  <c r="Y58" i="64"/>
  <c r="Z58" i="64"/>
  <c r="AA58" i="64"/>
  <c r="W59" i="64"/>
  <c r="X59" i="64"/>
  <c r="Y59" i="64"/>
  <c r="Z59" i="64"/>
  <c r="AA59" i="64"/>
  <c r="W60" i="64"/>
  <c r="X60" i="64"/>
  <c r="Y60" i="64"/>
  <c r="Z60" i="64"/>
  <c r="AA60" i="64"/>
  <c r="W61" i="64"/>
  <c r="X61" i="64"/>
  <c r="Y61" i="64"/>
  <c r="Z61" i="64"/>
  <c r="AA61" i="64"/>
  <c r="W62" i="64"/>
  <c r="X62" i="64"/>
  <c r="Y62" i="64"/>
  <c r="Z62" i="64"/>
  <c r="AA62" i="64"/>
  <c r="W63" i="64"/>
  <c r="X63" i="64"/>
  <c r="Y63" i="64"/>
  <c r="Z63" i="64"/>
  <c r="AA63" i="64"/>
  <c r="W64" i="64"/>
  <c r="X64" i="64"/>
  <c r="Y64" i="64"/>
  <c r="Z64" i="64"/>
  <c r="AA64" i="64"/>
  <c r="W65" i="64"/>
  <c r="X65" i="64"/>
  <c r="Y65" i="64"/>
  <c r="Z65" i="64"/>
  <c r="AA65" i="64"/>
  <c r="W66" i="64"/>
  <c r="X66" i="64"/>
  <c r="Y66" i="64"/>
  <c r="Z66" i="64"/>
  <c r="AA66" i="64"/>
  <c r="W67" i="64"/>
  <c r="X67" i="64"/>
  <c r="Y67" i="64"/>
  <c r="Z67" i="64"/>
  <c r="AA67" i="64"/>
  <c r="W68" i="64"/>
  <c r="X68" i="64"/>
  <c r="Y68" i="64"/>
  <c r="Z68" i="64"/>
  <c r="AA68" i="64"/>
  <c r="W69" i="64"/>
  <c r="X69" i="64"/>
  <c r="Y69" i="64"/>
  <c r="Z69" i="64"/>
  <c r="AA69" i="64"/>
  <c r="W70" i="64"/>
  <c r="X70" i="64"/>
  <c r="Y70" i="64"/>
  <c r="Z70" i="64"/>
  <c r="AA70" i="64"/>
  <c r="W71" i="64"/>
  <c r="X71" i="64"/>
  <c r="Y71" i="64"/>
  <c r="Z71" i="64"/>
  <c r="AA71" i="64"/>
  <c r="W72" i="64"/>
  <c r="X72" i="64"/>
  <c r="Y72" i="64"/>
  <c r="Z72" i="64"/>
  <c r="AA72" i="64"/>
  <c r="W73" i="64"/>
  <c r="X73" i="64"/>
  <c r="Y73" i="64"/>
  <c r="Z73" i="64"/>
  <c r="AA73" i="64"/>
  <c r="W74" i="64"/>
  <c r="X74" i="64"/>
  <c r="Y74" i="64"/>
  <c r="Z74" i="64"/>
  <c r="AA74" i="64"/>
  <c r="W75" i="64"/>
  <c r="X75" i="64"/>
  <c r="Y75" i="64"/>
  <c r="Z75" i="64"/>
  <c r="AA75" i="64"/>
  <c r="W76" i="64"/>
  <c r="X76" i="64"/>
  <c r="Y76" i="64"/>
  <c r="Z76" i="64"/>
  <c r="AA76" i="64"/>
  <c r="W77" i="64"/>
  <c r="X77" i="64"/>
  <c r="Y77" i="64"/>
  <c r="Z77" i="64"/>
  <c r="AA77" i="64"/>
  <c r="W78" i="64"/>
  <c r="X78" i="64"/>
  <c r="Y78" i="64"/>
  <c r="Z78" i="64"/>
  <c r="AA78" i="64"/>
  <c r="W79" i="64"/>
  <c r="X79" i="64"/>
  <c r="Y79" i="64"/>
  <c r="Z79" i="64"/>
  <c r="AA79" i="64"/>
  <c r="W80" i="64"/>
  <c r="X80" i="64"/>
  <c r="Y80" i="64"/>
  <c r="Z80" i="64"/>
  <c r="AA80" i="64"/>
  <c r="W81" i="64"/>
  <c r="X81" i="64"/>
  <c r="Y81" i="64"/>
  <c r="Z81" i="64"/>
  <c r="AA81" i="64"/>
  <c r="W82" i="64"/>
  <c r="X82" i="64"/>
  <c r="Y82" i="64"/>
  <c r="Z82" i="64"/>
  <c r="AA82" i="64"/>
  <c r="W83" i="64"/>
  <c r="X83" i="64"/>
  <c r="Y83" i="64"/>
  <c r="Z83" i="64"/>
  <c r="AA83" i="64"/>
  <c r="W84" i="64"/>
  <c r="X84" i="64"/>
  <c r="Y84" i="64"/>
  <c r="Z84" i="64"/>
  <c r="AA84" i="64"/>
  <c r="W85" i="64"/>
  <c r="X85" i="64"/>
  <c r="Y85" i="64"/>
  <c r="Z85" i="64"/>
  <c r="AA85" i="64"/>
  <c r="W86" i="64"/>
  <c r="X86" i="64"/>
  <c r="Y86" i="64"/>
  <c r="Z86" i="64"/>
  <c r="AA86" i="64"/>
  <c r="W87" i="64"/>
  <c r="X87" i="64"/>
  <c r="Y87" i="64"/>
  <c r="Z87" i="64"/>
  <c r="AA87" i="64"/>
  <c r="W88" i="64"/>
  <c r="X88" i="64"/>
  <c r="Y88" i="64"/>
  <c r="Z88" i="64"/>
  <c r="AA88" i="64"/>
  <c r="W89" i="64"/>
  <c r="X89" i="64"/>
  <c r="Y89" i="64"/>
  <c r="Z89" i="64"/>
  <c r="AA89" i="64"/>
  <c r="W90" i="64"/>
  <c r="X90" i="64"/>
  <c r="Y90" i="64"/>
  <c r="Z90" i="64"/>
  <c r="AA90" i="64"/>
  <c r="W91" i="64"/>
  <c r="X91" i="64"/>
  <c r="Y91" i="64"/>
  <c r="Z91" i="64"/>
  <c r="AA91" i="64"/>
  <c r="W92" i="64"/>
  <c r="X92" i="64"/>
  <c r="Y92" i="64"/>
  <c r="Z92" i="64"/>
  <c r="AA92" i="64"/>
  <c r="W93" i="64"/>
  <c r="X93" i="64"/>
  <c r="Y93" i="64"/>
  <c r="Z93" i="64"/>
  <c r="AA93" i="64"/>
  <c r="W94" i="64"/>
  <c r="X94" i="64"/>
  <c r="Y94" i="64"/>
  <c r="Z94" i="64"/>
  <c r="AA94" i="64"/>
  <c r="W95" i="64"/>
  <c r="X95" i="64"/>
  <c r="Y95" i="64"/>
  <c r="Z95" i="64"/>
  <c r="AA95" i="64"/>
  <c r="W96" i="64"/>
  <c r="X96" i="64"/>
  <c r="Y96" i="64"/>
  <c r="Z96" i="64"/>
  <c r="AA96" i="64"/>
  <c r="W97" i="64"/>
  <c r="X97" i="64"/>
  <c r="Y97" i="64"/>
  <c r="Z97" i="64"/>
  <c r="AA97" i="64"/>
  <c r="W98" i="64"/>
  <c r="X98" i="64"/>
  <c r="Y98" i="64"/>
  <c r="Z98" i="64"/>
  <c r="AA98" i="64"/>
  <c r="W99" i="64"/>
  <c r="X99" i="64"/>
  <c r="Y99" i="64"/>
  <c r="Z99" i="64"/>
  <c r="AA99" i="64"/>
  <c r="W100" i="64"/>
  <c r="X100" i="64"/>
  <c r="Y100" i="64"/>
  <c r="Z100" i="64"/>
  <c r="AA100" i="64"/>
  <c r="W101" i="64"/>
  <c r="X101" i="64"/>
  <c r="Y101" i="64"/>
  <c r="Z101" i="64"/>
  <c r="AA101" i="64"/>
  <c r="W102" i="64"/>
  <c r="X102" i="64"/>
  <c r="Y102" i="64"/>
  <c r="Z102" i="64"/>
  <c r="AA102" i="64"/>
  <c r="W103" i="64"/>
  <c r="X103" i="64"/>
  <c r="Y103" i="64"/>
  <c r="Z103" i="64"/>
  <c r="AA103" i="64"/>
  <c r="W104" i="64"/>
  <c r="X104" i="64"/>
  <c r="Y104" i="64"/>
  <c r="Z104" i="64"/>
  <c r="AA104" i="64"/>
  <c r="W105" i="64"/>
  <c r="X105" i="64"/>
  <c r="Y105" i="64"/>
  <c r="Z105" i="64"/>
  <c r="AA105" i="64"/>
  <c r="W106" i="64"/>
  <c r="X106" i="64"/>
  <c r="Y106" i="64"/>
  <c r="Z106" i="64"/>
  <c r="AA106" i="64"/>
  <c r="W107" i="64"/>
  <c r="X107" i="64"/>
  <c r="Y107" i="64"/>
  <c r="Z107" i="64"/>
  <c r="AA107" i="64"/>
  <c r="W108" i="64"/>
  <c r="X108" i="64"/>
  <c r="Y108" i="64"/>
  <c r="Z108" i="64"/>
  <c r="AA108" i="64"/>
  <c r="W109" i="64"/>
  <c r="X109" i="64"/>
  <c r="Y109" i="64"/>
  <c r="Z109" i="64"/>
  <c r="AA109" i="64"/>
  <c r="W110" i="64"/>
  <c r="X110" i="64"/>
  <c r="Y110" i="64"/>
  <c r="Z110" i="64"/>
  <c r="AA110" i="64"/>
  <c r="W111" i="64"/>
  <c r="X111" i="64"/>
  <c r="Y111" i="64"/>
  <c r="Z111" i="64"/>
  <c r="AA111" i="64"/>
  <c r="W112" i="64"/>
  <c r="X112" i="64"/>
  <c r="Y112" i="64"/>
  <c r="Z112" i="64"/>
  <c r="AA112" i="64"/>
  <c r="W113" i="64"/>
  <c r="X113" i="64"/>
  <c r="Y113" i="64"/>
  <c r="Z113" i="64"/>
  <c r="AA113" i="64"/>
  <c r="AA4" i="64"/>
  <c r="Z4" i="64"/>
  <c r="Y4" i="64"/>
  <c r="X4" i="64"/>
  <c r="W4" i="64"/>
  <c r="N4" i="64"/>
  <c r="N5" i="64"/>
  <c r="N6" i="64"/>
  <c r="N7" i="64"/>
  <c r="N8" i="64"/>
  <c r="N9" i="64"/>
  <c r="N10" i="64"/>
  <c r="N11" i="64"/>
  <c r="N12" i="64"/>
  <c r="N13" i="64"/>
  <c r="N14" i="64"/>
  <c r="N15" i="64"/>
  <c r="N16" i="64"/>
  <c r="N17" i="64"/>
  <c r="N18" i="64"/>
  <c r="N19" i="64"/>
  <c r="N20" i="64"/>
  <c r="N21" i="64"/>
  <c r="N22" i="64"/>
  <c r="N23" i="64"/>
  <c r="N24" i="64"/>
  <c r="N25" i="64"/>
  <c r="N26" i="64"/>
  <c r="N27" i="64"/>
  <c r="N28" i="64"/>
  <c r="N29" i="64"/>
  <c r="N30" i="64"/>
  <c r="N31" i="64"/>
  <c r="N32" i="64"/>
  <c r="N33" i="64"/>
  <c r="N34" i="64"/>
  <c r="N35" i="64"/>
  <c r="N36" i="64"/>
  <c r="N37" i="64"/>
  <c r="N38" i="64"/>
  <c r="N39" i="64"/>
  <c r="N40" i="64"/>
  <c r="N41" i="64"/>
  <c r="N42" i="64"/>
  <c r="N43" i="64"/>
  <c r="N44" i="64"/>
  <c r="N45" i="64"/>
  <c r="N46" i="64"/>
  <c r="N47" i="64"/>
  <c r="N48" i="64"/>
  <c r="N49" i="64"/>
  <c r="N50" i="64"/>
  <c r="N51" i="64"/>
  <c r="N52" i="64"/>
  <c r="N53" i="64"/>
  <c r="N54" i="64"/>
  <c r="N55" i="64"/>
  <c r="N56" i="64"/>
  <c r="N57" i="64"/>
  <c r="N58" i="64"/>
  <c r="N59" i="64"/>
  <c r="N60" i="64"/>
  <c r="N61" i="64"/>
  <c r="N62" i="64"/>
  <c r="N63" i="64"/>
  <c r="N64" i="64"/>
  <c r="N65" i="64"/>
  <c r="N66" i="64"/>
  <c r="N67" i="64"/>
  <c r="N68" i="64"/>
  <c r="N69" i="64"/>
  <c r="N70" i="64"/>
  <c r="N71" i="64"/>
  <c r="N72" i="64"/>
  <c r="N73" i="64"/>
  <c r="N74" i="64"/>
  <c r="N75" i="64"/>
  <c r="N76" i="64"/>
  <c r="N77" i="64"/>
  <c r="N78" i="64"/>
  <c r="N79" i="64"/>
  <c r="N80" i="64"/>
  <c r="N81" i="64"/>
  <c r="N82" i="64"/>
  <c r="N83" i="64"/>
  <c r="N84" i="64"/>
  <c r="N85" i="64"/>
  <c r="N86" i="64"/>
  <c r="N87" i="64"/>
  <c r="N88" i="64"/>
  <c r="N89" i="64"/>
  <c r="N90" i="64"/>
  <c r="N91" i="64"/>
  <c r="N92" i="64"/>
  <c r="N93" i="64"/>
  <c r="N94" i="64"/>
  <c r="N95" i="64"/>
  <c r="N96" i="64"/>
  <c r="N97" i="64"/>
  <c r="N98" i="64"/>
  <c r="N99" i="64"/>
  <c r="N100" i="64"/>
  <c r="N101" i="64"/>
  <c r="N102" i="64"/>
  <c r="N103" i="64"/>
  <c r="N104" i="64"/>
  <c r="N105" i="64"/>
  <c r="N106" i="64"/>
  <c r="N107" i="64"/>
  <c r="N108" i="64"/>
  <c r="N109" i="64"/>
  <c r="N110" i="64"/>
  <c r="N111" i="64"/>
  <c r="N112" i="64"/>
  <c r="N113" i="64"/>
  <c r="N3" i="64"/>
  <c r="P5" i="64"/>
  <c r="Q5" i="64"/>
  <c r="R5" i="64"/>
  <c r="S5" i="64"/>
  <c r="T5" i="64"/>
  <c r="P6" i="64"/>
  <c r="Q6" i="64"/>
  <c r="R6" i="64"/>
  <c r="S6" i="64"/>
  <c r="T6" i="64"/>
  <c r="P7" i="64"/>
  <c r="Q7" i="64"/>
  <c r="R7" i="64"/>
  <c r="S7" i="64"/>
  <c r="T7" i="64"/>
  <c r="P8" i="64"/>
  <c r="Q8" i="64"/>
  <c r="R8" i="64"/>
  <c r="S8" i="64"/>
  <c r="T8" i="64"/>
  <c r="P9" i="64"/>
  <c r="Q9" i="64"/>
  <c r="R9" i="64"/>
  <c r="S9" i="64"/>
  <c r="T9" i="64"/>
  <c r="P10" i="64"/>
  <c r="Q10" i="64"/>
  <c r="R10" i="64"/>
  <c r="S10" i="64"/>
  <c r="T10" i="64"/>
  <c r="P11" i="64"/>
  <c r="Q11" i="64"/>
  <c r="R11" i="64"/>
  <c r="S11" i="64"/>
  <c r="T11" i="64"/>
  <c r="P12" i="64"/>
  <c r="Q12" i="64"/>
  <c r="R12" i="64"/>
  <c r="S12" i="64"/>
  <c r="T12" i="64"/>
  <c r="P13" i="64"/>
  <c r="Q13" i="64"/>
  <c r="R13" i="64"/>
  <c r="S13" i="64"/>
  <c r="T13" i="64"/>
  <c r="P14" i="64"/>
  <c r="Q14" i="64"/>
  <c r="R14" i="64"/>
  <c r="S14" i="64"/>
  <c r="T14" i="64"/>
  <c r="P15" i="64"/>
  <c r="Q15" i="64"/>
  <c r="R15" i="64"/>
  <c r="S15" i="64"/>
  <c r="T15" i="64"/>
  <c r="P16" i="64"/>
  <c r="Q16" i="64"/>
  <c r="R16" i="64"/>
  <c r="S16" i="64"/>
  <c r="T16" i="64"/>
  <c r="P17" i="64"/>
  <c r="Q17" i="64"/>
  <c r="R17" i="64"/>
  <c r="S17" i="64"/>
  <c r="T17" i="64"/>
  <c r="P18" i="64"/>
  <c r="Q18" i="64"/>
  <c r="R18" i="64"/>
  <c r="S18" i="64"/>
  <c r="T18" i="64"/>
  <c r="P19" i="64"/>
  <c r="Q19" i="64"/>
  <c r="R19" i="64"/>
  <c r="S19" i="64"/>
  <c r="T19" i="64"/>
  <c r="P20" i="64"/>
  <c r="Q20" i="64"/>
  <c r="R20" i="64"/>
  <c r="S20" i="64"/>
  <c r="T20" i="64"/>
  <c r="P21" i="64"/>
  <c r="Q21" i="64"/>
  <c r="R21" i="64"/>
  <c r="S21" i="64"/>
  <c r="T21" i="64"/>
  <c r="P22" i="64"/>
  <c r="Q22" i="64"/>
  <c r="R22" i="64"/>
  <c r="S22" i="64"/>
  <c r="T22" i="64"/>
  <c r="P23" i="64"/>
  <c r="Q23" i="64"/>
  <c r="R23" i="64"/>
  <c r="S23" i="64"/>
  <c r="T23" i="64"/>
  <c r="P24" i="64"/>
  <c r="Q24" i="64"/>
  <c r="R24" i="64"/>
  <c r="S24" i="64"/>
  <c r="T24" i="64"/>
  <c r="P25" i="64"/>
  <c r="Q25" i="64"/>
  <c r="R25" i="64"/>
  <c r="S25" i="64"/>
  <c r="T25" i="64"/>
  <c r="P26" i="64"/>
  <c r="Q26" i="64"/>
  <c r="R26" i="64"/>
  <c r="S26" i="64"/>
  <c r="T26" i="64"/>
  <c r="P27" i="64"/>
  <c r="Q27" i="64"/>
  <c r="R27" i="64"/>
  <c r="S27" i="64"/>
  <c r="T27" i="64"/>
  <c r="P28" i="64"/>
  <c r="Q28" i="64"/>
  <c r="R28" i="64"/>
  <c r="S28" i="64"/>
  <c r="T28" i="64"/>
  <c r="P29" i="64"/>
  <c r="Q29" i="64"/>
  <c r="R29" i="64"/>
  <c r="S29" i="64"/>
  <c r="T29" i="64"/>
  <c r="P30" i="64"/>
  <c r="Q30" i="64"/>
  <c r="R30" i="64"/>
  <c r="S30" i="64"/>
  <c r="T30" i="64"/>
  <c r="P31" i="64"/>
  <c r="Q31" i="64"/>
  <c r="R31" i="64"/>
  <c r="S31" i="64"/>
  <c r="T31" i="64"/>
  <c r="P32" i="64"/>
  <c r="Q32" i="64"/>
  <c r="R32" i="64"/>
  <c r="S32" i="64"/>
  <c r="T32" i="64"/>
  <c r="P33" i="64"/>
  <c r="Q33" i="64"/>
  <c r="R33" i="64"/>
  <c r="S33" i="64"/>
  <c r="T33" i="64"/>
  <c r="P34" i="64"/>
  <c r="Q34" i="64"/>
  <c r="R34" i="64"/>
  <c r="S34" i="64"/>
  <c r="T34" i="64"/>
  <c r="P35" i="64"/>
  <c r="Q35" i="64"/>
  <c r="R35" i="64"/>
  <c r="S35" i="64"/>
  <c r="T35" i="64"/>
  <c r="P36" i="64"/>
  <c r="Q36" i="64"/>
  <c r="R36" i="64"/>
  <c r="S36" i="64"/>
  <c r="T36" i="64"/>
  <c r="P37" i="64"/>
  <c r="Q37" i="64"/>
  <c r="R37" i="64"/>
  <c r="S37" i="64"/>
  <c r="T37" i="64"/>
  <c r="P38" i="64"/>
  <c r="Q38" i="64"/>
  <c r="R38" i="64"/>
  <c r="S38" i="64"/>
  <c r="T38" i="64"/>
  <c r="P39" i="64"/>
  <c r="Q39" i="64"/>
  <c r="R39" i="64"/>
  <c r="S39" i="64"/>
  <c r="T39" i="64"/>
  <c r="P40" i="64"/>
  <c r="Q40" i="64"/>
  <c r="R40" i="64"/>
  <c r="S40" i="64"/>
  <c r="T40" i="64"/>
  <c r="P41" i="64"/>
  <c r="Q41" i="64"/>
  <c r="R41" i="64"/>
  <c r="S41" i="64"/>
  <c r="T41" i="64"/>
  <c r="P42" i="64"/>
  <c r="Q42" i="64"/>
  <c r="R42" i="64"/>
  <c r="S42" i="64"/>
  <c r="T42" i="64"/>
  <c r="P43" i="64"/>
  <c r="Q43" i="64"/>
  <c r="R43" i="64"/>
  <c r="S43" i="64"/>
  <c r="T43" i="64"/>
  <c r="P44" i="64"/>
  <c r="Q44" i="64"/>
  <c r="R44" i="64"/>
  <c r="S44" i="64"/>
  <c r="T44" i="64"/>
  <c r="P45" i="64"/>
  <c r="Q45" i="64"/>
  <c r="R45" i="64"/>
  <c r="S45" i="64"/>
  <c r="T45" i="64"/>
  <c r="P46" i="64"/>
  <c r="Q46" i="64"/>
  <c r="R46" i="64"/>
  <c r="S46" i="64"/>
  <c r="T46" i="64"/>
  <c r="P47" i="64"/>
  <c r="Q47" i="64"/>
  <c r="R47" i="64"/>
  <c r="S47" i="64"/>
  <c r="T47" i="64"/>
  <c r="P48" i="64"/>
  <c r="Q48" i="64"/>
  <c r="R48" i="64"/>
  <c r="S48" i="64"/>
  <c r="T48" i="64"/>
  <c r="P49" i="64"/>
  <c r="Q49" i="64"/>
  <c r="R49" i="64"/>
  <c r="S49" i="64"/>
  <c r="T49" i="64"/>
  <c r="P50" i="64"/>
  <c r="Q50" i="64"/>
  <c r="R50" i="64"/>
  <c r="S50" i="64"/>
  <c r="T50" i="64"/>
  <c r="P51" i="64"/>
  <c r="Q51" i="64"/>
  <c r="R51" i="64"/>
  <c r="S51" i="64"/>
  <c r="T51" i="64"/>
  <c r="P52" i="64"/>
  <c r="Q52" i="64"/>
  <c r="R52" i="64"/>
  <c r="S52" i="64"/>
  <c r="T52" i="64"/>
  <c r="P53" i="64"/>
  <c r="Q53" i="64"/>
  <c r="R53" i="64"/>
  <c r="S53" i="64"/>
  <c r="T53" i="64"/>
  <c r="P54" i="64"/>
  <c r="Q54" i="64"/>
  <c r="R54" i="64"/>
  <c r="S54" i="64"/>
  <c r="T54" i="64"/>
  <c r="P55" i="64"/>
  <c r="Q55" i="64"/>
  <c r="R55" i="64"/>
  <c r="S55" i="64"/>
  <c r="T55" i="64"/>
  <c r="P56" i="64"/>
  <c r="Q56" i="64"/>
  <c r="R56" i="64"/>
  <c r="S56" i="64"/>
  <c r="T56" i="64"/>
  <c r="P57" i="64"/>
  <c r="Q57" i="64"/>
  <c r="R57" i="64"/>
  <c r="S57" i="64"/>
  <c r="T57" i="64"/>
  <c r="P58" i="64"/>
  <c r="Q58" i="64"/>
  <c r="R58" i="64"/>
  <c r="S58" i="64"/>
  <c r="T58" i="64"/>
  <c r="P59" i="64"/>
  <c r="Q59" i="64"/>
  <c r="R59" i="64"/>
  <c r="S59" i="64"/>
  <c r="T59" i="64"/>
  <c r="P60" i="64"/>
  <c r="Q60" i="64"/>
  <c r="R60" i="64"/>
  <c r="S60" i="64"/>
  <c r="T60" i="64"/>
  <c r="P61" i="64"/>
  <c r="Q61" i="64"/>
  <c r="R61" i="64"/>
  <c r="S61" i="64"/>
  <c r="T61" i="64"/>
  <c r="P62" i="64"/>
  <c r="Q62" i="64"/>
  <c r="R62" i="64"/>
  <c r="S62" i="64"/>
  <c r="T62" i="64"/>
  <c r="P63" i="64"/>
  <c r="Q63" i="64"/>
  <c r="R63" i="64"/>
  <c r="S63" i="64"/>
  <c r="T63" i="64"/>
  <c r="P64" i="64"/>
  <c r="Q64" i="64"/>
  <c r="R64" i="64"/>
  <c r="S64" i="64"/>
  <c r="T64" i="64"/>
  <c r="P65" i="64"/>
  <c r="Q65" i="64"/>
  <c r="R65" i="64"/>
  <c r="S65" i="64"/>
  <c r="T65" i="64"/>
  <c r="P66" i="64"/>
  <c r="Q66" i="64"/>
  <c r="R66" i="64"/>
  <c r="S66" i="64"/>
  <c r="T66" i="64"/>
  <c r="P67" i="64"/>
  <c r="Q67" i="64"/>
  <c r="R67" i="64"/>
  <c r="S67" i="64"/>
  <c r="T67" i="64"/>
  <c r="P68" i="64"/>
  <c r="Q68" i="64"/>
  <c r="R68" i="64"/>
  <c r="S68" i="64"/>
  <c r="T68" i="64"/>
  <c r="P69" i="64"/>
  <c r="Q69" i="64"/>
  <c r="R69" i="64"/>
  <c r="S69" i="64"/>
  <c r="T69" i="64"/>
  <c r="P70" i="64"/>
  <c r="Q70" i="64"/>
  <c r="R70" i="64"/>
  <c r="S70" i="64"/>
  <c r="T70" i="64"/>
  <c r="P71" i="64"/>
  <c r="Q71" i="64"/>
  <c r="R71" i="64"/>
  <c r="S71" i="64"/>
  <c r="T71" i="64"/>
  <c r="P72" i="64"/>
  <c r="Q72" i="64"/>
  <c r="R72" i="64"/>
  <c r="S72" i="64"/>
  <c r="T72" i="64"/>
  <c r="P73" i="64"/>
  <c r="Q73" i="64"/>
  <c r="R73" i="64"/>
  <c r="S73" i="64"/>
  <c r="T73" i="64"/>
  <c r="P74" i="64"/>
  <c r="Q74" i="64"/>
  <c r="R74" i="64"/>
  <c r="S74" i="64"/>
  <c r="T74" i="64"/>
  <c r="P75" i="64"/>
  <c r="Q75" i="64"/>
  <c r="R75" i="64"/>
  <c r="S75" i="64"/>
  <c r="T75" i="64"/>
  <c r="P76" i="64"/>
  <c r="Q76" i="64"/>
  <c r="R76" i="64"/>
  <c r="S76" i="64"/>
  <c r="T76" i="64"/>
  <c r="P77" i="64"/>
  <c r="Q77" i="64"/>
  <c r="R77" i="64"/>
  <c r="S77" i="64"/>
  <c r="T77" i="64"/>
  <c r="P78" i="64"/>
  <c r="Q78" i="64"/>
  <c r="R78" i="64"/>
  <c r="S78" i="64"/>
  <c r="T78" i="64"/>
  <c r="P79" i="64"/>
  <c r="Q79" i="64"/>
  <c r="R79" i="64"/>
  <c r="S79" i="64"/>
  <c r="T79" i="64"/>
  <c r="P80" i="64"/>
  <c r="Q80" i="64"/>
  <c r="R80" i="64"/>
  <c r="S80" i="64"/>
  <c r="T80" i="64"/>
  <c r="P81" i="64"/>
  <c r="Q81" i="64"/>
  <c r="R81" i="64"/>
  <c r="S81" i="64"/>
  <c r="T81" i="64"/>
  <c r="P82" i="64"/>
  <c r="Q82" i="64"/>
  <c r="R82" i="64"/>
  <c r="S82" i="64"/>
  <c r="T82" i="64"/>
  <c r="P83" i="64"/>
  <c r="Q83" i="64"/>
  <c r="R83" i="64"/>
  <c r="S83" i="64"/>
  <c r="T83" i="64"/>
  <c r="P84" i="64"/>
  <c r="Q84" i="64"/>
  <c r="R84" i="64"/>
  <c r="S84" i="64"/>
  <c r="T84" i="64"/>
  <c r="P85" i="64"/>
  <c r="Q85" i="64"/>
  <c r="R85" i="64"/>
  <c r="S85" i="64"/>
  <c r="T85" i="64"/>
  <c r="P86" i="64"/>
  <c r="Q86" i="64"/>
  <c r="R86" i="64"/>
  <c r="S86" i="64"/>
  <c r="T86" i="64"/>
  <c r="P87" i="64"/>
  <c r="Q87" i="64"/>
  <c r="R87" i="64"/>
  <c r="S87" i="64"/>
  <c r="T87" i="64"/>
  <c r="P88" i="64"/>
  <c r="Q88" i="64"/>
  <c r="R88" i="64"/>
  <c r="S88" i="64"/>
  <c r="T88" i="64"/>
  <c r="P89" i="64"/>
  <c r="Q89" i="64"/>
  <c r="R89" i="64"/>
  <c r="S89" i="64"/>
  <c r="T89" i="64"/>
  <c r="P90" i="64"/>
  <c r="Q90" i="64"/>
  <c r="R90" i="64"/>
  <c r="S90" i="64"/>
  <c r="T90" i="64"/>
  <c r="P91" i="64"/>
  <c r="Q91" i="64"/>
  <c r="R91" i="64"/>
  <c r="S91" i="64"/>
  <c r="T91" i="64"/>
  <c r="P92" i="64"/>
  <c r="Q92" i="64"/>
  <c r="R92" i="64"/>
  <c r="S92" i="64"/>
  <c r="T92" i="64"/>
  <c r="P93" i="64"/>
  <c r="Q93" i="64"/>
  <c r="R93" i="64"/>
  <c r="S93" i="64"/>
  <c r="T93" i="64"/>
  <c r="P94" i="64"/>
  <c r="Q94" i="64"/>
  <c r="R94" i="64"/>
  <c r="S94" i="64"/>
  <c r="T94" i="64"/>
  <c r="P95" i="64"/>
  <c r="Q95" i="64"/>
  <c r="R95" i="64"/>
  <c r="S95" i="64"/>
  <c r="T95" i="64"/>
  <c r="P96" i="64"/>
  <c r="Q96" i="64"/>
  <c r="R96" i="64"/>
  <c r="S96" i="64"/>
  <c r="T96" i="64"/>
  <c r="P97" i="64"/>
  <c r="Q97" i="64"/>
  <c r="R97" i="64"/>
  <c r="S97" i="64"/>
  <c r="T97" i="64"/>
  <c r="P98" i="64"/>
  <c r="Q98" i="64"/>
  <c r="R98" i="64"/>
  <c r="S98" i="64"/>
  <c r="T98" i="64"/>
  <c r="P99" i="64"/>
  <c r="Q99" i="64"/>
  <c r="R99" i="64"/>
  <c r="S99" i="64"/>
  <c r="T99" i="64"/>
  <c r="P100" i="64"/>
  <c r="Q100" i="64"/>
  <c r="R100" i="64"/>
  <c r="S100" i="64"/>
  <c r="T100" i="64"/>
  <c r="P101" i="64"/>
  <c r="Q101" i="64"/>
  <c r="R101" i="64"/>
  <c r="S101" i="64"/>
  <c r="T101" i="64"/>
  <c r="P102" i="64"/>
  <c r="Q102" i="64"/>
  <c r="R102" i="64"/>
  <c r="S102" i="64"/>
  <c r="T102" i="64"/>
  <c r="P103" i="64"/>
  <c r="Q103" i="64"/>
  <c r="R103" i="64"/>
  <c r="S103" i="64"/>
  <c r="T103" i="64"/>
  <c r="P104" i="64"/>
  <c r="Q104" i="64"/>
  <c r="R104" i="64"/>
  <c r="S104" i="64"/>
  <c r="T104" i="64"/>
  <c r="P105" i="64"/>
  <c r="Q105" i="64"/>
  <c r="R105" i="64"/>
  <c r="S105" i="64"/>
  <c r="T105" i="64"/>
  <c r="P106" i="64"/>
  <c r="Q106" i="64"/>
  <c r="R106" i="64"/>
  <c r="S106" i="64"/>
  <c r="T106" i="64"/>
  <c r="P107" i="64"/>
  <c r="Q107" i="64"/>
  <c r="R107" i="64"/>
  <c r="S107" i="64"/>
  <c r="T107" i="64"/>
  <c r="P108" i="64"/>
  <c r="Q108" i="64"/>
  <c r="R108" i="64"/>
  <c r="S108" i="64"/>
  <c r="T108" i="64"/>
  <c r="P109" i="64"/>
  <c r="Q109" i="64"/>
  <c r="R109" i="64"/>
  <c r="S109" i="64"/>
  <c r="T109" i="64"/>
  <c r="P110" i="64"/>
  <c r="Q110" i="64"/>
  <c r="R110" i="64"/>
  <c r="S110" i="64"/>
  <c r="T110" i="64"/>
  <c r="P111" i="64"/>
  <c r="Q111" i="64"/>
  <c r="R111" i="64"/>
  <c r="S111" i="64"/>
  <c r="T111" i="64"/>
  <c r="P112" i="64"/>
  <c r="Q112" i="64"/>
  <c r="R112" i="64"/>
  <c r="S112" i="64"/>
  <c r="T112" i="64"/>
  <c r="P113" i="64"/>
  <c r="Q113" i="64"/>
  <c r="R113" i="64"/>
  <c r="S113" i="64"/>
  <c r="T113" i="64"/>
  <c r="Q4" i="64"/>
  <c r="R4" i="64"/>
  <c r="S4" i="64"/>
  <c r="T4" i="64"/>
  <c r="P4" i="64"/>
  <c r="I4" i="64"/>
  <c r="J4" i="64"/>
  <c r="K4" i="64"/>
  <c r="I5" i="64"/>
  <c r="J5" i="64"/>
  <c r="K5" i="64"/>
  <c r="I6" i="64"/>
  <c r="J6" i="64"/>
  <c r="K6" i="64"/>
  <c r="I7" i="64"/>
  <c r="J7" i="64"/>
  <c r="K7" i="64"/>
  <c r="I8" i="64"/>
  <c r="J8" i="64"/>
  <c r="K8" i="64"/>
  <c r="I9" i="64"/>
  <c r="J9" i="64"/>
  <c r="K9" i="64"/>
  <c r="I10" i="64"/>
  <c r="J10" i="64"/>
  <c r="K10" i="64"/>
  <c r="I11" i="64"/>
  <c r="J11" i="64"/>
  <c r="K11" i="64"/>
  <c r="I12" i="64"/>
  <c r="J12" i="64"/>
  <c r="K12" i="64"/>
  <c r="I13" i="64"/>
  <c r="J13" i="64"/>
  <c r="K13" i="64"/>
  <c r="I14" i="64"/>
  <c r="J14" i="64"/>
  <c r="K14" i="64"/>
  <c r="I15" i="64"/>
  <c r="J15" i="64"/>
  <c r="K15" i="64"/>
  <c r="I16" i="64"/>
  <c r="J16" i="64"/>
  <c r="K16" i="64"/>
  <c r="I17" i="64"/>
  <c r="J17" i="64"/>
  <c r="K17" i="64"/>
  <c r="I18" i="64"/>
  <c r="J18" i="64"/>
  <c r="K18" i="64"/>
  <c r="I19" i="64"/>
  <c r="J19" i="64"/>
  <c r="K19" i="64"/>
  <c r="I20" i="64"/>
  <c r="J20" i="64"/>
  <c r="K20" i="64"/>
  <c r="I21" i="64"/>
  <c r="J21" i="64"/>
  <c r="K21" i="64"/>
  <c r="I22" i="64"/>
  <c r="J22" i="64"/>
  <c r="K22" i="64"/>
  <c r="I23" i="64"/>
  <c r="J23" i="64"/>
  <c r="K23" i="64"/>
  <c r="I24" i="64"/>
  <c r="J24" i="64"/>
  <c r="K24" i="64"/>
  <c r="I25" i="64"/>
  <c r="J25" i="64"/>
  <c r="K25" i="64"/>
  <c r="I26" i="64"/>
  <c r="J26" i="64"/>
  <c r="K26" i="64"/>
  <c r="I27" i="64"/>
  <c r="J27" i="64"/>
  <c r="K27" i="64"/>
  <c r="I28" i="64"/>
  <c r="J28" i="64"/>
  <c r="K28" i="64"/>
  <c r="I29" i="64"/>
  <c r="J29" i="64"/>
  <c r="K29" i="64"/>
  <c r="I30" i="64"/>
  <c r="J30" i="64"/>
  <c r="K30" i="64"/>
  <c r="I31" i="64"/>
  <c r="J31" i="64"/>
  <c r="K31" i="64"/>
  <c r="I32" i="64"/>
  <c r="J32" i="64"/>
  <c r="K32" i="64"/>
  <c r="I33" i="64"/>
  <c r="J33" i="64"/>
  <c r="K33" i="64"/>
  <c r="I34" i="64"/>
  <c r="J34" i="64"/>
  <c r="K34" i="64"/>
  <c r="I35" i="64"/>
  <c r="J35" i="64"/>
  <c r="K35" i="64"/>
  <c r="I36" i="64"/>
  <c r="J36" i="64"/>
  <c r="K36" i="64"/>
  <c r="I37" i="64"/>
  <c r="J37" i="64"/>
  <c r="K37" i="64"/>
  <c r="I38" i="64"/>
  <c r="J38" i="64"/>
  <c r="K38" i="64"/>
  <c r="I39" i="64"/>
  <c r="J39" i="64"/>
  <c r="K39" i="64"/>
  <c r="I40" i="64"/>
  <c r="J40" i="64"/>
  <c r="K40" i="64"/>
  <c r="I41" i="64"/>
  <c r="J41" i="64"/>
  <c r="K41" i="64"/>
  <c r="I42" i="64"/>
  <c r="J42" i="64"/>
  <c r="K42" i="64"/>
  <c r="I43" i="64"/>
  <c r="J43" i="64"/>
  <c r="K43" i="64"/>
  <c r="I44" i="64"/>
  <c r="J44" i="64"/>
  <c r="K44" i="64"/>
  <c r="I45" i="64"/>
  <c r="J45" i="64"/>
  <c r="K45" i="64"/>
  <c r="I46" i="64"/>
  <c r="J46" i="64"/>
  <c r="K46" i="64"/>
  <c r="I47" i="64"/>
  <c r="J47" i="64"/>
  <c r="K47" i="64"/>
  <c r="I48" i="64"/>
  <c r="J48" i="64"/>
  <c r="K48" i="64"/>
  <c r="I49" i="64"/>
  <c r="J49" i="64"/>
  <c r="K49" i="64"/>
  <c r="I50" i="64"/>
  <c r="J50" i="64"/>
  <c r="K50" i="64"/>
  <c r="I51" i="64"/>
  <c r="J51" i="64"/>
  <c r="K51" i="64"/>
  <c r="I52" i="64"/>
  <c r="J52" i="64"/>
  <c r="K52" i="64"/>
  <c r="K3" i="64"/>
  <c r="J3" i="64"/>
  <c r="I3" i="64"/>
  <c r="F4" i="64"/>
  <c r="G4" i="64"/>
  <c r="F5" i="64"/>
  <c r="G5" i="64"/>
  <c r="F6" i="64"/>
  <c r="G6" i="64"/>
  <c r="F7" i="64"/>
  <c r="G7" i="64"/>
  <c r="F8" i="64"/>
  <c r="G8" i="64"/>
  <c r="F9" i="64"/>
  <c r="G9" i="64"/>
  <c r="F10" i="64"/>
  <c r="G10" i="64"/>
  <c r="F11" i="64"/>
  <c r="G11" i="64"/>
  <c r="F12" i="64"/>
  <c r="G12" i="64"/>
  <c r="F13" i="64"/>
  <c r="G13" i="64"/>
  <c r="F14" i="64"/>
  <c r="G14" i="64"/>
  <c r="F15" i="64"/>
  <c r="G15" i="64"/>
  <c r="F16" i="64"/>
  <c r="G16" i="64"/>
  <c r="F17" i="64"/>
  <c r="G17" i="64"/>
  <c r="F18" i="64"/>
  <c r="G18" i="64"/>
  <c r="F19" i="64"/>
  <c r="G19" i="64"/>
  <c r="F20" i="64"/>
  <c r="G20" i="64"/>
  <c r="F21" i="64"/>
  <c r="G21" i="64"/>
  <c r="F22" i="64"/>
  <c r="G22" i="64"/>
  <c r="F23" i="64"/>
  <c r="G23" i="64"/>
  <c r="F24" i="64"/>
  <c r="G24" i="64"/>
  <c r="F25" i="64"/>
  <c r="G25" i="64"/>
  <c r="F26" i="64"/>
  <c r="G26" i="64"/>
  <c r="F27" i="64"/>
  <c r="G27" i="64"/>
  <c r="F28" i="64"/>
  <c r="G28" i="64"/>
  <c r="F29" i="64"/>
  <c r="G29" i="64"/>
  <c r="F30" i="64"/>
  <c r="G30" i="64"/>
  <c r="F31" i="64"/>
  <c r="G31" i="64"/>
  <c r="F32" i="64"/>
  <c r="G32" i="64"/>
  <c r="F33" i="64"/>
  <c r="G33" i="64"/>
  <c r="F34" i="64"/>
  <c r="G34" i="64"/>
  <c r="F35" i="64"/>
  <c r="G35" i="64"/>
  <c r="F36" i="64"/>
  <c r="G36" i="64"/>
  <c r="F37" i="64"/>
  <c r="G37" i="64"/>
  <c r="F38" i="64"/>
  <c r="G38" i="64"/>
  <c r="F39" i="64"/>
  <c r="G39" i="64"/>
  <c r="F40" i="64"/>
  <c r="G40" i="64"/>
  <c r="F41" i="64"/>
  <c r="G41" i="64"/>
  <c r="F42" i="64"/>
  <c r="G42" i="64"/>
  <c r="F43" i="64"/>
  <c r="G43" i="64"/>
  <c r="F44" i="64"/>
  <c r="G44" i="64"/>
  <c r="F45" i="64"/>
  <c r="G45" i="64"/>
  <c r="F46" i="64"/>
  <c r="G46" i="64"/>
  <c r="F47" i="64"/>
  <c r="G47" i="64"/>
  <c r="F48" i="64"/>
  <c r="G48" i="64"/>
  <c r="F49" i="64"/>
  <c r="G49" i="64"/>
  <c r="F50" i="64"/>
  <c r="G50" i="64"/>
  <c r="F51" i="64"/>
  <c r="G51" i="64"/>
  <c r="F52" i="64"/>
  <c r="G52" i="64"/>
  <c r="F53" i="64"/>
  <c r="G53" i="64"/>
  <c r="F54" i="64"/>
  <c r="G54" i="64"/>
  <c r="F55" i="64"/>
  <c r="G55" i="64"/>
  <c r="F56" i="64"/>
  <c r="G56" i="64"/>
  <c r="F57" i="64"/>
  <c r="G57" i="64"/>
  <c r="F58" i="64"/>
  <c r="G58" i="64"/>
  <c r="F59" i="64"/>
  <c r="G59" i="64"/>
  <c r="F60" i="64"/>
  <c r="G60" i="64"/>
  <c r="F61" i="64"/>
  <c r="G61" i="64"/>
  <c r="F62" i="64"/>
  <c r="G62" i="64"/>
  <c r="F63" i="64"/>
  <c r="G63" i="64"/>
  <c r="F64" i="64"/>
  <c r="G64" i="64"/>
  <c r="F65" i="64"/>
  <c r="G65" i="64"/>
  <c r="F66" i="64"/>
  <c r="G66" i="64"/>
  <c r="F67" i="64"/>
  <c r="G67" i="64"/>
  <c r="F68" i="64"/>
  <c r="G68" i="64"/>
  <c r="F69" i="64"/>
  <c r="G69" i="64"/>
  <c r="F70" i="64"/>
  <c r="G70" i="64"/>
  <c r="F71" i="64"/>
  <c r="G71" i="64"/>
  <c r="F72" i="64"/>
  <c r="G72" i="64"/>
  <c r="F73" i="64"/>
  <c r="G73" i="64"/>
  <c r="F74" i="64"/>
  <c r="G74" i="64"/>
  <c r="F75" i="64"/>
  <c r="G75" i="64"/>
  <c r="F76" i="64"/>
  <c r="G76" i="64"/>
  <c r="F77" i="64"/>
  <c r="G77" i="64"/>
  <c r="F78" i="64"/>
  <c r="G78" i="64"/>
  <c r="F79" i="64"/>
  <c r="G79" i="64"/>
  <c r="F80" i="64"/>
  <c r="G80" i="64"/>
  <c r="F81" i="64"/>
  <c r="G81" i="64"/>
  <c r="F82" i="64"/>
  <c r="G82" i="64"/>
  <c r="F83" i="64"/>
  <c r="G83" i="64"/>
  <c r="F84" i="64"/>
  <c r="G84" i="64"/>
  <c r="F85" i="64"/>
  <c r="G85" i="64"/>
  <c r="F86" i="64"/>
  <c r="G86" i="64"/>
  <c r="F87" i="64"/>
  <c r="G87" i="64"/>
  <c r="F88" i="64"/>
  <c r="G88" i="64"/>
  <c r="F89" i="64"/>
  <c r="G89" i="64"/>
  <c r="F90" i="64"/>
  <c r="G90" i="64"/>
  <c r="F91" i="64"/>
  <c r="G91" i="64"/>
  <c r="F92" i="64"/>
  <c r="G92" i="64"/>
  <c r="F93" i="64"/>
  <c r="G93" i="64"/>
  <c r="F94" i="64"/>
  <c r="G94" i="64"/>
  <c r="F95" i="64"/>
  <c r="G95" i="64"/>
  <c r="F96" i="64"/>
  <c r="G96" i="64"/>
  <c r="F97" i="64"/>
  <c r="G97" i="64"/>
  <c r="F98" i="64"/>
  <c r="G98" i="64"/>
  <c r="F99" i="64"/>
  <c r="G99" i="64"/>
  <c r="F100" i="64"/>
  <c r="G100" i="64"/>
  <c r="F101" i="64"/>
  <c r="G101" i="64"/>
  <c r="F102" i="64"/>
  <c r="G102" i="64"/>
  <c r="F103" i="64"/>
  <c r="G103" i="64"/>
  <c r="F104" i="64"/>
  <c r="G104" i="64"/>
  <c r="F105" i="64"/>
  <c r="G105" i="64"/>
  <c r="F106" i="64"/>
  <c r="G106" i="64"/>
  <c r="F107" i="64"/>
  <c r="G107" i="64"/>
  <c r="F108" i="64"/>
  <c r="G108" i="64"/>
  <c r="F109" i="64"/>
  <c r="G109" i="64"/>
  <c r="F110" i="64"/>
  <c r="G110" i="64"/>
  <c r="F111" i="64"/>
  <c r="G111" i="64"/>
  <c r="F112" i="64"/>
  <c r="G112" i="64"/>
  <c r="F113" i="64"/>
  <c r="G113" i="64"/>
  <c r="F114" i="64"/>
  <c r="G114" i="64"/>
  <c r="F115" i="64"/>
  <c r="G115" i="64"/>
  <c r="F116" i="64"/>
  <c r="G116" i="64"/>
  <c r="F117" i="64"/>
  <c r="G117" i="64"/>
  <c r="F118" i="64"/>
  <c r="G118" i="64"/>
  <c r="F119" i="64"/>
  <c r="G119" i="64"/>
  <c r="F120" i="64"/>
  <c r="G120" i="64"/>
  <c r="F121" i="64"/>
  <c r="G121" i="64"/>
  <c r="F122" i="64"/>
  <c r="G122" i="64"/>
  <c r="F123" i="64"/>
  <c r="G123" i="64"/>
  <c r="F124" i="64"/>
  <c r="G124" i="64"/>
  <c r="F125" i="64"/>
  <c r="G125" i="64"/>
  <c r="F126" i="64"/>
  <c r="G126" i="64"/>
  <c r="F127" i="64"/>
  <c r="G127" i="64"/>
  <c r="F128" i="64"/>
  <c r="G128" i="64"/>
  <c r="F129" i="64"/>
  <c r="G129" i="64"/>
  <c r="F130" i="64"/>
  <c r="G130" i="64"/>
  <c r="F131" i="64"/>
  <c r="G131" i="64"/>
  <c r="F132" i="64"/>
  <c r="G132" i="64"/>
  <c r="F133" i="64"/>
  <c r="G133" i="64"/>
  <c r="F134" i="64"/>
  <c r="G134" i="64"/>
  <c r="F135" i="64"/>
  <c r="G135" i="64"/>
  <c r="F136" i="64"/>
  <c r="G136" i="64"/>
  <c r="F137" i="64"/>
  <c r="G137" i="64"/>
  <c r="F138" i="64"/>
  <c r="G138" i="64"/>
  <c r="F139" i="64"/>
  <c r="G139" i="64"/>
  <c r="F140" i="64"/>
  <c r="G140" i="64"/>
  <c r="F141" i="64"/>
  <c r="G141" i="64"/>
  <c r="F142" i="64"/>
  <c r="G142" i="64"/>
  <c r="F143" i="64"/>
  <c r="G143" i="64"/>
  <c r="F144" i="64"/>
  <c r="G144" i="64"/>
  <c r="F145" i="64"/>
  <c r="G145" i="64"/>
  <c r="F146" i="64"/>
  <c r="G146" i="64"/>
  <c r="F147" i="64"/>
  <c r="G147" i="64"/>
  <c r="F148" i="64"/>
  <c r="G148" i="64"/>
  <c r="F149" i="64"/>
  <c r="G149" i="64"/>
  <c r="F150" i="64"/>
  <c r="G150" i="64"/>
  <c r="F151" i="64"/>
  <c r="G151" i="64"/>
  <c r="F152" i="64"/>
  <c r="G152" i="64"/>
  <c r="G3" i="64"/>
  <c r="F3" i="64"/>
  <c r="B25" i="64"/>
  <c r="C25" i="64"/>
  <c r="D25" i="64"/>
  <c r="B26" i="64"/>
  <c r="C26" i="64"/>
  <c r="D26" i="64"/>
  <c r="B27" i="64"/>
  <c r="C27" i="64"/>
  <c r="D27" i="64"/>
  <c r="B28" i="64"/>
  <c r="C28" i="64"/>
  <c r="D28" i="64"/>
  <c r="B29" i="64"/>
  <c r="C29" i="64"/>
  <c r="D29" i="64"/>
  <c r="B30" i="64"/>
  <c r="C30" i="64"/>
  <c r="D30" i="64"/>
  <c r="B31" i="64"/>
  <c r="C31" i="64"/>
  <c r="D31" i="64"/>
  <c r="B32" i="64"/>
  <c r="C32" i="64"/>
  <c r="D32" i="64"/>
  <c r="B33" i="64"/>
  <c r="C33" i="64"/>
  <c r="D33" i="64"/>
  <c r="B34" i="64"/>
  <c r="C34" i="64"/>
  <c r="D34" i="64"/>
  <c r="B35" i="64"/>
  <c r="C35" i="64"/>
  <c r="D35" i="64"/>
  <c r="D24" i="64"/>
  <c r="C24" i="64"/>
  <c r="B24" i="64"/>
  <c r="B9" i="64"/>
  <c r="C9" i="64"/>
  <c r="D9" i="64"/>
  <c r="B10" i="64"/>
  <c r="C10" i="64"/>
  <c r="D10" i="64"/>
  <c r="B11" i="64"/>
  <c r="C11" i="64"/>
  <c r="D11" i="64"/>
  <c r="B12" i="64"/>
  <c r="C12" i="64"/>
  <c r="D12" i="64"/>
  <c r="B13" i="64"/>
  <c r="C13" i="64"/>
  <c r="D13" i="64"/>
  <c r="B14" i="64"/>
  <c r="C14" i="64"/>
  <c r="D14" i="64"/>
  <c r="B15" i="64"/>
  <c r="C15" i="64"/>
  <c r="D15" i="64"/>
  <c r="B16" i="64"/>
  <c r="C16" i="64"/>
  <c r="D16" i="64"/>
  <c r="B17" i="64"/>
  <c r="C17" i="64"/>
  <c r="D17" i="64"/>
  <c r="C8" i="64"/>
  <c r="D8" i="64"/>
  <c r="B8" i="64"/>
  <c r="G6" i="65" l="1"/>
  <c r="H6" i="65"/>
  <c r="I6" i="65"/>
  <c r="J6" i="65"/>
  <c r="K6" i="65"/>
  <c r="G7" i="65"/>
  <c r="H7" i="65"/>
  <c r="I7" i="65"/>
  <c r="J7" i="65"/>
  <c r="K7" i="65"/>
  <c r="G8" i="65"/>
  <c r="H8" i="65"/>
  <c r="I8" i="65"/>
  <c r="J8" i="65"/>
  <c r="K8" i="65"/>
  <c r="G9" i="65"/>
  <c r="H9" i="65"/>
  <c r="I9" i="65"/>
  <c r="J9" i="65"/>
  <c r="K9" i="65"/>
  <c r="G10" i="65"/>
  <c r="H10" i="65"/>
  <c r="I10" i="65"/>
  <c r="J10" i="65"/>
  <c r="K10" i="65"/>
  <c r="G11" i="65"/>
  <c r="H11" i="65"/>
  <c r="I11" i="65"/>
  <c r="J11" i="65"/>
  <c r="K11" i="65"/>
  <c r="G12" i="65"/>
  <c r="H12" i="65"/>
  <c r="I12" i="65"/>
  <c r="J12" i="65"/>
  <c r="K12" i="65"/>
  <c r="G13" i="65"/>
  <c r="H13" i="65"/>
  <c r="I13" i="65"/>
  <c r="J13" i="65"/>
  <c r="K13" i="65"/>
  <c r="G14" i="65"/>
  <c r="H14" i="65"/>
  <c r="I14" i="65"/>
  <c r="J14" i="65"/>
  <c r="K14" i="65"/>
  <c r="G15" i="65"/>
  <c r="H15" i="65"/>
  <c r="I15" i="65"/>
  <c r="J15" i="65"/>
  <c r="K15" i="65"/>
  <c r="G16" i="65"/>
  <c r="H16" i="65"/>
  <c r="I16" i="65"/>
  <c r="J16" i="65"/>
  <c r="K16" i="65"/>
  <c r="G17" i="65"/>
  <c r="H17" i="65"/>
  <c r="I17" i="65"/>
  <c r="J17" i="65"/>
  <c r="K17" i="65"/>
  <c r="G18" i="65"/>
  <c r="H18" i="65"/>
  <c r="I18" i="65"/>
  <c r="J18" i="65"/>
  <c r="K18" i="65"/>
  <c r="G19" i="65"/>
  <c r="H19" i="65"/>
  <c r="I19" i="65"/>
  <c r="J19" i="65"/>
  <c r="K19" i="65"/>
  <c r="G20" i="65"/>
  <c r="H20" i="65"/>
  <c r="I20" i="65"/>
  <c r="J20" i="65"/>
  <c r="K20" i="65"/>
  <c r="G21" i="65"/>
  <c r="H21" i="65"/>
  <c r="I21" i="65"/>
  <c r="J21" i="65"/>
  <c r="K21" i="65"/>
  <c r="G22" i="65"/>
  <c r="H22" i="65"/>
  <c r="I22" i="65"/>
  <c r="J22" i="65"/>
  <c r="K22" i="65"/>
  <c r="G23" i="65"/>
  <c r="H23" i="65"/>
  <c r="I23" i="65"/>
  <c r="J23" i="65"/>
  <c r="K23" i="65"/>
  <c r="G24" i="65"/>
  <c r="H24" i="65"/>
  <c r="I24" i="65"/>
  <c r="J24" i="65"/>
  <c r="K24" i="65"/>
  <c r="G25" i="65"/>
  <c r="H25" i="65"/>
  <c r="I25" i="65"/>
  <c r="J25" i="65"/>
  <c r="K25" i="65"/>
  <c r="G26" i="65"/>
  <c r="H26" i="65"/>
  <c r="I26" i="65"/>
  <c r="J26" i="65"/>
  <c r="K26" i="65"/>
  <c r="G27" i="65"/>
  <c r="H27" i="65"/>
  <c r="I27" i="65"/>
  <c r="J27" i="65"/>
  <c r="K27" i="65"/>
  <c r="G28" i="65"/>
  <c r="H28" i="65"/>
  <c r="I28" i="65"/>
  <c r="J28" i="65"/>
  <c r="K28" i="65"/>
  <c r="G29" i="65"/>
  <c r="H29" i="65"/>
  <c r="I29" i="65"/>
  <c r="J29" i="65"/>
  <c r="K29" i="65"/>
  <c r="G30" i="65"/>
  <c r="H30" i="65"/>
  <c r="I30" i="65"/>
  <c r="J30" i="65"/>
  <c r="K30" i="65"/>
  <c r="G31" i="65"/>
  <c r="H31" i="65"/>
  <c r="I31" i="65"/>
  <c r="J31" i="65"/>
  <c r="K31" i="65"/>
  <c r="G32" i="65"/>
  <c r="H32" i="65"/>
  <c r="I32" i="65"/>
  <c r="J32" i="65"/>
  <c r="K32" i="65"/>
  <c r="G33" i="65"/>
  <c r="H33" i="65"/>
  <c r="I33" i="65"/>
  <c r="J33" i="65"/>
  <c r="K33" i="65"/>
  <c r="G34" i="65"/>
  <c r="H34" i="65"/>
  <c r="I34" i="65"/>
  <c r="J34" i="65"/>
  <c r="K34" i="65"/>
  <c r="G35" i="65"/>
  <c r="H35" i="65"/>
  <c r="I35" i="65"/>
  <c r="J35" i="65"/>
  <c r="K35" i="65"/>
  <c r="G36" i="65"/>
  <c r="H36" i="65"/>
  <c r="I36" i="65"/>
  <c r="J36" i="65"/>
  <c r="K36" i="65"/>
  <c r="G37" i="65"/>
  <c r="H37" i="65"/>
  <c r="I37" i="65"/>
  <c r="J37" i="65"/>
  <c r="K37" i="65"/>
  <c r="G38" i="65"/>
  <c r="H38" i="65"/>
  <c r="I38" i="65"/>
  <c r="J38" i="65"/>
  <c r="K38" i="65"/>
  <c r="G39" i="65"/>
  <c r="H39" i="65"/>
  <c r="I39" i="65"/>
  <c r="J39" i="65"/>
  <c r="K39" i="65"/>
  <c r="G40" i="65"/>
  <c r="H40" i="65"/>
  <c r="I40" i="65"/>
  <c r="J40" i="65"/>
  <c r="K40" i="65"/>
  <c r="G41" i="65"/>
  <c r="H41" i="65"/>
  <c r="I41" i="65"/>
  <c r="J41" i="65"/>
  <c r="K41" i="65"/>
  <c r="G42" i="65"/>
  <c r="H42" i="65"/>
  <c r="I42" i="65"/>
  <c r="J42" i="65"/>
  <c r="K42" i="65"/>
  <c r="G43" i="65"/>
  <c r="H43" i="65"/>
  <c r="I43" i="65"/>
  <c r="J43" i="65"/>
  <c r="K43" i="65"/>
  <c r="G44" i="65"/>
  <c r="AP5" i="65" s="1"/>
  <c r="H44" i="65"/>
  <c r="I44" i="65"/>
  <c r="J44" i="65"/>
  <c r="K44" i="65"/>
  <c r="G45" i="65"/>
  <c r="H45" i="65"/>
  <c r="I45" i="65"/>
  <c r="J45" i="65"/>
  <c r="K45" i="65"/>
  <c r="G46" i="65"/>
  <c r="H46" i="65"/>
  <c r="I46" i="65"/>
  <c r="J46" i="65"/>
  <c r="K46" i="65"/>
  <c r="G47" i="65"/>
  <c r="H47" i="65"/>
  <c r="I47" i="65"/>
  <c r="J47" i="65"/>
  <c r="K47" i="65"/>
  <c r="G48" i="65"/>
  <c r="H48" i="65"/>
  <c r="I48" i="65"/>
  <c r="J48" i="65"/>
  <c r="K48" i="65"/>
  <c r="G49" i="65"/>
  <c r="H49" i="65"/>
  <c r="I49" i="65"/>
  <c r="J49" i="65"/>
  <c r="K49" i="65"/>
  <c r="G50" i="65"/>
  <c r="H50" i="65"/>
  <c r="I50" i="65"/>
  <c r="J50" i="65"/>
  <c r="K50" i="65"/>
  <c r="G51" i="65"/>
  <c r="H51" i="65"/>
  <c r="I51" i="65"/>
  <c r="J51" i="65"/>
  <c r="K51" i="65"/>
  <c r="G52" i="65"/>
  <c r="H52" i="65"/>
  <c r="I52" i="65"/>
  <c r="J52" i="65"/>
  <c r="K52" i="65"/>
  <c r="G53" i="65"/>
  <c r="H53" i="65"/>
  <c r="I53" i="65"/>
  <c r="J53" i="65"/>
  <c r="K53" i="65"/>
  <c r="G54" i="65"/>
  <c r="H54" i="65"/>
  <c r="I54" i="65"/>
  <c r="J54" i="65"/>
  <c r="K54" i="65"/>
  <c r="G55" i="65"/>
  <c r="H55" i="65"/>
  <c r="I55" i="65"/>
  <c r="J55" i="65"/>
  <c r="K55" i="65"/>
  <c r="G56" i="65"/>
  <c r="H56" i="65"/>
  <c r="I56" i="65"/>
  <c r="J56" i="65"/>
  <c r="K56" i="65"/>
  <c r="G57" i="65"/>
  <c r="H57" i="65"/>
  <c r="I57" i="65"/>
  <c r="J57" i="65"/>
  <c r="K57" i="65"/>
  <c r="G58" i="65"/>
  <c r="H58" i="65"/>
  <c r="I58" i="65"/>
  <c r="J58" i="65"/>
  <c r="K58" i="65"/>
  <c r="G59" i="65"/>
  <c r="H59" i="65"/>
  <c r="I59" i="65"/>
  <c r="J59" i="65"/>
  <c r="K59" i="65"/>
  <c r="G60" i="65"/>
  <c r="H60" i="65"/>
  <c r="I60" i="65"/>
  <c r="J60" i="65"/>
  <c r="K60" i="65"/>
  <c r="G61" i="65"/>
  <c r="H61" i="65"/>
  <c r="I61" i="65"/>
  <c r="J61" i="65"/>
  <c r="K61" i="65"/>
  <c r="G62" i="65"/>
  <c r="H62" i="65"/>
  <c r="I62" i="65"/>
  <c r="J62" i="65"/>
  <c r="K62" i="65"/>
  <c r="G63" i="65"/>
  <c r="H63" i="65"/>
  <c r="I63" i="65"/>
  <c r="J63" i="65"/>
  <c r="K63" i="65"/>
  <c r="G64" i="65"/>
  <c r="H64" i="65"/>
  <c r="I64" i="65"/>
  <c r="J64" i="65"/>
  <c r="K64" i="65"/>
  <c r="G65" i="65"/>
  <c r="H65" i="65"/>
  <c r="I65" i="65"/>
  <c r="J65" i="65"/>
  <c r="K65" i="65"/>
  <c r="G66" i="65"/>
  <c r="H66" i="65"/>
  <c r="I66" i="65"/>
  <c r="J66" i="65"/>
  <c r="K66" i="65"/>
  <c r="G67" i="65"/>
  <c r="H67" i="65"/>
  <c r="I67" i="65"/>
  <c r="J67" i="65"/>
  <c r="K67" i="65"/>
  <c r="G68" i="65"/>
  <c r="H68" i="65"/>
  <c r="I68" i="65"/>
  <c r="J68" i="65"/>
  <c r="K68" i="65"/>
  <c r="G69" i="65"/>
  <c r="H69" i="65"/>
  <c r="I69" i="65"/>
  <c r="J69" i="65"/>
  <c r="K69" i="65"/>
  <c r="G70" i="65"/>
  <c r="H70" i="65"/>
  <c r="I70" i="65"/>
  <c r="J70" i="65"/>
  <c r="K70" i="65"/>
  <c r="G71" i="65"/>
  <c r="H71" i="65"/>
  <c r="I71" i="65"/>
  <c r="J71" i="65"/>
  <c r="K71" i="65"/>
  <c r="G72" i="65"/>
  <c r="H72" i="65"/>
  <c r="I72" i="65"/>
  <c r="J72" i="65"/>
  <c r="K72" i="65"/>
  <c r="G73" i="65"/>
  <c r="H73" i="65"/>
  <c r="I73" i="65"/>
  <c r="J73" i="65"/>
  <c r="K73" i="65"/>
  <c r="G74" i="65"/>
  <c r="H74" i="65"/>
  <c r="I74" i="65"/>
  <c r="J74" i="65"/>
  <c r="K74" i="65"/>
  <c r="G75" i="65"/>
  <c r="H75" i="65"/>
  <c r="I75" i="65"/>
  <c r="J75" i="65"/>
  <c r="K75" i="65"/>
  <c r="G76" i="65"/>
  <c r="H76" i="65"/>
  <c r="I76" i="65"/>
  <c r="J76" i="65"/>
  <c r="K76" i="65"/>
  <c r="G77" i="65"/>
  <c r="H77" i="65"/>
  <c r="I77" i="65"/>
  <c r="J77" i="65"/>
  <c r="K77" i="65"/>
  <c r="G78" i="65"/>
  <c r="H78" i="65"/>
  <c r="I78" i="65"/>
  <c r="J78" i="65"/>
  <c r="K78" i="65"/>
  <c r="G79" i="65"/>
  <c r="H79" i="65"/>
  <c r="I79" i="65"/>
  <c r="J79" i="65"/>
  <c r="K79" i="65"/>
  <c r="G80" i="65"/>
  <c r="H80" i="65"/>
  <c r="I80" i="65"/>
  <c r="J80" i="65"/>
  <c r="K80" i="65"/>
  <c r="G81" i="65"/>
  <c r="H81" i="65"/>
  <c r="I81" i="65"/>
  <c r="J81" i="65"/>
  <c r="K81" i="65"/>
  <c r="G82" i="65"/>
  <c r="H82" i="65"/>
  <c r="I82" i="65"/>
  <c r="J82" i="65"/>
  <c r="K82" i="65"/>
  <c r="G83" i="65"/>
  <c r="H83" i="65"/>
  <c r="I83" i="65"/>
  <c r="J83" i="65"/>
  <c r="K83" i="65"/>
  <c r="G84" i="65"/>
  <c r="H84" i="65"/>
  <c r="I84" i="65"/>
  <c r="J84" i="65"/>
  <c r="K84" i="65"/>
  <c r="G85" i="65"/>
  <c r="H85" i="65"/>
  <c r="I85" i="65"/>
  <c r="J85" i="65"/>
  <c r="K85" i="65"/>
  <c r="G86" i="65"/>
  <c r="H86" i="65"/>
  <c r="I86" i="65"/>
  <c r="J86" i="65"/>
  <c r="K86" i="65"/>
  <c r="G87" i="65"/>
  <c r="H87" i="65"/>
  <c r="I87" i="65"/>
  <c r="J87" i="65"/>
  <c r="K87" i="65"/>
  <c r="G88" i="65"/>
  <c r="H88" i="65"/>
  <c r="I88" i="65"/>
  <c r="J88" i="65"/>
  <c r="K88" i="65"/>
  <c r="G89" i="65"/>
  <c r="H89" i="65"/>
  <c r="I89" i="65"/>
  <c r="J89" i="65"/>
  <c r="K89" i="65"/>
  <c r="G90" i="65"/>
  <c r="H90" i="65"/>
  <c r="I90" i="65"/>
  <c r="J90" i="65"/>
  <c r="K90" i="65"/>
  <c r="G91" i="65"/>
  <c r="H91" i="65"/>
  <c r="I91" i="65"/>
  <c r="J91" i="65"/>
  <c r="K91" i="65"/>
  <c r="G92" i="65"/>
  <c r="H92" i="65"/>
  <c r="I92" i="65"/>
  <c r="J92" i="65"/>
  <c r="K92" i="65"/>
  <c r="G93" i="65"/>
  <c r="H93" i="65"/>
  <c r="I93" i="65"/>
  <c r="J93" i="65"/>
  <c r="K93" i="65"/>
  <c r="G94" i="65"/>
  <c r="H94" i="65"/>
  <c r="I94" i="65"/>
  <c r="J94" i="65"/>
  <c r="K94" i="65"/>
  <c r="G95" i="65"/>
  <c r="H95" i="65"/>
  <c r="I95" i="65"/>
  <c r="J95" i="65"/>
  <c r="K95" i="65"/>
  <c r="G96" i="65"/>
  <c r="H96" i="65"/>
  <c r="I96" i="65"/>
  <c r="J96" i="65"/>
  <c r="K96" i="65"/>
  <c r="G97" i="65"/>
  <c r="H97" i="65"/>
  <c r="I97" i="65"/>
  <c r="J97" i="65"/>
  <c r="K97" i="65"/>
  <c r="G98" i="65"/>
  <c r="H98" i="65"/>
  <c r="I98" i="65"/>
  <c r="J98" i="65"/>
  <c r="K98" i="65"/>
  <c r="G99" i="65"/>
  <c r="H99" i="65"/>
  <c r="I99" i="65"/>
  <c r="J99" i="65"/>
  <c r="K99" i="65"/>
  <c r="G100" i="65"/>
  <c r="H100" i="65"/>
  <c r="I100" i="65"/>
  <c r="J100" i="65"/>
  <c r="K100" i="65"/>
  <c r="G101" i="65"/>
  <c r="H101" i="65"/>
  <c r="I101" i="65"/>
  <c r="J101" i="65"/>
  <c r="K101" i="65"/>
  <c r="G102" i="65"/>
  <c r="H102" i="65"/>
  <c r="I102" i="65"/>
  <c r="J102" i="65"/>
  <c r="K102" i="65"/>
  <c r="G103" i="65"/>
  <c r="H103" i="65"/>
  <c r="I103" i="65"/>
  <c r="J103" i="65"/>
  <c r="K103" i="65"/>
  <c r="G104" i="65"/>
  <c r="H104" i="65"/>
  <c r="I104" i="65"/>
  <c r="J104" i="65"/>
  <c r="K104" i="65"/>
  <c r="K5" i="65"/>
  <c r="J5" i="65"/>
  <c r="I5" i="65"/>
  <c r="H5" i="65"/>
  <c r="G5" i="65"/>
  <c r="D26" i="70" l="1"/>
  <c r="C26" i="70"/>
  <c r="D25" i="70"/>
  <c r="C25" i="70"/>
  <c r="D24" i="70"/>
  <c r="C24" i="70"/>
  <c r="D23" i="70"/>
  <c r="C23" i="70"/>
  <c r="D22" i="70"/>
  <c r="C22" i="70"/>
  <c r="D21" i="70"/>
  <c r="C21" i="70"/>
  <c r="D20" i="70"/>
  <c r="C20" i="70"/>
  <c r="D19" i="70"/>
  <c r="C19" i="70"/>
  <c r="D26" i="69"/>
  <c r="C26" i="69"/>
  <c r="D25" i="69"/>
  <c r="C25" i="69"/>
  <c r="D24" i="69"/>
  <c r="C24" i="69"/>
  <c r="D23" i="69"/>
  <c r="C23" i="69"/>
  <c r="D22" i="69"/>
  <c r="C22" i="69"/>
  <c r="D21" i="69"/>
  <c r="C21" i="69"/>
  <c r="D20" i="69"/>
  <c r="C20" i="69"/>
  <c r="D19" i="69"/>
  <c r="C19" i="69"/>
  <c r="D24" i="66"/>
  <c r="D25" i="66"/>
  <c r="D26" i="66"/>
  <c r="D23" i="66"/>
  <c r="D8" i="71"/>
  <c r="C24" i="66"/>
  <c r="C25" i="66"/>
  <c r="C26" i="66"/>
  <c r="C23" i="66"/>
  <c r="C8" i="71"/>
  <c r="D20" i="66"/>
  <c r="D21" i="66"/>
  <c r="D22" i="66"/>
  <c r="D19" i="66"/>
  <c r="C20" i="66"/>
  <c r="C21" i="66"/>
  <c r="C22" i="66"/>
  <c r="C19" i="66"/>
  <c r="C20" i="71" l="1"/>
  <c r="D9" i="71"/>
  <c r="D10" i="71"/>
  <c r="D11" i="71"/>
  <c r="C9" i="71"/>
  <c r="C10" i="71"/>
  <c r="C11" i="71"/>
  <c r="DE8" i="70" l="1"/>
  <c r="DE101" i="70"/>
  <c r="DE105" i="70"/>
  <c r="DE102" i="70"/>
  <c r="CX49" i="70"/>
  <c r="DE104" i="70"/>
  <c r="DE106" i="70"/>
  <c r="DE103" i="70"/>
  <c r="DE100" i="70"/>
  <c r="CX47" i="70"/>
  <c r="DE99" i="70"/>
  <c r="DE12" i="70"/>
  <c r="DE13" i="70"/>
  <c r="DE98" i="70"/>
  <c r="DE9" i="70"/>
  <c r="DE10" i="70" l="1"/>
  <c r="DE14" i="70"/>
  <c r="DE97" i="70"/>
  <c r="DE96" i="70"/>
  <c r="CX55" i="70"/>
  <c r="CX53" i="70"/>
  <c r="DE7" i="70"/>
  <c r="CX46" i="70"/>
  <c r="CX51" i="70"/>
  <c r="DE15" i="70"/>
  <c r="DE11" i="70"/>
  <c r="CX52" i="70"/>
  <c r="CX54" i="70"/>
  <c r="CX48" i="70"/>
  <c r="CX50" i="70"/>
  <c r="DL36" i="70" l="1"/>
  <c r="DL41" i="70"/>
  <c r="DL45" i="70"/>
  <c r="DL38" i="70"/>
  <c r="DL42" i="70"/>
  <c r="DL37" i="70"/>
  <c r="DL40" i="70"/>
  <c r="DL44" i="70"/>
  <c r="DL43" i="70"/>
  <c r="DL39" i="70"/>
  <c r="DL72" i="69"/>
  <c r="DL19" i="69"/>
  <c r="DE37" i="69"/>
  <c r="DE23" i="69"/>
  <c r="DL13" i="70"/>
  <c r="DL40" i="69"/>
  <c r="DL43" i="69"/>
  <c r="DL73" i="69"/>
  <c r="DL22" i="69"/>
  <c r="DL25" i="69"/>
  <c r="DL34" i="69"/>
  <c r="DL31" i="69"/>
  <c r="DL87" i="69"/>
  <c r="DE24" i="69"/>
  <c r="DE49" i="69"/>
  <c r="DL11" i="70"/>
  <c r="CX17" i="70"/>
  <c r="CX101" i="70"/>
  <c r="DL36" i="69"/>
  <c r="DL69" i="69"/>
  <c r="DL32" i="69"/>
  <c r="DE55" i="69"/>
  <c r="DL56" i="70"/>
  <c r="DL38" i="69"/>
  <c r="DL39" i="69"/>
  <c r="DL68" i="69"/>
  <c r="DL20" i="69"/>
  <c r="DL15" i="69"/>
  <c r="DL28" i="69"/>
  <c r="DL91" i="69"/>
  <c r="DE101" i="69"/>
  <c r="CX23" i="70"/>
  <c r="CX106" i="70"/>
  <c r="CX82" i="70"/>
  <c r="DL45" i="69"/>
  <c r="DL74" i="69"/>
  <c r="DL66" i="69"/>
  <c r="DL10" i="69"/>
  <c r="DL8" i="69"/>
  <c r="DL21" i="69"/>
  <c r="DL33" i="69"/>
  <c r="DL90" i="69"/>
  <c r="DL89" i="69"/>
  <c r="DE40" i="69"/>
  <c r="DE97" i="69"/>
  <c r="DE25" i="69"/>
  <c r="DE19" i="69"/>
  <c r="CX16" i="70"/>
  <c r="CX89" i="70"/>
  <c r="DL31" i="70"/>
  <c r="DL13" i="69"/>
  <c r="DL88" i="69"/>
  <c r="DL10" i="70"/>
  <c r="CX99" i="70"/>
  <c r="CX71" i="70"/>
  <c r="DE64" i="70"/>
  <c r="DE92" i="70"/>
  <c r="DE88" i="70"/>
  <c r="DL68" i="70"/>
  <c r="DE83" i="70"/>
  <c r="DE21" i="70"/>
  <c r="DE54" i="70"/>
  <c r="DE50" i="70"/>
  <c r="DL76" i="70"/>
  <c r="DL84" i="70"/>
  <c r="DE39" i="69"/>
  <c r="DE45" i="69"/>
  <c r="DE104" i="69"/>
  <c r="DE100" i="69"/>
  <c r="DE56" i="69"/>
  <c r="DE62" i="69"/>
  <c r="DE20" i="69"/>
  <c r="DE54" i="69"/>
  <c r="DE50" i="69"/>
  <c r="DE51" i="69"/>
  <c r="CX7" i="70"/>
  <c r="DL15" i="70"/>
  <c r="DL18" i="70"/>
  <c r="DL25" i="70"/>
  <c r="DL62" i="70"/>
  <c r="DL57" i="70"/>
  <c r="DE44" i="70"/>
  <c r="CX84" i="70"/>
  <c r="CX85" i="70"/>
  <c r="CX81" i="70"/>
  <c r="DE70" i="70"/>
  <c r="DE69" i="70"/>
  <c r="DE68" i="70"/>
  <c r="CX30" i="70"/>
  <c r="CX21" i="70"/>
  <c r="CX43" i="70"/>
  <c r="DE78" i="70"/>
  <c r="DL87" i="70"/>
  <c r="DL44" i="69"/>
  <c r="DL42" i="69"/>
  <c r="DL71" i="69"/>
  <c r="DL75" i="69"/>
  <c r="DL14" i="69"/>
  <c r="DL11" i="69"/>
  <c r="DL7" i="69"/>
  <c r="DL23" i="69"/>
  <c r="DL17" i="69"/>
  <c r="DL29" i="69"/>
  <c r="DL30" i="69"/>
  <c r="DL95" i="69"/>
  <c r="DL93" i="69"/>
  <c r="DE38" i="69"/>
  <c r="DE44" i="69"/>
  <c r="DE41" i="69"/>
  <c r="DE103" i="69"/>
  <c r="DE99" i="69"/>
  <c r="DE105" i="69"/>
  <c r="DE63" i="69"/>
  <c r="DE64" i="69"/>
  <c r="DE16" i="69"/>
  <c r="DE18" i="69"/>
  <c r="DE22" i="69"/>
  <c r="DE48" i="69"/>
  <c r="DE46" i="69"/>
  <c r="DE53" i="69"/>
  <c r="DL57" i="69"/>
  <c r="DL22" i="70"/>
  <c r="DL12" i="70"/>
  <c r="DL8" i="70"/>
  <c r="DL65" i="70"/>
  <c r="DE42" i="70"/>
  <c r="CX105" i="70"/>
  <c r="CX104" i="70"/>
  <c r="DL34" i="70"/>
  <c r="CX83" i="70"/>
  <c r="CX65" i="70"/>
  <c r="CX18" i="70"/>
  <c r="DE74" i="70"/>
  <c r="DE73" i="70"/>
  <c r="DE66" i="70"/>
  <c r="DE75" i="70"/>
  <c r="CX25" i="70"/>
  <c r="CX29" i="70"/>
  <c r="DE77" i="70"/>
  <c r="DL41" i="69"/>
  <c r="DL37" i="69"/>
  <c r="DL70" i="69"/>
  <c r="DL67" i="69"/>
  <c r="DL16" i="69"/>
  <c r="DL18" i="69"/>
  <c r="DL12" i="69"/>
  <c r="DL9" i="69"/>
  <c r="DL24" i="69"/>
  <c r="DL27" i="69"/>
  <c r="DL35" i="69"/>
  <c r="DL26" i="69"/>
  <c r="DL92" i="69"/>
  <c r="DL86" i="69"/>
  <c r="DL94" i="69"/>
  <c r="DL106" i="69"/>
  <c r="DE36" i="69"/>
  <c r="DE43" i="69"/>
  <c r="DE42" i="69"/>
  <c r="DE102" i="69"/>
  <c r="DE98" i="69"/>
  <c r="DE96" i="69"/>
  <c r="DE65" i="69"/>
  <c r="DE57" i="69"/>
  <c r="DE17" i="69"/>
  <c r="DE21" i="69"/>
  <c r="DE47" i="69"/>
  <c r="DE52" i="69"/>
  <c r="DE106" i="69"/>
  <c r="CX9" i="70"/>
  <c r="CX12" i="70"/>
  <c r="CX35" i="70"/>
  <c r="DL63" i="70"/>
  <c r="CX100" i="70"/>
  <c r="CX103" i="70"/>
  <c r="CX34" i="70"/>
  <c r="DE76" i="70"/>
  <c r="DE80" i="70"/>
  <c r="DL61" i="69" l="1"/>
  <c r="DL56" i="69"/>
  <c r="DL65" i="69"/>
  <c r="CX80" i="69"/>
  <c r="CX85" i="69"/>
  <c r="CX68" i="69"/>
  <c r="CX71" i="69"/>
  <c r="DL82" i="69"/>
  <c r="DL79" i="69"/>
  <c r="DL100" i="69"/>
  <c r="DL105" i="69"/>
  <c r="DL46" i="69"/>
  <c r="DL48" i="69"/>
  <c r="DL59" i="69"/>
  <c r="DL60" i="69"/>
  <c r="DL84" i="69"/>
  <c r="DL85" i="69"/>
  <c r="DL97" i="69"/>
  <c r="DL96" i="69"/>
  <c r="DL55" i="69"/>
  <c r="DL49" i="69"/>
  <c r="DL53" i="69"/>
  <c r="DL64" i="69"/>
  <c r="DL62" i="69"/>
  <c r="DL80" i="69"/>
  <c r="DL78" i="69"/>
  <c r="DL83" i="69"/>
  <c r="DL103" i="69"/>
  <c r="DL102" i="69"/>
  <c r="DL101" i="69"/>
  <c r="DL54" i="69"/>
  <c r="DL47" i="69"/>
  <c r="DL51" i="69"/>
  <c r="DL52" i="69"/>
  <c r="DL58" i="69"/>
  <c r="DL77" i="69"/>
  <c r="DL98" i="69"/>
  <c r="DL50" i="69"/>
  <c r="DL76" i="69"/>
  <c r="DL63" i="69"/>
  <c r="DL81" i="69"/>
  <c r="DL104" i="69"/>
  <c r="DL99" i="69"/>
  <c r="DE14" i="69"/>
  <c r="DE10" i="69"/>
  <c r="CX52" i="69"/>
  <c r="CX48" i="69"/>
  <c r="CX63" i="69"/>
  <c r="CX89" i="69"/>
  <c r="CX87" i="69"/>
  <c r="CX91" i="69"/>
  <c r="CX105" i="69"/>
  <c r="CX101" i="69"/>
  <c r="CX98" i="69"/>
  <c r="CX31" i="69"/>
  <c r="CX44" i="69"/>
  <c r="CX19" i="69"/>
  <c r="CX17" i="69"/>
  <c r="CX23" i="69"/>
  <c r="CX45" i="69"/>
  <c r="CX40" i="69"/>
  <c r="CX50" i="69"/>
  <c r="CX53" i="69"/>
  <c r="CX49" i="69"/>
  <c r="CX57" i="69"/>
  <c r="CX56" i="69"/>
  <c r="CX86" i="69"/>
  <c r="CX88" i="69"/>
  <c r="CX92" i="69"/>
  <c r="CX102" i="69"/>
  <c r="CX96" i="69"/>
  <c r="CX97" i="69"/>
  <c r="CX39" i="69"/>
  <c r="CX38" i="69"/>
  <c r="CX16" i="69"/>
  <c r="CX25" i="69"/>
  <c r="CX36" i="69"/>
  <c r="DE8" i="69"/>
  <c r="DE12" i="69"/>
  <c r="CX103" i="69"/>
  <c r="CX34" i="69"/>
  <c r="CX55" i="69"/>
  <c r="CX65" i="69"/>
  <c r="CX90" i="69"/>
  <c r="CX104" i="69"/>
  <c r="CX41" i="69"/>
  <c r="CX18" i="69"/>
  <c r="CX32" i="69"/>
  <c r="CX51" i="69"/>
  <c r="CX47" i="69"/>
  <c r="CX64" i="69"/>
  <c r="CX95" i="69"/>
  <c r="CX99" i="69"/>
  <c r="CX37" i="69"/>
  <c r="CX24" i="69"/>
  <c r="DE61" i="69"/>
  <c r="CX46" i="69"/>
  <c r="CX62" i="69"/>
  <c r="CX94" i="69"/>
  <c r="CX100" i="69"/>
  <c r="CX20" i="69"/>
  <c r="CX21" i="69"/>
  <c r="CX54" i="69"/>
  <c r="CX61" i="69"/>
  <c r="CX93" i="69"/>
  <c r="CX29" i="69"/>
  <c r="CX22" i="69"/>
  <c r="DE15" i="69"/>
  <c r="CX28" i="69"/>
  <c r="DE60" i="69"/>
  <c r="CX106" i="69"/>
  <c r="DE91" i="69"/>
  <c r="DE92" i="69"/>
  <c r="DE87" i="69"/>
  <c r="DE78" i="69"/>
  <c r="DE82" i="69"/>
  <c r="DE31" i="69"/>
  <c r="DE33" i="69"/>
  <c r="CX58" i="69"/>
  <c r="DE69" i="69"/>
  <c r="DE66" i="69"/>
  <c r="CX9" i="69"/>
  <c r="CX7" i="69"/>
  <c r="CX83" i="69"/>
  <c r="CX81" i="69"/>
  <c r="CX66" i="69"/>
  <c r="CX69" i="69"/>
  <c r="DE11" i="69"/>
  <c r="DE7" i="69"/>
  <c r="CX30" i="69"/>
  <c r="DE59" i="69"/>
  <c r="DE93" i="69"/>
  <c r="DE90" i="69"/>
  <c r="DE79" i="69"/>
  <c r="DE83" i="69"/>
  <c r="DE35" i="69"/>
  <c r="DE27" i="69"/>
  <c r="DE34" i="69"/>
  <c r="CX59" i="69"/>
  <c r="DE75" i="69"/>
  <c r="DE73" i="69"/>
  <c r="CX12" i="69"/>
  <c r="CX15" i="69"/>
  <c r="CX10" i="69"/>
  <c r="CX82" i="69"/>
  <c r="CX84" i="69"/>
  <c r="CX78" i="69"/>
  <c r="CX73" i="69"/>
  <c r="CX74" i="69"/>
  <c r="CX75" i="69"/>
  <c r="DE9" i="69"/>
  <c r="CX27" i="69"/>
  <c r="CX35" i="69"/>
  <c r="CX42" i="69"/>
  <c r="DE94" i="69"/>
  <c r="DE88" i="69"/>
  <c r="DE80" i="69"/>
  <c r="DE84" i="69"/>
  <c r="DE76" i="69"/>
  <c r="DE29" i="69"/>
  <c r="CX26" i="69"/>
  <c r="CX76" i="69"/>
  <c r="CX72" i="69"/>
  <c r="CX43" i="69"/>
  <c r="DE86" i="69"/>
  <c r="DE26" i="69"/>
  <c r="DE68" i="69"/>
  <c r="CX14" i="69"/>
  <c r="CX67" i="69"/>
  <c r="DE13" i="69"/>
  <c r="DE58" i="69"/>
  <c r="DE77" i="69"/>
  <c r="DE28" i="69"/>
  <c r="DE74" i="69"/>
  <c r="DE72" i="69"/>
  <c r="CX11" i="69"/>
  <c r="CX77" i="69"/>
  <c r="DE95" i="69"/>
  <c r="DE32" i="69"/>
  <c r="CX60" i="69"/>
  <c r="DE71" i="69"/>
  <c r="CX13" i="69"/>
  <c r="CX79" i="69"/>
  <c r="CX33" i="69"/>
  <c r="DE89" i="69"/>
  <c r="DE81" i="69"/>
  <c r="DE30" i="69"/>
  <c r="DE67" i="69"/>
  <c r="DE70" i="69"/>
  <c r="CX8" i="69"/>
  <c r="CX70" i="69"/>
  <c r="DE85" i="69"/>
  <c r="DE27" i="70"/>
  <c r="CX59" i="70"/>
  <c r="CX69" i="70"/>
  <c r="CX73" i="70"/>
  <c r="DL86" i="70"/>
  <c r="CX98" i="70"/>
  <c r="CX26" i="70"/>
  <c r="DL26" i="70"/>
  <c r="CX88" i="70"/>
  <c r="CX45" i="70"/>
  <c r="CX24" i="70"/>
  <c r="DE38" i="70"/>
  <c r="DE51" i="70"/>
  <c r="DE84" i="70"/>
  <c r="DL70" i="70"/>
  <c r="DE87" i="70"/>
  <c r="DE89" i="70"/>
  <c r="DE93" i="70"/>
  <c r="DE63" i="70"/>
  <c r="DE65" i="70"/>
  <c r="DE61" i="70"/>
  <c r="DE60" i="70"/>
  <c r="DL102" i="70"/>
  <c r="CX78" i="70"/>
  <c r="CX80" i="70"/>
  <c r="DE41" i="70"/>
  <c r="DE37" i="70"/>
  <c r="DL9" i="70"/>
  <c r="DE48" i="70"/>
  <c r="DE46" i="70"/>
  <c r="DE81" i="70"/>
  <c r="DE85" i="70"/>
  <c r="DL75" i="70"/>
  <c r="DL73" i="70"/>
  <c r="DE94" i="70"/>
  <c r="DE86" i="70"/>
  <c r="DE90" i="70"/>
  <c r="DE57" i="70"/>
  <c r="DL98" i="70"/>
  <c r="DL105" i="70"/>
  <c r="DE43" i="70"/>
  <c r="DE45" i="70"/>
  <c r="DL77" i="70"/>
  <c r="DE47" i="70"/>
  <c r="DE49" i="70"/>
  <c r="DE53" i="70"/>
  <c r="DE82" i="70"/>
  <c r="DL71" i="70"/>
  <c r="DL72" i="70"/>
  <c r="DL74" i="70"/>
  <c r="DE91" i="70"/>
  <c r="DE95" i="70"/>
  <c r="DE59" i="70"/>
  <c r="DE56" i="70"/>
  <c r="DL103" i="70"/>
  <c r="DL104" i="70"/>
  <c r="DL99" i="70"/>
  <c r="DL33" i="70"/>
  <c r="DL29" i="70"/>
  <c r="DL106" i="70"/>
  <c r="DE40" i="70"/>
  <c r="DL55" i="70"/>
  <c r="DL21" i="70"/>
  <c r="DL20" i="70"/>
  <c r="DE52" i="70"/>
  <c r="DL69" i="70"/>
  <c r="DL67" i="70"/>
  <c r="DE62" i="70"/>
  <c r="DE58" i="70"/>
  <c r="DL100" i="70"/>
  <c r="DL101" i="70"/>
  <c r="DE39" i="70"/>
  <c r="DL19" i="70"/>
  <c r="DE36" i="70"/>
  <c r="DL17" i="70"/>
  <c r="CX79" i="70"/>
  <c r="DE55" i="70"/>
  <c r="DE28" i="70"/>
  <c r="CX10" i="70"/>
  <c r="CX72" i="70"/>
  <c r="CX75" i="70"/>
  <c r="CX63" i="70"/>
  <c r="CX58" i="70"/>
  <c r="CX68" i="70"/>
  <c r="DL49" i="70"/>
  <c r="DL53" i="70"/>
  <c r="DL51" i="70"/>
  <c r="CX11" i="70"/>
  <c r="DE31" i="70"/>
  <c r="DE33" i="70"/>
  <c r="DE24" i="70"/>
  <c r="DE34" i="70"/>
  <c r="CX15" i="70"/>
  <c r="CX56" i="70"/>
  <c r="CX64" i="70"/>
  <c r="CX66" i="70"/>
  <c r="CX61" i="70"/>
  <c r="CX76" i="70"/>
  <c r="DL48" i="70"/>
  <c r="DL46" i="70"/>
  <c r="CX13" i="70"/>
  <c r="CX8" i="70"/>
  <c r="DE29" i="70"/>
  <c r="DE30" i="70"/>
  <c r="DE25" i="70"/>
  <c r="DE26" i="70"/>
  <c r="CX74" i="70"/>
  <c r="CX62" i="70"/>
  <c r="CX60" i="70"/>
  <c r="CX57" i="70"/>
  <c r="CX70" i="70"/>
  <c r="DE35" i="70"/>
  <c r="DE32" i="70"/>
  <c r="DE23" i="70"/>
  <c r="CX14" i="70"/>
  <c r="CX77" i="70"/>
  <c r="CX67" i="70"/>
  <c r="DL50" i="70"/>
  <c r="DL54" i="70"/>
  <c r="DL47" i="70"/>
  <c r="DL52" i="70"/>
  <c r="DL81" i="70"/>
  <c r="DL88" i="70"/>
  <c r="DL92" i="70"/>
  <c r="DL83" i="70"/>
  <c r="DE20" i="70"/>
  <c r="DE19" i="70"/>
  <c r="DE17" i="70"/>
  <c r="DE18" i="70"/>
  <c r="CX38" i="70"/>
  <c r="DL97" i="70"/>
  <c r="CX27" i="70"/>
  <c r="DL61" i="70"/>
  <c r="CX32" i="70"/>
  <c r="DL23" i="70"/>
  <c r="DL14" i="70"/>
  <c r="DL82" i="70"/>
  <c r="DL85" i="70"/>
  <c r="DL89" i="70"/>
  <c r="DL80" i="70"/>
  <c r="DL94" i="70"/>
  <c r="DE22" i="70"/>
  <c r="CX40" i="70"/>
  <c r="DL35" i="70"/>
  <c r="DL27" i="70"/>
  <c r="CX36" i="70"/>
  <c r="CX44" i="70"/>
  <c r="DL79" i="70"/>
  <c r="DL90" i="70"/>
  <c r="DE16" i="70"/>
  <c r="CX28" i="70"/>
  <c r="CX102" i="70"/>
  <c r="DL59" i="70"/>
  <c r="DL64" i="70"/>
  <c r="CX42" i="70"/>
  <c r="DL91" i="70"/>
  <c r="DL95" i="70"/>
  <c r="DL93" i="70"/>
  <c r="CX31" i="70"/>
  <c r="DL96" i="70"/>
  <c r="DL78" i="70"/>
  <c r="DL66" i="70"/>
  <c r="DE71" i="70"/>
  <c r="DL32" i="70"/>
  <c r="DL30" i="70"/>
  <c r="CX90" i="70"/>
  <c r="CX91" i="70"/>
  <c r="CX86" i="70"/>
  <c r="CX96" i="70"/>
  <c r="CX22" i="70"/>
  <c r="DL24" i="70"/>
  <c r="CX87" i="70"/>
  <c r="CX92" i="70"/>
  <c r="CX93" i="70"/>
  <c r="DL58" i="70"/>
  <c r="DL60" i="70"/>
  <c r="CX39" i="70"/>
  <c r="DL16" i="70"/>
  <c r="DL7" i="70"/>
  <c r="CX95" i="70"/>
  <c r="CX97" i="70"/>
  <c r="CX41" i="70"/>
  <c r="DE79" i="70"/>
  <c r="CX19" i="70"/>
  <c r="CX37" i="70"/>
  <c r="DE67" i="70"/>
  <c r="DE72" i="70"/>
  <c r="CX94" i="70"/>
  <c r="CX33" i="70"/>
  <c r="CX20" i="70"/>
  <c r="DL28" i="70"/>
  <c r="F3" i="58" l="1"/>
  <c r="C89" i="66" l="1"/>
  <c r="AI6" i="65" l="1"/>
  <c r="AI7" i="65"/>
  <c r="AI8" i="65"/>
  <c r="AI9" i="65"/>
  <c r="AI10" i="65"/>
  <c r="AI11" i="65"/>
  <c r="AI12" i="65"/>
  <c r="AI13" i="65"/>
  <c r="AI14" i="65"/>
  <c r="AI15" i="65"/>
  <c r="AI16" i="65"/>
  <c r="AI17" i="65"/>
  <c r="AI18" i="65"/>
  <c r="AI5" i="65"/>
  <c r="B26" i="65"/>
  <c r="B31" i="65" s="1"/>
  <c r="C24" i="65"/>
  <c r="B25" i="65"/>
  <c r="B33" i="65" s="1"/>
  <c r="Y54" i="65"/>
  <c r="Y53" i="65"/>
  <c r="Y52" i="65"/>
  <c r="Y51" i="65"/>
  <c r="Y50" i="65"/>
  <c r="Y49" i="65"/>
  <c r="Y48" i="65"/>
  <c r="Y47" i="65"/>
  <c r="Y46" i="65"/>
  <c r="Y45" i="65"/>
  <c r="Y44" i="65"/>
  <c r="Y43" i="65"/>
  <c r="Y42" i="65"/>
  <c r="Y41" i="65"/>
  <c r="Y40" i="65"/>
  <c r="Y39" i="65"/>
  <c r="Y38" i="65"/>
  <c r="Y37" i="65"/>
  <c r="Y36" i="65"/>
  <c r="Y35" i="65"/>
  <c r="Y34" i="65"/>
  <c r="Y33" i="65"/>
  <c r="Y32" i="65"/>
  <c r="Y31" i="65"/>
  <c r="Y30" i="65"/>
  <c r="Y29" i="65"/>
  <c r="Y28" i="65"/>
  <c r="Y27" i="65"/>
  <c r="Y26" i="65"/>
  <c r="Y25" i="65"/>
  <c r="Y24" i="65"/>
  <c r="Y23" i="65"/>
  <c r="Y22" i="65"/>
  <c r="Y21" i="65"/>
  <c r="Y20" i="65"/>
  <c r="Y19" i="65"/>
  <c r="Y18" i="65"/>
  <c r="Y17" i="65"/>
  <c r="Y16" i="65"/>
  <c r="Y15" i="65"/>
  <c r="Y14" i="65"/>
  <c r="Y13" i="65"/>
  <c r="Y12" i="65"/>
  <c r="Y11" i="65"/>
  <c r="Y10" i="65"/>
  <c r="Y9" i="65"/>
  <c r="Y8" i="65"/>
  <c r="Y7" i="65"/>
  <c r="Y6" i="65"/>
  <c r="Y5" i="65"/>
  <c r="AE21" i="65"/>
  <c r="AE24" i="65"/>
  <c r="AE51" i="65"/>
  <c r="AE92" i="65"/>
  <c r="AE78" i="65"/>
  <c r="AE32" i="65"/>
  <c r="AE93" i="65"/>
  <c r="AE37" i="65"/>
  <c r="AE91" i="65"/>
  <c r="AE84" i="65"/>
  <c r="AE86" i="65"/>
  <c r="AE79" i="65"/>
  <c r="AE42" i="65"/>
  <c r="AE101" i="65"/>
  <c r="AE53" i="65"/>
  <c r="AE80" i="65"/>
  <c r="AE22" i="65"/>
  <c r="AE55" i="65"/>
  <c r="AE96" i="65"/>
  <c r="AE31" i="65"/>
  <c r="AE52" i="65"/>
  <c r="AE35" i="65"/>
  <c r="AE40" i="65"/>
  <c r="AE87" i="65"/>
  <c r="AE33" i="65"/>
  <c r="AE94" i="65"/>
  <c r="AE48" i="65"/>
  <c r="AE34" i="65"/>
  <c r="AE85" i="65"/>
  <c r="AE25" i="65"/>
  <c r="AE100" i="65"/>
  <c r="AE102" i="65"/>
  <c r="AE95" i="65"/>
  <c r="AE74" i="65"/>
  <c r="AE71" i="65"/>
  <c r="AE44" i="65"/>
  <c r="AE66" i="65"/>
  <c r="AE97" i="65"/>
  <c r="AE26" i="65"/>
  <c r="AE46" i="65"/>
  <c r="AE59" i="65"/>
  <c r="AE72" i="65"/>
  <c r="AE70" i="65"/>
  <c r="AE83" i="65"/>
  <c r="AE56" i="65"/>
  <c r="AE28" i="65"/>
  <c r="AE77" i="65"/>
  <c r="AE29" i="65"/>
  <c r="AE64" i="65"/>
  <c r="AE50" i="65"/>
  <c r="AE27" i="65"/>
  <c r="AE81" i="65"/>
  <c r="AE57" i="65"/>
  <c r="AE49" i="65"/>
  <c r="AE41" i="65"/>
  <c r="AE61" i="65"/>
  <c r="AE103" i="65"/>
  <c r="AE88" i="65"/>
  <c r="AE73" i="65"/>
  <c r="AE20" i="65"/>
  <c r="AE89" i="65"/>
  <c r="AE104" i="65"/>
  <c r="AE23" i="65"/>
  <c r="AE36" i="65"/>
  <c r="AE58" i="65"/>
  <c r="AE69" i="65"/>
  <c r="AE90" i="65"/>
  <c r="AE76" i="65"/>
  <c r="AE62" i="65"/>
  <c r="AE39" i="65"/>
  <c r="AE45" i="65"/>
  <c r="AE98" i="65"/>
  <c r="AE75" i="65"/>
  <c r="AE68" i="65"/>
  <c r="AE54" i="65"/>
  <c r="AE47" i="65"/>
  <c r="AE65" i="65"/>
  <c r="AE99" i="65"/>
  <c r="AE63" i="65"/>
  <c r="AE30" i="65"/>
  <c r="AE43" i="65"/>
  <c r="AE19" i="65"/>
  <c r="AE60" i="65"/>
  <c r="AE82" i="65"/>
  <c r="AE38" i="65"/>
  <c r="AE67" i="65"/>
  <c r="AI101" i="65" l="1"/>
  <c r="AI89" i="65"/>
  <c r="AI81" i="65"/>
  <c r="AI69" i="65"/>
  <c r="AI53" i="65"/>
  <c r="AI41" i="65"/>
  <c r="AI25" i="65"/>
  <c r="AI103" i="65"/>
  <c r="AI99" i="65"/>
  <c r="AI95" i="65"/>
  <c r="AI91" i="65"/>
  <c r="AI87" i="65"/>
  <c r="AI83" i="65"/>
  <c r="AI79" i="65"/>
  <c r="AI75" i="65"/>
  <c r="AI71" i="65"/>
  <c r="AI67" i="65"/>
  <c r="AI63" i="65"/>
  <c r="AI59" i="65"/>
  <c r="AI55" i="65"/>
  <c r="AI51" i="65"/>
  <c r="AI47" i="65"/>
  <c r="AI43" i="65"/>
  <c r="AI39" i="65"/>
  <c r="AI35" i="65"/>
  <c r="AI31" i="65"/>
  <c r="AI27" i="65"/>
  <c r="AI23" i="65"/>
  <c r="AI19" i="65"/>
  <c r="AI97" i="65"/>
  <c r="AI85" i="65"/>
  <c r="AI73" i="65"/>
  <c r="AI61" i="65"/>
  <c r="AI49" i="65"/>
  <c r="AI37" i="65"/>
  <c r="AI29" i="65"/>
  <c r="AI21" i="65"/>
  <c r="AI102" i="65"/>
  <c r="AI98" i="65"/>
  <c r="AI94" i="65"/>
  <c r="AI90" i="65"/>
  <c r="AI86" i="65"/>
  <c r="AI82" i="65"/>
  <c r="AI78" i="65"/>
  <c r="AI74" i="65"/>
  <c r="AI70" i="65"/>
  <c r="AI66" i="65"/>
  <c r="AI62" i="65"/>
  <c r="AI58" i="65"/>
  <c r="AI54" i="65"/>
  <c r="AI50" i="65"/>
  <c r="AI46" i="65"/>
  <c r="AI42" i="65"/>
  <c r="AI38" i="65"/>
  <c r="AI34" i="65"/>
  <c r="AI30" i="65"/>
  <c r="AI26" i="65"/>
  <c r="AI22" i="65"/>
  <c r="AI93" i="65"/>
  <c r="AI77" i="65"/>
  <c r="AI65" i="65"/>
  <c r="AI57" i="65"/>
  <c r="AI45" i="65"/>
  <c r="AI33" i="65"/>
  <c r="AI104" i="65"/>
  <c r="AI100" i="65"/>
  <c r="AI96" i="65"/>
  <c r="AI92" i="65"/>
  <c r="AI88" i="65"/>
  <c r="AI84" i="65"/>
  <c r="AI80" i="65"/>
  <c r="AI76" i="65"/>
  <c r="AI72" i="65"/>
  <c r="AI68" i="65"/>
  <c r="AI64" i="65"/>
  <c r="AI60" i="65"/>
  <c r="AI56" i="65"/>
  <c r="AI52" i="65"/>
  <c r="AI48" i="65"/>
  <c r="AI44" i="65"/>
  <c r="AI40" i="65"/>
  <c r="AI36" i="65"/>
  <c r="AI32" i="65"/>
  <c r="AI28" i="65"/>
  <c r="AI24" i="65"/>
  <c r="AI20" i="65"/>
  <c r="AP28" i="65" l="1"/>
  <c r="AP30" i="65"/>
  <c r="AP64" i="65"/>
  <c r="AP80" i="65"/>
  <c r="AP96" i="65"/>
  <c r="AP86" i="65"/>
  <c r="AP12" i="65"/>
  <c r="W5" i="63"/>
  <c r="W6" i="63"/>
  <c r="W7" i="63"/>
  <c r="W8" i="63"/>
  <c r="W9" i="63"/>
  <c r="W10" i="63"/>
  <c r="W11" i="63"/>
  <c r="W12" i="63"/>
  <c r="W13" i="63"/>
  <c r="W14" i="63"/>
  <c r="W15" i="63"/>
  <c r="W16" i="63"/>
  <c r="W17" i="63"/>
  <c r="W18" i="63"/>
  <c r="W19" i="63"/>
  <c r="W20" i="63"/>
  <c r="W21" i="63"/>
  <c r="W22" i="63"/>
  <c r="W23" i="63"/>
  <c r="W24" i="63"/>
  <c r="W25" i="63"/>
  <c r="W26" i="63"/>
  <c r="W27" i="63"/>
  <c r="W28" i="63"/>
  <c r="W29" i="63"/>
  <c r="W30" i="63"/>
  <c r="W31" i="63"/>
  <c r="W32" i="63"/>
  <c r="W33" i="63"/>
  <c r="W34" i="63"/>
  <c r="W35" i="63"/>
  <c r="W36" i="63"/>
  <c r="W37" i="63"/>
  <c r="W38" i="63"/>
  <c r="W39" i="63"/>
  <c r="W40" i="63"/>
  <c r="W41" i="63"/>
  <c r="W42" i="63"/>
  <c r="W43" i="63"/>
  <c r="W44" i="63"/>
  <c r="W45" i="63"/>
  <c r="W46" i="63"/>
  <c r="W47" i="63"/>
  <c r="W48" i="63"/>
  <c r="W49" i="63"/>
  <c r="W50" i="63"/>
  <c r="W51" i="63"/>
  <c r="W52" i="63"/>
  <c r="W53" i="63"/>
  <c r="W54" i="63"/>
  <c r="W55" i="63"/>
  <c r="W56" i="63"/>
  <c r="W57" i="63"/>
  <c r="W58" i="63"/>
  <c r="W59" i="63"/>
  <c r="W60" i="63"/>
  <c r="W61" i="63"/>
  <c r="W62" i="63"/>
  <c r="W63" i="63"/>
  <c r="W64" i="63"/>
  <c r="W65" i="63"/>
  <c r="W66" i="63"/>
  <c r="W67" i="63"/>
  <c r="W68" i="63"/>
  <c r="W69" i="63"/>
  <c r="W70" i="63"/>
  <c r="W71" i="63"/>
  <c r="W72" i="63"/>
  <c r="W73" i="63"/>
  <c r="W74" i="63"/>
  <c r="W75" i="63"/>
  <c r="W76" i="63"/>
  <c r="W77" i="63"/>
  <c r="W78" i="63"/>
  <c r="W79" i="63"/>
  <c r="W80" i="63"/>
  <c r="W81" i="63"/>
  <c r="W82" i="63"/>
  <c r="W83" i="63"/>
  <c r="W84" i="63"/>
  <c r="W85" i="63"/>
  <c r="W86" i="63"/>
  <c r="W87" i="63"/>
  <c r="W88" i="63"/>
  <c r="W89" i="63"/>
  <c r="W90" i="63"/>
  <c r="W91" i="63"/>
  <c r="W92" i="63"/>
  <c r="W93" i="63"/>
  <c r="W94" i="63"/>
  <c r="W95" i="63"/>
  <c r="W96" i="63"/>
  <c r="W97" i="63"/>
  <c r="W98" i="63"/>
  <c r="W99" i="63"/>
  <c r="W100" i="63"/>
  <c r="W101" i="63"/>
  <c r="W102" i="63"/>
  <c r="W103" i="63"/>
  <c r="W104" i="63"/>
  <c r="B22" i="63"/>
  <c r="B23" i="63"/>
  <c r="B28" i="63" s="1"/>
  <c r="C21" i="63"/>
  <c r="N104" i="63"/>
  <c r="B30" i="63" l="1"/>
  <c r="AP102" i="65"/>
  <c r="AP94" i="65"/>
  <c r="AP23" i="65"/>
  <c r="AP7" i="65"/>
  <c r="AP78" i="65"/>
  <c r="AP91" i="65"/>
  <c r="AP46" i="65"/>
  <c r="AP88" i="65"/>
  <c r="AP29" i="65"/>
  <c r="AP60" i="65"/>
  <c r="AP72" i="65"/>
  <c r="AP70" i="65"/>
  <c r="AP76" i="65"/>
  <c r="AP103" i="65"/>
  <c r="AP87" i="65"/>
  <c r="AP71" i="65"/>
  <c r="AP77" i="65"/>
  <c r="AP104" i="65"/>
  <c r="AP69" i="65"/>
  <c r="AP38" i="65"/>
  <c r="AP39" i="65"/>
  <c r="AP56" i="65"/>
  <c r="AP90" i="65"/>
  <c r="AP92" i="65"/>
  <c r="AP14" i="65"/>
  <c r="AP20" i="65"/>
  <c r="AP13" i="65"/>
  <c r="AP74" i="65"/>
  <c r="AP99" i="65"/>
  <c r="AP83" i="65"/>
  <c r="AP67" i="65"/>
  <c r="AP89" i="65"/>
  <c r="AP73" i="65"/>
  <c r="AP26" i="65"/>
  <c r="AP36" i="65"/>
  <c r="AP43" i="65"/>
  <c r="AP27" i="65"/>
  <c r="AP52" i="65"/>
  <c r="AP47" i="65"/>
  <c r="AP22" i="65"/>
  <c r="AP16" i="65"/>
  <c r="AP19" i="65"/>
  <c r="AP6" i="65"/>
  <c r="AP9" i="65"/>
  <c r="AP98" i="65"/>
  <c r="AP100" i="65"/>
  <c r="AP84" i="65"/>
  <c r="AP68" i="65"/>
  <c r="AP95" i="65"/>
  <c r="AP79" i="65"/>
  <c r="AP101" i="65"/>
  <c r="AP85" i="65"/>
  <c r="AP32" i="65"/>
  <c r="AP41" i="65"/>
  <c r="AP25" i="65"/>
  <c r="AP48" i="65"/>
  <c r="AP53" i="65"/>
  <c r="AP18" i="65"/>
  <c r="AP15" i="65"/>
  <c r="AP21" i="65"/>
  <c r="AP82" i="65"/>
  <c r="AP75" i="65"/>
  <c r="AP97" i="65"/>
  <c r="AP81" i="65"/>
  <c r="AP65" i="65"/>
  <c r="AP34" i="65"/>
  <c r="AP35" i="65"/>
  <c r="AP37" i="65"/>
  <c r="AP44" i="65"/>
  <c r="AP58" i="65"/>
  <c r="AP63" i="65"/>
  <c r="AP55" i="65"/>
  <c r="AP57" i="65"/>
  <c r="AP54" i="65"/>
  <c r="AP59" i="65"/>
  <c r="AP62" i="65"/>
  <c r="AP61" i="65"/>
  <c r="AP49" i="65"/>
  <c r="AP10" i="65"/>
  <c r="AP8" i="65"/>
  <c r="AP11" i="65"/>
  <c r="AP17" i="65"/>
  <c r="AP66" i="65"/>
  <c r="AP93" i="65"/>
  <c r="AP42" i="65"/>
  <c r="AP40" i="65"/>
  <c r="AP24" i="65"/>
  <c r="AP31" i="65"/>
  <c r="AP33" i="65"/>
  <c r="AP50" i="65"/>
  <c r="AP51" i="65"/>
  <c r="AP45" i="65"/>
  <c r="T5" i="63"/>
  <c r="N95" i="63"/>
  <c r="N103" i="63"/>
  <c r="N94" i="63"/>
  <c r="N98" i="63"/>
  <c r="N101" i="63"/>
  <c r="N100" i="63"/>
  <c r="N92" i="63"/>
  <c r="N90" i="63"/>
  <c r="N97" i="63"/>
  <c r="N99" i="63"/>
  <c r="N96" i="63"/>
  <c r="N102" i="63"/>
  <c r="N93" i="63"/>
  <c r="N91" i="63"/>
  <c r="T96" i="63" l="1"/>
  <c r="T80" i="63"/>
  <c r="T64" i="63"/>
  <c r="T56" i="63"/>
  <c r="T103" i="63"/>
  <c r="T95" i="63"/>
  <c r="T87" i="63"/>
  <c r="T71" i="63"/>
  <c r="T63" i="63"/>
  <c r="T55" i="63"/>
  <c r="T43" i="63"/>
  <c r="T35" i="63"/>
  <c r="T23" i="63"/>
  <c r="T11" i="63"/>
  <c r="T98" i="63"/>
  <c r="T101" i="63"/>
  <c r="T97" i="63"/>
  <c r="T93" i="63"/>
  <c r="T89" i="63"/>
  <c r="T85" i="63"/>
  <c r="T81" i="63"/>
  <c r="T77" i="63"/>
  <c r="T73" i="63"/>
  <c r="T69" i="63"/>
  <c r="T65" i="63"/>
  <c r="T61" i="63"/>
  <c r="T57" i="63"/>
  <c r="T53" i="63"/>
  <c r="T49" i="63"/>
  <c r="T45" i="63"/>
  <c r="T41" i="63"/>
  <c r="T37" i="63"/>
  <c r="T33" i="63"/>
  <c r="T29" i="63"/>
  <c r="T25" i="63"/>
  <c r="T21" i="63"/>
  <c r="T17" i="63"/>
  <c r="T13" i="63"/>
  <c r="T9" i="63"/>
  <c r="T104" i="63"/>
  <c r="T88" i="63"/>
  <c r="T72" i="63"/>
  <c r="T52" i="63"/>
  <c r="T44" i="63"/>
  <c r="T40" i="63"/>
  <c r="T36" i="63"/>
  <c r="T32" i="63"/>
  <c r="T28" i="63"/>
  <c r="T24" i="63"/>
  <c r="T20" i="63"/>
  <c r="T16" i="63"/>
  <c r="T12" i="63"/>
  <c r="T8" i="63"/>
  <c r="T92" i="63"/>
  <c r="T76" i="63"/>
  <c r="T60" i="63"/>
  <c r="T99" i="63"/>
  <c r="T79" i="63"/>
  <c r="T67" i="63"/>
  <c r="T51" i="63"/>
  <c r="T31" i="63"/>
  <c r="T19" i="63"/>
  <c r="T7" i="63"/>
  <c r="T100" i="63"/>
  <c r="T84" i="63"/>
  <c r="T68" i="63"/>
  <c r="T48" i="63"/>
  <c r="T91" i="63"/>
  <c r="T83" i="63"/>
  <c r="T75" i="63"/>
  <c r="T59" i="63"/>
  <c r="T47" i="63"/>
  <c r="T39" i="63"/>
  <c r="T27" i="63"/>
  <c r="T15" i="63"/>
  <c r="T102" i="63"/>
  <c r="T94" i="63"/>
  <c r="T90" i="63"/>
  <c r="T86" i="63"/>
  <c r="T82" i="63"/>
  <c r="T78" i="63"/>
  <c r="T74" i="63"/>
  <c r="T70" i="63"/>
  <c r="T66" i="63"/>
  <c r="T62" i="63"/>
  <c r="T58" i="63"/>
  <c r="T54" i="63"/>
  <c r="T50" i="63"/>
  <c r="T46" i="63"/>
  <c r="T42" i="63"/>
  <c r="T38" i="63"/>
  <c r="T34" i="63"/>
  <c r="T30" i="63"/>
  <c r="T26" i="63"/>
  <c r="T22" i="63"/>
  <c r="T18" i="63"/>
  <c r="T14" i="63"/>
  <c r="T10" i="63"/>
  <c r="T6" i="63"/>
  <c r="H6" i="63" l="1"/>
  <c r="H7" i="63"/>
  <c r="H8" i="63"/>
  <c r="H9" i="63"/>
  <c r="H10" i="63"/>
  <c r="H11" i="63"/>
  <c r="H12" i="63"/>
  <c r="H13" i="63"/>
  <c r="H14" i="63"/>
  <c r="H15" i="63"/>
  <c r="H16" i="63"/>
  <c r="H17" i="63"/>
  <c r="H18" i="63"/>
  <c r="H19" i="63"/>
  <c r="H20" i="63"/>
  <c r="H21" i="63"/>
  <c r="H22" i="63"/>
  <c r="H23" i="63"/>
  <c r="H24" i="63"/>
  <c r="H25" i="63"/>
  <c r="H26" i="63"/>
  <c r="H27" i="63"/>
  <c r="H28" i="63"/>
  <c r="H29" i="63"/>
  <c r="H30" i="63"/>
  <c r="H31" i="63"/>
  <c r="H32" i="63"/>
  <c r="H33" i="63"/>
  <c r="H34" i="63"/>
  <c r="H35" i="63"/>
  <c r="H36" i="63"/>
  <c r="H37" i="63"/>
  <c r="H38" i="63"/>
  <c r="H39" i="63"/>
  <c r="H40" i="63"/>
  <c r="H41" i="63"/>
  <c r="H42" i="63"/>
  <c r="H43" i="63"/>
  <c r="H44" i="63"/>
  <c r="H45" i="63"/>
  <c r="H46" i="63"/>
  <c r="H47" i="63"/>
  <c r="H48" i="63"/>
  <c r="H49" i="63"/>
  <c r="H50" i="63"/>
  <c r="H51" i="63"/>
  <c r="H52" i="63"/>
  <c r="H53" i="63"/>
  <c r="H54" i="63"/>
  <c r="H5" i="63"/>
  <c r="DR101" i="66" l="1"/>
  <c r="DK94" i="66"/>
  <c r="DK96" i="66"/>
  <c r="DD89" i="66"/>
  <c r="DD94" i="66"/>
  <c r="DD101" i="66"/>
  <c r="DK103" i="66"/>
  <c r="DD98" i="66"/>
  <c r="DR102" i="66"/>
  <c r="DR96" i="66"/>
  <c r="DR95" i="66"/>
  <c r="DR94" i="66"/>
  <c r="DK93" i="66"/>
  <c r="DK95" i="66"/>
  <c r="DK90" i="66"/>
  <c r="DK100" i="66"/>
  <c r="DK105" i="66"/>
  <c r="DD90" i="66"/>
  <c r="DK101" i="66"/>
  <c r="DD99" i="66"/>
  <c r="DR104" i="66"/>
  <c r="DR105" i="66"/>
  <c r="DR91" i="66"/>
  <c r="DR93" i="66"/>
  <c r="DK89" i="66"/>
  <c r="DK91" i="66"/>
  <c r="DK86" i="66"/>
  <c r="DD91" i="66"/>
  <c r="DR97" i="66"/>
  <c r="DR98" i="66"/>
  <c r="DR103" i="66"/>
  <c r="DR92" i="66"/>
  <c r="DR106" i="66"/>
  <c r="DK92" i="66"/>
  <c r="DK87" i="66"/>
  <c r="DK97" i="66"/>
  <c r="DK99" i="66"/>
  <c r="DK98" i="66"/>
  <c r="DD88" i="66"/>
  <c r="DD87" i="66"/>
  <c r="DD93" i="66"/>
  <c r="DD96" i="66"/>
  <c r="DD105" i="66"/>
  <c r="DR100" i="66"/>
  <c r="DR99" i="66"/>
  <c r="DK106" i="66"/>
  <c r="DK88" i="66"/>
  <c r="DK104" i="66"/>
  <c r="DK102" i="66"/>
  <c r="DD95" i="66"/>
  <c r="DD97" i="66"/>
  <c r="DD102" i="66"/>
  <c r="DD104" i="66"/>
  <c r="DD106" i="66"/>
  <c r="DD103" i="66"/>
  <c r="DD100" i="66"/>
  <c r="DD92" i="66"/>
  <c r="DD86" i="66"/>
  <c r="DR90" i="66"/>
  <c r="DR86" i="66"/>
  <c r="DR88" i="66"/>
  <c r="DR87" i="66"/>
  <c r="DR89" i="66"/>
  <c r="AB60" i="65"/>
  <c r="AB46" i="65"/>
  <c r="AB73" i="65"/>
  <c r="K79" i="63"/>
  <c r="AB66" i="65"/>
  <c r="AB61" i="65"/>
  <c r="K41" i="63"/>
  <c r="AB59" i="65"/>
  <c r="K13" i="63"/>
  <c r="K44" i="63"/>
  <c r="AB22" i="65"/>
  <c r="AB83" i="65"/>
  <c r="AB88" i="65"/>
  <c r="K95" i="63"/>
  <c r="K65" i="63"/>
  <c r="K16" i="63"/>
  <c r="AB38" i="65"/>
  <c r="K82" i="63"/>
  <c r="K78" i="63"/>
  <c r="AB71" i="65"/>
  <c r="AB10" i="65"/>
  <c r="K85" i="63"/>
  <c r="K88" i="63"/>
  <c r="AB98" i="65"/>
  <c r="AB91" i="65"/>
  <c r="K49" i="63"/>
  <c r="AB19" i="65"/>
  <c r="AB9" i="65"/>
  <c r="AB18" i="65"/>
  <c r="K14" i="63"/>
  <c r="AB55" i="65"/>
  <c r="AB47" i="65"/>
  <c r="K52" i="63"/>
  <c r="K51" i="63"/>
  <c r="K25" i="63"/>
  <c r="K10" i="63"/>
  <c r="K94" i="63"/>
  <c r="AB51" i="65"/>
  <c r="AB92" i="65"/>
  <c r="K38" i="63"/>
  <c r="AB93" i="65"/>
  <c r="K26" i="63"/>
  <c r="K72" i="63"/>
  <c r="K32" i="63"/>
  <c r="AB77" i="65"/>
  <c r="AB31" i="65"/>
  <c r="AB43" i="65"/>
  <c r="AB44" i="65"/>
  <c r="AB100" i="65"/>
  <c r="AB5" i="65"/>
  <c r="AB30" i="65"/>
  <c r="AB35" i="65"/>
  <c r="K19" i="63"/>
  <c r="K62" i="63"/>
  <c r="AB87" i="65"/>
  <c r="AB63" i="65"/>
  <c r="AB80" i="65"/>
  <c r="K68" i="63"/>
  <c r="K46" i="63"/>
  <c r="AB103" i="65"/>
  <c r="K98" i="63"/>
  <c r="K76" i="63"/>
  <c r="K93" i="63"/>
  <c r="AB74" i="65"/>
  <c r="K42" i="63"/>
  <c r="K39" i="63"/>
  <c r="K47" i="63"/>
  <c r="AB79" i="65"/>
  <c r="K66" i="63"/>
  <c r="AB41" i="65"/>
  <c r="K36" i="63"/>
  <c r="K73" i="63"/>
  <c r="AB26" i="65"/>
  <c r="K104" i="63"/>
  <c r="K5" i="63"/>
  <c r="AB65" i="65"/>
  <c r="K37" i="63"/>
  <c r="AB85" i="65"/>
  <c r="AB45" i="65"/>
  <c r="K101" i="63"/>
  <c r="K92" i="63"/>
  <c r="AB53" i="65"/>
  <c r="K58" i="63"/>
  <c r="K87" i="63"/>
  <c r="AB96" i="65"/>
  <c r="K81" i="63"/>
  <c r="K103" i="63"/>
  <c r="K20" i="63"/>
  <c r="K31" i="63"/>
  <c r="K8" i="63"/>
  <c r="K97" i="63"/>
  <c r="K80" i="63"/>
  <c r="AB25" i="65"/>
  <c r="AB6" i="65"/>
  <c r="K59" i="63"/>
  <c r="K17" i="63"/>
  <c r="K45" i="63"/>
  <c r="AB90" i="65"/>
  <c r="K15" i="63"/>
  <c r="AB39" i="65"/>
  <c r="K50" i="63"/>
  <c r="AB76" i="65"/>
  <c r="K67" i="63"/>
  <c r="AB64" i="65"/>
  <c r="K23" i="63"/>
  <c r="K84" i="63"/>
  <c r="K21" i="63"/>
  <c r="K27" i="63"/>
  <c r="K24" i="63"/>
  <c r="AB29" i="65"/>
  <c r="AB23" i="65"/>
  <c r="K7" i="63"/>
  <c r="K64" i="63"/>
  <c r="K83" i="63"/>
  <c r="K34" i="63"/>
  <c r="K63" i="63"/>
  <c r="K70" i="63"/>
  <c r="K18" i="63"/>
  <c r="K69" i="63"/>
  <c r="K28" i="63"/>
  <c r="K71" i="63"/>
  <c r="AB16" i="65"/>
  <c r="K6" i="63"/>
  <c r="K12" i="63"/>
  <c r="AB56" i="65"/>
  <c r="AB40" i="65"/>
  <c r="AB21" i="65"/>
  <c r="AB57" i="65"/>
  <c r="K75" i="63"/>
  <c r="AB81" i="65"/>
  <c r="AB54" i="65"/>
  <c r="AB84" i="65"/>
  <c r="K22" i="63"/>
  <c r="K100" i="63"/>
  <c r="K77" i="63"/>
  <c r="AB7" i="65"/>
  <c r="K102" i="63"/>
  <c r="AB70" i="65"/>
  <c r="AB34" i="65"/>
  <c r="AB99" i="65"/>
  <c r="AB104" i="65"/>
  <c r="AB97" i="65"/>
  <c r="K57" i="63"/>
  <c r="AB33" i="65"/>
  <c r="AB52" i="65"/>
  <c r="AB78" i="65"/>
  <c r="AB8" i="65"/>
  <c r="AB12" i="65"/>
  <c r="K96" i="63"/>
  <c r="AB32" i="65"/>
  <c r="K48" i="63"/>
  <c r="AB20" i="65"/>
  <c r="AB94" i="65"/>
  <c r="AB13" i="65"/>
  <c r="AB15" i="65"/>
  <c r="AB67" i="65"/>
  <c r="AB27" i="65"/>
  <c r="K55" i="63"/>
  <c r="K43" i="63"/>
  <c r="AB58" i="65"/>
  <c r="AB11" i="65"/>
  <c r="K40" i="63"/>
  <c r="K33" i="63"/>
  <c r="K11" i="63"/>
  <c r="AB72" i="65"/>
  <c r="AB89" i="65"/>
  <c r="AB37" i="65"/>
  <c r="K91" i="63"/>
  <c r="AB82" i="65"/>
  <c r="K60" i="63"/>
  <c r="K74" i="63"/>
  <c r="K86" i="63"/>
  <c r="AB42" i="65"/>
  <c r="AB95" i="65"/>
  <c r="AB102" i="65"/>
  <c r="AB75" i="65"/>
  <c r="K56" i="63"/>
  <c r="K90" i="63"/>
  <c r="AB69" i="65"/>
  <c r="AB17" i="65"/>
  <c r="AB24" i="65"/>
  <c r="AB14" i="65"/>
  <c r="AB68" i="65"/>
  <c r="K53" i="63"/>
  <c r="K9" i="63"/>
  <c r="AB49" i="65"/>
  <c r="K35" i="63"/>
  <c r="AB28" i="65"/>
  <c r="AB86" i="65"/>
  <c r="K89" i="63"/>
  <c r="AB36" i="65"/>
  <c r="AB48" i="65"/>
  <c r="K29" i="63"/>
  <c r="AB101" i="65"/>
  <c r="K54" i="63"/>
  <c r="AB62" i="65"/>
  <c r="K61" i="63"/>
  <c r="AB50" i="65"/>
  <c r="K30" i="63"/>
  <c r="K99" i="63"/>
  <c r="S99" i="63" l="1"/>
  <c r="U99" i="63" s="1"/>
  <c r="S30" i="63"/>
  <c r="U30" i="63" s="1"/>
  <c r="AH50" i="65"/>
  <c r="S61" i="63"/>
  <c r="U61" i="63" s="1"/>
  <c r="AH62" i="65"/>
  <c r="S54" i="63"/>
  <c r="U54" i="63" s="1"/>
  <c r="AH101" i="65"/>
  <c r="S29" i="63"/>
  <c r="U29" i="63" s="1"/>
  <c r="AH48" i="65"/>
  <c r="AH36" i="65"/>
  <c r="S89" i="63"/>
  <c r="U89" i="63" s="1"/>
  <c r="AH86" i="65"/>
  <c r="AH28" i="65"/>
  <c r="S35" i="63"/>
  <c r="U35" i="63" s="1"/>
  <c r="AH49" i="65"/>
  <c r="S9" i="63"/>
  <c r="U9" i="63" s="1"/>
  <c r="S53" i="63"/>
  <c r="U53" i="63" s="1"/>
  <c r="AH68" i="65"/>
  <c r="AH14" i="65"/>
  <c r="AH24" i="65"/>
  <c r="AH17" i="65"/>
  <c r="AH69" i="65"/>
  <c r="S90" i="63"/>
  <c r="U90" i="63" s="1"/>
  <c r="S56" i="63"/>
  <c r="U56" i="63" s="1"/>
  <c r="AH75" i="65"/>
  <c r="AH102" i="65"/>
  <c r="AH95" i="65"/>
  <c r="AH42" i="65"/>
  <c r="S86" i="63"/>
  <c r="U86" i="63" s="1"/>
  <c r="S74" i="63"/>
  <c r="U74" i="63" s="1"/>
  <c r="S60" i="63"/>
  <c r="U60" i="63" s="1"/>
  <c r="AH82" i="65"/>
  <c r="S91" i="63"/>
  <c r="U91" i="63" s="1"/>
  <c r="AH37" i="65"/>
  <c r="AH89" i="65"/>
  <c r="AH72" i="65"/>
  <c r="S11" i="63"/>
  <c r="U11" i="63" s="1"/>
  <c r="S33" i="63"/>
  <c r="U33" i="63" s="1"/>
  <c r="S40" i="63"/>
  <c r="U40" i="63" s="1"/>
  <c r="AH11" i="65"/>
  <c r="AH58" i="65"/>
  <c r="S43" i="63"/>
  <c r="U43" i="63" s="1"/>
  <c r="S55" i="63"/>
  <c r="U55" i="63" s="1"/>
  <c r="AH27" i="65"/>
  <c r="AH67" i="65"/>
  <c r="AH15" i="65"/>
  <c r="AH13" i="65"/>
  <c r="AH94" i="65"/>
  <c r="AH20" i="65"/>
  <c r="S48" i="63"/>
  <c r="U48" i="63" s="1"/>
  <c r="AH32" i="65"/>
  <c r="S96" i="63"/>
  <c r="U96" i="63" s="1"/>
  <c r="AH12" i="65"/>
  <c r="AH8" i="65"/>
  <c r="AH78" i="65"/>
  <c r="AH52" i="65"/>
  <c r="AH33" i="65"/>
  <c r="S57" i="63"/>
  <c r="U57" i="63" s="1"/>
  <c r="AH97" i="65"/>
  <c r="AH104" i="65"/>
  <c r="AH99" i="65"/>
  <c r="AH34" i="65"/>
  <c r="AH70" i="65"/>
  <c r="S102" i="63"/>
  <c r="U102" i="63" s="1"/>
  <c r="AH7" i="65"/>
  <c r="S77" i="63"/>
  <c r="U77" i="63" s="1"/>
  <c r="S100" i="63"/>
  <c r="U100" i="63" s="1"/>
  <c r="S22" i="63"/>
  <c r="U22" i="63" s="1"/>
  <c r="AH84" i="65"/>
  <c r="AH54" i="65"/>
  <c r="AH81" i="65"/>
  <c r="S75" i="63"/>
  <c r="U75" i="63" s="1"/>
  <c r="AH57" i="65"/>
  <c r="AH21" i="65"/>
  <c r="AH40" i="65"/>
  <c r="AH56" i="65"/>
  <c r="S12" i="63"/>
  <c r="U12" i="63" s="1"/>
  <c r="AB12" i="63" s="1"/>
  <c r="S6" i="63"/>
  <c r="U6" i="63" s="1"/>
  <c r="AH16" i="65"/>
  <c r="S71" i="63"/>
  <c r="U71" i="63" s="1"/>
  <c r="S28" i="63"/>
  <c r="U28" i="63" s="1"/>
  <c r="S69" i="63"/>
  <c r="U69" i="63" s="1"/>
  <c r="S18" i="63"/>
  <c r="U18" i="63" s="1"/>
  <c r="S70" i="63"/>
  <c r="U70" i="63" s="1"/>
  <c r="S63" i="63"/>
  <c r="U63" i="63" s="1"/>
  <c r="S34" i="63"/>
  <c r="U34" i="63" s="1"/>
  <c r="S83" i="63"/>
  <c r="U83" i="63" s="1"/>
  <c r="S64" i="63"/>
  <c r="U64" i="63" s="1"/>
  <c r="S7" i="63"/>
  <c r="U7" i="63" s="1"/>
  <c r="AH23" i="65"/>
  <c r="AH29" i="65"/>
  <c r="S24" i="63"/>
  <c r="U24" i="63" s="1"/>
  <c r="S27" i="63"/>
  <c r="U27" i="63" s="1"/>
  <c r="S21" i="63"/>
  <c r="U21" i="63" s="1"/>
  <c r="S84" i="63"/>
  <c r="U84" i="63" s="1"/>
  <c r="S23" i="63"/>
  <c r="U23" i="63" s="1"/>
  <c r="AH64" i="65"/>
  <c r="S67" i="63"/>
  <c r="U67" i="63" s="1"/>
  <c r="AH76" i="65"/>
  <c r="S50" i="63"/>
  <c r="U50" i="63" s="1"/>
  <c r="AH39" i="65"/>
  <c r="S15" i="63"/>
  <c r="U15" i="63" s="1"/>
  <c r="AH90" i="65"/>
  <c r="S45" i="63"/>
  <c r="U45" i="63" s="1"/>
  <c r="S17" i="63"/>
  <c r="U17" i="63" s="1"/>
  <c r="S59" i="63"/>
  <c r="U59" i="63" s="1"/>
  <c r="AH6" i="65"/>
  <c r="AH25" i="65"/>
  <c r="S80" i="63"/>
  <c r="U80" i="63" s="1"/>
  <c r="S97" i="63"/>
  <c r="U97" i="63" s="1"/>
  <c r="S8" i="63"/>
  <c r="U8" i="63" s="1"/>
  <c r="S31" i="63"/>
  <c r="U31" i="63" s="1"/>
  <c r="S20" i="63"/>
  <c r="U20" i="63" s="1"/>
  <c r="S103" i="63"/>
  <c r="U103" i="63" s="1"/>
  <c r="S81" i="63"/>
  <c r="U81" i="63" s="1"/>
  <c r="AH96" i="65"/>
  <c r="S87" i="63"/>
  <c r="U87" i="63" s="1"/>
  <c r="S58" i="63"/>
  <c r="U58" i="63" s="1"/>
  <c r="AH53" i="65"/>
  <c r="S92" i="63"/>
  <c r="U92" i="63" s="1"/>
  <c r="S101" i="63"/>
  <c r="U101" i="63" s="1"/>
  <c r="AH45" i="65"/>
  <c r="AH85" i="65"/>
  <c r="S37" i="63"/>
  <c r="U37" i="63" s="1"/>
  <c r="AH65" i="65"/>
  <c r="S5" i="63"/>
  <c r="U5" i="63" s="1"/>
  <c r="S104" i="63"/>
  <c r="U104" i="63" s="1"/>
  <c r="AH26" i="65"/>
  <c r="S73" i="63"/>
  <c r="U73" i="63" s="1"/>
  <c r="S36" i="63"/>
  <c r="U36" i="63" s="1"/>
  <c r="AH41" i="65"/>
  <c r="S66" i="63"/>
  <c r="U66" i="63" s="1"/>
  <c r="AH79" i="65"/>
  <c r="S47" i="63"/>
  <c r="U47" i="63" s="1"/>
  <c r="S39" i="63"/>
  <c r="U39" i="63" s="1"/>
  <c r="AB39" i="63" s="1"/>
  <c r="S42" i="63"/>
  <c r="U42" i="63" s="1"/>
  <c r="AH74" i="65"/>
  <c r="S93" i="63"/>
  <c r="U93" i="63" s="1"/>
  <c r="S76" i="63"/>
  <c r="U76" i="63" s="1"/>
  <c r="S98" i="63"/>
  <c r="U98" i="63" s="1"/>
  <c r="AH103" i="65"/>
  <c r="S46" i="63"/>
  <c r="U46" i="63" s="1"/>
  <c r="S68" i="63"/>
  <c r="U68" i="63" s="1"/>
  <c r="AH80" i="65"/>
  <c r="AH63" i="65"/>
  <c r="AH87" i="65"/>
  <c r="S62" i="63"/>
  <c r="U62" i="63" s="1"/>
  <c r="AB62" i="63" s="1"/>
  <c r="S19" i="63"/>
  <c r="U19" i="63" s="1"/>
  <c r="AH35" i="65"/>
  <c r="AH30" i="65"/>
  <c r="AH5" i="65"/>
  <c r="AH100" i="65"/>
  <c r="AH44" i="65"/>
  <c r="AH43" i="65"/>
  <c r="AH31" i="65"/>
  <c r="AH77" i="65"/>
  <c r="S32" i="63"/>
  <c r="U32" i="63" s="1"/>
  <c r="S72" i="63"/>
  <c r="U72" i="63" s="1"/>
  <c r="S26" i="63"/>
  <c r="U26" i="63" s="1"/>
  <c r="AB26" i="63" s="1"/>
  <c r="AH93" i="65"/>
  <c r="S38" i="63"/>
  <c r="U38" i="63" s="1"/>
  <c r="AH92" i="65"/>
  <c r="AH51" i="65"/>
  <c r="S94" i="63"/>
  <c r="U94" i="63" s="1"/>
  <c r="S10" i="63"/>
  <c r="U10" i="63" s="1"/>
  <c r="AB10" i="63" s="1"/>
  <c r="S25" i="63"/>
  <c r="U25" i="63" s="1"/>
  <c r="S51" i="63"/>
  <c r="U51" i="63" s="1"/>
  <c r="S52" i="63"/>
  <c r="U52" i="63" s="1"/>
  <c r="AH47" i="65"/>
  <c r="AH55" i="65"/>
  <c r="S14" i="63"/>
  <c r="U14" i="63" s="1"/>
  <c r="AB14" i="63" s="1"/>
  <c r="AH18" i="65"/>
  <c r="AH9" i="65"/>
  <c r="AH19" i="65"/>
  <c r="S49" i="63"/>
  <c r="U49" i="63" s="1"/>
  <c r="AH91" i="65"/>
  <c r="AH98" i="65"/>
  <c r="S88" i="63"/>
  <c r="U88" i="63" s="1"/>
  <c r="S85" i="63"/>
  <c r="U85" i="63" s="1"/>
  <c r="AH10" i="65"/>
  <c r="AH71" i="65"/>
  <c r="S78" i="63"/>
  <c r="U78" i="63" s="1"/>
  <c r="S82" i="63"/>
  <c r="U82" i="63" s="1"/>
  <c r="AB82" i="63" s="1"/>
  <c r="AH38" i="65"/>
  <c r="S16" i="63"/>
  <c r="U16" i="63" s="1"/>
  <c r="S65" i="63"/>
  <c r="U65" i="63" s="1"/>
  <c r="S95" i="63"/>
  <c r="U95" i="63" s="1"/>
  <c r="AH88" i="65"/>
  <c r="AH83" i="65"/>
  <c r="AH22" i="65"/>
  <c r="S44" i="63"/>
  <c r="U44" i="63" s="1"/>
  <c r="S13" i="63"/>
  <c r="U13" i="63" s="1"/>
  <c r="AH59" i="65"/>
  <c r="S41" i="63"/>
  <c r="U41" i="63" s="1"/>
  <c r="AH61" i="65"/>
  <c r="AH66" i="65"/>
  <c r="S79" i="63"/>
  <c r="U79" i="63" s="1"/>
  <c r="AH73" i="65"/>
  <c r="AH46" i="65"/>
  <c r="AH60" i="65"/>
  <c r="DR73" i="66"/>
  <c r="DR18" i="66"/>
  <c r="DR11" i="66"/>
  <c r="DR69" i="66"/>
  <c r="DR13" i="66"/>
  <c r="DR68" i="66"/>
  <c r="DR25" i="66"/>
  <c r="DR52" i="66"/>
  <c r="DR75" i="66"/>
  <c r="DR55" i="66"/>
  <c r="DR53" i="66"/>
  <c r="DR46" i="66"/>
  <c r="DR9" i="66"/>
  <c r="DR24" i="66"/>
  <c r="DR16" i="66"/>
  <c r="DR66" i="66"/>
  <c r="DR12" i="66"/>
  <c r="DR10" i="66"/>
  <c r="DR71" i="66"/>
  <c r="DR67" i="66"/>
  <c r="DR47" i="66"/>
  <c r="DR50" i="66"/>
  <c r="DR22" i="66"/>
  <c r="DR8" i="66"/>
  <c r="DR7" i="66"/>
  <c r="DR54" i="66"/>
  <c r="DR48" i="66"/>
  <c r="DR20" i="66"/>
  <c r="DR70" i="66"/>
  <c r="DR72" i="66"/>
  <c r="DR14" i="66"/>
  <c r="DR49" i="66"/>
  <c r="DR74" i="66"/>
  <c r="DR51" i="66"/>
  <c r="AB79" i="63" l="1"/>
  <c r="AB44" i="63"/>
  <c r="AB16" i="63"/>
  <c r="AB85" i="63"/>
  <c r="AB51" i="63"/>
  <c r="AB38" i="63"/>
  <c r="AB68" i="63"/>
  <c r="AB20" i="63"/>
  <c r="AB84" i="63"/>
  <c r="AB7" i="63"/>
  <c r="AB18" i="63"/>
  <c r="AK65" i="65"/>
  <c r="AJ65" i="65"/>
  <c r="AJ6" i="65"/>
  <c r="AK6" i="65"/>
  <c r="AK83" i="65"/>
  <c r="AJ83" i="65"/>
  <c r="AK44" i="65"/>
  <c r="AT44" i="65" s="1"/>
  <c r="AJ44" i="65"/>
  <c r="AQ44" i="65" s="1"/>
  <c r="AK103" i="65"/>
  <c r="AJ103" i="65"/>
  <c r="AB8" i="63"/>
  <c r="AB83" i="63"/>
  <c r="AK33" i="65"/>
  <c r="AT33" i="65" s="1"/>
  <c r="AJ33" i="65"/>
  <c r="AJ46" i="65"/>
  <c r="AK46" i="65"/>
  <c r="AB95" i="63"/>
  <c r="AK71" i="65"/>
  <c r="AJ71" i="65"/>
  <c r="AK47" i="65"/>
  <c r="AJ47" i="65"/>
  <c r="AB32" i="63"/>
  <c r="AK63" i="65"/>
  <c r="AJ63" i="65"/>
  <c r="AB104" i="63"/>
  <c r="AJ73" i="65"/>
  <c r="AQ73" i="65" s="1"/>
  <c r="AK73" i="65"/>
  <c r="AB13" i="63"/>
  <c r="AB65" i="63"/>
  <c r="AK10" i="65"/>
  <c r="AJ10" i="65"/>
  <c r="AK19" i="65"/>
  <c r="AJ19" i="65"/>
  <c r="AB52" i="63"/>
  <c r="AJ92" i="65"/>
  <c r="AK92" i="65"/>
  <c r="AK77" i="65"/>
  <c r="AT77" i="65" s="1"/>
  <c r="AJ77" i="65"/>
  <c r="AQ77" i="65" s="1"/>
  <c r="AJ30" i="65"/>
  <c r="AK30" i="65"/>
  <c r="AJ80" i="65"/>
  <c r="AK80" i="65"/>
  <c r="AB93" i="63"/>
  <c r="AB66" i="63"/>
  <c r="AB5" i="63"/>
  <c r="AB92" i="63"/>
  <c r="AB103" i="63"/>
  <c r="AK25" i="65"/>
  <c r="AJ25" i="65"/>
  <c r="AB15" i="63"/>
  <c r="AB23" i="63"/>
  <c r="AK23" i="65"/>
  <c r="AJ23" i="65"/>
  <c r="AB70" i="63"/>
  <c r="AB6" i="63"/>
  <c r="AB75" i="63"/>
  <c r="AB77" i="63"/>
  <c r="AK104" i="65"/>
  <c r="AJ104" i="65"/>
  <c r="AJ8" i="65"/>
  <c r="AK8" i="65"/>
  <c r="AT8" i="65" s="1"/>
  <c r="AJ94" i="65"/>
  <c r="AQ94" i="65" s="1"/>
  <c r="AK94" i="65"/>
  <c r="AB43" i="63"/>
  <c r="AJ72" i="65"/>
  <c r="AK72" i="65"/>
  <c r="AB74" i="63"/>
  <c r="AB56" i="63"/>
  <c r="AK68" i="65"/>
  <c r="AJ68" i="65"/>
  <c r="AK86" i="65"/>
  <c r="AJ86" i="65"/>
  <c r="AB54" i="63"/>
  <c r="AK31" i="65"/>
  <c r="AJ31" i="65"/>
  <c r="AK74" i="65"/>
  <c r="AJ74" i="65"/>
  <c r="AK53" i="65"/>
  <c r="AJ53" i="65"/>
  <c r="AJ81" i="65"/>
  <c r="AQ81" i="65" s="1"/>
  <c r="AK81" i="65"/>
  <c r="AJ7" i="65"/>
  <c r="AK7" i="65"/>
  <c r="AK97" i="65"/>
  <c r="AJ97" i="65"/>
  <c r="AK12" i="65"/>
  <c r="AJ12" i="65"/>
  <c r="AJ13" i="65"/>
  <c r="AK13" i="65"/>
  <c r="AK58" i="65"/>
  <c r="AJ58" i="65"/>
  <c r="AK89" i="65"/>
  <c r="AJ89" i="65"/>
  <c r="AB86" i="63"/>
  <c r="AB90" i="63"/>
  <c r="AB53" i="63"/>
  <c r="AB89" i="63"/>
  <c r="AJ62" i="65"/>
  <c r="AQ62" i="65" s="1"/>
  <c r="AK62" i="65"/>
  <c r="AJ66" i="65"/>
  <c r="AK66" i="65"/>
  <c r="AK22" i="65"/>
  <c r="AJ22" i="65"/>
  <c r="AK38" i="65"/>
  <c r="AJ38" i="65"/>
  <c r="AB88" i="63"/>
  <c r="AJ18" i="65"/>
  <c r="AK18" i="65"/>
  <c r="AB25" i="63"/>
  <c r="AK93" i="65"/>
  <c r="AJ93" i="65"/>
  <c r="AJ43" i="65"/>
  <c r="AK43" i="65"/>
  <c r="AB19" i="63"/>
  <c r="AB46" i="63"/>
  <c r="AB42" i="63"/>
  <c r="AB36" i="63"/>
  <c r="AB37" i="63"/>
  <c r="AB58" i="63"/>
  <c r="AB31" i="63"/>
  <c r="AB59" i="63"/>
  <c r="AB50" i="63"/>
  <c r="AB21" i="63"/>
  <c r="AB64" i="63"/>
  <c r="AB69" i="63"/>
  <c r="AK56" i="65"/>
  <c r="AJ56" i="65"/>
  <c r="AJ54" i="65"/>
  <c r="AQ54" i="65" s="1"/>
  <c r="AK54" i="65"/>
  <c r="AB102" i="63"/>
  <c r="AB57" i="63"/>
  <c r="AB96" i="63"/>
  <c r="AJ15" i="65"/>
  <c r="AK15" i="65"/>
  <c r="AK11" i="65"/>
  <c r="AJ11" i="65"/>
  <c r="AK37" i="65"/>
  <c r="AJ37" i="65"/>
  <c r="AK42" i="65"/>
  <c r="AT42" i="65" s="1"/>
  <c r="AJ42" i="65"/>
  <c r="AQ42" i="65" s="1"/>
  <c r="AK69" i="65"/>
  <c r="AJ69" i="65"/>
  <c r="AB9" i="63"/>
  <c r="AK36" i="65"/>
  <c r="AJ36" i="65"/>
  <c r="AB61" i="63"/>
  <c r="AK85" i="65"/>
  <c r="AJ85" i="65"/>
  <c r="AB40" i="63"/>
  <c r="AK48" i="65"/>
  <c r="AJ48" i="65"/>
  <c r="AB87" i="63"/>
  <c r="AB27" i="63"/>
  <c r="AB28" i="63"/>
  <c r="AJ84" i="65"/>
  <c r="AK84" i="65"/>
  <c r="AK70" i="65"/>
  <c r="AT70" i="65" s="1"/>
  <c r="AJ70" i="65"/>
  <c r="AQ70" i="65" s="1"/>
  <c r="AK32" i="65"/>
  <c r="AJ32" i="65"/>
  <c r="AK67" i="65"/>
  <c r="AJ67" i="65"/>
  <c r="AB91" i="63"/>
  <c r="AK95" i="65"/>
  <c r="AJ95" i="65"/>
  <c r="AK17" i="65"/>
  <c r="AJ17" i="65"/>
  <c r="AK49" i="65"/>
  <c r="AJ49" i="65"/>
  <c r="AJ50" i="65"/>
  <c r="AQ50" i="65" s="1"/>
  <c r="AK50" i="65"/>
  <c r="AK60" i="65"/>
  <c r="AJ60" i="65"/>
  <c r="AB41" i="63"/>
  <c r="AJ88" i="65"/>
  <c r="AK88" i="65"/>
  <c r="AB78" i="63"/>
  <c r="AJ91" i="65"/>
  <c r="AK91" i="65"/>
  <c r="AK55" i="65"/>
  <c r="AJ55" i="65"/>
  <c r="AB94" i="63"/>
  <c r="AB72" i="63"/>
  <c r="AJ100" i="65"/>
  <c r="AK100" i="65"/>
  <c r="AK87" i="65"/>
  <c r="AJ87" i="65"/>
  <c r="AB98" i="63"/>
  <c r="AB47" i="63"/>
  <c r="AK26" i="65"/>
  <c r="AJ26" i="65"/>
  <c r="AK45" i="65"/>
  <c r="AJ45" i="65"/>
  <c r="AK96" i="65"/>
  <c r="AJ96" i="65"/>
  <c r="AB97" i="63"/>
  <c r="AB45" i="63"/>
  <c r="AB67" i="63"/>
  <c r="AB24" i="63"/>
  <c r="AB34" i="63"/>
  <c r="AB71" i="63"/>
  <c r="AK21" i="65"/>
  <c r="AJ21" i="65"/>
  <c r="AB22" i="63"/>
  <c r="AK34" i="65"/>
  <c r="AT34" i="65" s="1"/>
  <c r="AJ34" i="65"/>
  <c r="AQ34" i="65" s="1"/>
  <c r="AK52" i="65"/>
  <c r="AJ52" i="65"/>
  <c r="AB48" i="63"/>
  <c r="AK27" i="65"/>
  <c r="AJ27" i="65"/>
  <c r="AB33" i="63"/>
  <c r="AK82" i="65"/>
  <c r="AJ82" i="65"/>
  <c r="AJ102" i="65"/>
  <c r="AK102" i="65"/>
  <c r="AJ24" i="65"/>
  <c r="AK24" i="65"/>
  <c r="AB35" i="63"/>
  <c r="AB29" i="63"/>
  <c r="AB30" i="63"/>
  <c r="AJ9" i="65"/>
  <c r="AK9" i="65"/>
  <c r="AT9" i="65" s="1"/>
  <c r="AJ35" i="65"/>
  <c r="AQ35" i="65" s="1"/>
  <c r="AK35" i="65"/>
  <c r="AK41" i="65"/>
  <c r="AJ41" i="65"/>
  <c r="AJ39" i="65"/>
  <c r="AK39" i="65"/>
  <c r="AT39" i="65" s="1"/>
  <c r="AK61" i="65"/>
  <c r="AJ61" i="65"/>
  <c r="AK98" i="65"/>
  <c r="AJ98" i="65"/>
  <c r="AB73" i="63"/>
  <c r="AB17" i="63"/>
  <c r="AJ76" i="65"/>
  <c r="AQ76" i="65" s="1"/>
  <c r="AK76" i="65"/>
  <c r="AJ40" i="65"/>
  <c r="AK40" i="65"/>
  <c r="AK59" i="65"/>
  <c r="AJ59" i="65"/>
  <c r="AB49" i="63"/>
  <c r="AK51" i="65"/>
  <c r="AJ51" i="65"/>
  <c r="AK5" i="65"/>
  <c r="AJ5" i="65"/>
  <c r="AB76" i="63"/>
  <c r="AJ79" i="65"/>
  <c r="AQ79" i="65" s="1"/>
  <c r="AK79" i="65"/>
  <c r="AB101" i="63"/>
  <c r="AB81" i="63"/>
  <c r="AB80" i="63"/>
  <c r="AJ90" i="65"/>
  <c r="AK90" i="65"/>
  <c r="AJ64" i="65"/>
  <c r="AK64" i="65"/>
  <c r="AJ29" i="65"/>
  <c r="AK29" i="65"/>
  <c r="AB63" i="63"/>
  <c r="AJ16" i="65"/>
  <c r="AQ16" i="65" s="1"/>
  <c r="AK16" i="65"/>
  <c r="AJ57" i="65"/>
  <c r="AK57" i="65"/>
  <c r="AB100" i="63"/>
  <c r="AJ99" i="65"/>
  <c r="AK99" i="65"/>
  <c r="AK78" i="65"/>
  <c r="AJ78" i="65"/>
  <c r="AK20" i="65"/>
  <c r="AJ20" i="65"/>
  <c r="AB55" i="63"/>
  <c r="AB11" i="63"/>
  <c r="AB60" i="63"/>
  <c r="AJ75" i="65"/>
  <c r="AK75" i="65"/>
  <c r="AK14" i="65"/>
  <c r="AJ14" i="65"/>
  <c r="AJ28" i="65"/>
  <c r="AQ28" i="65" s="1"/>
  <c r="AK28" i="65"/>
  <c r="AK101" i="65"/>
  <c r="AT101" i="65" s="1"/>
  <c r="AJ101" i="65"/>
  <c r="AB99" i="63"/>
  <c r="DK64" i="66"/>
  <c r="DR23" i="66"/>
  <c r="DR17" i="66"/>
  <c r="DR77" i="66"/>
  <c r="DR64" i="66"/>
  <c r="DK74" i="66"/>
  <c r="DK85" i="66"/>
  <c r="DK79" i="66"/>
  <c r="DK37" i="66"/>
  <c r="DK26" i="66"/>
  <c r="DK57" i="66"/>
  <c r="DK12" i="66"/>
  <c r="DK72" i="66"/>
  <c r="DK43" i="66"/>
  <c r="DK70" i="66"/>
  <c r="DK31" i="66"/>
  <c r="DR85" i="66"/>
  <c r="DR78" i="66"/>
  <c r="DR63" i="66"/>
  <c r="DK82" i="66"/>
  <c r="DR21" i="66"/>
  <c r="DR80" i="66"/>
  <c r="DR30" i="66"/>
  <c r="DR28" i="66"/>
  <c r="DR65" i="66"/>
  <c r="DK75" i="66"/>
  <c r="DK83" i="66"/>
  <c r="DK45" i="66"/>
  <c r="DK30" i="66"/>
  <c r="DK32" i="66"/>
  <c r="DK63" i="66"/>
  <c r="DK16" i="66"/>
  <c r="DK27" i="66"/>
  <c r="DK39" i="66"/>
  <c r="DR19" i="66"/>
  <c r="DR32" i="66"/>
  <c r="DR61" i="66"/>
  <c r="DK65" i="66"/>
  <c r="DK24" i="66"/>
  <c r="DR81" i="66"/>
  <c r="DR31" i="66"/>
  <c r="DR60" i="66"/>
  <c r="DK71" i="66"/>
  <c r="DK40" i="66"/>
  <c r="DK58" i="66"/>
  <c r="DK9" i="66"/>
  <c r="DK38" i="66"/>
  <c r="DR83" i="66"/>
  <c r="DR82" i="66"/>
  <c r="DR76" i="66"/>
  <c r="DR29" i="66"/>
  <c r="DR27" i="66"/>
  <c r="DR59" i="66"/>
  <c r="DR58" i="66"/>
  <c r="DR56" i="66"/>
  <c r="DK69" i="66"/>
  <c r="DK73" i="66"/>
  <c r="DK77" i="66"/>
  <c r="DK36" i="66"/>
  <c r="DK60" i="66"/>
  <c r="DR15" i="66"/>
  <c r="DR79" i="66"/>
  <c r="DR84" i="66"/>
  <c r="DR43" i="66"/>
  <c r="DR26" i="66"/>
  <c r="DR57" i="66"/>
  <c r="DR62" i="66"/>
  <c r="DK67" i="66"/>
  <c r="DK68" i="66"/>
  <c r="DK78" i="66"/>
  <c r="DK84" i="66"/>
  <c r="DR40" i="66"/>
  <c r="DR42" i="66"/>
  <c r="DR36" i="66"/>
  <c r="DR39" i="66"/>
  <c r="DR41" i="66"/>
  <c r="DR34" i="66"/>
  <c r="DR33" i="66"/>
  <c r="DR38" i="66"/>
  <c r="DR45" i="66"/>
  <c r="DR37" i="66"/>
  <c r="DR35" i="66"/>
  <c r="DR44" i="66"/>
  <c r="DK80" i="66"/>
  <c r="DK44" i="66"/>
  <c r="DK41" i="66"/>
  <c r="DK35" i="66"/>
  <c r="DK28" i="66"/>
  <c r="DK29" i="66"/>
  <c r="DK62" i="66"/>
  <c r="DK56" i="66"/>
  <c r="DK15" i="66"/>
  <c r="DK20" i="66"/>
  <c r="DK66" i="66"/>
  <c r="DK81" i="66"/>
  <c r="DK42" i="66"/>
  <c r="DK33" i="66"/>
  <c r="DK61" i="66"/>
  <c r="DK8" i="66"/>
  <c r="DK76" i="66"/>
  <c r="DK34" i="66"/>
  <c r="DK59" i="66"/>
  <c r="DK7" i="66"/>
  <c r="AQ90" i="65" l="1"/>
  <c r="AQ45" i="65"/>
  <c r="AQ49" i="65"/>
  <c r="AQ36" i="65"/>
  <c r="AQ101" i="65"/>
  <c r="AT75" i="65"/>
  <c r="AT20" i="65"/>
  <c r="AT57" i="65"/>
  <c r="AQ29" i="65"/>
  <c r="AT5" i="65"/>
  <c r="AT40" i="65"/>
  <c r="AT100" i="65"/>
  <c r="AQ99" i="65"/>
  <c r="AQ27" i="65"/>
  <c r="AQ88" i="65"/>
  <c r="AQ78" i="65"/>
  <c r="AT64" i="65"/>
  <c r="AQ51" i="65"/>
  <c r="AT41" i="65"/>
  <c r="AQ52" i="65"/>
  <c r="AT26" i="65"/>
  <c r="AQ91" i="65"/>
  <c r="AQ32" i="65"/>
  <c r="AQ69" i="65"/>
  <c r="AQ13" i="65"/>
  <c r="AQ33" i="65"/>
  <c r="AQ14" i="65"/>
  <c r="AQ24" i="65"/>
  <c r="AQ55" i="65"/>
  <c r="AQ75" i="65"/>
  <c r="AQ57" i="65"/>
  <c r="AQ40" i="65"/>
  <c r="AT98" i="65"/>
  <c r="AQ82" i="65"/>
  <c r="AT21" i="65"/>
  <c r="AQ100" i="65"/>
  <c r="AT60" i="65"/>
  <c r="AT17" i="65"/>
  <c r="AQ85" i="65"/>
  <c r="AQ11" i="65"/>
  <c r="AQ43" i="65"/>
  <c r="AQ66" i="65"/>
  <c r="AQ7" i="65"/>
  <c r="AQ68" i="65"/>
  <c r="AQ103" i="65"/>
  <c r="AQ59" i="65"/>
  <c r="AQ87" i="65"/>
  <c r="AT14" i="65"/>
  <c r="AT29" i="65"/>
  <c r="AT59" i="65"/>
  <c r="AT91" i="65"/>
  <c r="AT67" i="65"/>
  <c r="AT37" i="65"/>
  <c r="AT74" i="65"/>
  <c r="AT104" i="65"/>
  <c r="AT23" i="65"/>
  <c r="AT30" i="65"/>
  <c r="AT46" i="65"/>
  <c r="AT6" i="65"/>
  <c r="AT28" i="65"/>
  <c r="AT78" i="65"/>
  <c r="AT16" i="65"/>
  <c r="AT79" i="65"/>
  <c r="AT99" i="65"/>
  <c r="AT90" i="65"/>
  <c r="AT61" i="65"/>
  <c r="AT24" i="65"/>
  <c r="AT96" i="65"/>
  <c r="AT88" i="65"/>
  <c r="AT95" i="65"/>
  <c r="AT15" i="65"/>
  <c r="AT93" i="65"/>
  <c r="AT38" i="65"/>
  <c r="AT89" i="65"/>
  <c r="AT12" i="65"/>
  <c r="AT31" i="65"/>
  <c r="AT19" i="65"/>
  <c r="AT47" i="65"/>
  <c r="AQ20" i="65"/>
  <c r="AQ5" i="65"/>
  <c r="AQ39" i="65"/>
  <c r="AQ9" i="65"/>
  <c r="AT102" i="65"/>
  <c r="AT27" i="65"/>
  <c r="AT45" i="65"/>
  <c r="AT87" i="65"/>
  <c r="AT55" i="65"/>
  <c r="AT49" i="65"/>
  <c r="AQ67" i="65"/>
  <c r="AT84" i="65"/>
  <c r="AT48" i="65"/>
  <c r="AT36" i="65"/>
  <c r="AQ37" i="65"/>
  <c r="AT56" i="65"/>
  <c r="AT18" i="65"/>
  <c r="AT22" i="65"/>
  <c r="AT58" i="65"/>
  <c r="AT97" i="65"/>
  <c r="AT53" i="65"/>
  <c r="AQ86" i="65"/>
  <c r="AT72" i="65"/>
  <c r="AQ8" i="65"/>
  <c r="AT25" i="65"/>
  <c r="AT80" i="65"/>
  <c r="AT92" i="65"/>
  <c r="AT10" i="65"/>
  <c r="AQ63" i="65"/>
  <c r="AT71" i="65"/>
  <c r="AQ83" i="65"/>
  <c r="AQ98" i="65"/>
  <c r="AQ41" i="65"/>
  <c r="AQ102" i="65"/>
  <c r="AQ21" i="65"/>
  <c r="AQ26" i="65"/>
  <c r="AQ60" i="65"/>
  <c r="AQ17" i="65"/>
  <c r="AQ84" i="65"/>
  <c r="AT43" i="65"/>
  <c r="AQ18" i="65"/>
  <c r="AT66" i="65"/>
  <c r="AT13" i="65"/>
  <c r="AT7" i="65"/>
  <c r="AQ74" i="65"/>
  <c r="AT86" i="65"/>
  <c r="AQ72" i="65"/>
  <c r="AQ104" i="65"/>
  <c r="AQ23" i="65"/>
  <c r="AQ80" i="65"/>
  <c r="AQ92" i="65"/>
  <c r="AT63" i="65"/>
  <c r="AT83" i="65"/>
  <c r="AQ64" i="65"/>
  <c r="AT51" i="65"/>
  <c r="AT76" i="65"/>
  <c r="AQ61" i="65"/>
  <c r="AT35" i="65"/>
  <c r="AT82" i="65"/>
  <c r="AT52" i="65"/>
  <c r="AQ96" i="65"/>
  <c r="AT50" i="65"/>
  <c r="AQ95" i="65"/>
  <c r="AT32" i="65"/>
  <c r="AT85" i="65"/>
  <c r="AT69" i="65"/>
  <c r="AT11" i="65"/>
  <c r="AT54" i="65"/>
  <c r="AQ93" i="65"/>
  <c r="AQ38" i="65"/>
  <c r="AT62" i="65"/>
  <c r="AQ89" i="65"/>
  <c r="AQ12" i="65"/>
  <c r="AT81" i="65"/>
  <c r="AQ31" i="65"/>
  <c r="AT68" i="65"/>
  <c r="AT94" i="65"/>
  <c r="AQ30" i="65"/>
  <c r="AQ19" i="65"/>
  <c r="AT73" i="65"/>
  <c r="AQ47" i="65"/>
  <c r="AQ46" i="65"/>
  <c r="AT103" i="65"/>
  <c r="AQ6" i="65"/>
  <c r="AQ65" i="65"/>
  <c r="AQ48" i="65"/>
  <c r="AQ15" i="65"/>
  <c r="AQ56" i="65"/>
  <c r="AQ22" i="65"/>
  <c r="AQ58" i="65"/>
  <c r="AQ97" i="65"/>
  <c r="AQ53" i="65"/>
  <c r="AQ25" i="65"/>
  <c r="AQ10" i="65"/>
  <c r="AQ71" i="65"/>
  <c r="AT65" i="65"/>
  <c r="DK51" i="66"/>
  <c r="DK21" i="66"/>
  <c r="DK14" i="66"/>
  <c r="DK48" i="66"/>
  <c r="DK23" i="66"/>
  <c r="DK19" i="66"/>
  <c r="DK13" i="66"/>
  <c r="DK49" i="66"/>
  <c r="DK10" i="66"/>
  <c r="DK54" i="66"/>
  <c r="DK55" i="66"/>
  <c r="DK22" i="66"/>
  <c r="DK25" i="66"/>
  <c r="DK50" i="66"/>
  <c r="DK52" i="66"/>
  <c r="DK18" i="66"/>
  <c r="DK53" i="66"/>
  <c r="DK17" i="66"/>
  <c r="DK47" i="66"/>
  <c r="DK11" i="66"/>
  <c r="DK46" i="66"/>
  <c r="DD7" i="66"/>
  <c r="DD27" i="66" l="1"/>
  <c r="DD67" i="66"/>
  <c r="DD12" i="66"/>
  <c r="DD11" i="66"/>
  <c r="DD51" i="66"/>
  <c r="DD62" i="66"/>
  <c r="DD78" i="66"/>
  <c r="DD66" i="66"/>
  <c r="DD71" i="66"/>
  <c r="DD28" i="66"/>
  <c r="DD13" i="66"/>
  <c r="DD9" i="66"/>
  <c r="DD47" i="66"/>
  <c r="DD84" i="66"/>
  <c r="DD70" i="66"/>
  <c r="DD8" i="66"/>
  <c r="DD18" i="66"/>
  <c r="DD48" i="66"/>
  <c r="DD21" i="66"/>
  <c r="DD82" i="66"/>
  <c r="DD30" i="66"/>
  <c r="DD15" i="66"/>
  <c r="DD49" i="66"/>
  <c r="DD64" i="66"/>
  <c r="DD76" i="66"/>
  <c r="DD77" i="66"/>
  <c r="DD81" i="66"/>
  <c r="DD72" i="66"/>
  <c r="DD68" i="66"/>
  <c r="DD31" i="66"/>
  <c r="DD59" i="66"/>
  <c r="DD54" i="66"/>
  <c r="DD43" i="66"/>
  <c r="DD56" i="66"/>
  <c r="DD41" i="66"/>
  <c r="DD58" i="66"/>
  <c r="DD39" i="66"/>
  <c r="DD42" i="66"/>
  <c r="DD57" i="66"/>
  <c r="DD45" i="66"/>
  <c r="DD40" i="66"/>
  <c r="DD44" i="66"/>
  <c r="DD55" i="66"/>
  <c r="DD37" i="66"/>
  <c r="DD36" i="66"/>
  <c r="DD33" i="66"/>
  <c r="DD53" i="66"/>
  <c r="DD38" i="66"/>
  <c r="DD34" i="66"/>
  <c r="DD52" i="66"/>
  <c r="DD35" i="66"/>
  <c r="DD29" i="66"/>
  <c r="DD10" i="66"/>
  <c r="DD25" i="66"/>
  <c r="DD17" i="66"/>
  <c r="DD14" i="66"/>
  <c r="DD16" i="66"/>
  <c r="DD50" i="66"/>
  <c r="DD61" i="66"/>
  <c r="DD65" i="66"/>
  <c r="DD85" i="66"/>
  <c r="DD79" i="66"/>
  <c r="DD69" i="66"/>
  <c r="DD73" i="66"/>
  <c r="DD32" i="66"/>
  <c r="DD19" i="66"/>
  <c r="DD22" i="66"/>
  <c r="DD46" i="66"/>
  <c r="DD63" i="66"/>
  <c r="DD80" i="66"/>
  <c r="DD74" i="66"/>
  <c r="DD26" i="66"/>
  <c r="DD24" i="66"/>
  <c r="DD60" i="66"/>
  <c r="DD83" i="66"/>
  <c r="DD75" i="66"/>
  <c r="DD23" i="66"/>
  <c r="DD20" i="66"/>
  <c r="N99" i="58" l="1"/>
  <c r="N96" i="58"/>
  <c r="N104" i="58"/>
  <c r="N100" i="58"/>
  <c r="N93" i="58"/>
  <c r="N75" i="58"/>
  <c r="N74" i="58"/>
  <c r="K80" i="58"/>
  <c r="K79" i="58"/>
  <c r="K95" i="58"/>
  <c r="K92" i="58"/>
  <c r="K77" i="58"/>
  <c r="K82" i="58"/>
  <c r="K98" i="58"/>
  <c r="K86" i="58"/>
  <c r="S10" i="58" s="1"/>
  <c r="N20" i="58"/>
  <c r="N36" i="58"/>
  <c r="N17" i="58"/>
  <c r="N33" i="58"/>
  <c r="N14" i="58"/>
  <c r="N30" i="58"/>
  <c r="N11" i="58"/>
  <c r="N27" i="58"/>
  <c r="N7" i="58"/>
  <c r="M84" i="58"/>
  <c r="M95" i="58"/>
  <c r="M101" i="58"/>
  <c r="M85" i="58"/>
  <c r="M90" i="58"/>
  <c r="M86" i="58"/>
  <c r="U10" i="58" s="1"/>
  <c r="M93" i="58"/>
  <c r="N86" i="58"/>
  <c r="V10" i="58" s="1"/>
  <c r="N87" i="58"/>
  <c r="N103" i="58"/>
  <c r="N98" i="58"/>
  <c r="N105" i="58"/>
  <c r="N101" i="58"/>
  <c r="N72" i="58"/>
  <c r="N79" i="58"/>
  <c r="N78" i="58"/>
  <c r="K84" i="58"/>
  <c r="K83" i="58"/>
  <c r="K99" i="58"/>
  <c r="K105" i="58"/>
  <c r="K85" i="58"/>
  <c r="K90" i="58"/>
  <c r="K81" i="58"/>
  <c r="K104" i="58"/>
  <c r="N8" i="58"/>
  <c r="N24" i="58"/>
  <c r="N40" i="58"/>
  <c r="N21" i="58"/>
  <c r="N37" i="58"/>
  <c r="N18" i="58"/>
  <c r="N34" i="58"/>
  <c r="N15" i="58"/>
  <c r="N31" i="58"/>
  <c r="M83" i="58"/>
  <c r="M99" i="58"/>
  <c r="M97" i="58"/>
  <c r="M98" i="58"/>
  <c r="M104" i="58"/>
  <c r="M100" i="58"/>
  <c r="N84" i="58"/>
  <c r="N85" i="58"/>
  <c r="N91" i="58"/>
  <c r="N88" i="58"/>
  <c r="N94" i="58"/>
  <c r="N106" i="58"/>
  <c r="N102" i="58"/>
  <c r="N76" i="58"/>
  <c r="N73" i="58"/>
  <c r="K88" i="58"/>
  <c r="K87" i="58"/>
  <c r="K103" i="58"/>
  <c r="K102" i="58"/>
  <c r="K100" i="58"/>
  <c r="K96" i="58"/>
  <c r="K93" i="58"/>
  <c r="K106" i="58"/>
  <c r="N12" i="58"/>
  <c r="N28" i="58"/>
  <c r="N9" i="58"/>
  <c r="N25" i="58"/>
  <c r="N41" i="58"/>
  <c r="N22" i="58"/>
  <c r="N38" i="58"/>
  <c r="N19" i="58"/>
  <c r="N35" i="58"/>
  <c r="M87" i="58"/>
  <c r="M103" i="58"/>
  <c r="M82" i="58"/>
  <c r="M92" i="58"/>
  <c r="M105" i="58"/>
  <c r="M102" i="58"/>
  <c r="N83" i="58"/>
  <c r="N82" i="58"/>
  <c r="N95" i="58"/>
  <c r="N89" i="58"/>
  <c r="N92" i="58"/>
  <c r="N90" i="58"/>
  <c r="N97" i="58"/>
  <c r="N80" i="58"/>
  <c r="N77" i="58"/>
  <c r="K76" i="58"/>
  <c r="K75" i="58"/>
  <c r="K91" i="58"/>
  <c r="K89" i="58"/>
  <c r="K78" i="58"/>
  <c r="K74" i="58"/>
  <c r="K97" i="58"/>
  <c r="K94" i="58"/>
  <c r="K101" i="58"/>
  <c r="N16" i="58"/>
  <c r="N32" i="58"/>
  <c r="N13" i="58"/>
  <c r="N29" i="58"/>
  <c r="N10" i="58"/>
  <c r="N26" i="58"/>
  <c r="V7" i="58" s="1"/>
  <c r="N42" i="58"/>
  <c r="N23" i="58"/>
  <c r="N39" i="58"/>
  <c r="M91" i="58"/>
  <c r="M88" i="58"/>
  <c r="M94" i="58"/>
  <c r="M89" i="58"/>
  <c r="M106" i="58"/>
  <c r="M96" i="58"/>
  <c r="N81" i="58"/>
  <c r="L55" i="58" l="1"/>
  <c r="L61" i="58"/>
  <c r="L62" i="58"/>
  <c r="L57" i="58"/>
  <c r="L58" i="58"/>
  <c r="L60" i="58"/>
  <c r="L59" i="58"/>
  <c r="L54" i="58"/>
  <c r="L56" i="58"/>
  <c r="K71" i="58"/>
  <c r="K62" i="58"/>
  <c r="K68" i="58"/>
  <c r="K58" i="58"/>
  <c r="K54" i="58"/>
  <c r="K52" i="58"/>
  <c r="K69" i="58"/>
  <c r="K72" i="58"/>
  <c r="K65" i="58"/>
  <c r="K67" i="58"/>
  <c r="K64" i="58"/>
  <c r="K57" i="58"/>
  <c r="K50" i="58"/>
  <c r="K70" i="58"/>
  <c r="K66" i="58"/>
  <c r="S9" i="58" s="1"/>
  <c r="X10" i="58" s="1"/>
  <c r="K63" i="58"/>
  <c r="K60" i="58"/>
  <c r="K55" i="58"/>
  <c r="K53" i="58"/>
  <c r="K73" i="58"/>
  <c r="K61" i="58"/>
  <c r="K59" i="58"/>
  <c r="K51" i="58"/>
  <c r="K56" i="58"/>
  <c r="M78" i="58"/>
  <c r="M80" i="58"/>
  <c r="M55" i="58"/>
  <c r="M56" i="58"/>
  <c r="M43" i="58"/>
  <c r="M38" i="58"/>
  <c r="M44" i="58"/>
  <c r="M81" i="58"/>
  <c r="M57" i="58"/>
  <c r="M51" i="58"/>
  <c r="M52" i="58"/>
  <c r="M39" i="58"/>
  <c r="M45" i="58"/>
  <c r="M40" i="58"/>
  <c r="M77" i="58"/>
  <c r="M53" i="58"/>
  <c r="M50" i="58"/>
  <c r="M48" i="58"/>
  <c r="M46" i="58"/>
  <c r="U8" i="58" s="1"/>
  <c r="M41" i="58"/>
  <c r="M79" i="58"/>
  <c r="M54" i="58"/>
  <c r="M49" i="58"/>
  <c r="M47" i="58"/>
  <c r="M42" i="58"/>
  <c r="M37" i="58"/>
  <c r="J7" i="58"/>
  <c r="AF7" i="58" s="1"/>
  <c r="J11" i="58" l="1"/>
  <c r="K71" i="62"/>
  <c r="K61" i="62"/>
  <c r="J56" i="62"/>
  <c r="J58" i="62"/>
  <c r="T54" i="62"/>
  <c r="Q52" i="65" s="1"/>
  <c r="T61" i="62"/>
  <c r="Q59" i="65" s="1"/>
  <c r="K76" i="62"/>
  <c r="K41" i="62"/>
  <c r="K40" i="62"/>
  <c r="L49" i="62"/>
  <c r="U79" i="62"/>
  <c r="R77" i="65" s="1"/>
  <c r="U44" i="62"/>
  <c r="R42" i="65" s="1"/>
  <c r="V69" i="62"/>
  <c r="S67" i="65" s="1"/>
  <c r="M103" i="62"/>
  <c r="M92" i="62"/>
  <c r="M56" i="62"/>
  <c r="M59" i="62"/>
  <c r="V39" i="62"/>
  <c r="S37" i="65" s="1"/>
  <c r="V36" i="62"/>
  <c r="S34" i="65" s="1"/>
  <c r="V10" i="62"/>
  <c r="S8" i="65" s="1"/>
  <c r="J96" i="62"/>
  <c r="J100" i="62"/>
  <c r="L38" i="62"/>
  <c r="S56" i="62"/>
  <c r="P54" i="65" s="1"/>
  <c r="S38" i="62"/>
  <c r="P36" i="65" s="1"/>
  <c r="N59" i="58"/>
  <c r="L43" i="58"/>
  <c r="K12" i="62"/>
  <c r="K30" i="62"/>
  <c r="K52" i="62"/>
  <c r="S67" i="62"/>
  <c r="P65" i="65" s="1"/>
  <c r="S21" i="62"/>
  <c r="P19" i="65" s="1"/>
  <c r="T40" i="62"/>
  <c r="Q38" i="65" s="1"/>
  <c r="U57" i="62"/>
  <c r="R55" i="65" s="1"/>
  <c r="U102" i="62"/>
  <c r="R100" i="65" s="1"/>
  <c r="U97" i="62"/>
  <c r="R95" i="65" s="1"/>
  <c r="V78" i="62"/>
  <c r="S76" i="65" s="1"/>
  <c r="M33" i="62"/>
  <c r="M27" i="62"/>
  <c r="L63" i="62"/>
  <c r="T97" i="62"/>
  <c r="Q95" i="65" s="1"/>
  <c r="M74" i="62"/>
  <c r="K36" i="58"/>
  <c r="N70" i="58"/>
  <c r="M29" i="58"/>
  <c r="M7" i="58"/>
  <c r="L36" i="58"/>
  <c r="K63" i="62"/>
  <c r="K70" i="62"/>
  <c r="K91" i="62"/>
  <c r="K85" i="62"/>
  <c r="K96" i="62"/>
  <c r="K78" i="62"/>
  <c r="K90" i="62"/>
  <c r="K84" i="62"/>
  <c r="K97" i="62"/>
  <c r="K58" i="62"/>
  <c r="J14" i="58"/>
  <c r="K65" i="62"/>
  <c r="K64" i="62"/>
  <c r="K66" i="62"/>
  <c r="K79" i="62"/>
  <c r="K95" i="62"/>
  <c r="K100" i="62"/>
  <c r="K93" i="62"/>
  <c r="K94" i="62"/>
  <c r="K104" i="62"/>
  <c r="K86" i="62"/>
  <c r="K92" i="62"/>
  <c r="K55" i="62"/>
  <c r="K60" i="62"/>
  <c r="J53" i="62"/>
  <c r="J51" i="62"/>
  <c r="T62" i="62"/>
  <c r="Q60" i="65" s="1"/>
  <c r="K73" i="62"/>
  <c r="K35" i="62"/>
  <c r="K42" i="62"/>
  <c r="L54" i="62"/>
  <c r="U77" i="62"/>
  <c r="R75" i="65" s="1"/>
  <c r="U45" i="62"/>
  <c r="R43" i="65" s="1"/>
  <c r="V71" i="62"/>
  <c r="S69" i="65" s="1"/>
  <c r="M101" i="62"/>
  <c r="M104" i="62"/>
  <c r="M61" i="62"/>
  <c r="V19" i="62"/>
  <c r="S17" i="65" s="1"/>
  <c r="V16" i="62"/>
  <c r="S14" i="65" s="1"/>
  <c r="V13" i="62"/>
  <c r="S11" i="65" s="1"/>
  <c r="V26" i="62"/>
  <c r="S24" i="65" s="1"/>
  <c r="J84" i="62"/>
  <c r="J82" i="62"/>
  <c r="L43" i="62"/>
  <c r="T44" i="62"/>
  <c r="Q42" i="65" s="1"/>
  <c r="S54" i="62"/>
  <c r="P52" i="65" s="1"/>
  <c r="N47" i="58"/>
  <c r="K28" i="62"/>
  <c r="K23" i="62"/>
  <c r="S68" i="62"/>
  <c r="P66" i="65" s="1"/>
  <c r="S19" i="62"/>
  <c r="P17" i="65" s="1"/>
  <c r="S18" i="62"/>
  <c r="P16" i="65" s="1"/>
  <c r="T42" i="62"/>
  <c r="Q40" i="65" s="1"/>
  <c r="U88" i="62"/>
  <c r="R86" i="65" s="1"/>
  <c r="L68" i="62"/>
  <c r="V76" i="62"/>
  <c r="S74" i="65" s="1"/>
  <c r="M20" i="62"/>
  <c r="M14" i="62"/>
  <c r="M7" i="62"/>
  <c r="L61" i="62"/>
  <c r="T82" i="62"/>
  <c r="Q80" i="65" s="1"/>
  <c r="T92" i="62"/>
  <c r="Q90" i="65" s="1"/>
  <c r="K30" i="58"/>
  <c r="M12" i="58"/>
  <c r="M18" i="58"/>
  <c r="L41" i="58"/>
  <c r="K68" i="62"/>
  <c r="K99" i="62"/>
  <c r="K81" i="62"/>
  <c r="K105" i="62"/>
  <c r="K59" i="62"/>
  <c r="J50" i="62"/>
  <c r="J55" i="62"/>
  <c r="T56" i="62"/>
  <c r="Q54" i="65" s="1"/>
  <c r="T59" i="62"/>
  <c r="Q57" i="65" s="1"/>
  <c r="K74" i="62"/>
  <c r="K36" i="62"/>
  <c r="L51" i="62"/>
  <c r="U39" i="62"/>
  <c r="R37" i="65" s="1"/>
  <c r="U38" i="62"/>
  <c r="R36" i="65" s="1"/>
  <c r="V66" i="62"/>
  <c r="S64" i="65" s="1"/>
  <c r="M87" i="62"/>
  <c r="M98" i="62"/>
  <c r="M106" i="62"/>
  <c r="M54" i="62"/>
  <c r="V23" i="62"/>
  <c r="S21" i="65" s="1"/>
  <c r="V20" i="62"/>
  <c r="S18" i="65" s="1"/>
  <c r="V17" i="62"/>
  <c r="S15" i="65" s="1"/>
  <c r="V42" i="62"/>
  <c r="S40" i="65" s="1"/>
  <c r="J87" i="62"/>
  <c r="J88" i="62"/>
  <c r="T50" i="62"/>
  <c r="Q48" i="65" s="1"/>
  <c r="S71" i="62"/>
  <c r="P69" i="65" s="1"/>
  <c r="S39" i="62"/>
  <c r="P37" i="65" s="1"/>
  <c r="N53" i="58"/>
  <c r="L44" i="58"/>
  <c r="K21" i="62"/>
  <c r="K7" i="62"/>
  <c r="K49" i="62"/>
  <c r="S12" i="62"/>
  <c r="P10" i="65" s="1"/>
  <c r="U104" i="62"/>
  <c r="R102" i="65" s="1"/>
  <c r="L71" i="62"/>
  <c r="V83" i="62"/>
  <c r="S81" i="65" s="1"/>
  <c r="M36" i="62"/>
  <c r="M30" i="62"/>
  <c r="T98" i="62"/>
  <c r="Q96" i="65" s="1"/>
  <c r="T103" i="62"/>
  <c r="Q101" i="65" s="1"/>
  <c r="K35" i="58"/>
  <c r="M28" i="58"/>
  <c r="M34" i="58"/>
  <c r="L35" i="58"/>
  <c r="J10" i="58"/>
  <c r="K72" i="62"/>
  <c r="K83" i="62"/>
  <c r="K102" i="62"/>
  <c r="K88" i="62"/>
  <c r="K101" i="62"/>
  <c r="K54" i="62"/>
  <c r="J15" i="58"/>
  <c r="K67" i="62"/>
  <c r="K69" i="62"/>
  <c r="K87" i="62"/>
  <c r="K103" i="62"/>
  <c r="K82" i="62"/>
  <c r="K98" i="62"/>
  <c r="K89" i="62"/>
  <c r="K106" i="62"/>
  <c r="K80" i="62"/>
  <c r="K57" i="62"/>
  <c r="K56" i="62"/>
  <c r="K62" i="62"/>
  <c r="J52" i="62"/>
  <c r="J54" i="62"/>
  <c r="J57" i="62"/>
  <c r="T60" i="62"/>
  <c r="Q58" i="65" s="1"/>
  <c r="T55" i="62"/>
  <c r="Q53" i="65" s="1"/>
  <c r="K75" i="62"/>
  <c r="K37" i="62"/>
  <c r="K34" i="62"/>
  <c r="L56" i="62"/>
  <c r="U78" i="62"/>
  <c r="R76" i="65" s="1"/>
  <c r="U40" i="62"/>
  <c r="R38" i="65" s="1"/>
  <c r="V64" i="62"/>
  <c r="S62" i="65" s="1"/>
  <c r="M99" i="62"/>
  <c r="M89" i="62"/>
  <c r="M97" i="62"/>
  <c r="M55" i="62"/>
  <c r="V35" i="62"/>
  <c r="S33" i="65" s="1"/>
  <c r="V32" i="62"/>
  <c r="S30" i="65" s="1"/>
  <c r="V29" i="62"/>
  <c r="S27" i="65" s="1"/>
  <c r="J103" i="62"/>
  <c r="J105" i="62"/>
  <c r="L44" i="62"/>
  <c r="T47" i="62"/>
  <c r="Q45" i="65" s="1"/>
  <c r="S72" i="62"/>
  <c r="P70" i="65" s="1"/>
  <c r="S33" i="62"/>
  <c r="P31" i="65" s="1"/>
  <c r="N57" i="58"/>
  <c r="N48" i="58"/>
  <c r="L49" i="58"/>
  <c r="K14" i="62"/>
  <c r="K51" i="62"/>
  <c r="S28" i="62"/>
  <c r="P26" i="65" s="1"/>
  <c r="U52" i="62"/>
  <c r="R50" i="65" s="1"/>
  <c r="U86" i="62"/>
  <c r="R84" i="65" s="1"/>
  <c r="U99" i="62"/>
  <c r="R97" i="65" s="1"/>
  <c r="L70" i="62"/>
  <c r="V84" i="62"/>
  <c r="S82" i="65" s="1"/>
  <c r="M17" i="62"/>
  <c r="M11" i="62"/>
  <c r="L60" i="62"/>
  <c r="T104" i="62"/>
  <c r="Q102" i="65" s="1"/>
  <c r="T99" i="62"/>
  <c r="Q97" i="65" s="1"/>
  <c r="M80" i="62"/>
  <c r="N63" i="58"/>
  <c r="M13" i="58"/>
  <c r="M23" i="58"/>
  <c r="L52" i="62"/>
  <c r="L50" i="62"/>
  <c r="L57" i="62"/>
  <c r="U80" i="62"/>
  <c r="R78" i="65" s="1"/>
  <c r="U47" i="62"/>
  <c r="R45" i="65" s="1"/>
  <c r="U41" i="62"/>
  <c r="R39" i="65" s="1"/>
  <c r="U46" i="62"/>
  <c r="R44" i="65" s="1"/>
  <c r="V67" i="62"/>
  <c r="S65" i="65" s="1"/>
  <c r="V65" i="62"/>
  <c r="S63" i="65" s="1"/>
  <c r="M95" i="62"/>
  <c r="M105" i="62"/>
  <c r="M96" i="62"/>
  <c r="M94" i="62"/>
  <c r="M102" i="62"/>
  <c r="M57" i="62"/>
  <c r="M62" i="62"/>
  <c r="V15" i="62"/>
  <c r="S13" i="65" s="1"/>
  <c r="V31" i="62"/>
  <c r="S29" i="65" s="1"/>
  <c r="V12" i="62"/>
  <c r="S10" i="65" s="1"/>
  <c r="V28" i="62"/>
  <c r="S26" i="65" s="1"/>
  <c r="V9" i="62"/>
  <c r="S7" i="65" s="1"/>
  <c r="V25" i="62"/>
  <c r="S23" i="65" s="1"/>
  <c r="V41" i="62"/>
  <c r="S39" i="65" s="1"/>
  <c r="V22" i="62"/>
  <c r="S20" i="65" s="1"/>
  <c r="V38" i="62"/>
  <c r="S36" i="65" s="1"/>
  <c r="J76" i="62"/>
  <c r="J83" i="62"/>
  <c r="J99" i="62"/>
  <c r="J101" i="62"/>
  <c r="J74" i="62"/>
  <c r="J78" i="62"/>
  <c r="J104" i="62"/>
  <c r="J85" i="62"/>
  <c r="J92" i="62"/>
  <c r="L40" i="62"/>
  <c r="L45" i="62"/>
  <c r="L39" i="62"/>
  <c r="T46" i="62"/>
  <c r="Q44" i="65" s="1"/>
  <c r="T45" i="62"/>
  <c r="Q43" i="65" s="1"/>
  <c r="S73" i="62"/>
  <c r="P71" i="65" s="1"/>
  <c r="S52" i="62"/>
  <c r="P50" i="65" s="1"/>
  <c r="S50" i="62"/>
  <c r="P48" i="65" s="1"/>
  <c r="S35" i="62"/>
  <c r="P33" i="65" s="1"/>
  <c r="S29" i="62"/>
  <c r="P27" i="65" s="1"/>
  <c r="S34" i="62"/>
  <c r="P32" i="65" s="1"/>
  <c r="N60" i="58"/>
  <c r="N55" i="58"/>
  <c r="N51" i="58"/>
  <c r="N46" i="58"/>
  <c r="V8" i="58" s="1"/>
  <c r="AA8" i="58" s="1"/>
  <c r="N52" i="58"/>
  <c r="L45" i="58"/>
  <c r="L50" i="58"/>
  <c r="K8" i="62"/>
  <c r="K24" i="62"/>
  <c r="K17" i="62"/>
  <c r="K10" i="62"/>
  <c r="K26" i="62"/>
  <c r="K19" i="62"/>
  <c r="K32" i="62"/>
  <c r="K45" i="62"/>
  <c r="K47" i="62"/>
  <c r="K44" i="62"/>
  <c r="S63" i="62"/>
  <c r="P61" i="65" s="1"/>
  <c r="S66" i="62"/>
  <c r="P64" i="65" s="1"/>
  <c r="S64" i="62"/>
  <c r="P62" i="65" s="1"/>
  <c r="S15" i="62"/>
  <c r="P13" i="65" s="1"/>
  <c r="S8" i="62"/>
  <c r="P6" i="65" s="1"/>
  <c r="S24" i="62"/>
  <c r="P22" i="65" s="1"/>
  <c r="S17" i="62"/>
  <c r="P15" i="65" s="1"/>
  <c r="S14" i="62"/>
  <c r="P12" i="65" s="1"/>
  <c r="S7" i="62"/>
  <c r="P5" i="65" s="1"/>
  <c r="T36" i="62"/>
  <c r="Q34" i="65" s="1"/>
  <c r="T38" i="62"/>
  <c r="Q36" i="65" s="1"/>
  <c r="U48" i="62"/>
  <c r="R46" i="65" s="1"/>
  <c r="U53" i="62"/>
  <c r="R51" i="65" s="1"/>
  <c r="U82" i="62"/>
  <c r="R80" i="65" s="1"/>
  <c r="U98" i="62"/>
  <c r="R96" i="65" s="1"/>
  <c r="U91" i="62"/>
  <c r="R89" i="65" s="1"/>
  <c r="U103" i="62"/>
  <c r="R101" i="65" s="1"/>
  <c r="U85" i="62"/>
  <c r="R83" i="65" s="1"/>
  <c r="U95" i="62"/>
  <c r="R93" i="65" s="1"/>
  <c r="U105" i="62"/>
  <c r="R103" i="65" s="1"/>
  <c r="L67" i="62"/>
  <c r="L73" i="62"/>
  <c r="V85" i="62"/>
  <c r="S83" i="65" s="1"/>
  <c r="V74" i="62"/>
  <c r="S72" i="65" s="1"/>
  <c r="V77" i="62"/>
  <c r="S75" i="65" s="1"/>
  <c r="M16" i="62"/>
  <c r="M32" i="62"/>
  <c r="M13" i="62"/>
  <c r="M29" i="62"/>
  <c r="M10" i="62"/>
  <c r="M26" i="62"/>
  <c r="M42" i="62"/>
  <c r="M23" i="62"/>
  <c r="M39" i="62"/>
  <c r="L59" i="62"/>
  <c r="L65" i="62"/>
  <c r="T78" i="62"/>
  <c r="Q76" i="65" s="1"/>
  <c r="T94" i="62"/>
  <c r="Q92" i="65" s="1"/>
  <c r="T88" i="62"/>
  <c r="Q86" i="65" s="1"/>
  <c r="T79" i="62"/>
  <c r="Q77" i="65" s="1"/>
  <c r="T91" i="62"/>
  <c r="Q89" i="65" s="1"/>
  <c r="T89" i="62"/>
  <c r="Q87" i="65" s="1"/>
  <c r="T85" i="62"/>
  <c r="Q83" i="65" s="1"/>
  <c r="T95" i="62"/>
  <c r="Q93" i="65" s="1"/>
  <c r="M76" i="62"/>
  <c r="M77" i="62"/>
  <c r="K32" i="58"/>
  <c r="K37" i="58"/>
  <c r="K31" i="58"/>
  <c r="N68" i="58"/>
  <c r="N65" i="58"/>
  <c r="M8" i="58"/>
  <c r="M24" i="58"/>
  <c r="M9" i="58"/>
  <c r="M25" i="58"/>
  <c r="M14" i="58"/>
  <c r="M30" i="58"/>
  <c r="M19" i="58"/>
  <c r="M35" i="58"/>
  <c r="L37" i="58"/>
  <c r="L42" i="58"/>
  <c r="V33" i="62"/>
  <c r="S31" i="65" s="1"/>
  <c r="V14" i="62"/>
  <c r="S12" i="65" s="1"/>
  <c r="V30" i="62"/>
  <c r="S28" i="65" s="1"/>
  <c r="V7" i="62"/>
  <c r="S5" i="65" s="1"/>
  <c r="J75" i="62"/>
  <c r="J91" i="62"/>
  <c r="J80" i="62"/>
  <c r="J81" i="62"/>
  <c r="J98" i="62"/>
  <c r="J89" i="62"/>
  <c r="J106" i="62"/>
  <c r="J102" i="62"/>
  <c r="L37" i="62"/>
  <c r="L42" i="62"/>
  <c r="L47" i="62"/>
  <c r="T48" i="62"/>
  <c r="Q46" i="65" s="1"/>
  <c r="T43" i="62"/>
  <c r="Q41" i="65" s="1"/>
  <c r="T49" i="62"/>
  <c r="Q47" i="65" s="1"/>
  <c r="S70" i="62"/>
  <c r="P68" i="65" s="1"/>
  <c r="S51" i="62"/>
  <c r="P49" i="65" s="1"/>
  <c r="S53" i="62"/>
  <c r="P51" i="65" s="1"/>
  <c r="S58" i="62"/>
  <c r="P56" i="65" s="1"/>
  <c r="S32" i="62"/>
  <c r="P30" i="65" s="1"/>
  <c r="S37" i="62"/>
  <c r="P35" i="65" s="1"/>
  <c r="N54" i="58"/>
  <c r="N61" i="58"/>
  <c r="N43" i="58"/>
  <c r="N49" i="58"/>
  <c r="N44" i="58"/>
  <c r="L48" i="58"/>
  <c r="L53" i="58"/>
  <c r="L47" i="58"/>
  <c r="K16" i="62"/>
  <c r="K9" i="62"/>
  <c r="K25" i="62"/>
  <c r="K18" i="62"/>
  <c r="K11" i="62"/>
  <c r="K27" i="62"/>
  <c r="K53" i="62"/>
  <c r="K48" i="62"/>
  <c r="K46" i="62"/>
  <c r="S61" i="62"/>
  <c r="P59" i="65" s="1"/>
  <c r="S65" i="62"/>
  <c r="P63" i="65" s="1"/>
  <c r="S23" i="62"/>
  <c r="P21" i="65" s="1"/>
  <c r="S16" i="62"/>
  <c r="P14" i="65" s="1"/>
  <c r="S9" i="62"/>
  <c r="P7" i="65" s="1"/>
  <c r="S25" i="62"/>
  <c r="P23" i="65" s="1"/>
  <c r="S22" i="62"/>
  <c r="P20" i="65" s="1"/>
  <c r="T35" i="62"/>
  <c r="Q33" i="65" s="1"/>
  <c r="T33" i="62"/>
  <c r="Q31" i="65" s="1"/>
  <c r="T37" i="62"/>
  <c r="Q35" i="65" s="1"/>
  <c r="U51" i="62"/>
  <c r="R49" i="65" s="1"/>
  <c r="U56" i="62"/>
  <c r="R54" i="65" s="1"/>
  <c r="U50" i="62"/>
  <c r="R48" i="65" s="1"/>
  <c r="U90" i="62"/>
  <c r="R88" i="65" s="1"/>
  <c r="U106" i="62"/>
  <c r="R104" i="65" s="1"/>
  <c r="U92" i="62"/>
  <c r="R90" i="65" s="1"/>
  <c r="U83" i="62"/>
  <c r="R81" i="65" s="1"/>
  <c r="U100" i="62"/>
  <c r="R98" i="65" s="1"/>
  <c r="U93" i="62"/>
  <c r="R91" i="65" s="1"/>
  <c r="L72" i="62"/>
  <c r="L75" i="62"/>
  <c r="L69" i="62"/>
  <c r="V82" i="62"/>
  <c r="S80" i="65" s="1"/>
  <c r="V81" i="62"/>
  <c r="S79" i="65" s="1"/>
  <c r="V75" i="62"/>
  <c r="S73" i="65" s="1"/>
  <c r="V72" i="62"/>
  <c r="S70" i="65" s="1"/>
  <c r="V73" i="62"/>
  <c r="S71" i="65" s="1"/>
  <c r="M8" i="62"/>
  <c r="M24" i="62"/>
  <c r="M40" i="62"/>
  <c r="M21" i="62"/>
  <c r="M37" i="62"/>
  <c r="M18" i="62"/>
  <c r="M34" i="62"/>
  <c r="M15" i="62"/>
  <c r="M31" i="62"/>
  <c r="L64" i="62"/>
  <c r="L66" i="62"/>
  <c r="T86" i="62"/>
  <c r="Q84" i="65" s="1"/>
  <c r="T102" i="62"/>
  <c r="Q100" i="65" s="1"/>
  <c r="T84" i="62"/>
  <c r="Q82" i="65" s="1"/>
  <c r="T81" i="62"/>
  <c r="Q79" i="65" s="1"/>
  <c r="T93" i="62"/>
  <c r="Q91" i="65" s="1"/>
  <c r="T105" i="62"/>
  <c r="Q103" i="65" s="1"/>
  <c r="T101" i="62"/>
  <c r="Q99" i="65" s="1"/>
  <c r="M75" i="62"/>
  <c r="M73" i="62"/>
  <c r="K29" i="58"/>
  <c r="K34" i="58"/>
  <c r="K39" i="58"/>
  <c r="N67" i="58"/>
  <c r="N69" i="58"/>
  <c r="M16" i="58"/>
  <c r="M32" i="58"/>
  <c r="M17" i="58"/>
  <c r="M33" i="58"/>
  <c r="M22" i="58"/>
  <c r="M11" i="58"/>
  <c r="M27" i="58"/>
  <c r="L40" i="58"/>
  <c r="L34" i="58"/>
  <c r="L39" i="58"/>
  <c r="T58" i="62"/>
  <c r="Q56" i="65" s="1"/>
  <c r="T57" i="62"/>
  <c r="Q55" i="65" s="1"/>
  <c r="K77" i="62"/>
  <c r="K33" i="62"/>
  <c r="K39" i="62"/>
  <c r="K38" i="62"/>
  <c r="L48" i="62"/>
  <c r="L53" i="62"/>
  <c r="L55" i="62"/>
  <c r="U81" i="62"/>
  <c r="R79" i="65" s="1"/>
  <c r="U43" i="62"/>
  <c r="R41" i="65" s="1"/>
  <c r="U37" i="62"/>
  <c r="R35" i="65" s="1"/>
  <c r="U42" i="62"/>
  <c r="R40" i="65" s="1"/>
  <c r="V63" i="62"/>
  <c r="S61" i="65" s="1"/>
  <c r="V70" i="62"/>
  <c r="S68" i="65" s="1"/>
  <c r="V68" i="62"/>
  <c r="S66" i="65" s="1"/>
  <c r="M91" i="62"/>
  <c r="M88" i="62"/>
  <c r="M90" i="62"/>
  <c r="M93" i="62"/>
  <c r="M100" i="62"/>
  <c r="M60" i="62"/>
  <c r="M58" i="62"/>
  <c r="V11" i="62"/>
  <c r="S9" i="65" s="1"/>
  <c r="V27" i="62"/>
  <c r="S25" i="65" s="1"/>
  <c r="V8" i="62"/>
  <c r="S6" i="65" s="1"/>
  <c r="V24" i="62"/>
  <c r="S22" i="65" s="1"/>
  <c r="V40" i="62"/>
  <c r="S38" i="65" s="1"/>
  <c r="V21" i="62"/>
  <c r="S19" i="65" s="1"/>
  <c r="V37" i="62"/>
  <c r="S35" i="65" s="1"/>
  <c r="V18" i="62"/>
  <c r="S16" i="65" s="1"/>
  <c r="V34" i="62"/>
  <c r="S32" i="65" s="1"/>
  <c r="J79" i="62"/>
  <c r="J95" i="62"/>
  <c r="J86" i="62"/>
  <c r="J93" i="62"/>
  <c r="J94" i="62"/>
  <c r="J90" i="62"/>
  <c r="J77" i="62"/>
  <c r="J97" i="62"/>
  <c r="L41" i="62"/>
  <c r="L46" i="62"/>
  <c r="T52" i="62"/>
  <c r="Q50" i="65" s="1"/>
  <c r="T51" i="62"/>
  <c r="Q49" i="65" s="1"/>
  <c r="T53" i="62"/>
  <c r="Q51" i="65" s="1"/>
  <c r="S69" i="62"/>
  <c r="P67" i="65" s="1"/>
  <c r="S55" i="62"/>
  <c r="P53" i="65" s="1"/>
  <c r="S57" i="62"/>
  <c r="P55" i="65" s="1"/>
  <c r="S31" i="62"/>
  <c r="P29" i="65" s="1"/>
  <c r="S36" i="62"/>
  <c r="P34" i="65" s="1"/>
  <c r="S30" i="62"/>
  <c r="P28" i="65" s="1"/>
  <c r="N56" i="58"/>
  <c r="N58" i="58"/>
  <c r="N62" i="58"/>
  <c r="N50" i="58"/>
  <c r="N45" i="58"/>
  <c r="L52" i="58"/>
  <c r="L46" i="58"/>
  <c r="T8" i="58" s="1"/>
  <c r="L51" i="58"/>
  <c r="K20" i="62"/>
  <c r="K13" i="62"/>
  <c r="K29" i="62"/>
  <c r="K22" i="62"/>
  <c r="K15" i="62"/>
  <c r="K31" i="62"/>
  <c r="K43" i="62"/>
  <c r="K50" i="62"/>
  <c r="S59" i="62"/>
  <c r="P57" i="65" s="1"/>
  <c r="S62" i="62"/>
  <c r="P60" i="65" s="1"/>
  <c r="S60" i="62"/>
  <c r="P58" i="65" s="1"/>
  <c r="S11" i="62"/>
  <c r="P9" i="65" s="1"/>
  <c r="S27" i="62"/>
  <c r="P25" i="65" s="1"/>
  <c r="S20" i="62"/>
  <c r="P18" i="65" s="1"/>
  <c r="S13" i="62"/>
  <c r="P11" i="65" s="1"/>
  <c r="S10" i="62"/>
  <c r="P8" i="65" s="1"/>
  <c r="S26" i="62"/>
  <c r="P24" i="65" s="1"/>
  <c r="T39" i="62"/>
  <c r="Q37" i="65" s="1"/>
  <c r="T34" i="62"/>
  <c r="Q32" i="65" s="1"/>
  <c r="T41" i="62"/>
  <c r="Q39" i="65" s="1"/>
  <c r="U55" i="62"/>
  <c r="R53" i="65" s="1"/>
  <c r="U49" i="62"/>
  <c r="R47" i="65" s="1"/>
  <c r="U54" i="62"/>
  <c r="R52" i="65" s="1"/>
  <c r="U94" i="62"/>
  <c r="R92" i="65" s="1"/>
  <c r="U96" i="62"/>
  <c r="R94" i="65" s="1"/>
  <c r="U87" i="62"/>
  <c r="R85" i="65" s="1"/>
  <c r="U84" i="62"/>
  <c r="R82" i="65" s="1"/>
  <c r="U101" i="62"/>
  <c r="R99" i="65" s="1"/>
  <c r="U89" i="62"/>
  <c r="R87" i="65" s="1"/>
  <c r="L76" i="62"/>
  <c r="L74" i="62"/>
  <c r="V86" i="62"/>
  <c r="S84" i="65" s="1"/>
  <c r="V79" i="62"/>
  <c r="S77" i="65" s="1"/>
  <c r="V80" i="62"/>
  <c r="S78" i="65" s="1"/>
  <c r="M12" i="62"/>
  <c r="M28" i="62"/>
  <c r="M9" i="62"/>
  <c r="M25" i="62"/>
  <c r="M41" i="62"/>
  <c r="M22" i="62"/>
  <c r="M38" i="62"/>
  <c r="M19" i="62"/>
  <c r="M35" i="62"/>
  <c r="L58" i="62"/>
  <c r="L62" i="62"/>
  <c r="T90" i="62"/>
  <c r="Q88" i="65" s="1"/>
  <c r="T106" i="62"/>
  <c r="Q104" i="65" s="1"/>
  <c r="T100" i="62"/>
  <c r="Q98" i="65" s="1"/>
  <c r="T96" i="62"/>
  <c r="Q94" i="65" s="1"/>
  <c r="T87" i="62"/>
  <c r="Q85" i="65" s="1"/>
  <c r="T83" i="62"/>
  <c r="Q81" i="65" s="1"/>
  <c r="T80" i="62"/>
  <c r="Q78" i="65" s="1"/>
  <c r="M72" i="62"/>
  <c r="M79" i="62"/>
  <c r="M78" i="62"/>
  <c r="K33" i="58"/>
  <c r="K38" i="58"/>
  <c r="N64" i="58"/>
  <c r="N71" i="58"/>
  <c r="N66" i="58"/>
  <c r="V9" i="58" s="1"/>
  <c r="M20" i="58"/>
  <c r="M36" i="58"/>
  <c r="M21" i="58"/>
  <c r="M10" i="58"/>
  <c r="M26" i="58"/>
  <c r="U7" i="58" s="1"/>
  <c r="Z8" i="58" s="1"/>
  <c r="M15" i="58"/>
  <c r="M31" i="58"/>
  <c r="L33" i="58"/>
  <c r="L38" i="58"/>
  <c r="J29" i="62"/>
  <c r="J34" i="62"/>
  <c r="J39" i="62"/>
  <c r="J20" i="62"/>
  <c r="J13" i="62"/>
  <c r="J10" i="62"/>
  <c r="J26" i="62"/>
  <c r="J23" i="62"/>
  <c r="S44" i="62"/>
  <c r="P42" i="65" s="1"/>
  <c r="S49" i="62"/>
  <c r="P47" i="65" s="1"/>
  <c r="S79" i="62"/>
  <c r="P77" i="65" s="1"/>
  <c r="S86" i="62"/>
  <c r="P84" i="65" s="1"/>
  <c r="S102" i="62"/>
  <c r="P100" i="65" s="1"/>
  <c r="S104" i="62"/>
  <c r="P102" i="65" s="1"/>
  <c r="S85" i="62"/>
  <c r="P83" i="65" s="1"/>
  <c r="S91" i="62"/>
  <c r="P89" i="65" s="1"/>
  <c r="S87" i="62"/>
  <c r="P85" i="65" s="1"/>
  <c r="S100" i="62"/>
  <c r="P98" i="65" s="1"/>
  <c r="L95" i="62"/>
  <c r="L93" i="62"/>
  <c r="L89" i="62"/>
  <c r="L97" i="62"/>
  <c r="L88" i="62"/>
  <c r="L86" i="62"/>
  <c r="U58" i="62"/>
  <c r="R56" i="65" s="1"/>
  <c r="U65" i="62"/>
  <c r="R63" i="65" s="1"/>
  <c r="M83" i="62"/>
  <c r="M81" i="62"/>
  <c r="M48" i="62"/>
  <c r="M53" i="62"/>
  <c r="M47" i="62"/>
  <c r="L81" i="62"/>
  <c r="T11" i="62"/>
  <c r="Q9" i="65" s="1"/>
  <c r="T27" i="62"/>
  <c r="Q25" i="65" s="1"/>
  <c r="T16" i="62"/>
  <c r="Q14" i="65" s="1"/>
  <c r="T32" i="62"/>
  <c r="Q30" i="65" s="1"/>
  <c r="T21" i="62"/>
  <c r="Q19" i="65" s="1"/>
  <c r="T14" i="62"/>
  <c r="Q12" i="65" s="1"/>
  <c r="T30" i="62"/>
  <c r="Q28" i="65" s="1"/>
  <c r="J64" i="62"/>
  <c r="J67" i="62"/>
  <c r="J65" i="62"/>
  <c r="M72" i="58"/>
  <c r="M75" i="58"/>
  <c r="M74" i="58"/>
  <c r="M61" i="58"/>
  <c r="M64" i="58"/>
  <c r="L74" i="58"/>
  <c r="L71" i="58"/>
  <c r="L66" i="58"/>
  <c r="T9" i="58" s="1"/>
  <c r="Y9" i="58" s="1"/>
  <c r="L68" i="58"/>
  <c r="L79" i="58"/>
  <c r="L95" i="58"/>
  <c r="L81" i="58"/>
  <c r="L94" i="58"/>
  <c r="L90" i="58"/>
  <c r="L92" i="58"/>
  <c r="L100" i="58"/>
  <c r="J69" i="62"/>
  <c r="T76" i="62"/>
  <c r="Q74" i="65" s="1"/>
  <c r="U71" i="62"/>
  <c r="R69" i="65" s="1"/>
  <c r="U69" i="62"/>
  <c r="R67" i="65" s="1"/>
  <c r="U72" i="62"/>
  <c r="R70" i="65" s="1"/>
  <c r="U23" i="62"/>
  <c r="R21" i="65" s="1"/>
  <c r="U8" i="62"/>
  <c r="R6" i="65" s="1"/>
  <c r="U24" i="62"/>
  <c r="R22" i="65" s="1"/>
  <c r="U9" i="62"/>
  <c r="R7" i="65" s="1"/>
  <c r="U25" i="62"/>
  <c r="R23" i="65" s="1"/>
  <c r="U14" i="62"/>
  <c r="R12" i="65" s="1"/>
  <c r="U30" i="62"/>
  <c r="R28" i="65" s="1"/>
  <c r="L12" i="62"/>
  <c r="L28" i="62"/>
  <c r="L13" i="62"/>
  <c r="L29" i="62"/>
  <c r="L18" i="62"/>
  <c r="L34" i="62"/>
  <c r="L23" i="62"/>
  <c r="L7" i="62"/>
  <c r="V87" i="62"/>
  <c r="S85" i="65" s="1"/>
  <c r="V102" i="62"/>
  <c r="S100" i="65" s="1"/>
  <c r="V93" i="62"/>
  <c r="S91" i="65" s="1"/>
  <c r="V101" i="62"/>
  <c r="S99" i="65" s="1"/>
  <c r="V97" i="62"/>
  <c r="S95" i="65" s="1"/>
  <c r="V55" i="62"/>
  <c r="S53" i="65" s="1"/>
  <c r="V57" i="62"/>
  <c r="S55" i="65" s="1"/>
  <c r="V62" i="62"/>
  <c r="S60" i="65" s="1"/>
  <c r="M63" i="62"/>
  <c r="M69" i="62"/>
  <c r="V47" i="62"/>
  <c r="S45" i="65" s="1"/>
  <c r="V52" i="62"/>
  <c r="S50" i="65" s="1"/>
  <c r="V46" i="62"/>
  <c r="S44" i="65" s="1"/>
  <c r="T64" i="62"/>
  <c r="Q62" i="65" s="1"/>
  <c r="T72" i="62"/>
  <c r="Q70" i="65" s="1"/>
  <c r="T67" i="62"/>
  <c r="Q65" i="65" s="1"/>
  <c r="J44" i="62"/>
  <c r="J49" i="62"/>
  <c r="J47" i="62"/>
  <c r="L8" i="58"/>
  <c r="L24" i="58"/>
  <c r="L13" i="58"/>
  <c r="L29" i="58"/>
  <c r="L22" i="58"/>
  <c r="L15" i="58"/>
  <c r="L31" i="58"/>
  <c r="K16" i="58"/>
  <c r="K9" i="58"/>
  <c r="K25" i="58"/>
  <c r="K22" i="58"/>
  <c r="K19" i="58"/>
  <c r="K48" i="58"/>
  <c r="K42" i="58"/>
  <c r="J33" i="62"/>
  <c r="J38" i="62"/>
  <c r="J8" i="62"/>
  <c r="J24" i="62"/>
  <c r="J17" i="62"/>
  <c r="J14" i="62"/>
  <c r="J11" i="62"/>
  <c r="J27" i="62"/>
  <c r="S43" i="62"/>
  <c r="P41" i="65" s="1"/>
  <c r="S48" i="62"/>
  <c r="P46" i="65" s="1"/>
  <c r="S42" i="62"/>
  <c r="P40" i="65" s="1"/>
  <c r="S74" i="62"/>
  <c r="P72" i="65" s="1"/>
  <c r="S90" i="62"/>
  <c r="P88" i="65" s="1"/>
  <c r="S106" i="62"/>
  <c r="P104" i="65" s="1"/>
  <c r="S99" i="62"/>
  <c r="P97" i="65" s="1"/>
  <c r="S101" i="62"/>
  <c r="P99" i="65" s="1"/>
  <c r="S92" i="62"/>
  <c r="P90" i="65" s="1"/>
  <c r="S88" i="62"/>
  <c r="P86" i="65" s="1"/>
  <c r="S84" i="62"/>
  <c r="P82" i="65" s="1"/>
  <c r="L83" i="62"/>
  <c r="L99" i="62"/>
  <c r="L106" i="62"/>
  <c r="L85" i="62"/>
  <c r="L98" i="62"/>
  <c r="L90" i="62"/>
  <c r="L101" i="62"/>
  <c r="U62" i="62"/>
  <c r="R60" i="65" s="1"/>
  <c r="U64" i="62"/>
  <c r="R62" i="65" s="1"/>
  <c r="M86" i="62"/>
  <c r="M52" i="62"/>
  <c r="M46" i="62"/>
  <c r="M51" i="62"/>
  <c r="L77" i="62"/>
  <c r="T15" i="62"/>
  <c r="Q13" i="65" s="1"/>
  <c r="T31" i="62"/>
  <c r="Q29" i="65" s="1"/>
  <c r="T20" i="62"/>
  <c r="Q18" i="65" s="1"/>
  <c r="T9" i="62"/>
  <c r="Q7" i="65" s="1"/>
  <c r="T25" i="62"/>
  <c r="Q23" i="65" s="1"/>
  <c r="T18" i="62"/>
  <c r="Q16" i="65" s="1"/>
  <c r="T7" i="62"/>
  <c r="Q5" i="65" s="1"/>
  <c r="J68" i="62"/>
  <c r="J61" i="62"/>
  <c r="M76" i="58"/>
  <c r="M70" i="58"/>
  <c r="M66" i="58"/>
  <c r="U9" i="58" s="1"/>
  <c r="M62" i="58"/>
  <c r="M60" i="58"/>
  <c r="L75" i="58"/>
  <c r="L67" i="58"/>
  <c r="L69" i="58"/>
  <c r="L64" i="58"/>
  <c r="L83" i="58"/>
  <c r="L99" i="58"/>
  <c r="L96" i="58"/>
  <c r="L93" i="58"/>
  <c r="L104" i="58"/>
  <c r="L82" i="58"/>
  <c r="L101" i="58"/>
  <c r="J72" i="62"/>
  <c r="J73" i="62"/>
  <c r="T74" i="62"/>
  <c r="Q72" i="65" s="1"/>
  <c r="T77" i="62"/>
  <c r="Q75" i="65" s="1"/>
  <c r="U75" i="62"/>
  <c r="R73" i="65" s="1"/>
  <c r="U68" i="62"/>
  <c r="R66" i="65" s="1"/>
  <c r="U11" i="62"/>
  <c r="R9" i="65" s="1"/>
  <c r="U27" i="62"/>
  <c r="R25" i="65" s="1"/>
  <c r="U12" i="62"/>
  <c r="R10" i="65" s="1"/>
  <c r="U28" i="62"/>
  <c r="R26" i="65" s="1"/>
  <c r="U13" i="62"/>
  <c r="R11" i="65" s="1"/>
  <c r="U29" i="62"/>
  <c r="R27" i="65" s="1"/>
  <c r="U18" i="62"/>
  <c r="R16" i="65" s="1"/>
  <c r="U34" i="62"/>
  <c r="R32" i="65" s="1"/>
  <c r="L16" i="62"/>
  <c r="L32" i="62"/>
  <c r="L17" i="62"/>
  <c r="L33" i="62"/>
  <c r="L22" i="62"/>
  <c r="L11" i="62"/>
  <c r="L27" i="62"/>
  <c r="V90" i="62"/>
  <c r="S88" i="65" s="1"/>
  <c r="V106" i="62"/>
  <c r="S104" i="65" s="1"/>
  <c r="V105" i="62"/>
  <c r="S103" i="65" s="1"/>
  <c r="V99" i="62"/>
  <c r="S97" i="65" s="1"/>
  <c r="V92" i="62"/>
  <c r="S90" i="65" s="1"/>
  <c r="V59" i="62"/>
  <c r="S57" i="65" s="1"/>
  <c r="V61" i="62"/>
  <c r="S59" i="65" s="1"/>
  <c r="M67" i="62"/>
  <c r="M66" i="62"/>
  <c r="V51" i="62"/>
  <c r="S49" i="65" s="1"/>
  <c r="V45" i="62"/>
  <c r="S43" i="65" s="1"/>
  <c r="V50" i="62"/>
  <c r="S48" i="65" s="1"/>
  <c r="T66" i="62"/>
  <c r="Q64" i="65" s="1"/>
  <c r="T68" i="62"/>
  <c r="Q66" i="65" s="1"/>
  <c r="T69" i="62"/>
  <c r="Q67" i="65" s="1"/>
  <c r="J48" i="62"/>
  <c r="J42" i="62"/>
  <c r="L12" i="58"/>
  <c r="L28" i="58"/>
  <c r="L17" i="58"/>
  <c r="L10" i="58"/>
  <c r="L26" i="58"/>
  <c r="T7" i="58" s="1"/>
  <c r="L19" i="58"/>
  <c r="L7" i="58"/>
  <c r="K20" i="58"/>
  <c r="K13" i="58"/>
  <c r="K10" i="58"/>
  <c r="K26" i="58"/>
  <c r="S7" i="58" s="1"/>
  <c r="K23" i="58"/>
  <c r="K41" i="58"/>
  <c r="K46" i="58"/>
  <c r="S8" i="58" s="1"/>
  <c r="J32" i="62"/>
  <c r="J37" i="62"/>
  <c r="J31" i="62"/>
  <c r="J12" i="62"/>
  <c r="J28" i="62"/>
  <c r="J21" i="62"/>
  <c r="J18" i="62"/>
  <c r="J15" i="62"/>
  <c r="J7" i="62"/>
  <c r="S47" i="62"/>
  <c r="P45" i="65" s="1"/>
  <c r="S41" i="62"/>
  <c r="P39" i="65" s="1"/>
  <c r="S46" i="62"/>
  <c r="P44" i="65" s="1"/>
  <c r="S78" i="62"/>
  <c r="P76" i="65" s="1"/>
  <c r="S94" i="62"/>
  <c r="P92" i="65" s="1"/>
  <c r="S83" i="62"/>
  <c r="P81" i="65" s="1"/>
  <c r="S76" i="62"/>
  <c r="P74" i="65" s="1"/>
  <c r="S96" i="62"/>
  <c r="P94" i="65" s="1"/>
  <c r="S93" i="62"/>
  <c r="P91" i="65" s="1"/>
  <c r="S103" i="62"/>
  <c r="P101" i="65" s="1"/>
  <c r="S95" i="62"/>
  <c r="P93" i="65" s="1"/>
  <c r="L87" i="62"/>
  <c r="L103" i="62"/>
  <c r="L84" i="62"/>
  <c r="L100" i="62"/>
  <c r="L92" i="62"/>
  <c r="L104" i="62"/>
  <c r="U59" i="62"/>
  <c r="R57" i="65" s="1"/>
  <c r="U66" i="62"/>
  <c r="R64" i="65" s="1"/>
  <c r="U61" i="62"/>
  <c r="R59" i="65" s="1"/>
  <c r="M85" i="62"/>
  <c r="M45" i="62"/>
  <c r="M50" i="62"/>
  <c r="L80" i="62"/>
  <c r="L78" i="62"/>
  <c r="T19" i="62"/>
  <c r="Q17" i="65" s="1"/>
  <c r="T8" i="62"/>
  <c r="Q6" i="65" s="1"/>
  <c r="T24" i="62"/>
  <c r="Q22" i="65" s="1"/>
  <c r="T13" i="62"/>
  <c r="Q11" i="65" s="1"/>
  <c r="T29" i="62"/>
  <c r="Q27" i="65" s="1"/>
  <c r="T22" i="62"/>
  <c r="Q20" i="65" s="1"/>
  <c r="J59" i="62"/>
  <c r="J66" i="62"/>
  <c r="M67" i="58"/>
  <c r="M69" i="58"/>
  <c r="M58" i="58"/>
  <c r="M63" i="58"/>
  <c r="L73" i="58"/>
  <c r="L63" i="58"/>
  <c r="L65" i="58"/>
  <c r="L84" i="58"/>
  <c r="L87" i="58"/>
  <c r="L103" i="58"/>
  <c r="L97" i="58"/>
  <c r="L88" i="58"/>
  <c r="L105" i="58"/>
  <c r="L85" i="58"/>
  <c r="L102" i="58"/>
  <c r="J71" i="62"/>
  <c r="T73" i="62"/>
  <c r="Q71" i="65" s="1"/>
  <c r="U70" i="62"/>
  <c r="R68" i="65" s="1"/>
  <c r="U76" i="62"/>
  <c r="R74" i="65" s="1"/>
  <c r="U15" i="62"/>
  <c r="R13" i="65" s="1"/>
  <c r="U31" i="62"/>
  <c r="R29" i="65" s="1"/>
  <c r="U16" i="62"/>
  <c r="R14" i="65" s="1"/>
  <c r="U32" i="62"/>
  <c r="R30" i="65" s="1"/>
  <c r="U17" i="62"/>
  <c r="R15" i="65" s="1"/>
  <c r="U33" i="62"/>
  <c r="R31" i="65" s="1"/>
  <c r="U22" i="62"/>
  <c r="R20" i="65" s="1"/>
  <c r="U7" i="62"/>
  <c r="R5" i="65" s="1"/>
  <c r="L20" i="62"/>
  <c r="L36" i="62"/>
  <c r="L21" i="62"/>
  <c r="L10" i="62"/>
  <c r="L26" i="62"/>
  <c r="L15" i="62"/>
  <c r="L31" i="62"/>
  <c r="V94" i="62"/>
  <c r="S92" i="65" s="1"/>
  <c r="V91" i="62"/>
  <c r="S89" i="65" s="1"/>
  <c r="V88" i="62"/>
  <c r="S86" i="65" s="1"/>
  <c r="V95" i="62"/>
  <c r="S93" i="65" s="1"/>
  <c r="V104" i="62"/>
  <c r="S102" i="65" s="1"/>
  <c r="V56" i="62"/>
  <c r="S54" i="65" s="1"/>
  <c r="V54" i="62"/>
  <c r="S52" i="65" s="1"/>
  <c r="M64" i="62"/>
  <c r="M71" i="62"/>
  <c r="M65" i="62"/>
  <c r="V44" i="62"/>
  <c r="S42" i="65" s="1"/>
  <c r="V49" i="62"/>
  <c r="S47" i="65" s="1"/>
  <c r="T70" i="62"/>
  <c r="Q68" i="65" s="1"/>
  <c r="T63" i="62"/>
  <c r="Q61" i="65" s="1"/>
  <c r="J41" i="62"/>
  <c r="J46" i="62"/>
  <c r="L16" i="58"/>
  <c r="L32" i="58"/>
  <c r="L21" i="58"/>
  <c r="L14" i="58"/>
  <c r="L30" i="58"/>
  <c r="L23" i="58"/>
  <c r="K8" i="58"/>
  <c r="K24" i="58"/>
  <c r="K17" i="58"/>
  <c r="K14" i="58"/>
  <c r="K11" i="58"/>
  <c r="K27" i="58"/>
  <c r="K40" i="58"/>
  <c r="K45" i="58"/>
  <c r="K43" i="58"/>
  <c r="J36" i="62"/>
  <c r="J30" i="62"/>
  <c r="J35" i="62"/>
  <c r="J16" i="62"/>
  <c r="J9" i="62"/>
  <c r="J25" i="62"/>
  <c r="J22" i="62"/>
  <c r="J19" i="62"/>
  <c r="S40" i="62"/>
  <c r="P38" i="65" s="1"/>
  <c r="S45" i="62"/>
  <c r="P43" i="65" s="1"/>
  <c r="S75" i="62"/>
  <c r="P73" i="65" s="1"/>
  <c r="S82" i="62"/>
  <c r="P80" i="65" s="1"/>
  <c r="S98" i="62"/>
  <c r="P96" i="65" s="1"/>
  <c r="S89" i="62"/>
  <c r="P87" i="65" s="1"/>
  <c r="S77" i="62"/>
  <c r="P75" i="65" s="1"/>
  <c r="S81" i="62"/>
  <c r="P79" i="65" s="1"/>
  <c r="S80" i="62"/>
  <c r="P78" i="65" s="1"/>
  <c r="S105" i="62"/>
  <c r="P103" i="65" s="1"/>
  <c r="S97" i="62"/>
  <c r="P95" i="65" s="1"/>
  <c r="L91" i="62"/>
  <c r="L82" i="62"/>
  <c r="L102" i="62"/>
  <c r="L96" i="62"/>
  <c r="L94" i="62"/>
  <c r="L105" i="62"/>
  <c r="U63" i="62"/>
  <c r="R61" i="65" s="1"/>
  <c r="U60" i="62"/>
  <c r="R58" i="65" s="1"/>
  <c r="M84" i="62"/>
  <c r="M82" i="62"/>
  <c r="M44" i="62"/>
  <c r="M49" i="62"/>
  <c r="M43" i="62"/>
  <c r="L79" i="62"/>
  <c r="T23" i="62"/>
  <c r="Q21" i="65" s="1"/>
  <c r="T12" i="62"/>
  <c r="Q10" i="65" s="1"/>
  <c r="T28" i="62"/>
  <c r="Q26" i="65" s="1"/>
  <c r="T17" i="62"/>
  <c r="Q15" i="65" s="1"/>
  <c r="T10" i="62"/>
  <c r="Q8" i="65" s="1"/>
  <c r="T26" i="62"/>
  <c r="Q24" i="65" s="1"/>
  <c r="J60" i="62"/>
  <c r="J63" i="62"/>
  <c r="J62" i="62"/>
  <c r="M68" i="58"/>
  <c r="M71" i="58"/>
  <c r="M73" i="58"/>
  <c r="M65" i="58"/>
  <c r="M59" i="58"/>
  <c r="L76" i="58"/>
  <c r="L77" i="58"/>
  <c r="L70" i="58"/>
  <c r="L72" i="58"/>
  <c r="L78" i="58"/>
  <c r="L91" i="58"/>
  <c r="L80" i="58"/>
  <c r="L98" i="58"/>
  <c r="L89" i="58"/>
  <c r="L106" i="58"/>
  <c r="L86" i="58"/>
  <c r="T10" i="58" s="1"/>
  <c r="Y10" i="58" s="1"/>
  <c r="J70" i="62"/>
  <c r="T75" i="62"/>
  <c r="Q73" i="65" s="1"/>
  <c r="U67" i="62"/>
  <c r="R65" i="65" s="1"/>
  <c r="U74" i="62"/>
  <c r="R72" i="65" s="1"/>
  <c r="U73" i="62"/>
  <c r="R71" i="65" s="1"/>
  <c r="U19" i="62"/>
  <c r="R17" i="65" s="1"/>
  <c r="U35" i="62"/>
  <c r="R33" i="65" s="1"/>
  <c r="U20" i="62"/>
  <c r="R18" i="65" s="1"/>
  <c r="U36" i="62"/>
  <c r="R34" i="65" s="1"/>
  <c r="U21" i="62"/>
  <c r="R19" i="65" s="1"/>
  <c r="U10" i="62"/>
  <c r="R8" i="65" s="1"/>
  <c r="U26" i="62"/>
  <c r="R24" i="65" s="1"/>
  <c r="L8" i="62"/>
  <c r="L24" i="62"/>
  <c r="L9" i="62"/>
  <c r="L25" i="62"/>
  <c r="L14" i="62"/>
  <c r="L30" i="62"/>
  <c r="L19" i="62"/>
  <c r="L35" i="62"/>
  <c r="V98" i="62"/>
  <c r="S96" i="65" s="1"/>
  <c r="V89" i="62"/>
  <c r="S87" i="65" s="1"/>
  <c r="V103" i="62"/>
  <c r="S101" i="65" s="1"/>
  <c r="V96" i="62"/>
  <c r="S94" i="65" s="1"/>
  <c r="V100" i="62"/>
  <c r="S98" i="65" s="1"/>
  <c r="V60" i="62"/>
  <c r="S58" i="65" s="1"/>
  <c r="V58" i="62"/>
  <c r="S56" i="65" s="1"/>
  <c r="M68" i="62"/>
  <c r="M70" i="62"/>
  <c r="V43" i="62"/>
  <c r="S41" i="65" s="1"/>
  <c r="V48" i="62"/>
  <c r="S46" i="65" s="1"/>
  <c r="V53" i="62"/>
  <c r="S51" i="65" s="1"/>
  <c r="T71" i="62"/>
  <c r="Q69" i="65" s="1"/>
  <c r="T65" i="62"/>
  <c r="Q63" i="65" s="1"/>
  <c r="J40" i="62"/>
  <c r="J45" i="62"/>
  <c r="J43" i="62"/>
  <c r="L20" i="58"/>
  <c r="L9" i="58"/>
  <c r="L25" i="58"/>
  <c r="L18" i="58"/>
  <c r="L11" i="58"/>
  <c r="L27" i="58"/>
  <c r="K12" i="58"/>
  <c r="K28" i="58"/>
  <c r="K21" i="58"/>
  <c r="K18" i="58"/>
  <c r="K15" i="58"/>
  <c r="K7" i="58"/>
  <c r="K44" i="58"/>
  <c r="K49" i="58"/>
  <c r="K47" i="58"/>
  <c r="X9" i="58"/>
  <c r="J9" i="58"/>
  <c r="AF9" i="58"/>
  <c r="AF11" i="58"/>
  <c r="AE11" i="58"/>
  <c r="AD11" i="58"/>
  <c r="AG11" i="58"/>
  <c r="K53" i="61"/>
  <c r="K53" i="60"/>
  <c r="K58" i="61"/>
  <c r="K58" i="60"/>
  <c r="M67" i="61"/>
  <c r="M67" i="60"/>
  <c r="M74" i="61"/>
  <c r="M74" i="60"/>
  <c r="N8" i="61"/>
  <c r="N8" i="60"/>
  <c r="N40" i="61"/>
  <c r="N40" i="60"/>
  <c r="N37" i="61"/>
  <c r="N37" i="60"/>
  <c r="N34" i="61"/>
  <c r="N34" i="60"/>
  <c r="N31" i="61"/>
  <c r="N31" i="60"/>
  <c r="M38" i="61"/>
  <c r="M38" i="60"/>
  <c r="K71" i="61"/>
  <c r="K71" i="60"/>
  <c r="L76" i="61"/>
  <c r="L76" i="60"/>
  <c r="L25" i="61"/>
  <c r="L25" i="60"/>
  <c r="M25" i="61"/>
  <c r="M25" i="60"/>
  <c r="M35" i="61"/>
  <c r="M35" i="60"/>
  <c r="N106" i="61"/>
  <c r="N106" i="60"/>
  <c r="J8" i="58"/>
  <c r="AF8" i="58" s="1"/>
  <c r="AF14" i="58"/>
  <c r="AD14" i="58"/>
  <c r="AE14" i="58"/>
  <c r="AG14" i="58"/>
  <c r="J13" i="58"/>
  <c r="AF13" i="58" s="1"/>
  <c r="K57" i="61"/>
  <c r="K57" i="60"/>
  <c r="K51" i="61"/>
  <c r="K51" i="60"/>
  <c r="M75" i="61"/>
  <c r="M75" i="60"/>
  <c r="N20" i="61"/>
  <c r="N20" i="60"/>
  <c r="N17" i="61"/>
  <c r="N17" i="60"/>
  <c r="N14" i="61"/>
  <c r="N14" i="60"/>
  <c r="N11" i="61"/>
  <c r="N11" i="60"/>
  <c r="N7" i="61"/>
  <c r="N7" i="60"/>
  <c r="M43" i="61"/>
  <c r="M43" i="60"/>
  <c r="L73" i="61"/>
  <c r="L73" i="60"/>
  <c r="L18" i="61"/>
  <c r="L18" i="60"/>
  <c r="M8" i="61"/>
  <c r="M8" i="60"/>
  <c r="M14" i="61"/>
  <c r="M14" i="60"/>
  <c r="M63" i="61"/>
  <c r="M63" i="60"/>
  <c r="N99" i="61"/>
  <c r="N99" i="60"/>
  <c r="N97" i="61"/>
  <c r="N97" i="60"/>
  <c r="K29" i="61"/>
  <c r="K29" i="60"/>
  <c r="K52" i="61"/>
  <c r="K52" i="60"/>
  <c r="M72" i="61"/>
  <c r="M72" i="60"/>
  <c r="M73" i="61"/>
  <c r="M73" i="60"/>
  <c r="N24" i="61"/>
  <c r="N24" i="60"/>
  <c r="N21" i="61"/>
  <c r="N21" i="60"/>
  <c r="N18" i="61"/>
  <c r="N18" i="60"/>
  <c r="N15" i="61"/>
  <c r="N15" i="60"/>
  <c r="L20" i="61"/>
  <c r="L20" i="60"/>
  <c r="L11" i="61"/>
  <c r="L11" i="60"/>
  <c r="M24" i="61"/>
  <c r="M24" i="60"/>
  <c r="M30" i="61"/>
  <c r="M30" i="60"/>
  <c r="M58" i="61"/>
  <c r="M58" i="60"/>
  <c r="N81" i="61"/>
  <c r="N81" i="60"/>
  <c r="N92" i="61"/>
  <c r="N92" i="60"/>
  <c r="K34" i="61"/>
  <c r="K34" i="60"/>
  <c r="AF10" i="58"/>
  <c r="AD10" i="58"/>
  <c r="AE10" i="58"/>
  <c r="AG10" i="58"/>
  <c r="K50" i="61"/>
  <c r="K50" i="60"/>
  <c r="K55" i="61"/>
  <c r="K55" i="60"/>
  <c r="AF15" i="58"/>
  <c r="AD15" i="58"/>
  <c r="AE15" i="58"/>
  <c r="AG15" i="58"/>
  <c r="J12" i="58"/>
  <c r="AF12" i="58" s="1"/>
  <c r="K56" i="61"/>
  <c r="K56" i="60"/>
  <c r="K54" i="61"/>
  <c r="K54" i="60"/>
  <c r="M76" i="61"/>
  <c r="M76" i="60"/>
  <c r="M70" i="61"/>
  <c r="M70" i="60"/>
  <c r="N36" i="61"/>
  <c r="N36" i="60"/>
  <c r="N33" i="61"/>
  <c r="N33" i="60"/>
  <c r="N30" i="61"/>
  <c r="N30" i="60"/>
  <c r="N27" i="61"/>
  <c r="N27" i="60"/>
  <c r="M44" i="61"/>
  <c r="M44" i="60"/>
  <c r="L9" i="61"/>
  <c r="L9" i="60"/>
  <c r="L27" i="61"/>
  <c r="L27" i="60"/>
  <c r="M9" i="61"/>
  <c r="M9" i="60"/>
  <c r="M19" i="61"/>
  <c r="M19" i="60"/>
  <c r="N89" i="61"/>
  <c r="N89" i="60"/>
  <c r="K39" i="61"/>
  <c r="K39" i="60"/>
  <c r="N16" i="61"/>
  <c r="N16" i="60"/>
  <c r="N32" i="61"/>
  <c r="N32" i="60"/>
  <c r="N13" i="61"/>
  <c r="N13" i="60"/>
  <c r="N29" i="61"/>
  <c r="N29" i="60"/>
  <c r="N10" i="61"/>
  <c r="N10" i="60"/>
  <c r="N26" i="61"/>
  <c r="N26" i="60"/>
  <c r="N42" i="61"/>
  <c r="N42" i="60"/>
  <c r="N23" i="61"/>
  <c r="N23" i="60"/>
  <c r="N39" i="61"/>
  <c r="N39" i="60"/>
  <c r="M40" i="61"/>
  <c r="M40" i="60"/>
  <c r="M45" i="61"/>
  <c r="M45" i="60"/>
  <c r="M39" i="61"/>
  <c r="M39" i="60"/>
  <c r="K72" i="61"/>
  <c r="K72" i="60"/>
  <c r="K73" i="61"/>
  <c r="K73" i="60"/>
  <c r="L74" i="61"/>
  <c r="L74" i="60"/>
  <c r="L16" i="61"/>
  <c r="L16" i="60"/>
  <c r="L32" i="61"/>
  <c r="L32" i="60"/>
  <c r="L21" i="61"/>
  <c r="L21" i="60"/>
  <c r="L14" i="61"/>
  <c r="L14" i="60"/>
  <c r="L30" i="61"/>
  <c r="L30" i="60"/>
  <c r="L23" i="61"/>
  <c r="L23" i="60"/>
  <c r="M20" i="61"/>
  <c r="M20" i="60"/>
  <c r="M36" i="61"/>
  <c r="M36" i="60"/>
  <c r="M21" i="61"/>
  <c r="M21" i="60"/>
  <c r="M10" i="61"/>
  <c r="M10" i="60"/>
  <c r="M26" i="61"/>
  <c r="M26" i="60"/>
  <c r="M15" i="61"/>
  <c r="M15" i="60"/>
  <c r="M31" i="61"/>
  <c r="M31" i="60"/>
  <c r="M59" i="61"/>
  <c r="M59" i="60"/>
  <c r="M61" i="61"/>
  <c r="M61" i="60"/>
  <c r="N82" i="61"/>
  <c r="N82" i="60"/>
  <c r="N95" i="61"/>
  <c r="N95" i="60"/>
  <c r="N98" i="61"/>
  <c r="N98" i="60"/>
  <c r="N88" i="61"/>
  <c r="N88" i="60"/>
  <c r="N105" i="61"/>
  <c r="N105" i="60"/>
  <c r="N96" i="61"/>
  <c r="N96" i="60"/>
  <c r="K36" i="61"/>
  <c r="K36" i="60"/>
  <c r="K30" i="61"/>
  <c r="K30" i="60"/>
  <c r="K35" i="61"/>
  <c r="K35" i="60"/>
  <c r="L68" i="61"/>
  <c r="L68" i="60"/>
  <c r="L71" i="61"/>
  <c r="L71" i="60"/>
  <c r="L65" i="61"/>
  <c r="L65" i="60"/>
  <c r="K79" i="61"/>
  <c r="K79" i="60"/>
  <c r="K95" i="61"/>
  <c r="K95" i="60"/>
  <c r="K81" i="61"/>
  <c r="K81" i="60"/>
  <c r="K78" i="61"/>
  <c r="K78" i="60"/>
  <c r="K88" i="61"/>
  <c r="K88" i="60"/>
  <c r="L72" i="61"/>
  <c r="L72" i="60"/>
  <c r="L70" i="61"/>
  <c r="L70" i="60"/>
  <c r="K76" i="61"/>
  <c r="K76" i="60"/>
  <c r="K83" i="61"/>
  <c r="K83" i="60"/>
  <c r="K99" i="61"/>
  <c r="K99" i="60"/>
  <c r="K98" i="61"/>
  <c r="K98" i="60"/>
  <c r="K86" i="61"/>
  <c r="K86" i="60"/>
  <c r="K106" i="61"/>
  <c r="K106" i="60"/>
  <c r="M37" i="61"/>
  <c r="M37" i="60"/>
  <c r="M42" i="61"/>
  <c r="M42" i="60"/>
  <c r="M47" i="61"/>
  <c r="M47" i="60"/>
  <c r="K70" i="61"/>
  <c r="K70" i="60"/>
  <c r="L75" i="61"/>
  <c r="L75" i="60"/>
  <c r="L8" i="61"/>
  <c r="L8" i="60"/>
  <c r="L24" i="61"/>
  <c r="L24" i="60"/>
  <c r="L13" i="61"/>
  <c r="L13" i="60"/>
  <c r="L29" i="61"/>
  <c r="L29" i="60"/>
  <c r="L22" i="61"/>
  <c r="L22" i="60"/>
  <c r="L15" i="61"/>
  <c r="L15" i="60"/>
  <c r="L31" i="61"/>
  <c r="L31" i="60"/>
  <c r="M12" i="61"/>
  <c r="M12" i="60"/>
  <c r="M28" i="61"/>
  <c r="M28" i="60"/>
  <c r="M13" i="61"/>
  <c r="M13" i="60"/>
  <c r="M29" i="61"/>
  <c r="M29" i="60"/>
  <c r="M18" i="61"/>
  <c r="M18" i="60"/>
  <c r="M34" i="61"/>
  <c r="M34" i="60"/>
  <c r="M23" i="61"/>
  <c r="M23" i="60"/>
  <c r="M7" i="61"/>
  <c r="M7" i="60"/>
  <c r="M60" i="61"/>
  <c r="M60" i="60"/>
  <c r="M65" i="61"/>
  <c r="M65" i="60"/>
  <c r="M66" i="61"/>
  <c r="M66" i="60"/>
  <c r="N83" i="60"/>
  <c r="N83" i="61"/>
  <c r="N85" i="61"/>
  <c r="N85" i="60"/>
  <c r="N87" i="61"/>
  <c r="N87" i="60"/>
  <c r="N103" i="61"/>
  <c r="N103" i="60"/>
  <c r="N93" i="61"/>
  <c r="N93" i="60"/>
  <c r="N90" i="61"/>
  <c r="N90" i="60"/>
  <c r="N100" i="61"/>
  <c r="N100" i="60"/>
  <c r="K33" i="61"/>
  <c r="K33" i="60"/>
  <c r="K38" i="61"/>
  <c r="K38" i="60"/>
  <c r="L63" i="61"/>
  <c r="L63" i="60"/>
  <c r="L69" i="61"/>
  <c r="L69" i="60"/>
  <c r="K80" i="61"/>
  <c r="K80" i="60"/>
  <c r="K87" i="61"/>
  <c r="K87" i="60"/>
  <c r="K103" i="61"/>
  <c r="K103" i="60"/>
  <c r="K94" i="61"/>
  <c r="K94" i="60"/>
  <c r="K77" i="61"/>
  <c r="K77" i="60"/>
  <c r="K101" i="61"/>
  <c r="K101" i="60"/>
  <c r="M68" i="61"/>
  <c r="M68" i="60"/>
  <c r="M71" i="61"/>
  <c r="M71" i="60"/>
  <c r="M69" i="61"/>
  <c r="M69" i="60"/>
  <c r="N12" i="61"/>
  <c r="N12" i="60"/>
  <c r="N28" i="61"/>
  <c r="N28" i="60"/>
  <c r="N9" i="61"/>
  <c r="N9" i="60"/>
  <c r="N25" i="61"/>
  <c r="N25" i="60"/>
  <c r="N41" i="61"/>
  <c r="N41" i="60"/>
  <c r="N22" i="61"/>
  <c r="N22" i="60"/>
  <c r="N38" i="61"/>
  <c r="N38" i="60"/>
  <c r="N19" i="61"/>
  <c r="N19" i="60"/>
  <c r="N35" i="61"/>
  <c r="N35" i="60"/>
  <c r="M41" i="61"/>
  <c r="M41" i="60"/>
  <c r="M46" i="61"/>
  <c r="M46" i="60"/>
  <c r="K69" i="61"/>
  <c r="K69" i="60"/>
  <c r="L77" i="61"/>
  <c r="L77" i="60"/>
  <c r="L12" i="61"/>
  <c r="L12" i="60"/>
  <c r="L28" i="61"/>
  <c r="L28" i="60"/>
  <c r="L17" i="61"/>
  <c r="L17" i="60"/>
  <c r="L10" i="61"/>
  <c r="L10" i="60"/>
  <c r="L26" i="61"/>
  <c r="L26" i="60"/>
  <c r="L19" i="61"/>
  <c r="L19" i="60"/>
  <c r="L7" i="61"/>
  <c r="L7" i="60"/>
  <c r="M16" i="61"/>
  <c r="M16" i="60"/>
  <c r="M32" i="61"/>
  <c r="M32" i="60"/>
  <c r="M17" i="61"/>
  <c r="M17" i="60"/>
  <c r="M33" i="61"/>
  <c r="M33" i="60"/>
  <c r="M22" i="61"/>
  <c r="M22" i="60"/>
  <c r="M11" i="61"/>
  <c r="M11" i="60"/>
  <c r="M27" i="61"/>
  <c r="M27" i="60"/>
  <c r="M64" i="61"/>
  <c r="M64" i="60"/>
  <c r="M62" i="61"/>
  <c r="M62" i="60"/>
  <c r="N84" i="61"/>
  <c r="N84" i="60"/>
  <c r="N86" i="61"/>
  <c r="N86" i="60"/>
  <c r="N91" i="61"/>
  <c r="N91" i="60"/>
  <c r="N101" i="61"/>
  <c r="N101" i="60"/>
  <c r="N94" i="61"/>
  <c r="N94" i="60"/>
  <c r="N104" i="61"/>
  <c r="N104" i="60"/>
  <c r="N102" i="61"/>
  <c r="N102" i="60"/>
  <c r="K32" i="61"/>
  <c r="K32" i="60"/>
  <c r="K37" i="61"/>
  <c r="K37" i="60"/>
  <c r="K31" i="61"/>
  <c r="K31" i="60"/>
  <c r="L64" i="61"/>
  <c r="L64" i="60"/>
  <c r="L67" i="61"/>
  <c r="L67" i="60"/>
  <c r="L66" i="61"/>
  <c r="L66" i="60"/>
  <c r="K75" i="61"/>
  <c r="K75" i="60"/>
  <c r="K91" i="61"/>
  <c r="K91" i="60"/>
  <c r="K84" i="61"/>
  <c r="K84" i="60"/>
  <c r="K105" i="61"/>
  <c r="K105" i="60"/>
  <c r="K85" i="61"/>
  <c r="K85" i="60"/>
  <c r="K92" i="61"/>
  <c r="K92" i="60"/>
  <c r="K93" i="61"/>
  <c r="K93" i="60"/>
  <c r="K89" i="61"/>
  <c r="K89" i="60"/>
  <c r="K82" i="60"/>
  <c r="K82" i="61"/>
  <c r="K96" i="61"/>
  <c r="K96" i="60"/>
  <c r="L44" i="61"/>
  <c r="L44" i="60"/>
  <c r="L49" i="61"/>
  <c r="L49" i="60"/>
  <c r="L43" i="61"/>
  <c r="L43" i="60"/>
  <c r="M91" i="61"/>
  <c r="M91" i="60"/>
  <c r="M89" i="61"/>
  <c r="M89" i="60"/>
  <c r="M84" i="61"/>
  <c r="M84" i="60"/>
  <c r="M82" i="61"/>
  <c r="M82" i="60"/>
  <c r="M88" i="61"/>
  <c r="M88" i="60"/>
  <c r="M85" i="61"/>
  <c r="M85" i="60"/>
  <c r="N68" i="61"/>
  <c r="N68" i="60"/>
  <c r="N70" i="61"/>
  <c r="N70" i="60"/>
  <c r="N75" i="61"/>
  <c r="N75" i="60"/>
  <c r="N78" i="61"/>
  <c r="N78" i="60"/>
  <c r="K12" i="61"/>
  <c r="K12" i="60"/>
  <c r="K28" i="61"/>
  <c r="K28" i="60"/>
  <c r="K21" i="61"/>
  <c r="K21" i="60"/>
  <c r="K18" i="61"/>
  <c r="K18" i="60"/>
  <c r="K15" i="61"/>
  <c r="K15" i="60"/>
  <c r="K7" i="61"/>
  <c r="K7" i="60"/>
  <c r="L80" i="61"/>
  <c r="L80" i="60"/>
  <c r="L91" i="61"/>
  <c r="L91" i="60"/>
  <c r="L84" i="61"/>
  <c r="L84" i="60"/>
  <c r="L98" i="61"/>
  <c r="L98" i="60"/>
  <c r="L92" i="61"/>
  <c r="L92" i="60"/>
  <c r="L89" i="61"/>
  <c r="L89" i="60"/>
  <c r="L106" i="61"/>
  <c r="L106" i="60"/>
  <c r="L94" i="61"/>
  <c r="L94" i="60"/>
  <c r="L37" i="61"/>
  <c r="L37" i="60"/>
  <c r="L42" i="61"/>
  <c r="L42" i="60"/>
  <c r="K48" i="61"/>
  <c r="K48" i="60"/>
  <c r="K42" i="61"/>
  <c r="K42" i="60"/>
  <c r="K60" i="61"/>
  <c r="K60" i="60"/>
  <c r="K63" i="61"/>
  <c r="K63" i="60"/>
  <c r="K61" i="61"/>
  <c r="K61" i="60"/>
  <c r="L56" i="61"/>
  <c r="L56" i="60"/>
  <c r="L58" i="61"/>
  <c r="L58" i="60"/>
  <c r="L62" i="61"/>
  <c r="L62" i="60"/>
  <c r="M48" i="61"/>
  <c r="M48" i="60"/>
  <c r="M53" i="61"/>
  <c r="M53" i="60"/>
  <c r="M55" i="61"/>
  <c r="M55" i="60"/>
  <c r="N44" i="61"/>
  <c r="N44" i="60"/>
  <c r="N49" i="61"/>
  <c r="N49" i="60"/>
  <c r="N43" i="61"/>
  <c r="N43" i="60"/>
  <c r="N60" i="61"/>
  <c r="N60" i="60"/>
  <c r="N55" i="61"/>
  <c r="N55" i="60"/>
  <c r="M81" i="61"/>
  <c r="M81" i="60"/>
  <c r="K90" i="61"/>
  <c r="K90" i="60"/>
  <c r="K100" i="61"/>
  <c r="K100" i="60"/>
  <c r="K97" i="61"/>
  <c r="K97" i="60"/>
  <c r="L48" i="61"/>
  <c r="L48" i="60"/>
  <c r="L53" i="61"/>
  <c r="L53" i="60"/>
  <c r="L47" i="61"/>
  <c r="L47" i="60"/>
  <c r="M95" i="61"/>
  <c r="M95" i="60"/>
  <c r="M106" i="61"/>
  <c r="M106" i="60"/>
  <c r="M86" i="61"/>
  <c r="M86" i="60"/>
  <c r="M92" i="61"/>
  <c r="M92" i="60"/>
  <c r="M90" i="61"/>
  <c r="M90" i="60"/>
  <c r="M102" i="61"/>
  <c r="M102" i="60"/>
  <c r="N63" i="61"/>
  <c r="N63" i="60"/>
  <c r="N69" i="61"/>
  <c r="N69" i="60"/>
  <c r="N72" i="61"/>
  <c r="N72" i="60"/>
  <c r="N79" i="61"/>
  <c r="N79" i="60"/>
  <c r="N77" i="61"/>
  <c r="N77" i="60"/>
  <c r="K16" i="61"/>
  <c r="K16" i="60"/>
  <c r="K9" i="61"/>
  <c r="K9" i="60"/>
  <c r="K25" i="61"/>
  <c r="K25" i="60"/>
  <c r="K22" i="61"/>
  <c r="K22" i="60"/>
  <c r="K19" i="61"/>
  <c r="K19" i="60"/>
  <c r="L79" i="61"/>
  <c r="L79" i="60"/>
  <c r="L95" i="61"/>
  <c r="L95" i="60"/>
  <c r="L78" i="61"/>
  <c r="L78" i="60"/>
  <c r="L85" i="61"/>
  <c r="L85" i="60"/>
  <c r="L93" i="61"/>
  <c r="L93" i="60"/>
  <c r="L90" i="61"/>
  <c r="L90" i="60"/>
  <c r="L100" i="61"/>
  <c r="L100" i="60"/>
  <c r="L36" i="61"/>
  <c r="L36" i="60"/>
  <c r="L41" i="61"/>
  <c r="L41" i="60"/>
  <c r="L35" i="61"/>
  <c r="L35" i="60"/>
  <c r="K41" i="61"/>
  <c r="K41" i="60"/>
  <c r="K46" i="61"/>
  <c r="K46" i="60"/>
  <c r="K64" i="61"/>
  <c r="K64" i="60"/>
  <c r="K67" i="61"/>
  <c r="K67" i="60"/>
  <c r="K66" i="61"/>
  <c r="K66" i="60"/>
  <c r="L60" i="61"/>
  <c r="L60" i="60"/>
  <c r="L55" i="61"/>
  <c r="L55" i="60"/>
  <c r="M52" i="61"/>
  <c r="M52" i="60"/>
  <c r="M50" i="61"/>
  <c r="M50" i="60"/>
  <c r="M57" i="61"/>
  <c r="M57" i="60"/>
  <c r="N48" i="61"/>
  <c r="N48" i="60"/>
  <c r="N53" i="61"/>
  <c r="N53" i="60"/>
  <c r="N47" i="61"/>
  <c r="N47" i="60"/>
  <c r="N57" i="61"/>
  <c r="N57" i="60"/>
  <c r="N59" i="61"/>
  <c r="N59" i="60"/>
  <c r="M78" i="61"/>
  <c r="M78" i="60"/>
  <c r="L52" i="61"/>
  <c r="L52" i="60"/>
  <c r="L46" i="61"/>
  <c r="L46" i="60"/>
  <c r="L51" i="61"/>
  <c r="L51" i="60"/>
  <c r="M83" i="61"/>
  <c r="M83" i="60"/>
  <c r="M99" i="61"/>
  <c r="M99" i="60"/>
  <c r="M100" i="61"/>
  <c r="M100" i="60"/>
  <c r="M101" i="61"/>
  <c r="M101" i="60"/>
  <c r="M93" i="61"/>
  <c r="M93" i="60"/>
  <c r="M104" i="61"/>
  <c r="M104" i="60"/>
  <c r="M98" i="61"/>
  <c r="M98" i="60"/>
  <c r="N67" i="61"/>
  <c r="N67" i="60"/>
  <c r="N66" i="61"/>
  <c r="N66" i="60"/>
  <c r="N76" i="61"/>
  <c r="N76" i="60"/>
  <c r="N74" i="61"/>
  <c r="N74" i="60"/>
  <c r="K20" i="61"/>
  <c r="K20" i="60"/>
  <c r="K13" i="61"/>
  <c r="K13" i="60"/>
  <c r="K10" i="61"/>
  <c r="K10" i="60"/>
  <c r="K26" i="61"/>
  <c r="K26" i="60"/>
  <c r="K23" i="61"/>
  <c r="K23" i="60"/>
  <c r="L83" i="61"/>
  <c r="L83" i="60"/>
  <c r="L99" i="61"/>
  <c r="L99" i="60"/>
  <c r="L86" i="61"/>
  <c r="L86" i="60"/>
  <c r="L96" i="61"/>
  <c r="L96" i="60"/>
  <c r="L81" i="61"/>
  <c r="L81" i="60"/>
  <c r="L104" i="61"/>
  <c r="L104" i="60"/>
  <c r="L102" i="61"/>
  <c r="L102" i="60"/>
  <c r="L40" i="61"/>
  <c r="L40" i="60"/>
  <c r="L34" i="61"/>
  <c r="L34" i="60"/>
  <c r="L39" i="61"/>
  <c r="L39" i="60"/>
  <c r="K40" i="61"/>
  <c r="K40" i="60"/>
  <c r="K45" i="61"/>
  <c r="K45" i="60"/>
  <c r="K43" i="61"/>
  <c r="K43" i="60"/>
  <c r="K68" i="61"/>
  <c r="K68" i="60"/>
  <c r="K65" i="61"/>
  <c r="K65" i="60"/>
  <c r="L57" i="61"/>
  <c r="L57" i="60"/>
  <c r="L59" i="61"/>
  <c r="L59" i="60"/>
  <c r="M56" i="61"/>
  <c r="M56" i="60"/>
  <c r="M54" i="61"/>
  <c r="M54" i="60"/>
  <c r="N52" i="61"/>
  <c r="N52" i="60"/>
  <c r="N46" i="61"/>
  <c r="N46" i="60"/>
  <c r="N51" i="61"/>
  <c r="N51" i="60"/>
  <c r="N54" i="61"/>
  <c r="N54" i="60"/>
  <c r="N62" i="61"/>
  <c r="N62" i="60"/>
  <c r="M80" i="60"/>
  <c r="M80" i="61"/>
  <c r="M77" i="61"/>
  <c r="M77" i="60"/>
  <c r="K74" i="61"/>
  <c r="K74" i="60"/>
  <c r="K102" i="61"/>
  <c r="K102" i="60"/>
  <c r="K104" i="61"/>
  <c r="K104" i="60"/>
  <c r="L45" i="61"/>
  <c r="L45" i="60"/>
  <c r="L50" i="61"/>
  <c r="L50" i="60"/>
  <c r="M87" i="61"/>
  <c r="M87" i="60"/>
  <c r="M103" i="61"/>
  <c r="M103" i="60"/>
  <c r="M97" i="61"/>
  <c r="M97" i="60"/>
  <c r="M96" i="61"/>
  <c r="M96" i="60"/>
  <c r="M94" i="61"/>
  <c r="M94" i="60"/>
  <c r="M105" i="61"/>
  <c r="M105" i="60"/>
  <c r="N64" i="61"/>
  <c r="N64" i="60"/>
  <c r="N71" i="61"/>
  <c r="N71" i="60"/>
  <c r="N65" i="61"/>
  <c r="N65" i="60"/>
  <c r="N80" i="61"/>
  <c r="N80" i="60"/>
  <c r="N73" i="61"/>
  <c r="N73" i="60"/>
  <c r="K8" i="61"/>
  <c r="K8" i="60"/>
  <c r="K24" i="61"/>
  <c r="K24" i="60"/>
  <c r="K17" i="61"/>
  <c r="K17" i="60"/>
  <c r="K14" i="61"/>
  <c r="K14" i="60"/>
  <c r="K11" i="61"/>
  <c r="K11" i="60"/>
  <c r="K27" i="61"/>
  <c r="K27" i="60"/>
  <c r="L87" i="61"/>
  <c r="L87" i="60"/>
  <c r="L103" i="61"/>
  <c r="L103" i="60"/>
  <c r="L101" i="61"/>
  <c r="L101" i="60"/>
  <c r="L82" i="61"/>
  <c r="L82" i="60"/>
  <c r="L88" i="61"/>
  <c r="L88" i="60"/>
  <c r="L105" i="61"/>
  <c r="L105" i="60"/>
  <c r="L97" i="61"/>
  <c r="L97" i="60"/>
  <c r="L33" i="61"/>
  <c r="L33" i="60"/>
  <c r="L38" i="61"/>
  <c r="L38" i="60"/>
  <c r="K44" i="61"/>
  <c r="K44" i="60"/>
  <c r="K49" i="61"/>
  <c r="K49" i="60"/>
  <c r="K47" i="61"/>
  <c r="K47" i="60"/>
  <c r="K59" i="61"/>
  <c r="K59" i="60"/>
  <c r="K62" i="61"/>
  <c r="K62" i="60"/>
  <c r="L54" i="61"/>
  <c r="L54" i="60"/>
  <c r="L61" i="61"/>
  <c r="L61" i="60"/>
  <c r="M49" i="61"/>
  <c r="M49" i="60"/>
  <c r="M51" i="61"/>
  <c r="M51" i="60"/>
  <c r="N45" i="61"/>
  <c r="N45" i="60"/>
  <c r="N50" i="61"/>
  <c r="N50" i="60"/>
  <c r="N56" i="61"/>
  <c r="N56" i="60"/>
  <c r="N58" i="61"/>
  <c r="N58" i="60"/>
  <c r="N61" i="61"/>
  <c r="N61" i="60"/>
  <c r="M79" i="61"/>
  <c r="M79" i="60"/>
  <c r="AE7" i="58"/>
  <c r="AD7" i="58"/>
  <c r="AG7" i="58"/>
  <c r="J7" i="59"/>
  <c r="K29" i="59"/>
  <c r="K34" i="59"/>
  <c r="K39" i="59"/>
  <c r="N96" i="59"/>
  <c r="N78" i="59"/>
  <c r="L36" i="59"/>
  <c r="M91" i="59"/>
  <c r="M84" i="59"/>
  <c r="K67" i="59"/>
  <c r="L84" i="59"/>
  <c r="L90" i="59"/>
  <c r="L74" i="59"/>
  <c r="L12" i="59"/>
  <c r="L26" i="59"/>
  <c r="N81" i="59"/>
  <c r="N45" i="59"/>
  <c r="M8" i="59"/>
  <c r="M14" i="59"/>
  <c r="K48" i="59"/>
  <c r="K42" i="59"/>
  <c r="K41" i="59"/>
  <c r="K46" i="59"/>
  <c r="K33" i="59"/>
  <c r="K38" i="59"/>
  <c r="N87" i="59"/>
  <c r="N94" i="59"/>
  <c r="N58" i="59"/>
  <c r="L41" i="59"/>
  <c r="M96" i="59"/>
  <c r="M101" i="59"/>
  <c r="K52" i="59"/>
  <c r="L101" i="59"/>
  <c r="L96" i="59"/>
  <c r="L28" i="59"/>
  <c r="L19" i="59"/>
  <c r="N64" i="59"/>
  <c r="N50" i="59"/>
  <c r="M24" i="59"/>
  <c r="M30" i="59"/>
  <c r="K45" i="59"/>
  <c r="K32" i="59"/>
  <c r="K37" i="59"/>
  <c r="K31" i="59"/>
  <c r="N103" i="59"/>
  <c r="N72" i="59"/>
  <c r="N57" i="59"/>
  <c r="L35" i="59"/>
  <c r="M94" i="59"/>
  <c r="K50" i="59"/>
  <c r="L80" i="59"/>
  <c r="L78" i="59"/>
  <c r="L17" i="59"/>
  <c r="L7" i="59"/>
  <c r="M41" i="59"/>
  <c r="N71" i="59"/>
  <c r="M9" i="59"/>
  <c r="M19" i="59"/>
  <c r="K40" i="59"/>
  <c r="K43" i="59"/>
  <c r="K44" i="59"/>
  <c r="K49" i="59"/>
  <c r="K47" i="59"/>
  <c r="K36" i="59"/>
  <c r="K30" i="59"/>
  <c r="K35" i="59"/>
  <c r="N90" i="59"/>
  <c r="N80" i="59"/>
  <c r="M90" i="59"/>
  <c r="K68" i="59"/>
  <c r="K55" i="59"/>
  <c r="L91" i="59"/>
  <c r="L94" i="59"/>
  <c r="L10" i="59"/>
  <c r="M46" i="59"/>
  <c r="N69" i="59"/>
  <c r="M25" i="59"/>
  <c r="M35" i="59"/>
  <c r="N99" i="59"/>
  <c r="N88" i="59"/>
  <c r="N100" i="59"/>
  <c r="N93" i="59"/>
  <c r="N101" i="59"/>
  <c r="N79" i="59"/>
  <c r="N73" i="59"/>
  <c r="N54" i="59"/>
  <c r="N59" i="59"/>
  <c r="L37" i="59"/>
  <c r="L42" i="59"/>
  <c r="M87" i="59"/>
  <c r="M103" i="59"/>
  <c r="M93" i="59"/>
  <c r="M89" i="59"/>
  <c r="M106" i="59"/>
  <c r="M100" i="59"/>
  <c r="K64" i="59"/>
  <c r="K63" i="59"/>
  <c r="K65" i="59"/>
  <c r="K57" i="59"/>
  <c r="K51" i="59"/>
  <c r="L87" i="59"/>
  <c r="L103" i="59"/>
  <c r="L100" i="59"/>
  <c r="L97" i="59"/>
  <c r="L93" i="59"/>
  <c r="L89" i="59"/>
  <c r="L106" i="59"/>
  <c r="L75" i="59"/>
  <c r="L8" i="59"/>
  <c r="L24" i="59"/>
  <c r="L13" i="59"/>
  <c r="L29" i="59"/>
  <c r="L22" i="59"/>
  <c r="L15" i="59"/>
  <c r="L31" i="59"/>
  <c r="M37" i="59"/>
  <c r="M42" i="59"/>
  <c r="M47" i="59"/>
  <c r="N82" i="59"/>
  <c r="N86" i="59"/>
  <c r="N67" i="59"/>
  <c r="N70" i="59"/>
  <c r="N52" i="59"/>
  <c r="N46" i="59"/>
  <c r="N51" i="59"/>
  <c r="M20" i="59"/>
  <c r="M36" i="59"/>
  <c r="M21" i="59"/>
  <c r="M10" i="59"/>
  <c r="M26" i="59"/>
  <c r="M15" i="59"/>
  <c r="M31" i="59"/>
  <c r="N8" i="59"/>
  <c r="N24" i="59"/>
  <c r="N40" i="59"/>
  <c r="N21" i="59"/>
  <c r="N37" i="59"/>
  <c r="N18" i="59"/>
  <c r="N34" i="59"/>
  <c r="N15" i="59"/>
  <c r="N31" i="59"/>
  <c r="K84" i="59"/>
  <c r="K83" i="59"/>
  <c r="K99" i="59"/>
  <c r="K101" i="59"/>
  <c r="K100" i="59"/>
  <c r="K92" i="59"/>
  <c r="K86" i="59"/>
  <c r="K102" i="59"/>
  <c r="N12" i="59"/>
  <c r="N28" i="59"/>
  <c r="N9" i="59"/>
  <c r="N25" i="59"/>
  <c r="N41" i="59"/>
  <c r="N22" i="59"/>
  <c r="N38" i="59"/>
  <c r="N19" i="59"/>
  <c r="N35" i="59"/>
  <c r="K88" i="59"/>
  <c r="K87" i="59"/>
  <c r="K103" i="59"/>
  <c r="K82" i="59"/>
  <c r="K74" i="59"/>
  <c r="K93" i="59"/>
  <c r="K89" i="59"/>
  <c r="K96" i="59"/>
  <c r="N91" i="59"/>
  <c r="N92" i="59"/>
  <c r="N106" i="59"/>
  <c r="N97" i="59"/>
  <c r="N89" i="59"/>
  <c r="N76" i="59"/>
  <c r="N77" i="59"/>
  <c r="N56" i="59"/>
  <c r="N62" i="59"/>
  <c r="N61" i="59"/>
  <c r="L40" i="59"/>
  <c r="L34" i="59"/>
  <c r="L39" i="59"/>
  <c r="M95" i="59"/>
  <c r="M82" i="59"/>
  <c r="M97" i="59"/>
  <c r="M104" i="59"/>
  <c r="M85" i="59"/>
  <c r="M102" i="59"/>
  <c r="K62" i="59"/>
  <c r="K66" i="59"/>
  <c r="K56" i="59"/>
  <c r="K54" i="59"/>
  <c r="L79" i="59"/>
  <c r="L95" i="59"/>
  <c r="L98" i="59"/>
  <c r="L102" i="59"/>
  <c r="L86" i="59"/>
  <c r="L85" i="59"/>
  <c r="L104" i="59"/>
  <c r="L73" i="59"/>
  <c r="L16" i="59"/>
  <c r="L32" i="59"/>
  <c r="L21" i="59"/>
  <c r="L14" i="59"/>
  <c r="L30" i="59"/>
  <c r="L23" i="59"/>
  <c r="M40" i="59"/>
  <c r="M45" i="59"/>
  <c r="M39" i="59"/>
  <c r="N84" i="59"/>
  <c r="N68" i="59"/>
  <c r="N66" i="59"/>
  <c r="N44" i="59"/>
  <c r="N49" i="59"/>
  <c r="N43" i="59"/>
  <c r="M12" i="59"/>
  <c r="M28" i="59"/>
  <c r="M13" i="59"/>
  <c r="M29" i="59"/>
  <c r="M18" i="59"/>
  <c r="M34" i="59"/>
  <c r="M23" i="59"/>
  <c r="M7" i="59"/>
  <c r="N16" i="59"/>
  <c r="N32" i="59"/>
  <c r="N13" i="59"/>
  <c r="N29" i="59"/>
  <c r="N10" i="59"/>
  <c r="N26" i="59"/>
  <c r="N42" i="59"/>
  <c r="N23" i="59"/>
  <c r="N39" i="59"/>
  <c r="K76" i="59"/>
  <c r="K75" i="59"/>
  <c r="K91" i="59"/>
  <c r="K104" i="59"/>
  <c r="K77" i="59"/>
  <c r="K97" i="59"/>
  <c r="K94" i="59"/>
  <c r="K90" i="59"/>
  <c r="K98" i="59"/>
  <c r="N95" i="59"/>
  <c r="N104" i="59"/>
  <c r="N102" i="59"/>
  <c r="N98" i="59"/>
  <c r="N105" i="59"/>
  <c r="N75" i="59"/>
  <c r="N74" i="59"/>
  <c r="N60" i="59"/>
  <c r="N55" i="59"/>
  <c r="L33" i="59"/>
  <c r="L38" i="59"/>
  <c r="M83" i="59"/>
  <c r="M99" i="59"/>
  <c r="M92" i="59"/>
  <c r="M88" i="59"/>
  <c r="M105" i="59"/>
  <c r="M86" i="59"/>
  <c r="M98" i="59"/>
  <c r="K60" i="59"/>
  <c r="K59" i="59"/>
  <c r="K61" i="59"/>
  <c r="K53" i="59"/>
  <c r="K58" i="59"/>
  <c r="L83" i="59"/>
  <c r="L99" i="59"/>
  <c r="L82" i="59"/>
  <c r="L81" i="59"/>
  <c r="L92" i="59"/>
  <c r="L88" i="59"/>
  <c r="L105" i="59"/>
  <c r="L76" i="59"/>
  <c r="L77" i="59"/>
  <c r="L20" i="59"/>
  <c r="L9" i="59"/>
  <c r="L25" i="59"/>
  <c r="L18" i="59"/>
  <c r="L11" i="59"/>
  <c r="L27" i="59"/>
  <c r="M44" i="59"/>
  <c r="M38" i="59"/>
  <c r="M43" i="59"/>
  <c r="N83" i="59"/>
  <c r="N85" i="59"/>
  <c r="N63" i="59"/>
  <c r="N65" i="59"/>
  <c r="N48" i="59"/>
  <c r="N53" i="59"/>
  <c r="N47" i="59"/>
  <c r="M16" i="59"/>
  <c r="M32" i="59"/>
  <c r="M17" i="59"/>
  <c r="M33" i="59"/>
  <c r="M22" i="59"/>
  <c r="M11" i="59"/>
  <c r="M27" i="59"/>
  <c r="N20" i="59"/>
  <c r="N36" i="59"/>
  <c r="N17" i="59"/>
  <c r="N33" i="59"/>
  <c r="N14" i="59"/>
  <c r="N30" i="59"/>
  <c r="N11" i="59"/>
  <c r="N27" i="59"/>
  <c r="N7" i="59"/>
  <c r="K80" i="59"/>
  <c r="K79" i="59"/>
  <c r="K95" i="59"/>
  <c r="K105" i="59"/>
  <c r="K85" i="59"/>
  <c r="K81" i="59"/>
  <c r="K78" i="59"/>
  <c r="K106" i="59"/>
  <c r="K71" i="59"/>
  <c r="L68" i="59"/>
  <c r="L71" i="59"/>
  <c r="L69" i="59"/>
  <c r="M64" i="59"/>
  <c r="M59" i="59"/>
  <c r="M52" i="59"/>
  <c r="M50" i="59"/>
  <c r="M57" i="59"/>
  <c r="K16" i="59"/>
  <c r="K9" i="59"/>
  <c r="K25" i="59"/>
  <c r="K22" i="59"/>
  <c r="K19" i="59"/>
  <c r="M80" i="59"/>
  <c r="M77" i="59"/>
  <c r="L48" i="59"/>
  <c r="L53" i="59"/>
  <c r="L47" i="59"/>
  <c r="L57" i="59"/>
  <c r="L59" i="59"/>
  <c r="M70" i="59"/>
  <c r="M75" i="59"/>
  <c r="K69" i="59"/>
  <c r="L72" i="59"/>
  <c r="L66" i="59"/>
  <c r="M58" i="59"/>
  <c r="M63" i="59"/>
  <c r="M56" i="59"/>
  <c r="M54" i="59"/>
  <c r="K20" i="59"/>
  <c r="K13" i="59"/>
  <c r="K10" i="59"/>
  <c r="K26" i="59"/>
  <c r="K23" i="59"/>
  <c r="M79" i="59"/>
  <c r="L52" i="59"/>
  <c r="L46" i="59"/>
  <c r="L51" i="59"/>
  <c r="L54" i="59"/>
  <c r="L62" i="59"/>
  <c r="M68" i="59"/>
  <c r="M74" i="59"/>
  <c r="M69" i="59"/>
  <c r="K73" i="59"/>
  <c r="L63" i="59"/>
  <c r="L65" i="59"/>
  <c r="M62" i="59"/>
  <c r="M61" i="59"/>
  <c r="M49" i="59"/>
  <c r="M51" i="59"/>
  <c r="K8" i="59"/>
  <c r="K24" i="59"/>
  <c r="K17" i="59"/>
  <c r="K14" i="59"/>
  <c r="K11" i="59"/>
  <c r="K27" i="59"/>
  <c r="M81" i="59"/>
  <c r="L45" i="59"/>
  <c r="L50" i="59"/>
  <c r="L56" i="59"/>
  <c r="L58" i="59"/>
  <c r="L61" i="59"/>
  <c r="M72" i="59"/>
  <c r="M67" i="59"/>
  <c r="M73" i="59"/>
  <c r="K72" i="59"/>
  <c r="K70" i="59"/>
  <c r="L64" i="59"/>
  <c r="L67" i="59"/>
  <c r="L70" i="59"/>
  <c r="M60" i="59"/>
  <c r="M66" i="59"/>
  <c r="M65" i="59"/>
  <c r="M48" i="59"/>
  <c r="M53" i="59"/>
  <c r="M55" i="59"/>
  <c r="K12" i="59"/>
  <c r="K28" i="59"/>
  <c r="K21" i="59"/>
  <c r="K18" i="59"/>
  <c r="K15" i="59"/>
  <c r="K7" i="59"/>
  <c r="M78" i="59"/>
  <c r="L44" i="59"/>
  <c r="L49" i="59"/>
  <c r="L43" i="59"/>
  <c r="L60" i="59"/>
  <c r="L55" i="59"/>
  <c r="M76" i="59"/>
  <c r="M71" i="59"/>
  <c r="X8" i="58" l="1"/>
  <c r="R54" i="62"/>
  <c r="R41" i="62"/>
  <c r="R83" i="62"/>
  <c r="R53" i="62"/>
  <c r="O51" i="65" s="1"/>
  <c r="R67" i="62"/>
  <c r="R62" i="62"/>
  <c r="R36" i="62"/>
  <c r="R89" i="62"/>
  <c r="R55" i="62"/>
  <c r="R80" i="62"/>
  <c r="O78" i="65" s="1"/>
  <c r="R87" i="62"/>
  <c r="R31" i="62"/>
  <c r="R88" i="62"/>
  <c r="R96" i="62"/>
  <c r="R40" i="62"/>
  <c r="R30" i="62"/>
  <c r="O28" i="65" s="1"/>
  <c r="R101" i="62"/>
  <c r="R91" i="62"/>
  <c r="R84" i="62"/>
  <c r="J39" i="58"/>
  <c r="J34" i="58"/>
  <c r="J18" i="58"/>
  <c r="AG18" i="58" s="1"/>
  <c r="R57" i="62"/>
  <c r="R52" i="62"/>
  <c r="R78" i="62"/>
  <c r="R69" i="62"/>
  <c r="R58" i="62"/>
  <c r="R39" i="62"/>
  <c r="R86" i="62"/>
  <c r="R33" i="62"/>
  <c r="R98" i="62"/>
  <c r="R51" i="62"/>
  <c r="R68" i="62"/>
  <c r="R104" i="62"/>
  <c r="R71" i="62"/>
  <c r="R60" i="62"/>
  <c r="R72" i="62"/>
  <c r="R46" i="62"/>
  <c r="R38" i="62"/>
  <c r="R102" i="62"/>
  <c r="R103" i="62"/>
  <c r="R44" i="62"/>
  <c r="R32" i="62"/>
  <c r="R99" i="62"/>
  <c r="J27" i="58"/>
  <c r="J26" i="58"/>
  <c r="J23" i="58"/>
  <c r="R81" i="62"/>
  <c r="R76" i="62"/>
  <c r="R50" i="62"/>
  <c r="R77" i="62"/>
  <c r="R74" i="62"/>
  <c r="R66" i="62"/>
  <c r="R63" i="62"/>
  <c r="R27" i="62"/>
  <c r="R95" i="62"/>
  <c r="R48" i="62"/>
  <c r="R100" i="62"/>
  <c r="R34" i="62"/>
  <c r="R79" i="62"/>
  <c r="R70" i="62"/>
  <c r="R61" i="62"/>
  <c r="R47" i="62"/>
  <c r="R93" i="62"/>
  <c r="R49" i="62"/>
  <c r="R94" i="62"/>
  <c r="J38" i="58"/>
  <c r="J31" i="58"/>
  <c r="J30" i="58"/>
  <c r="J19" i="58"/>
  <c r="R45" i="62"/>
  <c r="R73" i="62"/>
  <c r="R75" i="62"/>
  <c r="R42" i="62"/>
  <c r="R105" i="62"/>
  <c r="R59" i="62"/>
  <c r="R97" i="62"/>
  <c r="R106" i="62"/>
  <c r="R64" i="62"/>
  <c r="R43" i="62"/>
  <c r="R29" i="62"/>
  <c r="R85" i="62"/>
  <c r="R90" i="62"/>
  <c r="R28" i="62"/>
  <c r="R82" i="62"/>
  <c r="R65" i="62"/>
  <c r="R56" i="62"/>
  <c r="R37" i="62"/>
  <c r="R35" i="62"/>
  <c r="R92" i="62"/>
  <c r="J35" i="58"/>
  <c r="J22" i="58"/>
  <c r="Y8" i="58"/>
  <c r="Z9" i="58"/>
  <c r="Z10" i="58"/>
  <c r="AA9" i="58"/>
  <c r="AA10" i="58"/>
  <c r="I101" i="62"/>
  <c r="C101" i="62" s="1"/>
  <c r="O52" i="65"/>
  <c r="Z52" i="63"/>
  <c r="V52" i="63"/>
  <c r="X52" i="63" s="1"/>
  <c r="I43" i="62"/>
  <c r="C43" i="62" s="1"/>
  <c r="O39" i="65"/>
  <c r="Z39" i="63"/>
  <c r="AC39" i="63" s="1"/>
  <c r="V39" i="63"/>
  <c r="X39" i="63" s="1"/>
  <c r="O81" i="65"/>
  <c r="Z81" i="63"/>
  <c r="V81" i="63"/>
  <c r="X81" i="63" s="1"/>
  <c r="I104" i="62"/>
  <c r="C104" i="62" s="1"/>
  <c r="V51" i="63"/>
  <c r="X51" i="63" s="1"/>
  <c r="I63" i="62"/>
  <c r="C63" i="62" s="1"/>
  <c r="I53" i="62"/>
  <c r="C53" i="62" s="1"/>
  <c r="I17" i="62"/>
  <c r="C17" i="62" s="1"/>
  <c r="I29" i="62"/>
  <c r="C29" i="62" s="1"/>
  <c r="I100" i="62"/>
  <c r="C100" i="62" s="1"/>
  <c r="O65" i="65"/>
  <c r="Z65" i="63"/>
  <c r="AC65" i="63" s="1"/>
  <c r="V65" i="63"/>
  <c r="X65" i="63" s="1"/>
  <c r="O60" i="65"/>
  <c r="Z60" i="63"/>
  <c r="AC60" i="63" s="1"/>
  <c r="V60" i="63"/>
  <c r="X60" i="63" s="1"/>
  <c r="I22" i="62"/>
  <c r="C22" i="62" s="1"/>
  <c r="O34" i="65"/>
  <c r="Z34" i="63"/>
  <c r="AC34" i="63" s="1"/>
  <c r="V34" i="63"/>
  <c r="X34" i="63" s="1"/>
  <c r="O87" i="65"/>
  <c r="Z87" i="63"/>
  <c r="AC87" i="63" s="1"/>
  <c r="V87" i="63"/>
  <c r="X87" i="63" s="1"/>
  <c r="I98" i="62"/>
  <c r="C98" i="62" s="1"/>
  <c r="O53" i="65"/>
  <c r="Z53" i="63"/>
  <c r="AC53" i="63" s="1"/>
  <c r="V53" i="63"/>
  <c r="X53" i="63" s="1"/>
  <c r="I61" i="62"/>
  <c r="C61" i="62" s="1"/>
  <c r="I48" i="62"/>
  <c r="C48" i="62" s="1"/>
  <c r="I67" i="62"/>
  <c r="C67" i="62" s="1"/>
  <c r="O85" i="65"/>
  <c r="Z85" i="63"/>
  <c r="AC85" i="63" s="1"/>
  <c r="V85" i="63"/>
  <c r="X85" i="63" s="1"/>
  <c r="I40" i="62"/>
  <c r="C40" i="62" s="1"/>
  <c r="I103" i="62"/>
  <c r="C103" i="62" s="1"/>
  <c r="I56" i="62"/>
  <c r="C56" i="62" s="1"/>
  <c r="I39" i="62"/>
  <c r="C39" i="62" s="1"/>
  <c r="O29" i="65"/>
  <c r="Z29" i="63"/>
  <c r="AC29" i="63" s="1"/>
  <c r="V29" i="63"/>
  <c r="X29" i="63" s="1"/>
  <c r="O86" i="65"/>
  <c r="Z86" i="63"/>
  <c r="AC86" i="63" s="1"/>
  <c r="V86" i="63"/>
  <c r="X86" i="63" s="1"/>
  <c r="O94" i="65"/>
  <c r="Z94" i="63"/>
  <c r="AC94" i="63" s="1"/>
  <c r="V94" i="63"/>
  <c r="X94" i="63" s="1"/>
  <c r="I95" i="62"/>
  <c r="C95" i="62" s="1"/>
  <c r="I69" i="62"/>
  <c r="C69" i="62" s="1"/>
  <c r="I14" i="62"/>
  <c r="C14" i="62" s="1"/>
  <c r="O38" i="65"/>
  <c r="Z38" i="63"/>
  <c r="AC38" i="63" s="1"/>
  <c r="V38" i="63"/>
  <c r="X38" i="63" s="1"/>
  <c r="O99" i="65"/>
  <c r="Z99" i="63"/>
  <c r="AC99" i="63" s="1"/>
  <c r="V99" i="63"/>
  <c r="X99" i="63" s="1"/>
  <c r="I91" i="62"/>
  <c r="C91" i="62" s="1"/>
  <c r="O89" i="65"/>
  <c r="Z89" i="63"/>
  <c r="AC89" i="63" s="1"/>
  <c r="V89" i="63"/>
  <c r="X89" i="63" s="1"/>
  <c r="I7" i="62"/>
  <c r="C7" i="62" s="1"/>
  <c r="O82" i="65"/>
  <c r="Z82" i="63"/>
  <c r="AC82" i="63" s="1"/>
  <c r="V82" i="63"/>
  <c r="X82" i="63" s="1"/>
  <c r="J61" i="61"/>
  <c r="J61" i="60"/>
  <c r="J60" i="61"/>
  <c r="J60" i="60"/>
  <c r="J78" i="61"/>
  <c r="J78" i="60"/>
  <c r="J30" i="61"/>
  <c r="J30" i="60"/>
  <c r="J88" i="61"/>
  <c r="J88" i="60"/>
  <c r="J33" i="61"/>
  <c r="J33" i="60"/>
  <c r="J62" i="61"/>
  <c r="J62" i="60"/>
  <c r="J94" i="61"/>
  <c r="J94" i="60"/>
  <c r="J35" i="61"/>
  <c r="J35" i="60"/>
  <c r="J104" i="61"/>
  <c r="J104" i="60"/>
  <c r="J75" i="61"/>
  <c r="J75" i="60"/>
  <c r="J20" i="61"/>
  <c r="J20" i="60"/>
  <c r="J101" i="61"/>
  <c r="J101" i="60"/>
  <c r="J14" i="61"/>
  <c r="J14" i="60"/>
  <c r="J43" i="61"/>
  <c r="J43" i="60"/>
  <c r="J54" i="61"/>
  <c r="J54" i="60"/>
  <c r="J12" i="61"/>
  <c r="J12" i="60"/>
  <c r="J103" i="61"/>
  <c r="J103" i="60"/>
  <c r="J18" i="61"/>
  <c r="J18" i="60"/>
  <c r="J9" i="61"/>
  <c r="J9" i="60"/>
  <c r="J37" i="61"/>
  <c r="J37" i="60"/>
  <c r="J25" i="61"/>
  <c r="J25" i="60"/>
  <c r="J42" i="61"/>
  <c r="J42" i="60"/>
  <c r="J92" i="61"/>
  <c r="J92" i="60"/>
  <c r="J22" i="61"/>
  <c r="J22" i="60"/>
  <c r="J44" i="58"/>
  <c r="AF44" i="58" s="1"/>
  <c r="AF39" i="58"/>
  <c r="AD39" i="58"/>
  <c r="AE39" i="58"/>
  <c r="AG39" i="58"/>
  <c r="J33" i="58"/>
  <c r="AF33" i="58" s="1"/>
  <c r="AF34" i="58"/>
  <c r="AD34" i="58"/>
  <c r="AE34" i="58"/>
  <c r="AG34" i="58"/>
  <c r="AF18" i="58"/>
  <c r="AD18" i="58"/>
  <c r="AE18" i="58"/>
  <c r="J21" i="58"/>
  <c r="AF21" i="58" s="1"/>
  <c r="J16" i="58"/>
  <c r="AF16" i="58" s="1"/>
  <c r="J67" i="58"/>
  <c r="AF67" i="58" s="1"/>
  <c r="J49" i="58"/>
  <c r="AF49" i="58" s="1"/>
  <c r="J55" i="58"/>
  <c r="AF55" i="58" s="1"/>
  <c r="J72" i="58"/>
  <c r="AF72" i="58" s="1"/>
  <c r="J88" i="58"/>
  <c r="AF88" i="58" s="1"/>
  <c r="J77" i="58"/>
  <c r="AF77" i="58" s="1"/>
  <c r="J83" i="58"/>
  <c r="AF83" i="58" s="1"/>
  <c r="J99" i="58"/>
  <c r="AF99" i="58" s="1"/>
  <c r="J89" i="58"/>
  <c r="AF89" i="58" s="1"/>
  <c r="J78" i="58"/>
  <c r="AF78" i="58" s="1"/>
  <c r="J105" i="58"/>
  <c r="AF105" i="58" s="1"/>
  <c r="J102" i="58"/>
  <c r="AF102" i="58" s="1"/>
  <c r="J64" i="58"/>
  <c r="AF64" i="58" s="1"/>
  <c r="J59" i="58"/>
  <c r="AF59" i="58" s="1"/>
  <c r="I31" i="62"/>
  <c r="C31" i="62" s="1"/>
  <c r="I77" i="62"/>
  <c r="C77" i="62" s="1"/>
  <c r="O55" i="65"/>
  <c r="Z55" i="63"/>
  <c r="AC55" i="63" s="1"/>
  <c r="V55" i="63"/>
  <c r="X55" i="63" s="1"/>
  <c r="I15" i="62"/>
  <c r="C15" i="62" s="1"/>
  <c r="I88" i="62"/>
  <c r="C88" i="62" s="1"/>
  <c r="O50" i="65"/>
  <c r="Z50" i="63"/>
  <c r="AC50" i="63" s="1"/>
  <c r="V50" i="63"/>
  <c r="X50" i="63" s="1"/>
  <c r="O76" i="65"/>
  <c r="Z76" i="63"/>
  <c r="AC76" i="63" s="1"/>
  <c r="V76" i="63"/>
  <c r="X76" i="63" s="1"/>
  <c r="I37" i="62"/>
  <c r="C37" i="62" s="1"/>
  <c r="I80" i="62"/>
  <c r="C80" i="62" s="1"/>
  <c r="O67" i="65"/>
  <c r="Z67" i="63"/>
  <c r="AC67" i="63" s="1"/>
  <c r="V67" i="63"/>
  <c r="X67" i="63" s="1"/>
  <c r="O56" i="65"/>
  <c r="Z56" i="63"/>
  <c r="AC56" i="63" s="1"/>
  <c r="V56" i="63"/>
  <c r="X56" i="63" s="1"/>
  <c r="I9" i="62"/>
  <c r="C9" i="62" s="1"/>
  <c r="O37" i="65"/>
  <c r="Z37" i="63"/>
  <c r="AC37" i="63" s="1"/>
  <c r="V37" i="63"/>
  <c r="X37" i="63" s="1"/>
  <c r="O84" i="65"/>
  <c r="Z84" i="63"/>
  <c r="AC84" i="63" s="1"/>
  <c r="V84" i="63"/>
  <c r="X84" i="63" s="1"/>
  <c r="O31" i="65"/>
  <c r="Z31" i="63"/>
  <c r="AC31" i="63" s="1"/>
  <c r="V31" i="63"/>
  <c r="X31" i="63" s="1"/>
  <c r="O96" i="65"/>
  <c r="Z96" i="63"/>
  <c r="AC96" i="63" s="1"/>
  <c r="V96" i="63"/>
  <c r="X96" i="63" s="1"/>
  <c r="I82" i="62"/>
  <c r="C82" i="62" s="1"/>
  <c r="O49" i="65"/>
  <c r="Z49" i="63"/>
  <c r="AC49" i="63" s="1"/>
  <c r="V49" i="63"/>
  <c r="X49" i="63" s="1"/>
  <c r="I45" i="62"/>
  <c r="C45" i="62" s="1"/>
  <c r="I35" i="62"/>
  <c r="C35" i="62" s="1"/>
  <c r="I90" i="62"/>
  <c r="C90" i="62" s="1"/>
  <c r="O66" i="65"/>
  <c r="Z66" i="63"/>
  <c r="AC66" i="63" s="1"/>
  <c r="V66" i="63"/>
  <c r="X66" i="63" s="1"/>
  <c r="I23" i="62"/>
  <c r="C23" i="62" s="1"/>
  <c r="D23" i="62"/>
  <c r="O102" i="65"/>
  <c r="Z102" i="63"/>
  <c r="AC102" i="63" s="1"/>
  <c r="V102" i="63"/>
  <c r="X102" i="63" s="1"/>
  <c r="I73" i="62"/>
  <c r="C73" i="62" s="1"/>
  <c r="I65" i="62"/>
  <c r="C65" i="62" s="1"/>
  <c r="I52" i="62"/>
  <c r="C52" i="62" s="1"/>
  <c r="I26" i="62"/>
  <c r="C26" i="62" s="1"/>
  <c r="I81" i="62"/>
  <c r="C81" i="62" s="1"/>
  <c r="O69" i="65"/>
  <c r="Z69" i="63"/>
  <c r="AC69" i="63" s="1"/>
  <c r="V69" i="63"/>
  <c r="X69" i="63" s="1"/>
  <c r="O58" i="65"/>
  <c r="Z58" i="63"/>
  <c r="AC58" i="63" s="1"/>
  <c r="V58" i="63"/>
  <c r="X58" i="63" s="1"/>
  <c r="I12" i="62"/>
  <c r="C12" i="62" s="1"/>
  <c r="O70" i="65"/>
  <c r="Z70" i="63"/>
  <c r="AC70" i="63" s="1"/>
  <c r="V70" i="63"/>
  <c r="X70" i="63" s="1"/>
  <c r="I44" i="62"/>
  <c r="C44" i="62" s="1"/>
  <c r="I92" i="62"/>
  <c r="C92" i="62" s="1"/>
  <c r="O44" i="65"/>
  <c r="Z44" i="63"/>
  <c r="AC44" i="63" s="1"/>
  <c r="V44" i="63"/>
  <c r="X44" i="63" s="1"/>
  <c r="I60" i="62"/>
  <c r="C60" i="62" s="1"/>
  <c r="I50" i="62"/>
  <c r="C50" i="62" s="1"/>
  <c r="O36" i="65"/>
  <c r="Z36" i="63"/>
  <c r="AC36" i="63" s="1"/>
  <c r="V36" i="63"/>
  <c r="X36" i="63" s="1"/>
  <c r="O100" i="65"/>
  <c r="Z100" i="63"/>
  <c r="AC100" i="63" s="1"/>
  <c r="V100" i="63"/>
  <c r="X100" i="63" s="1"/>
  <c r="O101" i="65"/>
  <c r="Z101" i="63"/>
  <c r="AC101" i="63" s="1"/>
  <c r="V101" i="63"/>
  <c r="X101" i="63" s="1"/>
  <c r="O42" i="65"/>
  <c r="V42" i="63"/>
  <c r="X42" i="63" s="1"/>
  <c r="Z42" i="63"/>
  <c r="AC42" i="63" s="1"/>
  <c r="O30" i="65"/>
  <c r="Z30" i="63"/>
  <c r="AC30" i="63" s="1"/>
  <c r="V30" i="63"/>
  <c r="X30" i="63" s="1"/>
  <c r="O97" i="65"/>
  <c r="Z97" i="63"/>
  <c r="AC97" i="63" s="1"/>
  <c r="V97" i="63"/>
  <c r="X97" i="63" s="1"/>
  <c r="I86" i="62"/>
  <c r="C86" i="62" s="1"/>
  <c r="I58" i="62"/>
  <c r="C58" i="62" s="1"/>
  <c r="I55" i="62"/>
  <c r="C55" i="62" s="1"/>
  <c r="J97" i="61"/>
  <c r="J97" i="60"/>
  <c r="J32" i="61"/>
  <c r="J32" i="60"/>
  <c r="J72" i="61"/>
  <c r="J72" i="60"/>
  <c r="J57" i="61"/>
  <c r="J57" i="60"/>
  <c r="J16" i="61"/>
  <c r="J16" i="60"/>
  <c r="J36" i="61"/>
  <c r="J36" i="60"/>
  <c r="J15" i="61"/>
  <c r="J15" i="60"/>
  <c r="J98" i="61"/>
  <c r="J98" i="60"/>
  <c r="J13" i="61"/>
  <c r="J13" i="60"/>
  <c r="J41" i="61"/>
  <c r="J41" i="60"/>
  <c r="J52" i="61"/>
  <c r="J52" i="60"/>
  <c r="J95" i="61"/>
  <c r="J95" i="60"/>
  <c r="J59" i="61"/>
  <c r="J59" i="60"/>
  <c r="J10" i="61"/>
  <c r="J10" i="60"/>
  <c r="J39" i="61"/>
  <c r="J39" i="60"/>
  <c r="J50" i="61"/>
  <c r="J50" i="60"/>
  <c r="J40" i="61"/>
  <c r="J40" i="60"/>
  <c r="J55" i="61"/>
  <c r="J55" i="60"/>
  <c r="J73" i="61"/>
  <c r="J73" i="60"/>
  <c r="J69" i="61"/>
  <c r="J69" i="60"/>
  <c r="J23" i="61"/>
  <c r="J23" i="60"/>
  <c r="J7" i="61"/>
  <c r="J7" i="60"/>
  <c r="J53" i="61"/>
  <c r="J53" i="60"/>
  <c r="J47" i="61"/>
  <c r="J47" i="60"/>
  <c r="J68" i="61"/>
  <c r="J68" i="60"/>
  <c r="J86" i="61"/>
  <c r="J86" i="60"/>
  <c r="J27" i="61"/>
  <c r="J27" i="60"/>
  <c r="J37" i="58"/>
  <c r="AF37" i="58" s="1"/>
  <c r="J43" i="58"/>
  <c r="AF43" i="58" s="1"/>
  <c r="J28" i="58"/>
  <c r="AF28" i="58" s="1"/>
  <c r="AF27" i="58"/>
  <c r="AE27" i="58"/>
  <c r="AD27" i="58"/>
  <c r="AG27" i="58"/>
  <c r="AF26" i="58"/>
  <c r="AE26" i="58"/>
  <c r="AD26" i="58"/>
  <c r="R16" i="58"/>
  <c r="R7" i="58"/>
  <c r="AG26" i="58"/>
  <c r="AF23" i="58"/>
  <c r="AE23" i="58"/>
  <c r="AD23" i="58"/>
  <c r="AG23" i="58"/>
  <c r="J17" i="58"/>
  <c r="AF17" i="58" s="1"/>
  <c r="J71" i="58"/>
  <c r="AF71" i="58" s="1"/>
  <c r="J53" i="58"/>
  <c r="AF53" i="58" s="1"/>
  <c r="J54" i="58"/>
  <c r="AF54" i="58" s="1"/>
  <c r="J76" i="58"/>
  <c r="AF76" i="58" s="1"/>
  <c r="J92" i="58"/>
  <c r="AF92" i="58" s="1"/>
  <c r="J81" i="58"/>
  <c r="AF81" i="58" s="1"/>
  <c r="J87" i="58"/>
  <c r="AF87" i="58" s="1"/>
  <c r="J103" i="58"/>
  <c r="AF103" i="58" s="1"/>
  <c r="J97" i="58"/>
  <c r="AF97" i="58" s="1"/>
  <c r="J85" i="58"/>
  <c r="AF85" i="58" s="1"/>
  <c r="J106" i="58"/>
  <c r="AF106" i="58" s="1"/>
  <c r="J98" i="58"/>
  <c r="AF98" i="58" s="1"/>
  <c r="J57" i="58"/>
  <c r="AF57" i="58" s="1"/>
  <c r="J63" i="58"/>
  <c r="AF63" i="58" s="1"/>
  <c r="I71" i="62"/>
  <c r="C71" i="62" s="1"/>
  <c r="O79" i="65"/>
  <c r="Z79" i="63"/>
  <c r="AC79" i="63" s="1"/>
  <c r="V79" i="63"/>
  <c r="X79" i="63" s="1"/>
  <c r="I99" i="62"/>
  <c r="C99" i="62" s="1"/>
  <c r="I62" i="62"/>
  <c r="C62" i="62" s="1"/>
  <c r="I49" i="62"/>
  <c r="C49" i="62" s="1"/>
  <c r="I87" i="62"/>
  <c r="C87" i="62" s="1"/>
  <c r="I70" i="62"/>
  <c r="C70" i="62" s="1"/>
  <c r="O74" i="65"/>
  <c r="Z74" i="63"/>
  <c r="AC74" i="63" s="1"/>
  <c r="V74" i="63"/>
  <c r="X74" i="63" s="1"/>
  <c r="I85" i="62"/>
  <c r="C85" i="62" s="1"/>
  <c r="O48" i="65"/>
  <c r="Z48" i="63"/>
  <c r="AC48" i="63" s="1"/>
  <c r="V48" i="63"/>
  <c r="X48" i="63" s="1"/>
  <c r="O75" i="65"/>
  <c r="Z75" i="63"/>
  <c r="AC75" i="63" s="1"/>
  <c r="V75" i="63"/>
  <c r="X75" i="63" s="1"/>
  <c r="I41" i="62"/>
  <c r="C41" i="62" s="1"/>
  <c r="O72" i="65"/>
  <c r="Z72" i="63"/>
  <c r="AC72" i="63" s="1"/>
  <c r="V72" i="63"/>
  <c r="X72" i="63" s="1"/>
  <c r="I28" i="62"/>
  <c r="C28" i="62" s="1"/>
  <c r="I93" i="62"/>
  <c r="C93" i="62" s="1"/>
  <c r="O64" i="65"/>
  <c r="Z64" i="63"/>
  <c r="AC64" i="63" s="1"/>
  <c r="V64" i="63"/>
  <c r="X64" i="63" s="1"/>
  <c r="O61" i="65"/>
  <c r="Z61" i="63"/>
  <c r="AC61" i="63" s="1"/>
  <c r="V61" i="63"/>
  <c r="X61" i="63" s="1"/>
  <c r="I24" i="62"/>
  <c r="C24" i="62" s="1"/>
  <c r="O25" i="65"/>
  <c r="Z25" i="63"/>
  <c r="AC25" i="63" s="1"/>
  <c r="V25" i="63"/>
  <c r="X25" i="63" s="1"/>
  <c r="O93" i="65"/>
  <c r="Z93" i="63"/>
  <c r="AC93" i="63" s="1"/>
  <c r="V93" i="63"/>
  <c r="X93" i="63" s="1"/>
  <c r="I83" i="62"/>
  <c r="C83" i="62" s="1"/>
  <c r="O46" i="65"/>
  <c r="Z46" i="63"/>
  <c r="AC46" i="63" s="1"/>
  <c r="V46" i="63"/>
  <c r="X46" i="63" s="1"/>
  <c r="O98" i="65"/>
  <c r="Z98" i="63"/>
  <c r="AC98" i="63" s="1"/>
  <c r="V98" i="63"/>
  <c r="X98" i="63" s="1"/>
  <c r="I36" i="62"/>
  <c r="C36" i="62" s="1"/>
  <c r="I27" i="62"/>
  <c r="C27" i="62" s="1"/>
  <c r="I94" i="62"/>
  <c r="C94" i="62" s="1"/>
  <c r="I13" i="62"/>
  <c r="C13" i="62" s="1"/>
  <c r="O32" i="65"/>
  <c r="Z32" i="63"/>
  <c r="AC32" i="63" s="1"/>
  <c r="V32" i="63"/>
  <c r="X32" i="63" s="1"/>
  <c r="O77" i="65"/>
  <c r="Z77" i="63"/>
  <c r="AC77" i="63" s="1"/>
  <c r="V77" i="63"/>
  <c r="X77" i="63" s="1"/>
  <c r="I76" i="62"/>
  <c r="C76" i="62" s="1"/>
  <c r="I59" i="62"/>
  <c r="C59" i="62" s="1"/>
  <c r="I46" i="62"/>
  <c r="C46" i="62" s="1"/>
  <c r="I30" i="62"/>
  <c r="C30" i="62" s="1"/>
  <c r="I78" i="62"/>
  <c r="C78" i="62" s="1"/>
  <c r="O68" i="65"/>
  <c r="Z68" i="63"/>
  <c r="AC68" i="63" s="1"/>
  <c r="V68" i="63"/>
  <c r="X68" i="63" s="1"/>
  <c r="O59" i="65"/>
  <c r="Z59" i="63"/>
  <c r="AC59" i="63" s="1"/>
  <c r="V59" i="63"/>
  <c r="X59" i="63" s="1"/>
  <c r="I25" i="62"/>
  <c r="C25" i="62" s="1"/>
  <c r="I72" i="62"/>
  <c r="C72" i="62" s="1"/>
  <c r="O45" i="65"/>
  <c r="Z45" i="63"/>
  <c r="AC45" i="63" s="1"/>
  <c r="V45" i="63"/>
  <c r="X45" i="63" s="1"/>
  <c r="O91" i="65"/>
  <c r="Z91" i="63"/>
  <c r="AC91" i="63" s="1"/>
  <c r="V91" i="63"/>
  <c r="X91" i="63" s="1"/>
  <c r="I38" i="62"/>
  <c r="C38" i="62" s="1"/>
  <c r="I89" i="62"/>
  <c r="C89" i="62" s="1"/>
  <c r="I64" i="62"/>
  <c r="C64" i="62" s="1"/>
  <c r="I51" i="62"/>
  <c r="C51" i="62" s="1"/>
  <c r="O47" i="65"/>
  <c r="Z47" i="63"/>
  <c r="AC47" i="63" s="1"/>
  <c r="V47" i="63"/>
  <c r="X47" i="63" s="1"/>
  <c r="O92" i="65"/>
  <c r="Z92" i="63"/>
  <c r="AC92" i="63" s="1"/>
  <c r="V92" i="63"/>
  <c r="X92" i="63" s="1"/>
  <c r="I42" i="62"/>
  <c r="C42" i="62" s="1"/>
  <c r="I79" i="62"/>
  <c r="C79" i="62" s="1"/>
  <c r="I16" i="62"/>
  <c r="C16" i="62" s="1"/>
  <c r="J91" i="61"/>
  <c r="J91" i="60"/>
  <c r="J17" i="61"/>
  <c r="J17" i="60"/>
  <c r="J82" i="61"/>
  <c r="J82" i="60"/>
  <c r="J76" i="61"/>
  <c r="J76" i="60"/>
  <c r="J48" i="61"/>
  <c r="J48" i="60"/>
  <c r="J64" i="61"/>
  <c r="J64" i="60"/>
  <c r="J29" i="61"/>
  <c r="J29" i="60"/>
  <c r="J105" i="61"/>
  <c r="J105" i="60"/>
  <c r="J46" i="61"/>
  <c r="J46" i="60"/>
  <c r="J58" i="61"/>
  <c r="J58" i="60"/>
  <c r="J34" i="61"/>
  <c r="J34" i="60"/>
  <c r="J99" i="61"/>
  <c r="J99" i="60"/>
  <c r="J51" i="61"/>
  <c r="J51" i="60"/>
  <c r="J85" i="61"/>
  <c r="J85" i="60"/>
  <c r="J67" i="61"/>
  <c r="J67" i="60"/>
  <c r="J102" i="61"/>
  <c r="J102" i="60"/>
  <c r="J80" i="61"/>
  <c r="J80" i="60"/>
  <c r="J89" i="61"/>
  <c r="J89" i="60"/>
  <c r="J71" i="61"/>
  <c r="J71" i="60"/>
  <c r="J56" i="61"/>
  <c r="J56" i="60"/>
  <c r="J96" i="61"/>
  <c r="J96" i="60"/>
  <c r="J77" i="61"/>
  <c r="J77" i="60"/>
  <c r="J66" i="61"/>
  <c r="J66" i="60"/>
  <c r="J24" i="61"/>
  <c r="J24" i="60"/>
  <c r="J44" i="61"/>
  <c r="J44" i="60"/>
  <c r="J93" i="61"/>
  <c r="J93" i="60"/>
  <c r="J28" i="61"/>
  <c r="J28" i="60"/>
  <c r="J36" i="58"/>
  <c r="AF36" i="58" s="1"/>
  <c r="J41" i="58"/>
  <c r="AF41" i="58" s="1"/>
  <c r="AF38" i="58"/>
  <c r="AE38" i="58"/>
  <c r="AD38" i="58"/>
  <c r="AG38" i="58"/>
  <c r="J32" i="58"/>
  <c r="AF32" i="58" s="1"/>
  <c r="AF31" i="58"/>
  <c r="AD31" i="58"/>
  <c r="AE31" i="58"/>
  <c r="AG31" i="58"/>
  <c r="AF30" i="58"/>
  <c r="AE30" i="58"/>
  <c r="AD30" i="58"/>
  <c r="AG30" i="58"/>
  <c r="AF19" i="58"/>
  <c r="AD19" i="58"/>
  <c r="AE19" i="58"/>
  <c r="AG19" i="58"/>
  <c r="J24" i="58"/>
  <c r="AF24" i="58" s="1"/>
  <c r="J68" i="58"/>
  <c r="AF68" i="58" s="1"/>
  <c r="J70" i="58"/>
  <c r="AF70" i="58" s="1"/>
  <c r="J48" i="58"/>
  <c r="AF48" i="58" s="1"/>
  <c r="J47" i="58"/>
  <c r="AF47" i="58" s="1"/>
  <c r="J46" i="58"/>
  <c r="AF46" i="58" s="1"/>
  <c r="J80" i="58"/>
  <c r="AF80" i="58" s="1"/>
  <c r="J96" i="58"/>
  <c r="AF96" i="58" s="1"/>
  <c r="J75" i="58"/>
  <c r="AF75" i="58" s="1"/>
  <c r="J91" i="58"/>
  <c r="AF91" i="58" s="1"/>
  <c r="J82" i="58"/>
  <c r="AF82" i="58" s="1"/>
  <c r="J94" i="58"/>
  <c r="AF94" i="58" s="1"/>
  <c r="J93" i="58"/>
  <c r="AF93" i="58" s="1"/>
  <c r="J90" i="58"/>
  <c r="AF90" i="58" s="1"/>
  <c r="J74" i="58"/>
  <c r="AF74" i="58" s="1"/>
  <c r="J56" i="58"/>
  <c r="AF56" i="58" s="1"/>
  <c r="J61" i="58"/>
  <c r="AF61" i="58" s="1"/>
  <c r="J58" i="58"/>
  <c r="AF58" i="58" s="1"/>
  <c r="O43" i="65"/>
  <c r="Z43" i="63"/>
  <c r="AC43" i="63" s="1"/>
  <c r="V43" i="63"/>
  <c r="X43" i="63" s="1"/>
  <c r="O71" i="65"/>
  <c r="Z71" i="63"/>
  <c r="AC71" i="63" s="1"/>
  <c r="V71" i="63"/>
  <c r="X71" i="63" s="1"/>
  <c r="I74" i="62"/>
  <c r="C74" i="62" s="1"/>
  <c r="D66" i="62"/>
  <c r="I66" i="62"/>
  <c r="C66" i="62" s="1"/>
  <c r="O73" i="65"/>
  <c r="Z73" i="63"/>
  <c r="AC73" i="63" s="1"/>
  <c r="V73" i="63"/>
  <c r="X73" i="63" s="1"/>
  <c r="I10" i="62"/>
  <c r="C10" i="62" s="1"/>
  <c r="O40" i="65"/>
  <c r="Z40" i="63"/>
  <c r="AC40" i="63" s="1"/>
  <c r="V40" i="63"/>
  <c r="X40" i="63" s="1"/>
  <c r="O103" i="65"/>
  <c r="Z103" i="63"/>
  <c r="AC103" i="63" s="1"/>
  <c r="V103" i="63"/>
  <c r="X103" i="63" s="1"/>
  <c r="I34" i="62"/>
  <c r="C34" i="62" s="1"/>
  <c r="I96" i="62"/>
  <c r="C96" i="62" s="1"/>
  <c r="O57" i="65"/>
  <c r="Z57" i="63"/>
  <c r="AC57" i="63" s="1"/>
  <c r="V57" i="63"/>
  <c r="X57" i="63" s="1"/>
  <c r="I47" i="62"/>
  <c r="C47" i="62" s="1"/>
  <c r="I106" i="62"/>
  <c r="C106" i="62" s="1"/>
  <c r="I57" i="62"/>
  <c r="C57" i="62" s="1"/>
  <c r="I54" i="62"/>
  <c r="C54" i="62" s="1"/>
  <c r="I68" i="62"/>
  <c r="C68" i="62" s="1"/>
  <c r="O95" i="65"/>
  <c r="Z95" i="63"/>
  <c r="AC95" i="63" s="1"/>
  <c r="V95" i="63"/>
  <c r="X95" i="63" s="1"/>
  <c r="I11" i="62"/>
  <c r="C11" i="62" s="1"/>
  <c r="O104" i="65"/>
  <c r="Z104" i="63"/>
  <c r="AC104" i="63" s="1"/>
  <c r="V104" i="63"/>
  <c r="X104" i="63" s="1"/>
  <c r="I32" i="62"/>
  <c r="C32" i="62" s="1"/>
  <c r="I84" i="62"/>
  <c r="C84" i="62" s="1"/>
  <c r="O62" i="65"/>
  <c r="Z62" i="63"/>
  <c r="AC62" i="63" s="1"/>
  <c r="V62" i="63"/>
  <c r="X62" i="63" s="1"/>
  <c r="I18" i="62"/>
  <c r="C18" i="62" s="1"/>
  <c r="O41" i="65"/>
  <c r="Z41" i="63"/>
  <c r="AC41" i="63" s="1"/>
  <c r="V41" i="63"/>
  <c r="X41" i="63" s="1"/>
  <c r="O27" i="65"/>
  <c r="Z27" i="63"/>
  <c r="AC27" i="63" s="1"/>
  <c r="V27" i="63"/>
  <c r="X27" i="63" s="1"/>
  <c r="O83" i="65"/>
  <c r="Z83" i="63"/>
  <c r="AC83" i="63" s="1"/>
  <c r="V83" i="63"/>
  <c r="X83" i="63" s="1"/>
  <c r="O88" i="65"/>
  <c r="Z88" i="63"/>
  <c r="AC88" i="63" s="1"/>
  <c r="V88" i="63"/>
  <c r="X88" i="63" s="1"/>
  <c r="I33" i="62"/>
  <c r="C33" i="62" s="1"/>
  <c r="I97" i="62"/>
  <c r="C97" i="62" s="1"/>
  <c r="I20" i="62"/>
  <c r="C20" i="62" s="1"/>
  <c r="O26" i="65"/>
  <c r="Z26" i="63"/>
  <c r="AC26" i="63" s="1"/>
  <c r="V26" i="63"/>
  <c r="X26" i="63" s="1"/>
  <c r="O80" i="65"/>
  <c r="Z80" i="63"/>
  <c r="AC80" i="63" s="1"/>
  <c r="V80" i="63"/>
  <c r="X80" i="63" s="1"/>
  <c r="I102" i="62"/>
  <c r="C102" i="62" s="1"/>
  <c r="O63" i="65"/>
  <c r="Z63" i="63"/>
  <c r="AC63" i="63" s="1"/>
  <c r="V63" i="63"/>
  <c r="X63" i="63" s="1"/>
  <c r="I8" i="62"/>
  <c r="C8" i="62" s="1"/>
  <c r="D75" i="62"/>
  <c r="I75" i="62"/>
  <c r="C75" i="62" s="1"/>
  <c r="I19" i="62"/>
  <c r="C19" i="62" s="1"/>
  <c r="I105" i="62"/>
  <c r="C105" i="62" s="1"/>
  <c r="O54" i="65"/>
  <c r="Z54" i="63"/>
  <c r="AC54" i="63" s="1"/>
  <c r="V54" i="63"/>
  <c r="X54" i="63" s="1"/>
  <c r="I21" i="62"/>
  <c r="C21" i="62" s="1"/>
  <c r="O35" i="65"/>
  <c r="Z35" i="63"/>
  <c r="AC35" i="63" s="1"/>
  <c r="V35" i="63"/>
  <c r="X35" i="63" s="1"/>
  <c r="O33" i="65"/>
  <c r="Z33" i="63"/>
  <c r="AC33" i="63" s="1"/>
  <c r="V33" i="63"/>
  <c r="X33" i="63" s="1"/>
  <c r="O90" i="65"/>
  <c r="Z90" i="63"/>
  <c r="AC90" i="63" s="1"/>
  <c r="V90" i="63"/>
  <c r="X90" i="63" s="1"/>
  <c r="J11" i="61"/>
  <c r="J11" i="60"/>
  <c r="J45" i="61"/>
  <c r="J45" i="60"/>
  <c r="J65" i="61"/>
  <c r="J65" i="60"/>
  <c r="J84" i="61"/>
  <c r="J84" i="60"/>
  <c r="J63" i="61"/>
  <c r="J63" i="60"/>
  <c r="J100" i="61"/>
  <c r="J100" i="60"/>
  <c r="J8" i="61"/>
  <c r="J8" i="60"/>
  <c r="J81" i="61"/>
  <c r="J81" i="60"/>
  <c r="J70" i="61"/>
  <c r="J70" i="60"/>
  <c r="J19" i="61"/>
  <c r="J19" i="60"/>
  <c r="J79" i="60"/>
  <c r="J79" i="61"/>
  <c r="J21" i="61"/>
  <c r="J21" i="60"/>
  <c r="J38" i="61"/>
  <c r="J38" i="60"/>
  <c r="J74" i="61"/>
  <c r="J74" i="60"/>
  <c r="J26" i="61"/>
  <c r="J26" i="60"/>
  <c r="J83" i="61"/>
  <c r="J83" i="60"/>
  <c r="J90" i="61"/>
  <c r="J90" i="60"/>
  <c r="J31" i="61"/>
  <c r="J31" i="60"/>
  <c r="J106" i="61"/>
  <c r="J106" i="60"/>
  <c r="J49" i="61"/>
  <c r="J49" i="60"/>
  <c r="J87" i="61"/>
  <c r="J87" i="60"/>
  <c r="J40" i="58"/>
  <c r="AF40" i="58" s="1"/>
  <c r="J45" i="58"/>
  <c r="AF45" i="58" s="1"/>
  <c r="J42" i="58"/>
  <c r="AF42" i="58" s="1"/>
  <c r="J29" i="58"/>
  <c r="AF29" i="58" s="1"/>
  <c r="AF35" i="58"/>
  <c r="AD35" i="58"/>
  <c r="AE35" i="58"/>
  <c r="AG35" i="58"/>
  <c r="AF22" i="58"/>
  <c r="AD22" i="58"/>
  <c r="AE22" i="58"/>
  <c r="AG22" i="58"/>
  <c r="J25" i="58"/>
  <c r="AF25" i="58" s="1"/>
  <c r="J20" i="58"/>
  <c r="AF20" i="58" s="1"/>
  <c r="J69" i="58"/>
  <c r="AF69" i="58" s="1"/>
  <c r="J66" i="58"/>
  <c r="AF66" i="58" s="1"/>
  <c r="J52" i="58"/>
  <c r="AF52" i="58" s="1"/>
  <c r="J51" i="58"/>
  <c r="AF51" i="58" s="1"/>
  <c r="J50" i="58"/>
  <c r="AF50" i="58" s="1"/>
  <c r="J84" i="58"/>
  <c r="AF84" i="58" s="1"/>
  <c r="J73" i="58"/>
  <c r="AF73" i="58" s="1"/>
  <c r="J79" i="58"/>
  <c r="AF79" i="58" s="1"/>
  <c r="J95" i="58"/>
  <c r="AF95" i="58" s="1"/>
  <c r="J101" i="58"/>
  <c r="AF101" i="58" s="1"/>
  <c r="J86" i="58"/>
  <c r="AF86" i="58" s="1"/>
  <c r="J104" i="58"/>
  <c r="AF104" i="58" s="1"/>
  <c r="J100" i="58"/>
  <c r="AF100" i="58" s="1"/>
  <c r="J60" i="58"/>
  <c r="AF60" i="58" s="1"/>
  <c r="J65" i="58"/>
  <c r="AF65" i="58" s="1"/>
  <c r="J62" i="58"/>
  <c r="AF62" i="58" s="1"/>
  <c r="AD12" i="58"/>
  <c r="AE12" i="58"/>
  <c r="AG12" i="58"/>
  <c r="AE13" i="58"/>
  <c r="AD13" i="58"/>
  <c r="AG13" i="58"/>
  <c r="AE8" i="58"/>
  <c r="AD8" i="58"/>
  <c r="AG8" i="58"/>
  <c r="AD9" i="58"/>
  <c r="AE9" i="58"/>
  <c r="AG9" i="58"/>
  <c r="J50" i="59"/>
  <c r="J40" i="59"/>
  <c r="J24" i="59"/>
  <c r="J37" i="59"/>
  <c r="J31" i="59"/>
  <c r="J60" i="59"/>
  <c r="J56" i="59"/>
  <c r="J62" i="59"/>
  <c r="J61" i="59"/>
  <c r="J72" i="59"/>
  <c r="J92" i="59"/>
  <c r="J23" i="59"/>
  <c r="J21" i="59"/>
  <c r="J105" i="59"/>
  <c r="J53" i="59"/>
  <c r="J106" i="59"/>
  <c r="J100" i="59"/>
  <c r="J25" i="59"/>
  <c r="J75" i="59"/>
  <c r="J32" i="59"/>
  <c r="J16" i="59"/>
  <c r="J81" i="59"/>
  <c r="J13" i="59"/>
  <c r="J97" i="59"/>
  <c r="J90" i="59"/>
  <c r="J34" i="59"/>
  <c r="J43" i="59"/>
  <c r="J11" i="59"/>
  <c r="J79" i="59"/>
  <c r="J104" i="59"/>
  <c r="J87" i="59"/>
  <c r="J20" i="59"/>
  <c r="J85" i="59"/>
  <c r="J103" i="59"/>
  <c r="J17" i="59"/>
  <c r="J101" i="59"/>
  <c r="J28" i="59"/>
  <c r="J44" i="59"/>
  <c r="J67" i="59"/>
  <c r="J55" i="59"/>
  <c r="J82" i="59"/>
  <c r="J22" i="59"/>
  <c r="J95" i="59"/>
  <c r="J54" i="59"/>
  <c r="J98" i="59"/>
  <c r="J48" i="59"/>
  <c r="J102" i="59"/>
  <c r="J47" i="59"/>
  <c r="J78" i="59"/>
  <c r="J68" i="59"/>
  <c r="J46" i="59"/>
  <c r="J36" i="59"/>
  <c r="J58" i="59"/>
  <c r="J88" i="59"/>
  <c r="J73" i="59"/>
  <c r="J66" i="59"/>
  <c r="J10" i="59"/>
  <c r="J99" i="59"/>
  <c r="J70" i="59"/>
  <c r="J33" i="59"/>
  <c r="J52" i="59"/>
  <c r="J74" i="59"/>
  <c r="J27" i="59"/>
  <c r="J35" i="59"/>
  <c r="J26" i="59"/>
  <c r="J51" i="59"/>
  <c r="J94" i="59"/>
  <c r="J8" i="59"/>
  <c r="J91" i="59"/>
  <c r="J64" i="59"/>
  <c r="J29" i="59"/>
  <c r="J41" i="59"/>
  <c r="J38" i="59"/>
  <c r="J12" i="59"/>
  <c r="J77" i="59"/>
  <c r="J69" i="59"/>
  <c r="J15" i="59"/>
  <c r="J83" i="59"/>
  <c r="J30" i="59"/>
  <c r="J39" i="59"/>
  <c r="J71" i="59"/>
  <c r="J45" i="59"/>
  <c r="J19" i="59"/>
  <c r="J42" i="59"/>
  <c r="J14" i="59"/>
  <c r="J96" i="59"/>
  <c r="J49" i="59"/>
  <c r="J65" i="59"/>
  <c r="J76" i="59"/>
  <c r="J9" i="59"/>
  <c r="J93" i="59"/>
  <c r="J59" i="59"/>
  <c r="J80" i="59"/>
  <c r="J57" i="59"/>
  <c r="J89" i="59"/>
  <c r="J18" i="59"/>
  <c r="J86" i="59"/>
  <c r="J63" i="59"/>
  <c r="J84" i="59"/>
  <c r="DB7" i="66"/>
  <c r="DC7" i="66" s="1"/>
  <c r="O7" i="62"/>
  <c r="O39" i="62"/>
  <c r="O16" i="62"/>
  <c r="O69" i="62"/>
  <c r="O11" i="62"/>
  <c r="O13" i="62"/>
  <c r="O71" i="62"/>
  <c r="O73" i="62"/>
  <c r="O62" i="62"/>
  <c r="O75" i="62"/>
  <c r="O19" i="62"/>
  <c r="O47" i="62"/>
  <c r="O77" i="62"/>
  <c r="O84" i="62"/>
  <c r="O100" i="62"/>
  <c r="O103" i="62"/>
  <c r="O43" i="62"/>
  <c r="O81" i="62"/>
  <c r="O31" i="62"/>
  <c r="O40" i="62"/>
  <c r="O95" i="62"/>
  <c r="O10" i="62"/>
  <c r="O72" i="62"/>
  <c r="O36" i="62"/>
  <c r="O88" i="62"/>
  <c r="O104" i="62"/>
  <c r="O93" i="62"/>
  <c r="O99" i="62"/>
  <c r="O33" i="62"/>
  <c r="O97" i="62"/>
  <c r="O57" i="62"/>
  <c r="O59" i="62"/>
  <c r="O83" i="62"/>
  <c r="O29" i="62"/>
  <c r="O8" i="62"/>
  <c r="O82" i="62"/>
  <c r="O54" i="62"/>
  <c r="O56" i="62"/>
  <c r="O61" i="62"/>
  <c r="O94" i="62"/>
  <c r="O51" i="62"/>
  <c r="O58" i="62"/>
  <c r="O91" i="62"/>
  <c r="O65" i="62"/>
  <c r="O35" i="62"/>
  <c r="O67" i="62"/>
  <c r="O70" i="62"/>
  <c r="O15" i="62"/>
  <c r="O34" i="62"/>
  <c r="O85" i="62"/>
  <c r="O89" i="62"/>
  <c r="O32" i="62"/>
  <c r="O22" i="62"/>
  <c r="O105" i="62"/>
  <c r="O27" i="62"/>
  <c r="O98" i="62"/>
  <c r="O49" i="62"/>
  <c r="O96" i="62"/>
  <c r="O21" i="62"/>
  <c r="O53" i="62"/>
  <c r="O68" i="62"/>
  <c r="O48" i="62"/>
  <c r="O92" i="62"/>
  <c r="O64" i="62"/>
  <c r="O78" i="62"/>
  <c r="O25" i="62"/>
  <c r="O46" i="62"/>
  <c r="Q61" i="66"/>
  <c r="T61" i="66" s="1"/>
  <c r="AG61" i="66"/>
  <c r="AJ61" i="66" s="1"/>
  <c r="Y61" i="66"/>
  <c r="AB61" i="66" s="1"/>
  <c r="AG60" i="66"/>
  <c r="AJ60" i="66" s="1"/>
  <c r="Y60" i="66"/>
  <c r="AB60" i="66" s="1"/>
  <c r="Q60" i="66"/>
  <c r="T60" i="66" s="1"/>
  <c r="Q11" i="66"/>
  <c r="T11" i="66" s="1"/>
  <c r="AG11" i="66"/>
  <c r="AJ11" i="66" s="1"/>
  <c r="Y11" i="66"/>
  <c r="AB11" i="66" s="1"/>
  <c r="Q97" i="66"/>
  <c r="T97" i="66" s="1"/>
  <c r="AG97" i="66"/>
  <c r="AJ97" i="66" s="1"/>
  <c r="Y97" i="66"/>
  <c r="AB97" i="66" s="1"/>
  <c r="Q91" i="66"/>
  <c r="T91" i="66" s="1"/>
  <c r="AG91" i="66"/>
  <c r="AJ91" i="66" s="1"/>
  <c r="Y91" i="66"/>
  <c r="AB91" i="66" s="1"/>
  <c r="AG32" i="66"/>
  <c r="AJ32" i="66" s="1"/>
  <c r="Y32" i="66"/>
  <c r="AB32" i="66" s="1"/>
  <c r="Q32" i="66"/>
  <c r="T32" i="66" s="1"/>
  <c r="Q17" i="66"/>
  <c r="T17" i="66" s="1"/>
  <c r="AG17" i="66"/>
  <c r="AJ17" i="66" s="1"/>
  <c r="Y17" i="66"/>
  <c r="AB17" i="66" s="1"/>
  <c r="AG72" i="66"/>
  <c r="AJ72" i="66" s="1"/>
  <c r="Y72" i="66"/>
  <c r="AB72" i="66" s="1"/>
  <c r="Q72" i="66"/>
  <c r="T72" i="66" s="1"/>
  <c r="Q82" i="66"/>
  <c r="T82" i="66" s="1"/>
  <c r="AG82" i="66"/>
  <c r="AJ82" i="66" s="1"/>
  <c r="Y82" i="66"/>
  <c r="AB82" i="66" s="1"/>
  <c r="Q45" i="66"/>
  <c r="T45" i="66" s="1"/>
  <c r="AG45" i="66"/>
  <c r="AJ45" i="66" s="1"/>
  <c r="Y45" i="66"/>
  <c r="AB45" i="66" s="1"/>
  <c r="AG76" i="66"/>
  <c r="AJ76" i="66" s="1"/>
  <c r="Y76" i="66"/>
  <c r="AB76" i="66" s="1"/>
  <c r="Q76" i="66"/>
  <c r="T76" i="66" s="1"/>
  <c r="Q57" i="66"/>
  <c r="T57" i="66" s="1"/>
  <c r="AG57" i="66"/>
  <c r="AJ57" i="66" s="1"/>
  <c r="Y57" i="66"/>
  <c r="AB57" i="66" s="1"/>
  <c r="Q65" i="66"/>
  <c r="T65" i="66" s="1"/>
  <c r="AG65" i="66"/>
  <c r="AJ65" i="66" s="1"/>
  <c r="Y65" i="66"/>
  <c r="AB65" i="66" s="1"/>
  <c r="AG16" i="66"/>
  <c r="AJ16" i="66" s="1"/>
  <c r="Y16" i="66"/>
  <c r="AB16" i="66" s="1"/>
  <c r="Q16" i="66"/>
  <c r="T16" i="66" s="1"/>
  <c r="AG48" i="66"/>
  <c r="AJ48" i="66" s="1"/>
  <c r="Y48" i="66"/>
  <c r="AB48" i="66" s="1"/>
  <c r="Q48" i="66"/>
  <c r="T48" i="66" s="1"/>
  <c r="AG84" i="66"/>
  <c r="AJ84" i="66" s="1"/>
  <c r="Y84" i="66"/>
  <c r="AB84" i="66" s="1"/>
  <c r="Q84" i="66"/>
  <c r="T84" i="66" s="1"/>
  <c r="Q78" i="66"/>
  <c r="T78" i="66" s="1"/>
  <c r="AG78" i="66"/>
  <c r="AJ78" i="66" s="1"/>
  <c r="Y78" i="66"/>
  <c r="AB78" i="66" s="1"/>
  <c r="AG36" i="66"/>
  <c r="AJ36" i="66" s="1"/>
  <c r="Y36" i="66"/>
  <c r="AB36" i="66" s="1"/>
  <c r="Q36" i="66"/>
  <c r="T36" i="66" s="1"/>
  <c r="Q30" i="66"/>
  <c r="T30" i="66" s="1"/>
  <c r="AG30" i="66"/>
  <c r="AJ30" i="66" s="1"/>
  <c r="Y30" i="66"/>
  <c r="AB30" i="66" s="1"/>
  <c r="AG64" i="66"/>
  <c r="AJ64" i="66" s="1"/>
  <c r="Y64" i="66"/>
  <c r="AB64" i="66" s="1"/>
  <c r="Q64" i="66"/>
  <c r="T64" i="66" s="1"/>
  <c r="Q15" i="66"/>
  <c r="T15" i="66" s="1"/>
  <c r="AG15" i="66"/>
  <c r="AJ15" i="66" s="1"/>
  <c r="Y15" i="66"/>
  <c r="AB15" i="66" s="1"/>
  <c r="AG88" i="66"/>
  <c r="AJ88" i="66" s="1"/>
  <c r="Y88" i="66"/>
  <c r="AB88" i="66" s="1"/>
  <c r="Q88" i="66"/>
  <c r="T88" i="66" s="1"/>
  <c r="Q98" i="66"/>
  <c r="T98" i="66" s="1"/>
  <c r="AG98" i="66"/>
  <c r="AJ98" i="66" s="1"/>
  <c r="Y98" i="66"/>
  <c r="AB98" i="66" s="1"/>
  <c r="Q29" i="66"/>
  <c r="T29" i="66" s="1"/>
  <c r="AG29" i="66"/>
  <c r="AJ29" i="66" s="1"/>
  <c r="Y29" i="66"/>
  <c r="AB29" i="66" s="1"/>
  <c r="AG105" i="66"/>
  <c r="AJ105" i="66" s="1"/>
  <c r="Y105" i="66"/>
  <c r="AB105" i="66" s="1"/>
  <c r="Q105" i="66"/>
  <c r="T105" i="66" s="1"/>
  <c r="Q33" i="66"/>
  <c r="T33" i="66" s="1"/>
  <c r="AG33" i="66"/>
  <c r="AJ33" i="66" s="1"/>
  <c r="Y33" i="66"/>
  <c r="AB33" i="66" s="1"/>
  <c r="Q62" i="66"/>
  <c r="T62" i="66" s="1"/>
  <c r="AG62" i="66"/>
  <c r="AJ62" i="66" s="1"/>
  <c r="Y62" i="66"/>
  <c r="AB62" i="66" s="1"/>
  <c r="Q63" i="66"/>
  <c r="T63" i="66" s="1"/>
  <c r="AG63" i="66"/>
  <c r="AJ63" i="66" s="1"/>
  <c r="Y63" i="66"/>
  <c r="AB63" i="66" s="1"/>
  <c r="Q13" i="66"/>
  <c r="T13" i="66" s="1"/>
  <c r="AG13" i="66"/>
  <c r="AJ13" i="66" s="1"/>
  <c r="Y13" i="66"/>
  <c r="AB13" i="66" s="1"/>
  <c r="Q46" i="66"/>
  <c r="T46" i="66" s="1"/>
  <c r="AG46" i="66"/>
  <c r="AJ46" i="66" s="1"/>
  <c r="Y46" i="66"/>
  <c r="AB46" i="66" s="1"/>
  <c r="AG100" i="66"/>
  <c r="AJ100" i="66" s="1"/>
  <c r="Y100" i="66"/>
  <c r="AB100" i="66" s="1"/>
  <c r="Q100" i="66"/>
  <c r="T100" i="66" s="1"/>
  <c r="Q94" i="66"/>
  <c r="T94" i="66" s="1"/>
  <c r="AG94" i="66"/>
  <c r="AJ94" i="66" s="1"/>
  <c r="Y94" i="66"/>
  <c r="AB94" i="66" s="1"/>
  <c r="Q41" i="66"/>
  <c r="T41" i="66" s="1"/>
  <c r="AG41" i="66"/>
  <c r="AJ41" i="66" s="1"/>
  <c r="Y41" i="66"/>
  <c r="AB41" i="66" s="1"/>
  <c r="Q35" i="66"/>
  <c r="T35" i="66" s="1"/>
  <c r="AG35" i="66"/>
  <c r="AJ35" i="66" s="1"/>
  <c r="Y35" i="66"/>
  <c r="AB35" i="66" s="1"/>
  <c r="Q58" i="66"/>
  <c r="T58" i="66" s="1"/>
  <c r="AG58" i="66"/>
  <c r="AJ58" i="66" s="1"/>
  <c r="Y58" i="66"/>
  <c r="AB58" i="66" s="1"/>
  <c r="AG52" i="66"/>
  <c r="AJ52" i="66" s="1"/>
  <c r="Y52" i="66"/>
  <c r="AB52" i="66" s="1"/>
  <c r="Q52" i="66"/>
  <c r="T52" i="66" s="1"/>
  <c r="AG104" i="66"/>
  <c r="AJ104" i="66" s="1"/>
  <c r="Y104" i="66"/>
  <c r="AB104" i="66" s="1"/>
  <c r="Q104" i="66"/>
  <c r="T104" i="66" s="1"/>
  <c r="Q95" i="66"/>
  <c r="T95" i="66" s="1"/>
  <c r="AG95" i="66"/>
  <c r="AJ95" i="66" s="1"/>
  <c r="Y95" i="66"/>
  <c r="AB95" i="66" s="1"/>
  <c r="Q34" i="66"/>
  <c r="T34" i="66" s="1"/>
  <c r="AG34" i="66"/>
  <c r="AJ34" i="66" s="1"/>
  <c r="Y34" i="66"/>
  <c r="AB34" i="66" s="1"/>
  <c r="AG8" i="66"/>
  <c r="AJ8" i="66" s="1"/>
  <c r="Y8" i="66"/>
  <c r="AB8" i="66" s="1"/>
  <c r="Q8" i="66"/>
  <c r="T8" i="66" s="1"/>
  <c r="Q99" i="66"/>
  <c r="T99" i="66" s="1"/>
  <c r="AG99" i="66"/>
  <c r="AJ99" i="66" s="1"/>
  <c r="Y99" i="66"/>
  <c r="AB99" i="66" s="1"/>
  <c r="Q59" i="66"/>
  <c r="T59" i="66" s="1"/>
  <c r="AG59" i="66"/>
  <c r="AJ59" i="66" s="1"/>
  <c r="Y59" i="66"/>
  <c r="AB59" i="66" s="1"/>
  <c r="Q10" i="66"/>
  <c r="T10" i="66" s="1"/>
  <c r="AG10" i="66"/>
  <c r="AJ10" i="66" s="1"/>
  <c r="Y10" i="66"/>
  <c r="AB10" i="66" s="1"/>
  <c r="Q51" i="66"/>
  <c r="T51" i="66" s="1"/>
  <c r="AG51" i="66"/>
  <c r="AJ51" i="66" s="1"/>
  <c r="Y51" i="66"/>
  <c r="AB51" i="66" s="1"/>
  <c r="Q81" i="66"/>
  <c r="T81" i="66" s="1"/>
  <c r="AG81" i="66"/>
  <c r="AJ81" i="66" s="1"/>
  <c r="Y81" i="66"/>
  <c r="AB81" i="66" s="1"/>
  <c r="Q75" i="66"/>
  <c r="T75" i="66" s="1"/>
  <c r="AG75" i="66"/>
  <c r="AJ75" i="66" s="1"/>
  <c r="Y75" i="66"/>
  <c r="AB75" i="66" s="1"/>
  <c r="Q39" i="66"/>
  <c r="T39" i="66" s="1"/>
  <c r="AG39" i="66"/>
  <c r="AJ39" i="66" s="1"/>
  <c r="Y39" i="66"/>
  <c r="AB39" i="66" s="1"/>
  <c r="Q70" i="66"/>
  <c r="T70" i="66" s="1"/>
  <c r="AG70" i="66"/>
  <c r="AJ70" i="66" s="1"/>
  <c r="Y70" i="66"/>
  <c r="AB70" i="66" s="1"/>
  <c r="AG20" i="66"/>
  <c r="AJ20" i="66" s="1"/>
  <c r="Y20" i="66"/>
  <c r="AB20" i="66" s="1"/>
  <c r="Q20" i="66"/>
  <c r="T20" i="66" s="1"/>
  <c r="Q50" i="66"/>
  <c r="T50" i="66" s="1"/>
  <c r="AG50" i="66"/>
  <c r="AJ50" i="66" s="1"/>
  <c r="Y50" i="66"/>
  <c r="AB50" i="66" s="1"/>
  <c r="AG101" i="66"/>
  <c r="AJ101" i="66" s="1"/>
  <c r="Y101" i="66"/>
  <c r="AB101" i="66" s="1"/>
  <c r="Q101" i="66"/>
  <c r="T101" i="66" s="1"/>
  <c r="AG40" i="66"/>
  <c r="AJ40" i="66" s="1"/>
  <c r="Y40" i="66"/>
  <c r="AB40" i="66" s="1"/>
  <c r="Q40" i="66"/>
  <c r="T40" i="66" s="1"/>
  <c r="Q19" i="66"/>
  <c r="T19" i="66" s="1"/>
  <c r="AG19" i="66"/>
  <c r="AJ19" i="66" s="1"/>
  <c r="Y19" i="66"/>
  <c r="AB19" i="66" s="1"/>
  <c r="Q14" i="66"/>
  <c r="T14" i="66" s="1"/>
  <c r="AG14" i="66"/>
  <c r="AJ14" i="66" s="1"/>
  <c r="Y14" i="66"/>
  <c r="AB14" i="66" s="1"/>
  <c r="Q55" i="66"/>
  <c r="T55" i="66" s="1"/>
  <c r="AG55" i="66"/>
  <c r="AJ55" i="66" s="1"/>
  <c r="Y55" i="66"/>
  <c r="AB55" i="66" s="1"/>
  <c r="Q85" i="66"/>
  <c r="T85" i="66" s="1"/>
  <c r="AG85" i="66"/>
  <c r="AJ85" i="66" s="1"/>
  <c r="Y85" i="66"/>
  <c r="AB85" i="66" s="1"/>
  <c r="Q79" i="66"/>
  <c r="T79" i="66" s="1"/>
  <c r="AG79" i="66"/>
  <c r="AJ79" i="66" s="1"/>
  <c r="Y79" i="66"/>
  <c r="AB79" i="66" s="1"/>
  <c r="Q43" i="66"/>
  <c r="T43" i="66" s="1"/>
  <c r="AG43" i="66"/>
  <c r="AJ43" i="66" s="1"/>
  <c r="Y43" i="66"/>
  <c r="AB43" i="66" s="1"/>
  <c r="Q67" i="66"/>
  <c r="T67" i="66" s="1"/>
  <c r="AG67" i="66"/>
  <c r="AJ67" i="66" s="1"/>
  <c r="Y67" i="66"/>
  <c r="AB67" i="66" s="1"/>
  <c r="Q21" i="66"/>
  <c r="T21" i="66" s="1"/>
  <c r="AG21" i="66"/>
  <c r="AJ21" i="66" s="1"/>
  <c r="Y21" i="66"/>
  <c r="AB21" i="66" s="1"/>
  <c r="Q54" i="66"/>
  <c r="T54" i="66" s="1"/>
  <c r="AG54" i="66"/>
  <c r="AJ54" i="66" s="1"/>
  <c r="Y54" i="66"/>
  <c r="AB54" i="66" s="1"/>
  <c r="Q73" i="66"/>
  <c r="T73" i="66" s="1"/>
  <c r="AG73" i="66"/>
  <c r="AJ73" i="66" s="1"/>
  <c r="Y73" i="66"/>
  <c r="AB73" i="66" s="1"/>
  <c r="AG102" i="66"/>
  <c r="AJ102" i="66" s="1"/>
  <c r="Y102" i="66"/>
  <c r="AB102" i="66" s="1"/>
  <c r="Q102" i="66"/>
  <c r="T102" i="66" s="1"/>
  <c r="Q38" i="66"/>
  <c r="T38" i="66" s="1"/>
  <c r="AG38" i="66"/>
  <c r="AJ38" i="66" s="1"/>
  <c r="Y38" i="66"/>
  <c r="AB38" i="66" s="1"/>
  <c r="Q69" i="66"/>
  <c r="T69" i="66" s="1"/>
  <c r="AG69" i="66"/>
  <c r="AJ69" i="66" s="1"/>
  <c r="Y69" i="66"/>
  <c r="AB69" i="66" s="1"/>
  <c r="AG12" i="66"/>
  <c r="AJ12" i="66" s="1"/>
  <c r="Y12" i="66"/>
  <c r="AB12" i="66" s="1"/>
  <c r="Q12" i="66"/>
  <c r="T12" i="66" s="1"/>
  <c r="Q23" i="66"/>
  <c r="T23" i="66" s="1"/>
  <c r="AG23" i="66"/>
  <c r="AJ23" i="66" s="1"/>
  <c r="Y23" i="66"/>
  <c r="AB23" i="66" s="1"/>
  <c r="AG80" i="66"/>
  <c r="AJ80" i="66" s="1"/>
  <c r="Y80" i="66"/>
  <c r="AB80" i="66" s="1"/>
  <c r="Q80" i="66"/>
  <c r="T80" i="66" s="1"/>
  <c r="Q74" i="66"/>
  <c r="T74" i="66" s="1"/>
  <c r="AG74" i="66"/>
  <c r="AJ74" i="66" s="1"/>
  <c r="Y74" i="66"/>
  <c r="AB74" i="66" s="1"/>
  <c r="Q103" i="66"/>
  <c r="T103" i="66" s="1"/>
  <c r="AG103" i="66"/>
  <c r="AJ103" i="66" s="1"/>
  <c r="Y103" i="66"/>
  <c r="AB103" i="66" s="1"/>
  <c r="Q26" i="66"/>
  <c r="T26" i="66" s="1"/>
  <c r="AG26" i="66"/>
  <c r="AJ26" i="66" s="1"/>
  <c r="Y26" i="66"/>
  <c r="AB26" i="66" s="1"/>
  <c r="Q28" i="69"/>
  <c r="T28" i="69" s="1"/>
  <c r="Y28" i="69"/>
  <c r="AB28" i="69" s="1"/>
  <c r="AG28" i="69"/>
  <c r="AJ28" i="69" s="1"/>
  <c r="Q48" i="69"/>
  <c r="T48" i="69" s="1"/>
  <c r="Y48" i="69"/>
  <c r="AB48" i="69" s="1"/>
  <c r="AG48" i="69"/>
  <c r="AJ48" i="69" s="1"/>
  <c r="Y58" i="70"/>
  <c r="AB58" i="70" s="1"/>
  <c r="Q58" i="70"/>
  <c r="T58" i="70" s="1"/>
  <c r="AG58" i="70"/>
  <c r="AJ58" i="70" s="1"/>
  <c r="Q29" i="69"/>
  <c r="T29" i="69" s="1"/>
  <c r="Y29" i="69"/>
  <c r="AB29" i="69" s="1"/>
  <c r="AG29" i="69"/>
  <c r="AJ29" i="69" s="1"/>
  <c r="Q54" i="69"/>
  <c r="T54" i="69" s="1"/>
  <c r="Y54" i="69"/>
  <c r="AB54" i="69" s="1"/>
  <c r="AG54" i="69"/>
  <c r="AJ54" i="69" s="1"/>
  <c r="Q53" i="69"/>
  <c r="T53" i="69" s="1"/>
  <c r="Y53" i="69"/>
  <c r="AB53" i="69" s="1"/>
  <c r="AG53" i="69"/>
  <c r="AJ53" i="69" s="1"/>
  <c r="Q55" i="69"/>
  <c r="T55" i="69" s="1"/>
  <c r="Y55" i="69"/>
  <c r="AB55" i="69" s="1"/>
  <c r="AG55" i="69"/>
  <c r="AJ55" i="69" s="1"/>
  <c r="Q7" i="66"/>
  <c r="T7" i="66" s="1"/>
  <c r="AG7" i="66"/>
  <c r="AJ7" i="66" s="1"/>
  <c r="Y7" i="66"/>
  <c r="AB7" i="66" s="1"/>
  <c r="Q18" i="66"/>
  <c r="T18" i="66" s="1"/>
  <c r="AG18" i="66"/>
  <c r="AJ18" i="66" s="1"/>
  <c r="Y18" i="66"/>
  <c r="AB18" i="66" s="1"/>
  <c r="Q89" i="66"/>
  <c r="T89" i="66" s="1"/>
  <c r="AG89" i="66"/>
  <c r="AJ89" i="66" s="1"/>
  <c r="Y89" i="66"/>
  <c r="AB89" i="66" s="1"/>
  <c r="Q83" i="66"/>
  <c r="T83" i="66" s="1"/>
  <c r="AG83" i="66"/>
  <c r="AJ83" i="66" s="1"/>
  <c r="Y83" i="66"/>
  <c r="AB83" i="66" s="1"/>
  <c r="Q71" i="66"/>
  <c r="T71" i="66" s="1"/>
  <c r="AG71" i="66"/>
  <c r="AJ71" i="66" s="1"/>
  <c r="Y71" i="66"/>
  <c r="AB71" i="66" s="1"/>
  <c r="AG56" i="66"/>
  <c r="AJ56" i="66" s="1"/>
  <c r="Y56" i="66"/>
  <c r="AB56" i="66" s="1"/>
  <c r="Q56" i="66"/>
  <c r="T56" i="66" s="1"/>
  <c r="Q9" i="66"/>
  <c r="T9" i="66" s="1"/>
  <c r="AG9" i="66"/>
  <c r="AJ9" i="66" s="1"/>
  <c r="Y9" i="66"/>
  <c r="AB9" i="66" s="1"/>
  <c r="Q53" i="66"/>
  <c r="T53" i="66" s="1"/>
  <c r="AG53" i="66"/>
  <c r="AJ53" i="66" s="1"/>
  <c r="Y53" i="66"/>
  <c r="AB53" i="66" s="1"/>
  <c r="AG96" i="66"/>
  <c r="AJ96" i="66" s="1"/>
  <c r="Y96" i="66"/>
  <c r="AB96" i="66" s="1"/>
  <c r="Q96" i="66"/>
  <c r="T96" i="66" s="1"/>
  <c r="Q90" i="66"/>
  <c r="T90" i="66" s="1"/>
  <c r="AG90" i="66"/>
  <c r="AJ90" i="66" s="1"/>
  <c r="Y90" i="66"/>
  <c r="AB90" i="66" s="1"/>
  <c r="Q37" i="66"/>
  <c r="T37" i="66" s="1"/>
  <c r="AG37" i="66"/>
  <c r="AJ37" i="66" s="1"/>
  <c r="Y37" i="66"/>
  <c r="AB37" i="66" s="1"/>
  <c r="Q31" i="66"/>
  <c r="T31" i="66" s="1"/>
  <c r="AG31" i="66"/>
  <c r="AJ31" i="66" s="1"/>
  <c r="Y31" i="66"/>
  <c r="AB31" i="66" s="1"/>
  <c r="Q26" i="69"/>
  <c r="T26" i="69" s="1"/>
  <c r="Y26" i="69"/>
  <c r="AB26" i="69" s="1"/>
  <c r="AG26" i="69"/>
  <c r="AJ26" i="69" s="1"/>
  <c r="Q52" i="69"/>
  <c r="T52" i="69" s="1"/>
  <c r="Y52" i="69"/>
  <c r="AB52" i="69" s="1"/>
  <c r="AG52" i="69"/>
  <c r="AJ52" i="69" s="1"/>
  <c r="Y63" i="70"/>
  <c r="AB63" i="70" s="1"/>
  <c r="Q63" i="70"/>
  <c r="T63" i="70" s="1"/>
  <c r="AG63" i="70"/>
  <c r="AJ63" i="70" s="1"/>
  <c r="Q31" i="69"/>
  <c r="T31" i="69" s="1"/>
  <c r="Y31" i="69"/>
  <c r="AB31" i="69" s="1"/>
  <c r="AG31" i="69"/>
  <c r="AJ31" i="69" s="1"/>
  <c r="Y56" i="70"/>
  <c r="AB56" i="70" s="1"/>
  <c r="Q56" i="70"/>
  <c r="T56" i="70" s="1"/>
  <c r="AG56" i="70"/>
  <c r="AJ56" i="70" s="1"/>
  <c r="Q49" i="69"/>
  <c r="T49" i="69" s="1"/>
  <c r="Y49" i="69"/>
  <c r="AB49" i="69" s="1"/>
  <c r="AG49" i="69"/>
  <c r="AJ49" i="69" s="1"/>
  <c r="Y57" i="70"/>
  <c r="AB57" i="70" s="1"/>
  <c r="Q57" i="70"/>
  <c r="T57" i="70" s="1"/>
  <c r="AG57" i="70"/>
  <c r="AJ57" i="70" s="1"/>
  <c r="P23" i="70"/>
  <c r="U23" i="70" s="1"/>
  <c r="X23" i="70"/>
  <c r="AC23" i="70" s="1"/>
  <c r="AF23" i="70"/>
  <c r="AK23" i="70" s="1"/>
  <c r="Q25" i="66"/>
  <c r="T25" i="66" s="1"/>
  <c r="AG25" i="66"/>
  <c r="AJ25" i="66" s="1"/>
  <c r="Y25" i="66"/>
  <c r="AB25" i="66" s="1"/>
  <c r="Q47" i="66"/>
  <c r="T47" i="66" s="1"/>
  <c r="AG47" i="66"/>
  <c r="AJ47" i="66" s="1"/>
  <c r="Y47" i="66"/>
  <c r="AB47" i="66" s="1"/>
  <c r="Q77" i="66"/>
  <c r="T77" i="66" s="1"/>
  <c r="AG77" i="66"/>
  <c r="AJ77" i="66" s="1"/>
  <c r="Y77" i="66"/>
  <c r="AB77" i="66" s="1"/>
  <c r="Q106" i="66"/>
  <c r="T106" i="66" s="1"/>
  <c r="AG106" i="66"/>
  <c r="AJ106" i="66" s="1"/>
  <c r="Y106" i="66"/>
  <c r="AB106" i="66" s="1"/>
  <c r="Q42" i="66"/>
  <c r="T42" i="66" s="1"/>
  <c r="AG42" i="66"/>
  <c r="AJ42" i="66" s="1"/>
  <c r="Y42" i="66"/>
  <c r="AB42" i="66" s="1"/>
  <c r="Q66" i="66"/>
  <c r="T66" i="66" s="1"/>
  <c r="AG66" i="66"/>
  <c r="AJ66" i="66" s="1"/>
  <c r="Y66" i="66"/>
  <c r="AB66" i="66" s="1"/>
  <c r="Q33" i="69"/>
  <c r="T33" i="69" s="1"/>
  <c r="Y33" i="69"/>
  <c r="AB33" i="69" s="1"/>
  <c r="AG33" i="69"/>
  <c r="AJ33" i="69" s="1"/>
  <c r="Q30" i="69"/>
  <c r="T30" i="69" s="1"/>
  <c r="Y30" i="69"/>
  <c r="AB30" i="69" s="1"/>
  <c r="AG30" i="69"/>
  <c r="AJ30" i="69" s="1"/>
  <c r="Y59" i="70"/>
  <c r="AB59" i="70" s="1"/>
  <c r="Q59" i="70"/>
  <c r="T59" i="70" s="1"/>
  <c r="AG59" i="70"/>
  <c r="AJ59" i="70" s="1"/>
  <c r="Q27" i="69"/>
  <c r="T27" i="69" s="1"/>
  <c r="Y27" i="69"/>
  <c r="AB27" i="69" s="1"/>
  <c r="AG27" i="69"/>
  <c r="AJ27" i="69" s="1"/>
  <c r="Q51" i="69"/>
  <c r="T51" i="69" s="1"/>
  <c r="Y51" i="69"/>
  <c r="AB51" i="69" s="1"/>
  <c r="AG51" i="69"/>
  <c r="AJ51" i="69" s="1"/>
  <c r="Q46" i="69"/>
  <c r="T46" i="69" s="1"/>
  <c r="Y46" i="69"/>
  <c r="AB46" i="69" s="1"/>
  <c r="AG46" i="69"/>
  <c r="AJ46" i="69" s="1"/>
  <c r="Y64" i="70"/>
  <c r="AB64" i="70" s="1"/>
  <c r="Q64" i="70"/>
  <c r="T64" i="70" s="1"/>
  <c r="AG64" i="70"/>
  <c r="AJ64" i="70" s="1"/>
  <c r="P50" i="69"/>
  <c r="U50" i="69" s="1"/>
  <c r="X50" i="69"/>
  <c r="AC50" i="69" s="1"/>
  <c r="AF50" i="69"/>
  <c r="AK50" i="69" s="1"/>
  <c r="P7" i="70"/>
  <c r="U7" i="70" s="1"/>
  <c r="AF7" i="70"/>
  <c r="AK7" i="70" s="1"/>
  <c r="X7" i="70"/>
  <c r="AC7" i="70" s="1"/>
  <c r="AG68" i="66"/>
  <c r="AJ68" i="66" s="1"/>
  <c r="Y68" i="66"/>
  <c r="AB68" i="66" s="1"/>
  <c r="Q68" i="66"/>
  <c r="T68" i="66" s="1"/>
  <c r="AG24" i="66"/>
  <c r="AJ24" i="66" s="1"/>
  <c r="Y24" i="66"/>
  <c r="AB24" i="66" s="1"/>
  <c r="Q24" i="66"/>
  <c r="T24" i="66" s="1"/>
  <c r="Q49" i="66"/>
  <c r="T49" i="66" s="1"/>
  <c r="AG49" i="66"/>
  <c r="AJ49" i="66" s="1"/>
  <c r="Y49" i="66"/>
  <c r="AB49" i="66" s="1"/>
  <c r="AG92" i="66"/>
  <c r="AJ92" i="66" s="1"/>
  <c r="Y92" i="66"/>
  <c r="AB92" i="66" s="1"/>
  <c r="Q92" i="66"/>
  <c r="T92" i="66" s="1"/>
  <c r="Q86" i="66"/>
  <c r="T86" i="66" s="1"/>
  <c r="AG86" i="66"/>
  <c r="AJ86" i="66" s="1"/>
  <c r="Y86" i="66"/>
  <c r="AB86" i="66" s="1"/>
  <c r="AG44" i="66"/>
  <c r="AJ44" i="66" s="1"/>
  <c r="Y44" i="66"/>
  <c r="AB44" i="66" s="1"/>
  <c r="Q44" i="66"/>
  <c r="T44" i="66" s="1"/>
  <c r="Q27" i="66"/>
  <c r="T27" i="66" s="1"/>
  <c r="AG27" i="66"/>
  <c r="AJ27" i="66" s="1"/>
  <c r="Y27" i="66"/>
  <c r="AB27" i="66" s="1"/>
  <c r="Q22" i="66"/>
  <c r="T22" i="66" s="1"/>
  <c r="AG22" i="66"/>
  <c r="AJ22" i="66" s="1"/>
  <c r="Y22" i="66"/>
  <c r="AB22" i="66" s="1"/>
  <c r="AG93" i="66"/>
  <c r="AJ93" i="66" s="1"/>
  <c r="Y93" i="66"/>
  <c r="AB93" i="66" s="1"/>
  <c r="Q93" i="66"/>
  <c r="T93" i="66" s="1"/>
  <c r="Q87" i="66"/>
  <c r="T87" i="66" s="1"/>
  <c r="AG87" i="66"/>
  <c r="AJ87" i="66" s="1"/>
  <c r="Y87" i="66"/>
  <c r="AB87" i="66" s="1"/>
  <c r="AG28" i="66"/>
  <c r="AJ28" i="66" s="1"/>
  <c r="Y28" i="66"/>
  <c r="AB28" i="66" s="1"/>
  <c r="Q28" i="66"/>
  <c r="T28" i="66" s="1"/>
  <c r="Q35" i="69"/>
  <c r="T35" i="69" s="1"/>
  <c r="Y35" i="69"/>
  <c r="AB35" i="69" s="1"/>
  <c r="AG35" i="69"/>
  <c r="AJ35" i="69" s="1"/>
  <c r="Y65" i="70"/>
  <c r="AB65" i="70" s="1"/>
  <c r="Q65" i="70"/>
  <c r="T65" i="70" s="1"/>
  <c r="AG65" i="70"/>
  <c r="AJ65" i="70" s="1"/>
  <c r="Q34" i="69"/>
  <c r="T34" i="69" s="1"/>
  <c r="Y34" i="69"/>
  <c r="AB34" i="69" s="1"/>
  <c r="AG34" i="69"/>
  <c r="AJ34" i="69" s="1"/>
  <c r="Q47" i="69"/>
  <c r="T47" i="69" s="1"/>
  <c r="Y47" i="69"/>
  <c r="AB47" i="69" s="1"/>
  <c r="AG47" i="69"/>
  <c r="AJ47" i="69" s="1"/>
  <c r="Q32" i="69"/>
  <c r="T32" i="69" s="1"/>
  <c r="Y32" i="69"/>
  <c r="AB32" i="69" s="1"/>
  <c r="AG32" i="69"/>
  <c r="AJ32" i="69" s="1"/>
  <c r="Q50" i="69"/>
  <c r="T50" i="69" s="1"/>
  <c r="Y50" i="69"/>
  <c r="AB50" i="69" s="1"/>
  <c r="AG50" i="69"/>
  <c r="AJ50" i="69" s="1"/>
  <c r="P10" i="70"/>
  <c r="U10" i="70" s="1"/>
  <c r="X10" i="70"/>
  <c r="AC10" i="70" s="1"/>
  <c r="AF10" i="70"/>
  <c r="AK10" i="70" s="1"/>
  <c r="Y42" i="70"/>
  <c r="AB42" i="70" s="1"/>
  <c r="AG42" i="70"/>
  <c r="AJ42" i="70" s="1"/>
  <c r="Q42" i="70"/>
  <c r="T42" i="70" s="1"/>
  <c r="P30" i="69"/>
  <c r="U30" i="69" s="1"/>
  <c r="X30" i="69"/>
  <c r="AC30" i="69" s="1"/>
  <c r="AF30" i="69"/>
  <c r="AK30" i="69" s="1"/>
  <c r="Y105" i="69"/>
  <c r="AB105" i="69" s="1"/>
  <c r="AG105" i="69"/>
  <c r="AJ105" i="69" s="1"/>
  <c r="Q105" i="69"/>
  <c r="T105" i="69" s="1"/>
  <c r="Y104" i="69"/>
  <c r="AB104" i="69" s="1"/>
  <c r="AG104" i="69"/>
  <c r="AJ104" i="69" s="1"/>
  <c r="Q104" i="69"/>
  <c r="T104" i="69" s="1"/>
  <c r="P55" i="69"/>
  <c r="U55" i="69" s="1"/>
  <c r="X55" i="69"/>
  <c r="AC55" i="69" s="1"/>
  <c r="AF55" i="69"/>
  <c r="AK55" i="69" s="1"/>
  <c r="P13" i="70"/>
  <c r="U13" i="70" s="1"/>
  <c r="X13" i="70"/>
  <c r="AC13" i="70" s="1"/>
  <c r="AF13" i="70"/>
  <c r="AK13" i="70" s="1"/>
  <c r="Y70" i="70"/>
  <c r="AB70" i="70" s="1"/>
  <c r="AG70" i="70"/>
  <c r="AJ70" i="70" s="1"/>
  <c r="Q70" i="70"/>
  <c r="T70" i="70" s="1"/>
  <c r="P29" i="69"/>
  <c r="U29" i="69" s="1"/>
  <c r="X29" i="69"/>
  <c r="AC29" i="69" s="1"/>
  <c r="AF29" i="69"/>
  <c r="AK29" i="69" s="1"/>
  <c r="Y91" i="69"/>
  <c r="AB91" i="69" s="1"/>
  <c r="AG91" i="69"/>
  <c r="AJ91" i="69" s="1"/>
  <c r="Q91" i="69"/>
  <c r="T91" i="69" s="1"/>
  <c r="P54" i="69"/>
  <c r="U54" i="69" s="1"/>
  <c r="X54" i="69"/>
  <c r="AC54" i="69" s="1"/>
  <c r="AF54" i="69"/>
  <c r="AK54" i="69" s="1"/>
  <c r="P22" i="70"/>
  <c r="U22" i="70" s="1"/>
  <c r="X22" i="70"/>
  <c r="AC22" i="70" s="1"/>
  <c r="AF22" i="70"/>
  <c r="AK22" i="70" s="1"/>
  <c r="Y71" i="70"/>
  <c r="AB71" i="70" s="1"/>
  <c r="AG71" i="70"/>
  <c r="AJ71" i="70" s="1"/>
  <c r="Q71" i="70"/>
  <c r="T71" i="70" s="1"/>
  <c r="P37" i="69"/>
  <c r="U37" i="69" s="1"/>
  <c r="X37" i="69"/>
  <c r="AC37" i="69" s="1"/>
  <c r="AF37" i="69"/>
  <c r="AK37" i="69" s="1"/>
  <c r="Y106" i="69"/>
  <c r="AB106" i="69" s="1"/>
  <c r="AG106" i="69"/>
  <c r="AJ106" i="69" s="1"/>
  <c r="Q106" i="69"/>
  <c r="T106" i="69" s="1"/>
  <c r="Y60" i="70"/>
  <c r="AB60" i="70" s="1"/>
  <c r="Q60" i="70"/>
  <c r="T60" i="70" s="1"/>
  <c r="AG60" i="70"/>
  <c r="AJ60" i="70" s="1"/>
  <c r="P25" i="70"/>
  <c r="U25" i="70" s="1"/>
  <c r="X25" i="70"/>
  <c r="AC25" i="70" s="1"/>
  <c r="AF25" i="70"/>
  <c r="AK25" i="70" s="1"/>
  <c r="P12" i="70"/>
  <c r="U12" i="70" s="1"/>
  <c r="X12" i="70"/>
  <c r="AC12" i="70" s="1"/>
  <c r="AF12" i="70"/>
  <c r="AK12" i="70" s="1"/>
  <c r="Y67" i="70"/>
  <c r="AB67" i="70" s="1"/>
  <c r="AG67" i="70"/>
  <c r="AJ67" i="70" s="1"/>
  <c r="Q67" i="70"/>
  <c r="T67" i="70" s="1"/>
  <c r="P45" i="69"/>
  <c r="U45" i="69" s="1"/>
  <c r="X45" i="69"/>
  <c r="AC45" i="69" s="1"/>
  <c r="AF45" i="69"/>
  <c r="AK45" i="69" s="1"/>
  <c r="Y89" i="69"/>
  <c r="AB89" i="69" s="1"/>
  <c r="AG89" i="69"/>
  <c r="AJ89" i="69" s="1"/>
  <c r="Q89" i="69"/>
  <c r="T89" i="69" s="1"/>
  <c r="Y43" i="70"/>
  <c r="AB43" i="70" s="1"/>
  <c r="AG43" i="70"/>
  <c r="AJ43" i="70" s="1"/>
  <c r="Q43" i="70"/>
  <c r="T43" i="70" s="1"/>
  <c r="P33" i="69"/>
  <c r="U33" i="69" s="1"/>
  <c r="X33" i="69"/>
  <c r="AC33" i="69" s="1"/>
  <c r="AF33" i="69"/>
  <c r="AK33" i="69" s="1"/>
  <c r="Y98" i="69"/>
  <c r="AB98" i="69" s="1"/>
  <c r="AG98" i="69"/>
  <c r="AJ98" i="69" s="1"/>
  <c r="Q98" i="69"/>
  <c r="T98" i="69" s="1"/>
  <c r="AG80" i="69"/>
  <c r="AJ80" i="69" s="1"/>
  <c r="Q80" i="69"/>
  <c r="T80" i="69" s="1"/>
  <c r="Y80" i="69"/>
  <c r="AB80" i="69" s="1"/>
  <c r="Q19" i="69"/>
  <c r="T19" i="69" s="1"/>
  <c r="Y19" i="69"/>
  <c r="AB19" i="69" s="1"/>
  <c r="AG19" i="69"/>
  <c r="AJ19" i="69" s="1"/>
  <c r="Q12" i="69"/>
  <c r="T12" i="69" s="1"/>
  <c r="Y12" i="69"/>
  <c r="AB12" i="69" s="1"/>
  <c r="AG12" i="69"/>
  <c r="AJ12" i="69" s="1"/>
  <c r="P99" i="69"/>
  <c r="U99" i="69" s="1"/>
  <c r="X99" i="69"/>
  <c r="AC99" i="69" s="1"/>
  <c r="AF99" i="69"/>
  <c r="AK99" i="69" s="1"/>
  <c r="X80" i="69"/>
  <c r="AC80" i="69" s="1"/>
  <c r="AF80" i="69"/>
  <c r="AK80" i="69" s="1"/>
  <c r="P80" i="69"/>
  <c r="U80" i="69" s="1"/>
  <c r="P23" i="69"/>
  <c r="U23" i="69" s="1"/>
  <c r="X23" i="69"/>
  <c r="AC23" i="69" s="1"/>
  <c r="AF23" i="69"/>
  <c r="AK23" i="69" s="1"/>
  <c r="P8" i="69"/>
  <c r="U8" i="69" s="1"/>
  <c r="X8" i="69"/>
  <c r="AC8" i="69" s="1"/>
  <c r="AF8" i="69"/>
  <c r="AK8" i="69" s="1"/>
  <c r="Y49" i="70"/>
  <c r="AB49" i="70" s="1"/>
  <c r="AG49" i="70"/>
  <c r="AJ49" i="70" s="1"/>
  <c r="Q49" i="70"/>
  <c r="T49" i="70" s="1"/>
  <c r="Q25" i="70"/>
  <c r="T25" i="70" s="1"/>
  <c r="Y25" i="70"/>
  <c r="AB25" i="70" s="1"/>
  <c r="AG25" i="70"/>
  <c r="AJ25" i="70" s="1"/>
  <c r="Q16" i="70"/>
  <c r="T16" i="70" s="1"/>
  <c r="Y16" i="70"/>
  <c r="AB16" i="70" s="1"/>
  <c r="AG16" i="70"/>
  <c r="AJ16" i="70" s="1"/>
  <c r="P106" i="70"/>
  <c r="U106" i="70" s="1"/>
  <c r="X106" i="70"/>
  <c r="AC106" i="70" s="1"/>
  <c r="AF106" i="70"/>
  <c r="AK106" i="70" s="1"/>
  <c r="P91" i="70"/>
  <c r="U91" i="70" s="1"/>
  <c r="X91" i="70"/>
  <c r="AC91" i="70" s="1"/>
  <c r="AF91" i="70"/>
  <c r="AK91" i="70" s="1"/>
  <c r="P80" i="70"/>
  <c r="U80" i="70" s="1"/>
  <c r="X80" i="70"/>
  <c r="AC80" i="70" s="1"/>
  <c r="AF80" i="70"/>
  <c r="AK80" i="70" s="1"/>
  <c r="P41" i="70"/>
  <c r="U41" i="70" s="1"/>
  <c r="X41" i="70"/>
  <c r="AC41" i="70" s="1"/>
  <c r="AF41" i="70"/>
  <c r="AK41" i="70" s="1"/>
  <c r="Q67" i="69"/>
  <c r="T67" i="69" s="1"/>
  <c r="Y67" i="69"/>
  <c r="AB67" i="69" s="1"/>
  <c r="AG67" i="69"/>
  <c r="AJ67" i="69" s="1"/>
  <c r="Q8" i="69"/>
  <c r="T8" i="69" s="1"/>
  <c r="Y8" i="69"/>
  <c r="AB8" i="69" s="1"/>
  <c r="AG8" i="69"/>
  <c r="AJ8" i="69" s="1"/>
  <c r="P97" i="69"/>
  <c r="U97" i="69" s="1"/>
  <c r="X97" i="69"/>
  <c r="AC97" i="69" s="1"/>
  <c r="AF97" i="69"/>
  <c r="AK97" i="69" s="1"/>
  <c r="X79" i="69"/>
  <c r="AC79" i="69" s="1"/>
  <c r="AF79" i="69"/>
  <c r="AK79" i="69" s="1"/>
  <c r="P79" i="69"/>
  <c r="U79" i="69" s="1"/>
  <c r="P66" i="69"/>
  <c r="U66" i="69" s="1"/>
  <c r="X66" i="69"/>
  <c r="AC66" i="69" s="1"/>
  <c r="AF66" i="69"/>
  <c r="AK66" i="69" s="1"/>
  <c r="P13" i="69"/>
  <c r="U13" i="69" s="1"/>
  <c r="X13" i="69"/>
  <c r="AC13" i="69" s="1"/>
  <c r="AF13" i="69"/>
  <c r="AK13" i="69" s="1"/>
  <c r="Q23" i="70"/>
  <c r="T23" i="70" s="1"/>
  <c r="Y23" i="70"/>
  <c r="AB23" i="70" s="1"/>
  <c r="AG23" i="70"/>
  <c r="AJ23" i="70" s="1"/>
  <c r="P105" i="70"/>
  <c r="U105" i="70" s="1"/>
  <c r="X105" i="70"/>
  <c r="AC105" i="70" s="1"/>
  <c r="AF105" i="70"/>
  <c r="AK105" i="70" s="1"/>
  <c r="P79" i="70"/>
  <c r="U79" i="70" s="1"/>
  <c r="X79" i="70"/>
  <c r="AC79" i="70" s="1"/>
  <c r="AF79" i="70"/>
  <c r="AK79" i="70" s="1"/>
  <c r="P63" i="70"/>
  <c r="U63" i="70" s="1"/>
  <c r="AF63" i="70"/>
  <c r="AK63" i="70" s="1"/>
  <c r="X63" i="70"/>
  <c r="AC63" i="70" s="1"/>
  <c r="Q58" i="69"/>
  <c r="T58" i="69" s="1"/>
  <c r="Y58" i="69"/>
  <c r="AB58" i="69" s="1"/>
  <c r="AG58" i="69"/>
  <c r="AJ58" i="69" s="1"/>
  <c r="Q15" i="69"/>
  <c r="T15" i="69" s="1"/>
  <c r="Y15" i="69"/>
  <c r="AB15" i="69" s="1"/>
  <c r="AG15" i="69"/>
  <c r="AJ15" i="69" s="1"/>
  <c r="P94" i="69"/>
  <c r="U94" i="69" s="1"/>
  <c r="X94" i="69"/>
  <c r="AC94" i="69" s="1"/>
  <c r="AF94" i="69"/>
  <c r="AK94" i="69" s="1"/>
  <c r="P82" i="69"/>
  <c r="U82" i="69" s="1"/>
  <c r="X82" i="69"/>
  <c r="AC82" i="69" s="1"/>
  <c r="AF82" i="69"/>
  <c r="AK82" i="69" s="1"/>
  <c r="P24" i="69"/>
  <c r="U24" i="69" s="1"/>
  <c r="X24" i="69"/>
  <c r="AC24" i="69" s="1"/>
  <c r="AF24" i="69"/>
  <c r="AK24" i="69" s="1"/>
  <c r="P12" i="69"/>
  <c r="U12" i="69" s="1"/>
  <c r="X12" i="69"/>
  <c r="AC12" i="69" s="1"/>
  <c r="AF12" i="69"/>
  <c r="AK12" i="69" s="1"/>
  <c r="Q51" i="70"/>
  <c r="T51" i="70" s="1"/>
  <c r="AG51" i="70"/>
  <c r="AJ51" i="70" s="1"/>
  <c r="Y51" i="70"/>
  <c r="AB51" i="70" s="1"/>
  <c r="Q24" i="70"/>
  <c r="T24" i="70" s="1"/>
  <c r="Y24" i="70"/>
  <c r="AB24" i="70" s="1"/>
  <c r="AG24" i="70"/>
  <c r="AJ24" i="70" s="1"/>
  <c r="P103" i="70"/>
  <c r="U103" i="70" s="1"/>
  <c r="X103" i="70"/>
  <c r="AC103" i="70" s="1"/>
  <c r="AF103" i="70"/>
  <c r="AK103" i="70" s="1"/>
  <c r="P76" i="70"/>
  <c r="U76" i="70" s="1"/>
  <c r="X76" i="70"/>
  <c r="AC76" i="70" s="1"/>
  <c r="AF76" i="70"/>
  <c r="AK76" i="70" s="1"/>
  <c r="P61" i="70"/>
  <c r="U61" i="70" s="1"/>
  <c r="AF61" i="70"/>
  <c r="AK61" i="70" s="1"/>
  <c r="X61" i="70"/>
  <c r="AC61" i="70" s="1"/>
  <c r="Q65" i="69"/>
  <c r="T65" i="69" s="1"/>
  <c r="Y65" i="69"/>
  <c r="AB65" i="69" s="1"/>
  <c r="AG65" i="69"/>
  <c r="AJ65" i="69" s="1"/>
  <c r="Y90" i="69"/>
  <c r="AB90" i="69" s="1"/>
  <c r="AG90" i="69"/>
  <c r="AJ90" i="69" s="1"/>
  <c r="Q90" i="69"/>
  <c r="T90" i="69" s="1"/>
  <c r="Q23" i="69"/>
  <c r="T23" i="69" s="1"/>
  <c r="Y23" i="69"/>
  <c r="AB23" i="69" s="1"/>
  <c r="AG23" i="69"/>
  <c r="AJ23" i="69" s="1"/>
  <c r="P101" i="69"/>
  <c r="U101" i="69" s="1"/>
  <c r="X101" i="69"/>
  <c r="AC101" i="69" s="1"/>
  <c r="DJ101" i="69"/>
  <c r="AF101" i="69"/>
  <c r="AK101" i="69" s="1"/>
  <c r="P18" i="69"/>
  <c r="U18" i="69" s="1"/>
  <c r="X18" i="69"/>
  <c r="AC18" i="69" s="1"/>
  <c r="AF18" i="69"/>
  <c r="AK18" i="69" s="1"/>
  <c r="P81" i="70"/>
  <c r="U81" i="70" s="1"/>
  <c r="X81" i="70"/>
  <c r="AC81" i="70" s="1"/>
  <c r="AF81" i="70"/>
  <c r="AK81" i="70" s="1"/>
  <c r="P42" i="70"/>
  <c r="U42" i="70" s="1"/>
  <c r="X42" i="70"/>
  <c r="AC42" i="70" s="1"/>
  <c r="AF42" i="70"/>
  <c r="AK42" i="70" s="1"/>
  <c r="P61" i="69"/>
  <c r="U61" i="69" s="1"/>
  <c r="X61" i="69"/>
  <c r="AC61" i="69" s="1"/>
  <c r="AF61" i="69"/>
  <c r="AK61" i="69" s="1"/>
  <c r="AF55" i="70"/>
  <c r="AK55" i="70" s="1"/>
  <c r="P55" i="70"/>
  <c r="U55" i="70" s="1"/>
  <c r="X55" i="70"/>
  <c r="AC55" i="70" s="1"/>
  <c r="Y92" i="70"/>
  <c r="AB92" i="70" s="1"/>
  <c r="AG92" i="70"/>
  <c r="AJ92" i="70" s="1"/>
  <c r="Q92" i="70"/>
  <c r="T92" i="70" s="1"/>
  <c r="Q44" i="69"/>
  <c r="T44" i="69" s="1"/>
  <c r="Y44" i="69"/>
  <c r="AB44" i="69" s="1"/>
  <c r="AG44" i="69"/>
  <c r="AJ44" i="69" s="1"/>
  <c r="AG78" i="70"/>
  <c r="AJ78" i="70" s="1"/>
  <c r="Y78" i="70"/>
  <c r="AB78" i="70" s="1"/>
  <c r="Q78" i="70"/>
  <c r="T78" i="70" s="1"/>
  <c r="Y28" i="70"/>
  <c r="AB28" i="70" s="1"/>
  <c r="Q28" i="70"/>
  <c r="T28" i="70" s="1"/>
  <c r="AG28" i="70"/>
  <c r="AJ28" i="70" s="1"/>
  <c r="P33" i="70"/>
  <c r="U33" i="70" s="1"/>
  <c r="X33" i="70"/>
  <c r="AC33" i="70" s="1"/>
  <c r="AF33" i="70"/>
  <c r="AK33" i="70" s="1"/>
  <c r="Y85" i="70"/>
  <c r="AB85" i="70" s="1"/>
  <c r="AG85" i="70"/>
  <c r="AJ85" i="70" s="1"/>
  <c r="Q85" i="70"/>
  <c r="T85" i="70" s="1"/>
  <c r="P63" i="69"/>
  <c r="U63" i="69" s="1"/>
  <c r="X63" i="69"/>
  <c r="AC63" i="69" s="1"/>
  <c r="AF63" i="69"/>
  <c r="AK63" i="69" s="1"/>
  <c r="AF54" i="70"/>
  <c r="AK54" i="70" s="1"/>
  <c r="X54" i="70"/>
  <c r="AC54" i="70" s="1"/>
  <c r="P54" i="70"/>
  <c r="U54" i="70" s="1"/>
  <c r="Y102" i="70"/>
  <c r="AB102" i="70" s="1"/>
  <c r="AG102" i="70"/>
  <c r="AJ102" i="70" s="1"/>
  <c r="Q102" i="70"/>
  <c r="T102" i="70" s="1"/>
  <c r="Y77" i="70"/>
  <c r="AB77" i="70" s="1"/>
  <c r="AG77" i="70"/>
  <c r="AJ77" i="70" s="1"/>
  <c r="Q77" i="70"/>
  <c r="T77" i="70" s="1"/>
  <c r="P15" i="70"/>
  <c r="U15" i="70" s="1"/>
  <c r="X15" i="70"/>
  <c r="AC15" i="70" s="1"/>
  <c r="AF15" i="70"/>
  <c r="AK15" i="70" s="1"/>
  <c r="P27" i="69"/>
  <c r="U27" i="69" s="1"/>
  <c r="X27" i="69"/>
  <c r="AC27" i="69" s="1"/>
  <c r="AF27" i="69"/>
  <c r="AK27" i="69" s="1"/>
  <c r="Y93" i="69"/>
  <c r="AB93" i="69" s="1"/>
  <c r="AG93" i="69"/>
  <c r="AJ93" i="69" s="1"/>
  <c r="Q93" i="69"/>
  <c r="T93" i="69" s="1"/>
  <c r="P48" i="69"/>
  <c r="U48" i="69" s="1"/>
  <c r="X48" i="69"/>
  <c r="AC48" i="69" s="1"/>
  <c r="AF48" i="69"/>
  <c r="AK48" i="69" s="1"/>
  <c r="P24" i="70"/>
  <c r="U24" i="70" s="1"/>
  <c r="X24" i="70"/>
  <c r="AC24" i="70" s="1"/>
  <c r="AF24" i="70"/>
  <c r="AK24" i="70" s="1"/>
  <c r="Y66" i="70"/>
  <c r="AB66" i="70" s="1"/>
  <c r="AG66" i="70"/>
  <c r="AJ66" i="70" s="1"/>
  <c r="Q66" i="70"/>
  <c r="T66" i="70" s="1"/>
  <c r="P39" i="69"/>
  <c r="U39" i="69" s="1"/>
  <c r="X39" i="69"/>
  <c r="AC39" i="69" s="1"/>
  <c r="AF39" i="69"/>
  <c r="AK39" i="69" s="1"/>
  <c r="Y81" i="69"/>
  <c r="AB81" i="69" s="1"/>
  <c r="AG81" i="69"/>
  <c r="AJ81" i="69" s="1"/>
  <c r="Q81" i="69"/>
  <c r="T81" i="69" s="1"/>
  <c r="P51" i="69"/>
  <c r="U51" i="69" s="1"/>
  <c r="X51" i="69"/>
  <c r="AC51" i="69" s="1"/>
  <c r="AF51" i="69"/>
  <c r="AK51" i="69" s="1"/>
  <c r="P14" i="70"/>
  <c r="U14" i="70" s="1"/>
  <c r="X14" i="70"/>
  <c r="AC14" i="70" s="1"/>
  <c r="AF14" i="70"/>
  <c r="AK14" i="70" s="1"/>
  <c r="Y68" i="70"/>
  <c r="AB68" i="70" s="1"/>
  <c r="AG68" i="70"/>
  <c r="AJ68" i="70" s="1"/>
  <c r="Q68" i="70"/>
  <c r="T68" i="70" s="1"/>
  <c r="P36" i="69"/>
  <c r="U36" i="69" s="1"/>
  <c r="X36" i="69"/>
  <c r="AC36" i="69" s="1"/>
  <c r="AF36" i="69"/>
  <c r="AK36" i="69" s="1"/>
  <c r="AG79" i="69"/>
  <c r="AJ79" i="69" s="1"/>
  <c r="Q79" i="69"/>
  <c r="T79" i="69" s="1"/>
  <c r="Y79" i="69"/>
  <c r="AB79" i="69" s="1"/>
  <c r="Q68" i="69"/>
  <c r="T68" i="69" s="1"/>
  <c r="Y68" i="69"/>
  <c r="AB68" i="69" s="1"/>
  <c r="AG68" i="69"/>
  <c r="AJ68" i="69" s="1"/>
  <c r="P17" i="70"/>
  <c r="U17" i="70" s="1"/>
  <c r="X17" i="70"/>
  <c r="AC17" i="70" s="1"/>
  <c r="AF17" i="70"/>
  <c r="AK17" i="70" s="1"/>
  <c r="P44" i="69"/>
  <c r="U44" i="69" s="1"/>
  <c r="X44" i="69"/>
  <c r="AC44" i="69" s="1"/>
  <c r="AF44" i="69"/>
  <c r="AK44" i="69" s="1"/>
  <c r="Y102" i="69"/>
  <c r="AB102" i="69" s="1"/>
  <c r="AG102" i="69"/>
  <c r="AJ102" i="69" s="1"/>
  <c r="Q102" i="69"/>
  <c r="T102" i="69" s="1"/>
  <c r="Q25" i="69"/>
  <c r="T25" i="69" s="1"/>
  <c r="Y25" i="69"/>
  <c r="AB25" i="69" s="1"/>
  <c r="AG25" i="69"/>
  <c r="AJ25" i="69" s="1"/>
  <c r="P41" i="69"/>
  <c r="U41" i="69" s="1"/>
  <c r="X41" i="69"/>
  <c r="AC41" i="69" s="1"/>
  <c r="AF41" i="69"/>
  <c r="AK41" i="69" s="1"/>
  <c r="Y83" i="69"/>
  <c r="AB83" i="69" s="1"/>
  <c r="AG83" i="69"/>
  <c r="AJ83" i="69" s="1"/>
  <c r="Q83" i="69"/>
  <c r="T83" i="69" s="1"/>
  <c r="AG75" i="69"/>
  <c r="AJ75" i="69" s="1"/>
  <c r="Q75" i="69"/>
  <c r="T75" i="69" s="1"/>
  <c r="Y75" i="69"/>
  <c r="AB75" i="69" s="1"/>
  <c r="Q11" i="69"/>
  <c r="T11" i="69" s="1"/>
  <c r="Y11" i="69"/>
  <c r="AB11" i="69" s="1"/>
  <c r="AG11" i="69"/>
  <c r="AJ11" i="69" s="1"/>
  <c r="P106" i="69"/>
  <c r="U106" i="69" s="1"/>
  <c r="X106" i="69"/>
  <c r="AC106" i="69" s="1"/>
  <c r="AF106" i="69"/>
  <c r="AK106" i="69" s="1"/>
  <c r="P91" i="69"/>
  <c r="U91" i="69" s="1"/>
  <c r="X91" i="69"/>
  <c r="AC91" i="69" s="1"/>
  <c r="AF91" i="69"/>
  <c r="AK91" i="69" s="1"/>
  <c r="X72" i="69"/>
  <c r="AC72" i="69" s="1"/>
  <c r="AF72" i="69"/>
  <c r="AK72" i="69" s="1"/>
  <c r="P72" i="69"/>
  <c r="U72" i="69" s="1"/>
  <c r="P15" i="69"/>
  <c r="U15" i="69" s="1"/>
  <c r="X15" i="69"/>
  <c r="AC15" i="69" s="1"/>
  <c r="AF15" i="69"/>
  <c r="AK15" i="69" s="1"/>
  <c r="Q54" i="70"/>
  <c r="T54" i="70" s="1"/>
  <c r="Y54" i="70"/>
  <c r="AB54" i="70" s="1"/>
  <c r="AG54" i="70"/>
  <c r="AJ54" i="70" s="1"/>
  <c r="Q9" i="70"/>
  <c r="T9" i="70" s="1"/>
  <c r="Y9" i="70"/>
  <c r="AB9" i="70" s="1"/>
  <c r="AG9" i="70"/>
  <c r="AJ9" i="70" s="1"/>
  <c r="P98" i="70"/>
  <c r="U98" i="70" s="1"/>
  <c r="X98" i="70"/>
  <c r="AC98" i="70" s="1"/>
  <c r="AF98" i="70"/>
  <c r="AK98" i="70" s="1"/>
  <c r="P77" i="70"/>
  <c r="U77" i="70" s="1"/>
  <c r="X77" i="70"/>
  <c r="AC77" i="70" s="1"/>
  <c r="AF77" i="70"/>
  <c r="AK77" i="70" s="1"/>
  <c r="P62" i="70"/>
  <c r="U62" i="70" s="1"/>
  <c r="AF62" i="70"/>
  <c r="AK62" i="70" s="1"/>
  <c r="X62" i="70"/>
  <c r="AC62" i="70" s="1"/>
  <c r="P40" i="70"/>
  <c r="U40" i="70" s="1"/>
  <c r="X40" i="70"/>
  <c r="AC40" i="70" s="1"/>
  <c r="DJ40" i="70"/>
  <c r="AF40" i="70"/>
  <c r="AK40" i="70" s="1"/>
  <c r="Q61" i="69"/>
  <c r="T61" i="69" s="1"/>
  <c r="Y61" i="69"/>
  <c r="AB61" i="69" s="1"/>
  <c r="AG61" i="69"/>
  <c r="AJ61" i="69" s="1"/>
  <c r="Q17" i="69"/>
  <c r="T17" i="69" s="1"/>
  <c r="Y17" i="69"/>
  <c r="AB17" i="69" s="1"/>
  <c r="AG17" i="69"/>
  <c r="AJ17" i="69" s="1"/>
  <c r="P104" i="69"/>
  <c r="U104" i="69" s="1"/>
  <c r="X104" i="69"/>
  <c r="AC104" i="69" s="1"/>
  <c r="AF104" i="69"/>
  <c r="AK104" i="69" s="1"/>
  <c r="P89" i="69"/>
  <c r="U89" i="69" s="1"/>
  <c r="X89" i="69"/>
  <c r="AC89" i="69" s="1"/>
  <c r="DJ89" i="69"/>
  <c r="AF89" i="69"/>
  <c r="AK89" i="69" s="1"/>
  <c r="X78" i="69"/>
  <c r="AC78" i="69" s="1"/>
  <c r="DJ78" i="69"/>
  <c r="AF78" i="69"/>
  <c r="AK78" i="69" s="1"/>
  <c r="P78" i="69"/>
  <c r="U78" i="69" s="1"/>
  <c r="P22" i="69"/>
  <c r="U22" i="69" s="1"/>
  <c r="X22" i="69"/>
  <c r="AC22" i="69" s="1"/>
  <c r="AF22" i="69"/>
  <c r="AK22" i="69" s="1"/>
  <c r="Q55" i="70"/>
  <c r="T55" i="70" s="1"/>
  <c r="AG55" i="70"/>
  <c r="AJ55" i="70" s="1"/>
  <c r="Y55" i="70"/>
  <c r="AB55" i="70" s="1"/>
  <c r="Y7" i="70"/>
  <c r="AB7" i="70" s="1"/>
  <c r="AG7" i="70"/>
  <c r="AJ7" i="70" s="1"/>
  <c r="Q7" i="70"/>
  <c r="T7" i="70" s="1"/>
  <c r="P97" i="70"/>
  <c r="U97" i="70" s="1"/>
  <c r="X97" i="70"/>
  <c r="AC97" i="70" s="1"/>
  <c r="AF97" i="70"/>
  <c r="AK97" i="70" s="1"/>
  <c r="P86" i="70"/>
  <c r="U86" i="70" s="1"/>
  <c r="X86" i="70"/>
  <c r="AC86" i="70" s="1"/>
  <c r="AF86" i="70"/>
  <c r="AK86" i="70" s="1"/>
  <c r="P44" i="70"/>
  <c r="U44" i="70" s="1"/>
  <c r="X44" i="70"/>
  <c r="AC44" i="70" s="1"/>
  <c r="AF44" i="70"/>
  <c r="AK44" i="70" s="1"/>
  <c r="Q7" i="69"/>
  <c r="T7" i="69" s="1"/>
  <c r="Y7" i="69"/>
  <c r="AB7" i="69" s="1"/>
  <c r="AG7" i="69"/>
  <c r="AJ7" i="69" s="1"/>
  <c r="P103" i="69"/>
  <c r="U103" i="69" s="1"/>
  <c r="X103" i="69"/>
  <c r="AC103" i="69" s="1"/>
  <c r="AF103" i="69"/>
  <c r="AK103" i="69" s="1"/>
  <c r="X73" i="69"/>
  <c r="AC73" i="69" s="1"/>
  <c r="AF73" i="69"/>
  <c r="AK73" i="69" s="1"/>
  <c r="P73" i="69"/>
  <c r="U73" i="69" s="1"/>
  <c r="AF71" i="69"/>
  <c r="AK71" i="69" s="1"/>
  <c r="X71" i="69"/>
  <c r="AC71" i="69" s="1"/>
  <c r="P71" i="69"/>
  <c r="U71" i="69" s="1"/>
  <c r="P19" i="69"/>
  <c r="U19" i="69" s="1"/>
  <c r="X19" i="69"/>
  <c r="AC19" i="69" s="1"/>
  <c r="AF19" i="69"/>
  <c r="AK19" i="69" s="1"/>
  <c r="Y48" i="70"/>
  <c r="AB48" i="70" s="1"/>
  <c r="AG48" i="70"/>
  <c r="AJ48" i="70" s="1"/>
  <c r="Q48" i="70"/>
  <c r="T48" i="70" s="1"/>
  <c r="Q17" i="70"/>
  <c r="T17" i="70" s="1"/>
  <c r="Y17" i="70"/>
  <c r="AB17" i="70" s="1"/>
  <c r="AG17" i="70"/>
  <c r="AJ17" i="70" s="1"/>
  <c r="Y8" i="70"/>
  <c r="AB8" i="70" s="1"/>
  <c r="Q8" i="70"/>
  <c r="T8" i="70" s="1"/>
  <c r="AG8" i="70"/>
  <c r="AJ8" i="70" s="1"/>
  <c r="P95" i="70"/>
  <c r="U95" i="70" s="1"/>
  <c r="X95" i="70"/>
  <c r="AC95" i="70" s="1"/>
  <c r="AF95" i="70"/>
  <c r="AK95" i="70" s="1"/>
  <c r="AF78" i="70"/>
  <c r="AK78" i="70" s="1"/>
  <c r="P78" i="70"/>
  <c r="U78" i="70" s="1"/>
  <c r="X78" i="70"/>
  <c r="AC78" i="70" s="1"/>
  <c r="P45" i="70"/>
  <c r="U45" i="70" s="1"/>
  <c r="X45" i="70"/>
  <c r="AC45" i="70" s="1"/>
  <c r="AF45" i="70"/>
  <c r="AK45" i="70" s="1"/>
  <c r="Q62" i="69"/>
  <c r="T62" i="69" s="1"/>
  <c r="Y62" i="69"/>
  <c r="AB62" i="69" s="1"/>
  <c r="AG62" i="69"/>
  <c r="AJ62" i="69" s="1"/>
  <c r="Y82" i="69"/>
  <c r="AB82" i="69" s="1"/>
  <c r="AG82" i="69"/>
  <c r="AJ82" i="69" s="1"/>
  <c r="Q82" i="69"/>
  <c r="T82" i="69" s="1"/>
  <c r="Q20" i="69"/>
  <c r="T20" i="69" s="1"/>
  <c r="Y20" i="69"/>
  <c r="AB20" i="69" s="1"/>
  <c r="AG20" i="69"/>
  <c r="AJ20" i="69" s="1"/>
  <c r="P85" i="69"/>
  <c r="U85" i="69" s="1"/>
  <c r="X85" i="69"/>
  <c r="AC85" i="69" s="1"/>
  <c r="AF85" i="69"/>
  <c r="AK85" i="69" s="1"/>
  <c r="P70" i="69"/>
  <c r="U70" i="69" s="1"/>
  <c r="X70" i="69"/>
  <c r="AC70" i="69" s="1"/>
  <c r="AF70" i="69"/>
  <c r="AK70" i="69" s="1"/>
  <c r="P10" i="69"/>
  <c r="U10" i="69" s="1"/>
  <c r="X10" i="69"/>
  <c r="AC10" i="69" s="1"/>
  <c r="AF10" i="69"/>
  <c r="AK10" i="69" s="1"/>
  <c r="P87" i="70"/>
  <c r="U87" i="70" s="1"/>
  <c r="X87" i="70"/>
  <c r="AC87" i="70" s="1"/>
  <c r="AF87" i="70"/>
  <c r="AK87" i="70" s="1"/>
  <c r="Q59" i="69"/>
  <c r="T59" i="69" s="1"/>
  <c r="Y59" i="69"/>
  <c r="AB59" i="69" s="1"/>
  <c r="AG59" i="69"/>
  <c r="AJ59" i="69" s="1"/>
  <c r="P62" i="69"/>
  <c r="U62" i="69" s="1"/>
  <c r="X62" i="69"/>
  <c r="AC62" i="69" s="1"/>
  <c r="AF62" i="69"/>
  <c r="AK62" i="69" s="1"/>
  <c r="P47" i="70"/>
  <c r="U47" i="70" s="1"/>
  <c r="X47" i="70"/>
  <c r="AC47" i="70" s="1"/>
  <c r="AF47" i="70"/>
  <c r="AK47" i="70" s="1"/>
  <c r="Y89" i="70"/>
  <c r="AB89" i="70" s="1"/>
  <c r="AG89" i="70"/>
  <c r="AJ89" i="70" s="1"/>
  <c r="Q89" i="70"/>
  <c r="T89" i="70" s="1"/>
  <c r="Q40" i="69"/>
  <c r="T40" i="69" s="1"/>
  <c r="Y40" i="69"/>
  <c r="AB40" i="69" s="1"/>
  <c r="AG40" i="69"/>
  <c r="AJ40" i="69" s="1"/>
  <c r="P71" i="70"/>
  <c r="U71" i="70" s="1"/>
  <c r="X71" i="70"/>
  <c r="AC71" i="70" s="1"/>
  <c r="AF71" i="70"/>
  <c r="AK71" i="70" s="1"/>
  <c r="Y103" i="70"/>
  <c r="AB103" i="70" s="1"/>
  <c r="AG103" i="70"/>
  <c r="AJ103" i="70" s="1"/>
  <c r="Q103" i="70"/>
  <c r="T103" i="70" s="1"/>
  <c r="Y33" i="70"/>
  <c r="AB33" i="70" s="1"/>
  <c r="AG33" i="70"/>
  <c r="AJ33" i="70" s="1"/>
  <c r="Q33" i="70"/>
  <c r="T33" i="70" s="1"/>
  <c r="P34" i="70"/>
  <c r="U34" i="70" s="1"/>
  <c r="X34" i="70"/>
  <c r="AC34" i="70" s="1"/>
  <c r="AF34" i="70"/>
  <c r="AK34" i="70" s="1"/>
  <c r="Y101" i="70"/>
  <c r="AB101" i="70" s="1"/>
  <c r="AG101" i="70"/>
  <c r="AJ101" i="70" s="1"/>
  <c r="Q101" i="70"/>
  <c r="T101" i="70" s="1"/>
  <c r="P64" i="69"/>
  <c r="U64" i="69" s="1"/>
  <c r="X64" i="69"/>
  <c r="AC64" i="69" s="1"/>
  <c r="AF64" i="69"/>
  <c r="AK64" i="69" s="1"/>
  <c r="P46" i="70"/>
  <c r="U46" i="70" s="1"/>
  <c r="X46" i="70"/>
  <c r="AC46" i="70" s="1"/>
  <c r="AF46" i="70"/>
  <c r="AK46" i="70" s="1"/>
  <c r="Y94" i="70"/>
  <c r="AB94" i="70" s="1"/>
  <c r="AG94" i="70"/>
  <c r="AJ94" i="70" s="1"/>
  <c r="Q94" i="70"/>
  <c r="T94" i="70" s="1"/>
  <c r="Y69" i="70"/>
  <c r="AB69" i="70" s="1"/>
  <c r="AG69" i="70"/>
  <c r="AJ69" i="70" s="1"/>
  <c r="Q69" i="70"/>
  <c r="T69" i="70" s="1"/>
  <c r="P43" i="69"/>
  <c r="U43" i="69" s="1"/>
  <c r="X43" i="69"/>
  <c r="AC43" i="69" s="1"/>
  <c r="AF43" i="69"/>
  <c r="AK43" i="69" s="1"/>
  <c r="Y87" i="69"/>
  <c r="AB87" i="69" s="1"/>
  <c r="AG87" i="69"/>
  <c r="AJ87" i="69" s="1"/>
  <c r="Q87" i="69"/>
  <c r="T87" i="69" s="1"/>
  <c r="P53" i="69"/>
  <c r="U53" i="69" s="1"/>
  <c r="X53" i="69"/>
  <c r="AC53" i="69" s="1"/>
  <c r="AF53" i="69"/>
  <c r="AK53" i="69" s="1"/>
  <c r="P16" i="70"/>
  <c r="U16" i="70" s="1"/>
  <c r="X16" i="70"/>
  <c r="AC16" i="70" s="1"/>
  <c r="AF16" i="70"/>
  <c r="AK16" i="70" s="1"/>
  <c r="Y40" i="70"/>
  <c r="AB40" i="70" s="1"/>
  <c r="AG40" i="70"/>
  <c r="AJ40" i="70" s="1"/>
  <c r="Q40" i="70"/>
  <c r="T40" i="70" s="1"/>
  <c r="P38" i="69"/>
  <c r="U38" i="69" s="1"/>
  <c r="X38" i="69"/>
  <c r="AC38" i="69" s="1"/>
  <c r="AF38" i="69"/>
  <c r="AK38" i="69" s="1"/>
  <c r="Y86" i="69"/>
  <c r="AB86" i="69" s="1"/>
  <c r="AG86" i="69"/>
  <c r="AJ86" i="69" s="1"/>
  <c r="Q86" i="69"/>
  <c r="T86" i="69" s="1"/>
  <c r="P46" i="69"/>
  <c r="U46" i="69" s="1"/>
  <c r="X46" i="69"/>
  <c r="AC46" i="69" s="1"/>
  <c r="AF46" i="69"/>
  <c r="AK46" i="69" s="1"/>
  <c r="P19" i="70"/>
  <c r="U19" i="70" s="1"/>
  <c r="X19" i="70"/>
  <c r="AC19" i="70" s="1"/>
  <c r="AF19" i="70"/>
  <c r="AK19" i="70" s="1"/>
  <c r="Y36" i="70"/>
  <c r="AB36" i="70" s="1"/>
  <c r="AG36" i="70"/>
  <c r="AJ36" i="70" s="1"/>
  <c r="Q36" i="70"/>
  <c r="T36" i="70" s="1"/>
  <c r="P35" i="69"/>
  <c r="U35" i="69" s="1"/>
  <c r="X35" i="69"/>
  <c r="AC35" i="69" s="1"/>
  <c r="AF35" i="69"/>
  <c r="AK35" i="69" s="1"/>
  <c r="Y84" i="69"/>
  <c r="AB84" i="69" s="1"/>
  <c r="AG84" i="69"/>
  <c r="AJ84" i="69" s="1"/>
  <c r="Q84" i="69"/>
  <c r="T84" i="69" s="1"/>
  <c r="Y61" i="70"/>
  <c r="AB61" i="70" s="1"/>
  <c r="Q61" i="70"/>
  <c r="T61" i="70" s="1"/>
  <c r="AG61" i="70"/>
  <c r="AJ61" i="70" s="1"/>
  <c r="P52" i="69"/>
  <c r="U52" i="69" s="1"/>
  <c r="X52" i="69"/>
  <c r="AC52" i="69" s="1"/>
  <c r="AF52" i="69"/>
  <c r="AK52" i="69" s="1"/>
  <c r="P9" i="70"/>
  <c r="U9" i="70" s="1"/>
  <c r="X9" i="70"/>
  <c r="AC9" i="70" s="1"/>
  <c r="AF9" i="70"/>
  <c r="AK9" i="70" s="1"/>
  <c r="Y41" i="70"/>
  <c r="AB41" i="70" s="1"/>
  <c r="AG41" i="70"/>
  <c r="AJ41" i="70" s="1"/>
  <c r="Q41" i="70"/>
  <c r="T41" i="70" s="1"/>
  <c r="P34" i="69"/>
  <c r="U34" i="69" s="1"/>
  <c r="X34" i="69"/>
  <c r="AC34" i="69" s="1"/>
  <c r="AF34" i="69"/>
  <c r="AK34" i="69" s="1"/>
  <c r="AG78" i="69"/>
  <c r="AJ78" i="69" s="1"/>
  <c r="Q78" i="69"/>
  <c r="T78" i="69" s="1"/>
  <c r="Y78" i="69"/>
  <c r="AB78" i="69" s="1"/>
  <c r="Y45" i="70"/>
  <c r="AB45" i="70" s="1"/>
  <c r="AG45" i="70"/>
  <c r="AJ45" i="70" s="1"/>
  <c r="Q45" i="70"/>
  <c r="T45" i="70" s="1"/>
  <c r="P42" i="69"/>
  <c r="U42" i="69" s="1"/>
  <c r="X42" i="69"/>
  <c r="AC42" i="69" s="1"/>
  <c r="AF42" i="69"/>
  <c r="AK42" i="69" s="1"/>
  <c r="Y103" i="69"/>
  <c r="AB103" i="69" s="1"/>
  <c r="AG103" i="69"/>
  <c r="AJ103" i="69" s="1"/>
  <c r="Q103" i="69"/>
  <c r="T103" i="69" s="1"/>
  <c r="Y92" i="69"/>
  <c r="AB92" i="69" s="1"/>
  <c r="AG92" i="69"/>
  <c r="AJ92" i="69" s="1"/>
  <c r="Q92" i="69"/>
  <c r="T92" i="69" s="1"/>
  <c r="AG76" i="69"/>
  <c r="AJ76" i="69" s="1"/>
  <c r="Q76" i="69"/>
  <c r="T76" i="69" s="1"/>
  <c r="Y76" i="69"/>
  <c r="AB76" i="69" s="1"/>
  <c r="AG71" i="69"/>
  <c r="AJ71" i="69" s="1"/>
  <c r="Q71" i="69"/>
  <c r="T71" i="69" s="1"/>
  <c r="Y71" i="69"/>
  <c r="AB71" i="69" s="1"/>
  <c r="Q24" i="69"/>
  <c r="T24" i="69" s="1"/>
  <c r="Y24" i="69"/>
  <c r="AB24" i="69" s="1"/>
  <c r="AG24" i="69"/>
  <c r="AJ24" i="69" s="1"/>
  <c r="P98" i="69"/>
  <c r="U98" i="69" s="1"/>
  <c r="X98" i="69"/>
  <c r="AC98" i="69" s="1"/>
  <c r="AF98" i="69"/>
  <c r="AK98" i="69" s="1"/>
  <c r="P83" i="69"/>
  <c r="U83" i="69" s="1"/>
  <c r="X83" i="69"/>
  <c r="AC83" i="69" s="1"/>
  <c r="DJ83" i="69"/>
  <c r="AF83" i="69"/>
  <c r="AK83" i="69" s="1"/>
  <c r="P7" i="69"/>
  <c r="U7" i="69" s="1"/>
  <c r="X7" i="69"/>
  <c r="AC7" i="69" s="1"/>
  <c r="AF7" i="69"/>
  <c r="AK7" i="69" s="1"/>
  <c r="Q52" i="70"/>
  <c r="T52" i="70" s="1"/>
  <c r="Y52" i="70"/>
  <c r="AB52" i="70" s="1"/>
  <c r="AG52" i="70"/>
  <c r="AJ52" i="70" s="1"/>
  <c r="Q10" i="70"/>
  <c r="T10" i="70" s="1"/>
  <c r="Y10" i="70"/>
  <c r="AB10" i="70" s="1"/>
  <c r="AG10" i="70"/>
  <c r="AJ10" i="70" s="1"/>
  <c r="P90" i="70"/>
  <c r="U90" i="70" s="1"/>
  <c r="X90" i="70"/>
  <c r="AC90" i="70" s="1"/>
  <c r="AF90" i="70"/>
  <c r="AK90" i="70" s="1"/>
  <c r="P83" i="70"/>
  <c r="U83" i="70" s="1"/>
  <c r="X83" i="70"/>
  <c r="AC83" i="70" s="1"/>
  <c r="AF83" i="70"/>
  <c r="AK83" i="70" s="1"/>
  <c r="P65" i="70"/>
  <c r="U65" i="70" s="1"/>
  <c r="AF65" i="70"/>
  <c r="AK65" i="70" s="1"/>
  <c r="X65" i="70"/>
  <c r="AC65" i="70" s="1"/>
  <c r="Q60" i="69"/>
  <c r="T60" i="69" s="1"/>
  <c r="Y60" i="69"/>
  <c r="AB60" i="69" s="1"/>
  <c r="AG60" i="69"/>
  <c r="AJ60" i="69" s="1"/>
  <c r="Q9" i="69"/>
  <c r="T9" i="69" s="1"/>
  <c r="Y9" i="69"/>
  <c r="AB9" i="69" s="1"/>
  <c r="AG9" i="69"/>
  <c r="AJ9" i="69" s="1"/>
  <c r="P96" i="69"/>
  <c r="U96" i="69" s="1"/>
  <c r="X96" i="69"/>
  <c r="AC96" i="69" s="1"/>
  <c r="AF96" i="69"/>
  <c r="AK96" i="69" s="1"/>
  <c r="X81" i="69"/>
  <c r="AC81" i="69" s="1"/>
  <c r="DJ81" i="69"/>
  <c r="AF81" i="69"/>
  <c r="AK81" i="69" s="1"/>
  <c r="P81" i="69"/>
  <c r="U81" i="69" s="1"/>
  <c r="P14" i="69"/>
  <c r="U14" i="69" s="1"/>
  <c r="X14" i="69"/>
  <c r="AC14" i="69" s="1"/>
  <c r="AF14" i="69"/>
  <c r="AK14" i="69" s="1"/>
  <c r="Y46" i="70"/>
  <c r="AB46" i="70" s="1"/>
  <c r="AG46" i="70"/>
  <c r="AJ46" i="70" s="1"/>
  <c r="Q46" i="70"/>
  <c r="T46" i="70" s="1"/>
  <c r="Q21" i="70"/>
  <c r="T21" i="70" s="1"/>
  <c r="Y21" i="70"/>
  <c r="AB21" i="70" s="1"/>
  <c r="AG21" i="70"/>
  <c r="AJ21" i="70" s="1"/>
  <c r="Q12" i="70"/>
  <c r="T12" i="70" s="1"/>
  <c r="Y12" i="70"/>
  <c r="AB12" i="70" s="1"/>
  <c r="AG12" i="70"/>
  <c r="AJ12" i="70" s="1"/>
  <c r="P104" i="70"/>
  <c r="U104" i="70" s="1"/>
  <c r="X104" i="70"/>
  <c r="AC104" i="70" s="1"/>
  <c r="AF104" i="70"/>
  <c r="AK104" i="70" s="1"/>
  <c r="P89" i="70"/>
  <c r="U89" i="70" s="1"/>
  <c r="X89" i="70"/>
  <c r="AC89" i="70" s="1"/>
  <c r="AF89" i="70"/>
  <c r="AK89" i="70" s="1"/>
  <c r="P88" i="70"/>
  <c r="U88" i="70" s="1"/>
  <c r="X88" i="70"/>
  <c r="AC88" i="70" s="1"/>
  <c r="AF88" i="70"/>
  <c r="AK88" i="70" s="1"/>
  <c r="P39" i="70"/>
  <c r="U39" i="70" s="1"/>
  <c r="X39" i="70"/>
  <c r="AC39" i="70" s="1"/>
  <c r="DJ39" i="70"/>
  <c r="AF39" i="70"/>
  <c r="AK39" i="70" s="1"/>
  <c r="Q14" i="69"/>
  <c r="T14" i="69" s="1"/>
  <c r="Y14" i="69"/>
  <c r="AB14" i="69" s="1"/>
  <c r="AG14" i="69"/>
  <c r="AJ14" i="69" s="1"/>
  <c r="P95" i="69"/>
  <c r="U95" i="69" s="1"/>
  <c r="X95" i="69"/>
  <c r="AC95" i="69" s="1"/>
  <c r="AF95" i="69"/>
  <c r="AK95" i="69" s="1"/>
  <c r="X76" i="69"/>
  <c r="AC76" i="69" s="1"/>
  <c r="AF76" i="69"/>
  <c r="AK76" i="69" s="1"/>
  <c r="P76" i="69"/>
  <c r="U76" i="69" s="1"/>
  <c r="P69" i="69"/>
  <c r="U69" i="69" s="1"/>
  <c r="X69" i="69"/>
  <c r="AC69" i="69" s="1"/>
  <c r="AF69" i="69"/>
  <c r="AK69" i="69" s="1"/>
  <c r="P11" i="69"/>
  <c r="U11" i="69" s="1"/>
  <c r="X11" i="69"/>
  <c r="AC11" i="69" s="1"/>
  <c r="AF11" i="69"/>
  <c r="AK11" i="69" s="1"/>
  <c r="Q18" i="70"/>
  <c r="T18" i="70" s="1"/>
  <c r="Y18" i="70"/>
  <c r="AB18" i="70" s="1"/>
  <c r="AG18" i="70"/>
  <c r="AJ18" i="70" s="1"/>
  <c r="P102" i="70"/>
  <c r="U102" i="70" s="1"/>
  <c r="X102" i="70"/>
  <c r="AC102" i="70" s="1"/>
  <c r="AF102" i="70"/>
  <c r="AK102" i="70" s="1"/>
  <c r="P85" i="70"/>
  <c r="U85" i="70" s="1"/>
  <c r="X85" i="70"/>
  <c r="AC85" i="70" s="1"/>
  <c r="AF85" i="70"/>
  <c r="AK85" i="70" s="1"/>
  <c r="P84" i="70"/>
  <c r="U84" i="70" s="1"/>
  <c r="X84" i="70"/>
  <c r="AC84" i="70" s="1"/>
  <c r="AF84" i="70"/>
  <c r="AK84" i="70" s="1"/>
  <c r="P37" i="70"/>
  <c r="U37" i="70" s="1"/>
  <c r="X37" i="70"/>
  <c r="AC37" i="70" s="1"/>
  <c r="DJ37" i="70"/>
  <c r="AF37" i="70"/>
  <c r="AK37" i="70" s="1"/>
  <c r="Y85" i="69"/>
  <c r="AB85" i="69" s="1"/>
  <c r="AG85" i="69"/>
  <c r="AJ85" i="69" s="1"/>
  <c r="Q85" i="69"/>
  <c r="T85" i="69" s="1"/>
  <c r="AG77" i="69"/>
  <c r="AJ77" i="69" s="1"/>
  <c r="Q77" i="69"/>
  <c r="T77" i="69" s="1"/>
  <c r="Y77" i="69"/>
  <c r="AB77" i="69" s="1"/>
  <c r="Q21" i="69"/>
  <c r="T21" i="69" s="1"/>
  <c r="Y21" i="69"/>
  <c r="AB21" i="69" s="1"/>
  <c r="AG21" i="69"/>
  <c r="AJ21" i="69" s="1"/>
  <c r="P100" i="69"/>
  <c r="U100" i="69" s="1"/>
  <c r="X100" i="69"/>
  <c r="AC100" i="69" s="1"/>
  <c r="AF100" i="69"/>
  <c r="AK100" i="69" s="1"/>
  <c r="P84" i="69"/>
  <c r="U84" i="69" s="1"/>
  <c r="X84" i="69"/>
  <c r="AC84" i="69" s="1"/>
  <c r="DJ84" i="69"/>
  <c r="AF84" i="69"/>
  <c r="AK84" i="69" s="1"/>
  <c r="P67" i="69"/>
  <c r="U67" i="69" s="1"/>
  <c r="X67" i="69"/>
  <c r="AC67" i="69" s="1"/>
  <c r="DJ67" i="69"/>
  <c r="AF67" i="69"/>
  <c r="AK67" i="69" s="1"/>
  <c r="P25" i="69"/>
  <c r="U25" i="69" s="1"/>
  <c r="X25" i="69"/>
  <c r="AC25" i="69" s="1"/>
  <c r="AF25" i="69"/>
  <c r="AK25" i="69" s="1"/>
  <c r="Y47" i="70"/>
  <c r="AB47" i="70" s="1"/>
  <c r="AG47" i="70"/>
  <c r="AJ47" i="70" s="1"/>
  <c r="Q47" i="70"/>
  <c r="T47" i="70" s="1"/>
  <c r="Q13" i="70"/>
  <c r="T13" i="70" s="1"/>
  <c r="Y13" i="70"/>
  <c r="AB13" i="70" s="1"/>
  <c r="AG13" i="70"/>
  <c r="AJ13" i="70" s="1"/>
  <c r="P100" i="70"/>
  <c r="U100" i="70" s="1"/>
  <c r="X100" i="70"/>
  <c r="AC100" i="70" s="1"/>
  <c r="AF100" i="70"/>
  <c r="AK100" i="70" s="1"/>
  <c r="P64" i="70"/>
  <c r="U64" i="70" s="1"/>
  <c r="AF64" i="70"/>
  <c r="AK64" i="70" s="1"/>
  <c r="X64" i="70"/>
  <c r="AC64" i="70" s="1"/>
  <c r="Y80" i="70"/>
  <c r="AB80" i="70" s="1"/>
  <c r="AG80" i="70"/>
  <c r="AJ80" i="70" s="1"/>
  <c r="Q80" i="70"/>
  <c r="T80" i="70" s="1"/>
  <c r="AF53" i="70"/>
  <c r="AK53" i="70" s="1"/>
  <c r="P53" i="70"/>
  <c r="U53" i="70" s="1"/>
  <c r="X53" i="70"/>
  <c r="AC53" i="70" s="1"/>
  <c r="Y90" i="70"/>
  <c r="AB90" i="70" s="1"/>
  <c r="AG90" i="70"/>
  <c r="AJ90" i="70" s="1"/>
  <c r="Q90" i="70"/>
  <c r="T90" i="70" s="1"/>
  <c r="Q36" i="69"/>
  <c r="T36" i="69" s="1"/>
  <c r="Y36" i="69"/>
  <c r="AB36" i="69" s="1"/>
  <c r="AG36" i="69"/>
  <c r="AJ36" i="69" s="1"/>
  <c r="P69" i="70"/>
  <c r="U69" i="70" s="1"/>
  <c r="X69" i="70"/>
  <c r="AC69" i="70" s="1"/>
  <c r="AF69" i="70"/>
  <c r="AK69" i="70" s="1"/>
  <c r="Y76" i="70"/>
  <c r="AB76" i="70" s="1"/>
  <c r="AG76" i="70"/>
  <c r="AJ76" i="70" s="1"/>
  <c r="Q76" i="70"/>
  <c r="T76" i="70" s="1"/>
  <c r="Y35" i="70"/>
  <c r="AB35" i="70" s="1"/>
  <c r="AG35" i="70"/>
  <c r="AJ35" i="70" s="1"/>
  <c r="Q35" i="70"/>
  <c r="T35" i="70" s="1"/>
  <c r="P32" i="70"/>
  <c r="U32" i="70" s="1"/>
  <c r="X32" i="70"/>
  <c r="AC32" i="70" s="1"/>
  <c r="AF32" i="70"/>
  <c r="AK32" i="70" s="1"/>
  <c r="Y93" i="70"/>
  <c r="AB93" i="70" s="1"/>
  <c r="AG93" i="70"/>
  <c r="AJ93" i="70" s="1"/>
  <c r="Q93" i="70"/>
  <c r="T93" i="70" s="1"/>
  <c r="P47" i="69"/>
  <c r="U47" i="69" s="1"/>
  <c r="X47" i="69"/>
  <c r="AC47" i="69" s="1"/>
  <c r="DJ47" i="69"/>
  <c r="AF47" i="69"/>
  <c r="AK47" i="69" s="1"/>
  <c r="P18" i="70"/>
  <c r="U18" i="70" s="1"/>
  <c r="X18" i="70"/>
  <c r="AC18" i="70" s="1"/>
  <c r="AF18" i="70"/>
  <c r="AK18" i="70" s="1"/>
  <c r="P40" i="69"/>
  <c r="U40" i="69" s="1"/>
  <c r="X40" i="69"/>
  <c r="AC40" i="69" s="1"/>
  <c r="AF40" i="69"/>
  <c r="AK40" i="69" s="1"/>
  <c r="Y94" i="69"/>
  <c r="AB94" i="69" s="1"/>
  <c r="AG94" i="69"/>
  <c r="AJ94" i="69" s="1"/>
  <c r="Q94" i="69"/>
  <c r="T94" i="69" s="1"/>
  <c r="P21" i="70"/>
  <c r="U21" i="70" s="1"/>
  <c r="X21" i="70"/>
  <c r="AC21" i="70" s="1"/>
  <c r="AF21" i="70"/>
  <c r="AK21" i="70" s="1"/>
  <c r="P8" i="70"/>
  <c r="U8" i="70" s="1"/>
  <c r="AF8" i="70"/>
  <c r="AK8" i="70" s="1"/>
  <c r="X8" i="70"/>
  <c r="AC8" i="70" s="1"/>
  <c r="Y38" i="70"/>
  <c r="AB38" i="70" s="1"/>
  <c r="AG38" i="70"/>
  <c r="AJ38" i="70" s="1"/>
  <c r="Q38" i="70"/>
  <c r="T38" i="70" s="1"/>
  <c r="P28" i="69"/>
  <c r="U28" i="69" s="1"/>
  <c r="X28" i="69"/>
  <c r="AC28" i="69" s="1"/>
  <c r="AF28" i="69"/>
  <c r="AK28" i="69" s="1"/>
  <c r="Y101" i="69"/>
  <c r="AB101" i="69" s="1"/>
  <c r="AG101" i="69"/>
  <c r="AJ101" i="69" s="1"/>
  <c r="Q101" i="69"/>
  <c r="T101" i="69" s="1"/>
  <c r="AG73" i="69"/>
  <c r="AJ73" i="69" s="1"/>
  <c r="Q73" i="69"/>
  <c r="T73" i="69" s="1"/>
  <c r="Y73" i="69"/>
  <c r="AB73" i="69" s="1"/>
  <c r="P11" i="70"/>
  <c r="U11" i="70" s="1"/>
  <c r="X11" i="70"/>
  <c r="AC11" i="70" s="1"/>
  <c r="AF11" i="70"/>
  <c r="AK11" i="70" s="1"/>
  <c r="Y44" i="70"/>
  <c r="AB44" i="70" s="1"/>
  <c r="AG44" i="70"/>
  <c r="AJ44" i="70" s="1"/>
  <c r="Q44" i="70"/>
  <c r="T44" i="70" s="1"/>
  <c r="P26" i="69"/>
  <c r="U26" i="69" s="1"/>
  <c r="X26" i="69"/>
  <c r="AC26" i="69" s="1"/>
  <c r="AF26" i="69"/>
  <c r="AK26" i="69" s="1"/>
  <c r="Y99" i="69"/>
  <c r="AB99" i="69" s="1"/>
  <c r="AG99" i="69"/>
  <c r="AJ99" i="69" s="1"/>
  <c r="Q99" i="69"/>
  <c r="T99" i="69" s="1"/>
  <c r="Y96" i="69"/>
  <c r="AB96" i="69" s="1"/>
  <c r="AG96" i="69"/>
  <c r="AJ96" i="69" s="1"/>
  <c r="Q96" i="69"/>
  <c r="T96" i="69" s="1"/>
  <c r="Y62" i="70"/>
  <c r="AB62" i="70" s="1"/>
  <c r="Q62" i="70"/>
  <c r="T62" i="70" s="1"/>
  <c r="AG62" i="70"/>
  <c r="AJ62" i="70" s="1"/>
  <c r="P49" i="69"/>
  <c r="U49" i="69" s="1"/>
  <c r="X49" i="69"/>
  <c r="AC49" i="69" s="1"/>
  <c r="AF49" i="69"/>
  <c r="AK49" i="69" s="1"/>
  <c r="P20" i="70"/>
  <c r="U20" i="70" s="1"/>
  <c r="X20" i="70"/>
  <c r="AC20" i="70" s="1"/>
  <c r="AF20" i="70"/>
  <c r="AK20" i="70" s="1"/>
  <c r="Y39" i="70"/>
  <c r="AB39" i="70" s="1"/>
  <c r="AG39" i="70"/>
  <c r="AJ39" i="70" s="1"/>
  <c r="Q39" i="70"/>
  <c r="T39" i="70" s="1"/>
  <c r="P31" i="69"/>
  <c r="U31" i="69" s="1"/>
  <c r="X31" i="69"/>
  <c r="AC31" i="69" s="1"/>
  <c r="DJ31" i="69"/>
  <c r="AF31" i="69"/>
  <c r="AK31" i="69" s="1"/>
  <c r="Y97" i="69"/>
  <c r="AB97" i="69" s="1"/>
  <c r="AG97" i="69"/>
  <c r="AJ97" i="69" s="1"/>
  <c r="Q97" i="69"/>
  <c r="T97" i="69" s="1"/>
  <c r="AG72" i="69"/>
  <c r="AJ72" i="69" s="1"/>
  <c r="Q72" i="69"/>
  <c r="T72" i="69" s="1"/>
  <c r="Y72" i="69"/>
  <c r="AB72" i="69" s="1"/>
  <c r="Y37" i="70"/>
  <c r="AB37" i="70" s="1"/>
  <c r="AG37" i="70"/>
  <c r="AJ37" i="70" s="1"/>
  <c r="Q37" i="70"/>
  <c r="T37" i="70" s="1"/>
  <c r="P32" i="69"/>
  <c r="U32" i="69" s="1"/>
  <c r="X32" i="69"/>
  <c r="AC32" i="69" s="1"/>
  <c r="AF32" i="69"/>
  <c r="AK32" i="69" s="1"/>
  <c r="Y95" i="69"/>
  <c r="AB95" i="69" s="1"/>
  <c r="AG95" i="69"/>
  <c r="AJ95" i="69" s="1"/>
  <c r="Q95" i="69"/>
  <c r="T95" i="69" s="1"/>
  <c r="Y88" i="69"/>
  <c r="AB88" i="69" s="1"/>
  <c r="AG88" i="69"/>
  <c r="AJ88" i="69" s="1"/>
  <c r="Q88" i="69"/>
  <c r="T88" i="69" s="1"/>
  <c r="Q66" i="69"/>
  <c r="T66" i="69" s="1"/>
  <c r="Y66" i="69"/>
  <c r="AB66" i="69" s="1"/>
  <c r="AG66" i="69"/>
  <c r="AJ66" i="69" s="1"/>
  <c r="Q16" i="69"/>
  <c r="T16" i="69" s="1"/>
  <c r="Y16" i="69"/>
  <c r="AB16" i="69" s="1"/>
  <c r="AG16" i="69"/>
  <c r="AJ16" i="69" s="1"/>
  <c r="P90" i="69"/>
  <c r="U90" i="69" s="1"/>
  <c r="X90" i="69"/>
  <c r="AC90" i="69" s="1"/>
  <c r="AF90" i="69"/>
  <c r="AK90" i="69" s="1"/>
  <c r="X77" i="69"/>
  <c r="AC77" i="69" s="1"/>
  <c r="DJ77" i="69"/>
  <c r="AF77" i="69"/>
  <c r="AK77" i="69" s="1"/>
  <c r="P77" i="69"/>
  <c r="U77" i="69" s="1"/>
  <c r="P68" i="69"/>
  <c r="U68" i="69" s="1"/>
  <c r="X68" i="69"/>
  <c r="AC68" i="69" s="1"/>
  <c r="AF68" i="69"/>
  <c r="AK68" i="69" s="1"/>
  <c r="P16" i="69"/>
  <c r="U16" i="69" s="1"/>
  <c r="X16" i="69"/>
  <c r="AC16" i="69" s="1"/>
  <c r="AF16" i="69"/>
  <c r="AK16" i="69" s="1"/>
  <c r="Q11" i="70"/>
  <c r="T11" i="70" s="1"/>
  <c r="Y11" i="70"/>
  <c r="AB11" i="70" s="1"/>
  <c r="AG11" i="70"/>
  <c r="AJ11" i="70" s="1"/>
  <c r="P99" i="70"/>
  <c r="U99" i="70" s="1"/>
  <c r="X99" i="70"/>
  <c r="AC99" i="70" s="1"/>
  <c r="AF99" i="70"/>
  <c r="AK99" i="70" s="1"/>
  <c r="P72" i="70"/>
  <c r="U72" i="70" s="1"/>
  <c r="X72" i="70"/>
  <c r="AC72" i="70" s="1"/>
  <c r="DJ72" i="70"/>
  <c r="AF72" i="70"/>
  <c r="AK72" i="70" s="1"/>
  <c r="P57" i="70"/>
  <c r="U57" i="70" s="1"/>
  <c r="AF57" i="70"/>
  <c r="AK57" i="70" s="1"/>
  <c r="X57" i="70"/>
  <c r="AC57" i="70" s="1"/>
  <c r="Q70" i="69"/>
  <c r="T70" i="69" s="1"/>
  <c r="Y70" i="69"/>
  <c r="AB70" i="69" s="1"/>
  <c r="AG70" i="69"/>
  <c r="AJ70" i="69" s="1"/>
  <c r="Q22" i="69"/>
  <c r="T22" i="69" s="1"/>
  <c r="Y22" i="69"/>
  <c r="AB22" i="69" s="1"/>
  <c r="AG22" i="69"/>
  <c r="AJ22" i="69" s="1"/>
  <c r="P105" i="69"/>
  <c r="U105" i="69" s="1"/>
  <c r="X105" i="69"/>
  <c r="AC105" i="69" s="1"/>
  <c r="DJ105" i="69"/>
  <c r="AF105" i="69"/>
  <c r="AK105" i="69" s="1"/>
  <c r="X75" i="69"/>
  <c r="AC75" i="69" s="1"/>
  <c r="DJ75" i="69"/>
  <c r="AF75" i="69"/>
  <c r="AK75" i="69" s="1"/>
  <c r="P75" i="69"/>
  <c r="U75" i="69" s="1"/>
  <c r="P21" i="69"/>
  <c r="U21" i="69" s="1"/>
  <c r="X21" i="69"/>
  <c r="AC21" i="69" s="1"/>
  <c r="AF21" i="69"/>
  <c r="AK21" i="69" s="1"/>
  <c r="Q22" i="70"/>
  <c r="T22" i="70" s="1"/>
  <c r="Y22" i="70"/>
  <c r="AB22" i="70" s="1"/>
  <c r="AG22" i="70"/>
  <c r="AJ22" i="70" s="1"/>
  <c r="P96" i="70"/>
  <c r="U96" i="70" s="1"/>
  <c r="X96" i="70"/>
  <c r="AC96" i="70" s="1"/>
  <c r="AF96" i="70"/>
  <c r="AK96" i="70" s="1"/>
  <c r="P75" i="70"/>
  <c r="U75" i="70" s="1"/>
  <c r="X75" i="70"/>
  <c r="AC75" i="70" s="1"/>
  <c r="AF75" i="70"/>
  <c r="AK75" i="70" s="1"/>
  <c r="P60" i="70"/>
  <c r="U60" i="70" s="1"/>
  <c r="AF60" i="70"/>
  <c r="AK60" i="70" s="1"/>
  <c r="X60" i="70"/>
  <c r="AC60" i="70" s="1"/>
  <c r="P38" i="70"/>
  <c r="U38" i="70" s="1"/>
  <c r="X38" i="70"/>
  <c r="AC38" i="70" s="1"/>
  <c r="AF38" i="70"/>
  <c r="AK38" i="70" s="1"/>
  <c r="Q57" i="69"/>
  <c r="T57" i="69" s="1"/>
  <c r="Y57" i="69"/>
  <c r="AB57" i="69" s="1"/>
  <c r="AG57" i="69"/>
  <c r="AJ57" i="69" s="1"/>
  <c r="Q18" i="69"/>
  <c r="T18" i="69" s="1"/>
  <c r="Y18" i="69"/>
  <c r="AB18" i="69" s="1"/>
  <c r="AG18" i="69"/>
  <c r="AJ18" i="69" s="1"/>
  <c r="P102" i="69"/>
  <c r="U102" i="69" s="1"/>
  <c r="X102" i="69"/>
  <c r="AC102" i="69" s="1"/>
  <c r="DJ102" i="69"/>
  <c r="AF102" i="69"/>
  <c r="AK102" i="69" s="1"/>
  <c r="P87" i="69"/>
  <c r="U87" i="69" s="1"/>
  <c r="X87" i="69"/>
  <c r="AC87" i="69" s="1"/>
  <c r="DJ87" i="69"/>
  <c r="AF87" i="69"/>
  <c r="AK87" i="69" s="1"/>
  <c r="P86" i="69"/>
  <c r="U86" i="69" s="1"/>
  <c r="X86" i="69"/>
  <c r="AC86" i="69" s="1"/>
  <c r="DJ86" i="69"/>
  <c r="AF86" i="69"/>
  <c r="AK86" i="69" s="1"/>
  <c r="P20" i="69"/>
  <c r="U20" i="69" s="1"/>
  <c r="X20" i="69"/>
  <c r="AC20" i="69" s="1"/>
  <c r="DJ20" i="69"/>
  <c r="AF20" i="69"/>
  <c r="AK20" i="69" s="1"/>
  <c r="Q19" i="70"/>
  <c r="T19" i="70" s="1"/>
  <c r="Y19" i="70"/>
  <c r="AB19" i="70" s="1"/>
  <c r="AG19" i="70"/>
  <c r="AJ19" i="70" s="1"/>
  <c r="P94" i="70"/>
  <c r="U94" i="70" s="1"/>
  <c r="X94" i="70"/>
  <c r="AC94" i="70" s="1"/>
  <c r="AF94" i="70"/>
  <c r="AK94" i="70" s="1"/>
  <c r="P73" i="70"/>
  <c r="U73" i="70" s="1"/>
  <c r="X73" i="70"/>
  <c r="AC73" i="70" s="1"/>
  <c r="AF73" i="70"/>
  <c r="AK73" i="70" s="1"/>
  <c r="P58" i="70"/>
  <c r="U58" i="70" s="1"/>
  <c r="AF58" i="70"/>
  <c r="AK58" i="70" s="1"/>
  <c r="X58" i="70"/>
  <c r="AC58" i="70" s="1"/>
  <c r="DJ58" i="70"/>
  <c r="P36" i="70"/>
  <c r="U36" i="70" s="1"/>
  <c r="X36" i="70"/>
  <c r="AC36" i="70" s="1"/>
  <c r="AF36" i="70"/>
  <c r="AK36" i="70" s="1"/>
  <c r="Y100" i="69"/>
  <c r="AB100" i="69" s="1"/>
  <c r="AG100" i="69"/>
  <c r="AJ100" i="69" s="1"/>
  <c r="Q100" i="69"/>
  <c r="T100" i="69" s="1"/>
  <c r="AG74" i="69"/>
  <c r="AJ74" i="69" s="1"/>
  <c r="Q74" i="69"/>
  <c r="T74" i="69" s="1"/>
  <c r="Y74" i="69"/>
  <c r="AB74" i="69" s="1"/>
  <c r="Q13" i="69"/>
  <c r="T13" i="69" s="1"/>
  <c r="Y13" i="69"/>
  <c r="AB13" i="69" s="1"/>
  <c r="AG13" i="69"/>
  <c r="AJ13" i="69" s="1"/>
  <c r="P92" i="69"/>
  <c r="U92" i="69" s="1"/>
  <c r="X92" i="69"/>
  <c r="AC92" i="69" s="1"/>
  <c r="AF92" i="69"/>
  <c r="AK92" i="69" s="1"/>
  <c r="P88" i="69"/>
  <c r="U88" i="69" s="1"/>
  <c r="X88" i="69"/>
  <c r="AC88" i="69" s="1"/>
  <c r="AF88" i="69"/>
  <c r="AK88" i="69" s="1"/>
  <c r="P9" i="69"/>
  <c r="U9" i="69" s="1"/>
  <c r="X9" i="69"/>
  <c r="AC9" i="69" s="1"/>
  <c r="DJ9" i="69"/>
  <c r="AF9" i="69"/>
  <c r="AK9" i="69" s="1"/>
  <c r="Q50" i="70"/>
  <c r="T50" i="70" s="1"/>
  <c r="Y50" i="70"/>
  <c r="AB50" i="70" s="1"/>
  <c r="AG50" i="70"/>
  <c r="AJ50" i="70" s="1"/>
  <c r="Q14" i="70"/>
  <c r="T14" i="70" s="1"/>
  <c r="Y14" i="70"/>
  <c r="AB14" i="70" s="1"/>
  <c r="AG14" i="70"/>
  <c r="AJ14" i="70" s="1"/>
  <c r="P92" i="70"/>
  <c r="U92" i="70" s="1"/>
  <c r="X92" i="70"/>
  <c r="AC92" i="70" s="1"/>
  <c r="DJ92" i="70"/>
  <c r="AF92" i="70"/>
  <c r="AK92" i="70" s="1"/>
  <c r="P56" i="70"/>
  <c r="U56" i="70" s="1"/>
  <c r="AF56" i="70"/>
  <c r="AK56" i="70" s="1"/>
  <c r="X56" i="70"/>
  <c r="AC56" i="70" s="1"/>
  <c r="DJ56" i="70"/>
  <c r="Q45" i="69"/>
  <c r="T45" i="69" s="1"/>
  <c r="Y45" i="69"/>
  <c r="AB45" i="69" s="1"/>
  <c r="AG45" i="69"/>
  <c r="AJ45" i="69" s="1"/>
  <c r="Y74" i="70"/>
  <c r="AB74" i="70" s="1"/>
  <c r="AG74" i="70"/>
  <c r="AJ74" i="70" s="1"/>
  <c r="Q74" i="70"/>
  <c r="T74" i="70" s="1"/>
  <c r="Y32" i="70"/>
  <c r="AB32" i="70" s="1"/>
  <c r="AG32" i="70"/>
  <c r="AJ32" i="70" s="1"/>
  <c r="Q32" i="70"/>
  <c r="T32" i="70" s="1"/>
  <c r="P35" i="70"/>
  <c r="U35" i="70" s="1"/>
  <c r="X35" i="70"/>
  <c r="AC35" i="70" s="1"/>
  <c r="AF35" i="70"/>
  <c r="AK35" i="70" s="1"/>
  <c r="Y87" i="70"/>
  <c r="AB87" i="70" s="1"/>
  <c r="AG87" i="70"/>
  <c r="AJ87" i="70" s="1"/>
  <c r="Q87" i="70"/>
  <c r="T87" i="70" s="1"/>
  <c r="P65" i="69"/>
  <c r="U65" i="69" s="1"/>
  <c r="X65" i="69"/>
  <c r="AC65" i="69" s="1"/>
  <c r="AF65" i="69"/>
  <c r="AK65" i="69" s="1"/>
  <c r="P67" i="70"/>
  <c r="U67" i="70" s="1"/>
  <c r="X67" i="70"/>
  <c r="AC67" i="70" s="1"/>
  <c r="AF67" i="70"/>
  <c r="AK67" i="70" s="1"/>
  <c r="Y104" i="70"/>
  <c r="AB104" i="70" s="1"/>
  <c r="AG104" i="70"/>
  <c r="AJ104" i="70" s="1"/>
  <c r="Q104" i="70"/>
  <c r="T104" i="70" s="1"/>
  <c r="Y73" i="70"/>
  <c r="AB73" i="70" s="1"/>
  <c r="AG73" i="70"/>
  <c r="AJ73" i="70" s="1"/>
  <c r="Q73" i="70"/>
  <c r="T73" i="70" s="1"/>
  <c r="Y82" i="70"/>
  <c r="AB82" i="70" s="1"/>
  <c r="AG82" i="70"/>
  <c r="AJ82" i="70" s="1"/>
  <c r="Q82" i="70"/>
  <c r="T82" i="70" s="1"/>
  <c r="Q15" i="70"/>
  <c r="T15" i="70" s="1"/>
  <c r="Y15" i="70"/>
  <c r="AB15" i="70" s="1"/>
  <c r="AG15" i="70"/>
  <c r="AJ15" i="70" s="1"/>
  <c r="P101" i="70"/>
  <c r="U101" i="70" s="1"/>
  <c r="X101" i="70"/>
  <c r="AC101" i="70" s="1"/>
  <c r="AF101" i="70"/>
  <c r="AK101" i="70" s="1"/>
  <c r="P74" i="70"/>
  <c r="U74" i="70" s="1"/>
  <c r="X74" i="70"/>
  <c r="AC74" i="70" s="1"/>
  <c r="AF74" i="70"/>
  <c r="AK74" i="70" s="1"/>
  <c r="P59" i="70"/>
  <c r="U59" i="70" s="1"/>
  <c r="AF59" i="70"/>
  <c r="AK59" i="70" s="1"/>
  <c r="X59" i="70"/>
  <c r="AC59" i="70" s="1"/>
  <c r="Q63" i="69"/>
  <c r="T63" i="69" s="1"/>
  <c r="Y63" i="69"/>
  <c r="AB63" i="69" s="1"/>
  <c r="AG63" i="69"/>
  <c r="AJ63" i="69" s="1"/>
  <c r="Q56" i="69"/>
  <c r="T56" i="69" s="1"/>
  <c r="Y56" i="69"/>
  <c r="AB56" i="69" s="1"/>
  <c r="AG56" i="69"/>
  <c r="AJ56" i="69" s="1"/>
  <c r="Q37" i="69"/>
  <c r="T37" i="69" s="1"/>
  <c r="Y37" i="69"/>
  <c r="AB37" i="69" s="1"/>
  <c r="AG37" i="69"/>
  <c r="AJ37" i="69" s="1"/>
  <c r="Y30" i="70"/>
  <c r="AB30" i="70" s="1"/>
  <c r="Q30" i="70"/>
  <c r="T30" i="70" s="1"/>
  <c r="AG30" i="70"/>
  <c r="AJ30" i="70" s="1"/>
  <c r="P68" i="70"/>
  <c r="U68" i="70" s="1"/>
  <c r="X68" i="70"/>
  <c r="AC68" i="70" s="1"/>
  <c r="AF68" i="70"/>
  <c r="AK68" i="70" s="1"/>
  <c r="P29" i="70"/>
  <c r="U29" i="70" s="1"/>
  <c r="AF29" i="70"/>
  <c r="AK29" i="70" s="1"/>
  <c r="X29" i="70"/>
  <c r="AC29" i="70" s="1"/>
  <c r="DJ29" i="70"/>
  <c r="Y81" i="70"/>
  <c r="AB81" i="70" s="1"/>
  <c r="AG81" i="70"/>
  <c r="AJ81" i="70" s="1"/>
  <c r="Q81" i="70"/>
  <c r="T81" i="70" s="1"/>
  <c r="Y95" i="70"/>
  <c r="AB95" i="70" s="1"/>
  <c r="AG95" i="70"/>
  <c r="AJ95" i="70" s="1"/>
  <c r="Q95" i="70"/>
  <c r="T95" i="70" s="1"/>
  <c r="P59" i="69"/>
  <c r="U59" i="69" s="1"/>
  <c r="X59" i="69"/>
  <c r="AC59" i="69" s="1"/>
  <c r="AF59" i="69"/>
  <c r="AK59" i="69" s="1"/>
  <c r="Y31" i="70"/>
  <c r="AB31" i="70" s="1"/>
  <c r="AG31" i="70"/>
  <c r="AJ31" i="70" s="1"/>
  <c r="Q31" i="70"/>
  <c r="T31" i="70" s="1"/>
  <c r="P66" i="70"/>
  <c r="U66" i="70" s="1"/>
  <c r="AF66" i="70"/>
  <c r="AK66" i="70" s="1"/>
  <c r="X66" i="70"/>
  <c r="AC66" i="70" s="1"/>
  <c r="DJ66" i="70"/>
  <c r="P27" i="70"/>
  <c r="U27" i="70" s="1"/>
  <c r="AF27" i="70"/>
  <c r="AK27" i="70" s="1"/>
  <c r="X27" i="70"/>
  <c r="AC27" i="70" s="1"/>
  <c r="Y106" i="70"/>
  <c r="AB106" i="70" s="1"/>
  <c r="AG106" i="70"/>
  <c r="AJ106" i="70" s="1"/>
  <c r="Q106" i="70"/>
  <c r="T106" i="70" s="1"/>
  <c r="Y79" i="70"/>
  <c r="AB79" i="70" s="1"/>
  <c r="AG79" i="70"/>
  <c r="AJ79" i="70" s="1"/>
  <c r="Q79" i="70"/>
  <c r="T79" i="70" s="1"/>
  <c r="Y75" i="70"/>
  <c r="AB75" i="70" s="1"/>
  <c r="AG75" i="70"/>
  <c r="AJ75" i="70" s="1"/>
  <c r="Q75" i="70"/>
  <c r="T75" i="70" s="1"/>
  <c r="P57" i="69"/>
  <c r="U57" i="69" s="1"/>
  <c r="X57" i="69"/>
  <c r="AC57" i="69" s="1"/>
  <c r="DJ57" i="69"/>
  <c r="AF57" i="69"/>
  <c r="AK57" i="69" s="1"/>
  <c r="Y29" i="70"/>
  <c r="AB29" i="70" s="1"/>
  <c r="Q29" i="70"/>
  <c r="T29" i="70" s="1"/>
  <c r="AG29" i="70"/>
  <c r="AJ29" i="70" s="1"/>
  <c r="AF48" i="70"/>
  <c r="AK48" i="70" s="1"/>
  <c r="P48" i="70"/>
  <c r="U48" i="70" s="1"/>
  <c r="X48" i="70"/>
  <c r="AC48" i="70" s="1"/>
  <c r="P26" i="70"/>
  <c r="U26" i="70" s="1"/>
  <c r="X26" i="70"/>
  <c r="AC26" i="70" s="1"/>
  <c r="DJ26" i="70"/>
  <c r="AF26" i="70"/>
  <c r="AK26" i="70" s="1"/>
  <c r="Y96" i="70"/>
  <c r="AB96" i="70" s="1"/>
  <c r="AG96" i="70"/>
  <c r="AJ96" i="70" s="1"/>
  <c r="Q96" i="70"/>
  <c r="T96" i="70" s="1"/>
  <c r="Y84" i="70"/>
  <c r="AB84" i="70" s="1"/>
  <c r="AG84" i="70"/>
  <c r="AJ84" i="70" s="1"/>
  <c r="Q84" i="70"/>
  <c r="T84" i="70" s="1"/>
  <c r="Q39" i="69"/>
  <c r="T39" i="69" s="1"/>
  <c r="Y39" i="69"/>
  <c r="AB39" i="69" s="1"/>
  <c r="AG39" i="69"/>
  <c r="AJ39" i="69" s="1"/>
  <c r="P56" i="69"/>
  <c r="U56" i="69" s="1"/>
  <c r="X56" i="69"/>
  <c r="AC56" i="69" s="1"/>
  <c r="AF56" i="69"/>
  <c r="AK56" i="69" s="1"/>
  <c r="AF49" i="70"/>
  <c r="AK49" i="70" s="1"/>
  <c r="X49" i="70"/>
  <c r="AC49" i="70" s="1"/>
  <c r="P49" i="70"/>
  <c r="U49" i="70" s="1"/>
  <c r="Y97" i="70"/>
  <c r="AB97" i="70" s="1"/>
  <c r="AG97" i="70"/>
  <c r="AJ97" i="70" s="1"/>
  <c r="Q97" i="70"/>
  <c r="T97" i="70" s="1"/>
  <c r="Y91" i="70"/>
  <c r="AB91" i="70" s="1"/>
  <c r="AG91" i="70"/>
  <c r="AJ91" i="70" s="1"/>
  <c r="Q91" i="70"/>
  <c r="T91" i="70" s="1"/>
  <c r="Q69" i="69"/>
  <c r="T69" i="69" s="1"/>
  <c r="Y69" i="69"/>
  <c r="AB69" i="69" s="1"/>
  <c r="AG69" i="69"/>
  <c r="AJ69" i="69" s="1"/>
  <c r="Q10" i="69"/>
  <c r="T10" i="69" s="1"/>
  <c r="Y10" i="69"/>
  <c r="AB10" i="69" s="1"/>
  <c r="AG10" i="69"/>
  <c r="AJ10" i="69" s="1"/>
  <c r="P93" i="69"/>
  <c r="U93" i="69" s="1"/>
  <c r="X93" i="69"/>
  <c r="AC93" i="69" s="1"/>
  <c r="DJ93" i="69"/>
  <c r="AF93" i="69"/>
  <c r="AK93" i="69" s="1"/>
  <c r="X74" i="69"/>
  <c r="AC74" i="69" s="1"/>
  <c r="DJ74" i="69"/>
  <c r="AF74" i="69"/>
  <c r="AK74" i="69" s="1"/>
  <c r="P74" i="69"/>
  <c r="U74" i="69" s="1"/>
  <c r="P17" i="69"/>
  <c r="U17" i="69" s="1"/>
  <c r="X17" i="69"/>
  <c r="AC17" i="69" s="1"/>
  <c r="AF17" i="69"/>
  <c r="AK17" i="69" s="1"/>
  <c r="DJ17" i="69"/>
  <c r="Q53" i="70"/>
  <c r="T53" i="70" s="1"/>
  <c r="AG53" i="70"/>
  <c r="AJ53" i="70" s="1"/>
  <c r="Y53" i="70"/>
  <c r="AB53" i="70" s="1"/>
  <c r="Q20" i="70"/>
  <c r="T20" i="70" s="1"/>
  <c r="Y20" i="70"/>
  <c r="AB20" i="70" s="1"/>
  <c r="AG20" i="70"/>
  <c r="AJ20" i="70" s="1"/>
  <c r="P93" i="70"/>
  <c r="U93" i="70" s="1"/>
  <c r="X93" i="70"/>
  <c r="AC93" i="70" s="1"/>
  <c r="AF93" i="70"/>
  <c r="AK93" i="70" s="1"/>
  <c r="P82" i="70"/>
  <c r="U82" i="70" s="1"/>
  <c r="X82" i="70"/>
  <c r="AC82" i="70" s="1"/>
  <c r="AF82" i="70"/>
  <c r="AK82" i="70" s="1"/>
  <c r="P43" i="70"/>
  <c r="U43" i="70" s="1"/>
  <c r="X43" i="70"/>
  <c r="AC43" i="70" s="1"/>
  <c r="AF43" i="70"/>
  <c r="AK43" i="70" s="1"/>
  <c r="Q64" i="69"/>
  <c r="T64" i="69" s="1"/>
  <c r="Y64" i="69"/>
  <c r="AB64" i="69" s="1"/>
  <c r="AG64" i="69"/>
  <c r="AJ64" i="69" s="1"/>
  <c r="Q42" i="69"/>
  <c r="T42" i="69" s="1"/>
  <c r="Y42" i="69"/>
  <c r="AB42" i="69" s="1"/>
  <c r="AG42" i="69"/>
  <c r="AJ42" i="69" s="1"/>
  <c r="Y27" i="70"/>
  <c r="AB27" i="70" s="1"/>
  <c r="Q27" i="70"/>
  <c r="T27" i="70" s="1"/>
  <c r="AG27" i="70"/>
  <c r="AJ27" i="70" s="1"/>
  <c r="AF52" i="70"/>
  <c r="AK52" i="70" s="1"/>
  <c r="X52" i="70"/>
  <c r="AC52" i="70" s="1"/>
  <c r="P52" i="70"/>
  <c r="U52" i="70" s="1"/>
  <c r="P30" i="70"/>
  <c r="U30" i="70" s="1"/>
  <c r="AF30" i="70"/>
  <c r="AK30" i="70" s="1"/>
  <c r="X30" i="70"/>
  <c r="AC30" i="70" s="1"/>
  <c r="Y100" i="70"/>
  <c r="AB100" i="70" s="1"/>
  <c r="AG100" i="70"/>
  <c r="AJ100" i="70" s="1"/>
  <c r="Q100" i="70"/>
  <c r="T100" i="70" s="1"/>
  <c r="Y88" i="70"/>
  <c r="AB88" i="70" s="1"/>
  <c r="AG88" i="70"/>
  <c r="AJ88" i="70" s="1"/>
  <c r="Q88" i="70"/>
  <c r="T88" i="70" s="1"/>
  <c r="Q43" i="69"/>
  <c r="T43" i="69" s="1"/>
  <c r="Y43" i="69"/>
  <c r="AB43" i="69" s="1"/>
  <c r="AG43" i="69"/>
  <c r="AJ43" i="69" s="1"/>
  <c r="P60" i="69"/>
  <c r="U60" i="69" s="1"/>
  <c r="X60" i="69"/>
  <c r="AC60" i="69" s="1"/>
  <c r="DJ60" i="69"/>
  <c r="AF60" i="69"/>
  <c r="AK60" i="69" s="1"/>
  <c r="Q26" i="70"/>
  <c r="T26" i="70" s="1"/>
  <c r="Y26" i="70"/>
  <c r="AB26" i="70" s="1"/>
  <c r="AG26" i="70"/>
  <c r="AJ26" i="70" s="1"/>
  <c r="AF50" i="70"/>
  <c r="AK50" i="70" s="1"/>
  <c r="X50" i="70"/>
  <c r="AC50" i="70" s="1"/>
  <c r="P50" i="70"/>
  <c r="U50" i="70" s="1"/>
  <c r="P28" i="70"/>
  <c r="U28" i="70" s="1"/>
  <c r="AF28" i="70"/>
  <c r="AK28" i="70" s="1"/>
  <c r="X28" i="70"/>
  <c r="AC28" i="70" s="1"/>
  <c r="Y98" i="70"/>
  <c r="AB98" i="70" s="1"/>
  <c r="AG98" i="70"/>
  <c r="AJ98" i="70" s="1"/>
  <c r="Q98" i="70"/>
  <c r="T98" i="70" s="1"/>
  <c r="Y86" i="70"/>
  <c r="AB86" i="70" s="1"/>
  <c r="AG86" i="70"/>
  <c r="AJ86" i="70" s="1"/>
  <c r="Q86" i="70"/>
  <c r="T86" i="70" s="1"/>
  <c r="Q41" i="69"/>
  <c r="T41" i="69" s="1"/>
  <c r="Y41" i="69"/>
  <c r="AB41" i="69" s="1"/>
  <c r="AG41" i="69"/>
  <c r="AJ41" i="69" s="1"/>
  <c r="P58" i="69"/>
  <c r="U58" i="69" s="1"/>
  <c r="X58" i="69"/>
  <c r="AC58" i="69" s="1"/>
  <c r="AF58" i="69"/>
  <c r="AK58" i="69" s="1"/>
  <c r="AF51" i="70"/>
  <c r="AK51" i="70" s="1"/>
  <c r="P51" i="70"/>
  <c r="U51" i="70" s="1"/>
  <c r="X51" i="70"/>
  <c r="AC51" i="70" s="1"/>
  <c r="Y105" i="70"/>
  <c r="AB105" i="70" s="1"/>
  <c r="AG105" i="70"/>
  <c r="AJ105" i="70" s="1"/>
  <c r="Q105" i="70"/>
  <c r="T105" i="70" s="1"/>
  <c r="Y99" i="70"/>
  <c r="AB99" i="70" s="1"/>
  <c r="AG99" i="70"/>
  <c r="AJ99" i="70" s="1"/>
  <c r="Q99" i="70"/>
  <c r="T99" i="70" s="1"/>
  <c r="Q38" i="69"/>
  <c r="T38" i="69" s="1"/>
  <c r="Y38" i="69"/>
  <c r="AB38" i="69" s="1"/>
  <c r="AG38" i="69"/>
  <c r="AJ38" i="69" s="1"/>
  <c r="Y34" i="70"/>
  <c r="AB34" i="70" s="1"/>
  <c r="AG34" i="70"/>
  <c r="AJ34" i="70" s="1"/>
  <c r="Q34" i="70"/>
  <c r="T34" i="70" s="1"/>
  <c r="P70" i="70"/>
  <c r="U70" i="70" s="1"/>
  <c r="X70" i="70"/>
  <c r="AC70" i="70" s="1"/>
  <c r="AF70" i="70"/>
  <c r="AK70" i="70" s="1"/>
  <c r="P31" i="70"/>
  <c r="U31" i="70" s="1"/>
  <c r="X31" i="70"/>
  <c r="AC31" i="70" s="1"/>
  <c r="AF31" i="70"/>
  <c r="AK31" i="70" s="1"/>
  <c r="DJ31" i="70"/>
  <c r="Y83" i="70"/>
  <c r="AB83" i="70" s="1"/>
  <c r="AG83" i="70"/>
  <c r="AJ83" i="70" s="1"/>
  <c r="Q83" i="70"/>
  <c r="T83" i="70" s="1"/>
  <c r="Y72" i="70"/>
  <c r="AB72" i="70" s="1"/>
  <c r="AG72" i="70"/>
  <c r="AJ72" i="70" s="1"/>
  <c r="Q72" i="70"/>
  <c r="T72" i="70" s="1"/>
  <c r="X38" i="66"/>
  <c r="AC38" i="66" s="1"/>
  <c r="P46" i="66"/>
  <c r="U46" i="66" s="1"/>
  <c r="P57" i="66"/>
  <c r="U57" i="66" s="1"/>
  <c r="J32" i="66"/>
  <c r="X37" i="66"/>
  <c r="AC37" i="66" s="1"/>
  <c r="P86" i="66"/>
  <c r="U86" i="66" s="1"/>
  <c r="P53" i="66"/>
  <c r="U53" i="66" s="1"/>
  <c r="X64" i="66"/>
  <c r="AC64" i="66" s="1"/>
  <c r="J67" i="66"/>
  <c r="AF44" i="66"/>
  <c r="AK44" i="66" s="1"/>
  <c r="H21" i="66"/>
  <c r="X60" i="66"/>
  <c r="AC60" i="66" s="1"/>
  <c r="AF83" i="66"/>
  <c r="AK83" i="66" s="1"/>
  <c r="X104" i="66"/>
  <c r="AC104" i="66" s="1"/>
  <c r="P26" i="66"/>
  <c r="U26" i="66" s="1"/>
  <c r="J69" i="66"/>
  <c r="AF7" i="66"/>
  <c r="AK7" i="66" s="1"/>
  <c r="J38" i="66"/>
  <c r="J41" i="66"/>
  <c r="X97" i="66"/>
  <c r="AC97" i="66" s="1"/>
  <c r="AF84" i="66"/>
  <c r="AK84" i="66" s="1"/>
  <c r="X46" i="66"/>
  <c r="AC46" i="66" s="1"/>
  <c r="J47" i="66"/>
  <c r="H16" i="66"/>
  <c r="X57" i="66"/>
  <c r="AC57" i="66" s="1"/>
  <c r="AF32" i="66"/>
  <c r="AK32" i="66" s="1"/>
  <c r="H37" i="66"/>
  <c r="AF98" i="66"/>
  <c r="AK98" i="66" s="1"/>
  <c r="P106" i="66"/>
  <c r="U106" i="66" s="1"/>
  <c r="X86" i="66"/>
  <c r="AC86" i="66" s="1"/>
  <c r="H75" i="66"/>
  <c r="P93" i="66"/>
  <c r="U93" i="66" s="1"/>
  <c r="X53" i="66"/>
  <c r="AC53" i="66" s="1"/>
  <c r="H59" i="66"/>
  <c r="J71" i="66"/>
  <c r="X67" i="66"/>
  <c r="AC67" i="66" s="1"/>
  <c r="P44" i="66"/>
  <c r="U44" i="66" s="1"/>
  <c r="P87" i="66"/>
  <c r="U87" i="66" s="1"/>
  <c r="AF89" i="66"/>
  <c r="AK89" i="66" s="1"/>
  <c r="J19" i="66"/>
  <c r="AF21" i="66"/>
  <c r="AK21" i="66" s="1"/>
  <c r="H62" i="66"/>
  <c r="AF65" i="66"/>
  <c r="AK65" i="66" s="1"/>
  <c r="X30" i="66"/>
  <c r="AC30" i="66" s="1"/>
  <c r="AF74" i="66"/>
  <c r="AK74" i="66" s="1"/>
  <c r="P83" i="66"/>
  <c r="U83" i="66" s="1"/>
  <c r="H101" i="66"/>
  <c r="J85" i="66"/>
  <c r="J50" i="66"/>
  <c r="H58" i="66"/>
  <c r="J61" i="66"/>
  <c r="AF56" i="66"/>
  <c r="AK56" i="66" s="1"/>
  <c r="J26" i="66"/>
  <c r="J33" i="66"/>
  <c r="P69" i="66"/>
  <c r="U69" i="66" s="1"/>
  <c r="P7" i="66"/>
  <c r="U7" i="66" s="1"/>
  <c r="X35" i="66"/>
  <c r="AC35" i="66" s="1"/>
  <c r="P97" i="66"/>
  <c r="U97" i="66" s="1"/>
  <c r="P47" i="66"/>
  <c r="U47" i="66" s="1"/>
  <c r="AF22" i="66"/>
  <c r="AK22" i="66" s="1"/>
  <c r="X63" i="66"/>
  <c r="AC63" i="66" s="1"/>
  <c r="AF106" i="66"/>
  <c r="AK106" i="66" s="1"/>
  <c r="J93" i="66"/>
  <c r="H89" i="66"/>
  <c r="J55" i="66"/>
  <c r="X62" i="66"/>
  <c r="AC62" i="66" s="1"/>
  <c r="H74" i="66"/>
  <c r="X58" i="66"/>
  <c r="AC58" i="66" s="1"/>
  <c r="H66" i="66"/>
  <c r="H36" i="66"/>
  <c r="J78" i="66"/>
  <c r="P95" i="66"/>
  <c r="U95" i="66" s="1"/>
  <c r="P100" i="66"/>
  <c r="U100" i="66" s="1"/>
  <c r="AF16" i="66"/>
  <c r="AK16" i="66" s="1"/>
  <c r="P29" i="66"/>
  <c r="U29" i="66" s="1"/>
  <c r="H43" i="66"/>
  <c r="AF91" i="66"/>
  <c r="AK91" i="66" s="1"/>
  <c r="H54" i="66"/>
  <c r="P18" i="66"/>
  <c r="U18" i="66" s="1"/>
  <c r="P23" i="66"/>
  <c r="U23" i="66" s="1"/>
  <c r="H34" i="66"/>
  <c r="X90" i="66"/>
  <c r="AC90" i="66" s="1"/>
  <c r="H73" i="66"/>
  <c r="AF76" i="66"/>
  <c r="AK76" i="66" s="1"/>
  <c r="P55" i="66"/>
  <c r="U55" i="66" s="1"/>
  <c r="H49" i="66"/>
  <c r="AF14" i="66"/>
  <c r="AK14" i="66" s="1"/>
  <c r="J8" i="66"/>
  <c r="X65" i="66"/>
  <c r="AC65" i="66" s="1"/>
  <c r="H30" i="66"/>
  <c r="X28" i="66"/>
  <c r="AC28" i="66" s="1"/>
  <c r="X42" i="66"/>
  <c r="AC42" i="66" s="1"/>
  <c r="J40" i="66"/>
  <c r="P94" i="66"/>
  <c r="U94" i="66" s="1"/>
  <c r="J99" i="66"/>
  <c r="P10" i="66"/>
  <c r="U10" i="66" s="1"/>
  <c r="X17" i="66"/>
  <c r="AC17" i="66" s="1"/>
  <c r="J20" i="66"/>
  <c r="H56" i="66"/>
  <c r="X66" i="66"/>
  <c r="AC66" i="66" s="1"/>
  <c r="H7" i="66"/>
  <c r="J7" i="66"/>
  <c r="X31" i="66"/>
  <c r="AC31" i="66" s="1"/>
  <c r="X79" i="66"/>
  <c r="AC79" i="66" s="1"/>
  <c r="J84" i="66"/>
  <c r="H98" i="66"/>
  <c r="AF25" i="66"/>
  <c r="AK25" i="66" s="1"/>
  <c r="P71" i="66"/>
  <c r="U71" i="66" s="1"/>
  <c r="AF87" i="66"/>
  <c r="AK87" i="66" s="1"/>
  <c r="P19" i="66"/>
  <c r="U19" i="66" s="1"/>
  <c r="J24" i="66"/>
  <c r="H65" i="66"/>
  <c r="X101" i="66"/>
  <c r="AC101" i="66" s="1"/>
  <c r="J56" i="66"/>
  <c r="X33" i="66"/>
  <c r="AC33" i="66" s="1"/>
  <c r="AF69" i="66"/>
  <c r="AK69" i="66" s="1"/>
  <c r="J70" i="66"/>
  <c r="AF102" i="66"/>
  <c r="AK102" i="66" s="1"/>
  <c r="AF95" i="66"/>
  <c r="AK95" i="66" s="1"/>
  <c r="J81" i="66"/>
  <c r="AF48" i="66"/>
  <c r="AK48" i="66" s="1"/>
  <c r="J11" i="66"/>
  <c r="AF13" i="66"/>
  <c r="AK13" i="66" s="1"/>
  <c r="AF68" i="66"/>
  <c r="AK68" i="66" s="1"/>
  <c r="H77" i="66"/>
  <c r="J96" i="66"/>
  <c r="AF80" i="66"/>
  <c r="AK80" i="66" s="1"/>
  <c r="AF18" i="66"/>
  <c r="AK18" i="66" s="1"/>
  <c r="X9" i="66"/>
  <c r="AC9" i="66" s="1"/>
  <c r="H12" i="66"/>
  <c r="P39" i="66"/>
  <c r="U39" i="66" s="1"/>
  <c r="AF82" i="66"/>
  <c r="AK82" i="66" s="1"/>
  <c r="P103" i="66"/>
  <c r="U103" i="66" s="1"/>
  <c r="J105" i="66"/>
  <c r="H92" i="66"/>
  <c r="X49" i="66"/>
  <c r="AC49" i="66" s="1"/>
  <c r="X14" i="66"/>
  <c r="AC14" i="66" s="1"/>
  <c r="X19" i="66"/>
  <c r="AC19" i="66" s="1"/>
  <c r="AF62" i="66"/>
  <c r="AK62" i="66" s="1"/>
  <c r="X45" i="66"/>
  <c r="AC45" i="66" s="1"/>
  <c r="AF101" i="66"/>
  <c r="AK101" i="66" s="1"/>
  <c r="P85" i="66"/>
  <c r="U85" i="66" s="1"/>
  <c r="H88" i="66"/>
  <c r="X72" i="66"/>
  <c r="AC72" i="66" s="1"/>
  <c r="P51" i="66"/>
  <c r="U51" i="66" s="1"/>
  <c r="H52" i="66"/>
  <c r="AF15" i="66"/>
  <c r="AK15" i="66" s="1"/>
  <c r="P61" i="66"/>
  <c r="U61" i="66" s="1"/>
  <c r="X7" i="66"/>
  <c r="AC7" i="66" s="1"/>
  <c r="X27" i="66"/>
  <c r="AC27" i="66" s="1"/>
  <c r="D57" i="62" l="1"/>
  <c r="V28" i="63"/>
  <c r="X28" i="63" s="1"/>
  <c r="Z51" i="63"/>
  <c r="AC51" i="63" s="1"/>
  <c r="Z28" i="63"/>
  <c r="AC28" i="63" s="1"/>
  <c r="V78" i="63"/>
  <c r="X78" i="63" s="1"/>
  <c r="Z78" i="63"/>
  <c r="AC78" i="63" s="1"/>
  <c r="D51" i="62"/>
  <c r="D41" i="62"/>
  <c r="D85" i="62"/>
  <c r="AC81" i="63"/>
  <c r="D105" i="62"/>
  <c r="D68" i="62"/>
  <c r="D73" i="62"/>
  <c r="D54" i="62"/>
  <c r="D106" i="62"/>
  <c r="D74" i="62"/>
  <c r="D30" i="62"/>
  <c r="D94" i="62"/>
  <c r="D71" i="62"/>
  <c r="D77" i="62"/>
  <c r="D43" i="62"/>
  <c r="D27" i="62"/>
  <c r="D28" i="62"/>
  <c r="D60" i="62"/>
  <c r="AF36" i="66"/>
  <c r="AK36" i="66" s="1"/>
  <c r="AF46" i="66"/>
  <c r="AK46" i="66" s="1"/>
  <c r="AH53" i="66"/>
  <c r="AF86" i="66"/>
  <c r="AK86" i="66" s="1"/>
  <c r="AH56" i="66"/>
  <c r="AF97" i="66"/>
  <c r="AK97" i="66" s="1"/>
  <c r="AH30" i="66"/>
  <c r="AH72" i="66"/>
  <c r="AH49" i="66"/>
  <c r="AF9" i="66"/>
  <c r="AK9" i="66" s="1"/>
  <c r="AH34" i="66"/>
  <c r="AF17" i="66"/>
  <c r="AK17" i="66" s="1"/>
  <c r="AF96" i="66"/>
  <c r="AK96" i="66" s="1"/>
  <c r="AH51" i="66"/>
  <c r="AF42" i="66"/>
  <c r="AK42" i="66" s="1"/>
  <c r="AH39" i="66"/>
  <c r="AF33" i="66"/>
  <c r="AK33" i="66" s="1"/>
  <c r="AH78" i="66"/>
  <c r="AF104" i="66"/>
  <c r="AK104" i="66" s="1"/>
  <c r="AF31" i="66"/>
  <c r="AK31" i="66" s="1"/>
  <c r="AF37" i="66"/>
  <c r="AK37" i="66" s="1"/>
  <c r="AF73" i="66"/>
  <c r="AK73" i="66" s="1"/>
  <c r="AF58" i="66"/>
  <c r="AK58" i="66" s="1"/>
  <c r="AF79" i="66"/>
  <c r="AK79" i="66" s="1"/>
  <c r="AF63" i="66"/>
  <c r="AK63" i="66" s="1"/>
  <c r="AF43" i="66"/>
  <c r="AK43" i="66" s="1"/>
  <c r="AF77" i="66"/>
  <c r="AK77" i="66" s="1"/>
  <c r="AF90" i="66"/>
  <c r="AK90" i="66" s="1"/>
  <c r="AH94" i="66"/>
  <c r="AH89" i="66"/>
  <c r="AF38" i="66"/>
  <c r="AK38" i="66" s="1"/>
  <c r="AF75" i="66"/>
  <c r="AK75" i="66" s="1"/>
  <c r="AF54" i="66"/>
  <c r="AK54" i="66" s="1"/>
  <c r="AH92" i="66"/>
  <c r="AH60" i="66"/>
  <c r="AH12" i="66"/>
  <c r="AH61" i="66"/>
  <c r="AH8" i="66"/>
  <c r="AH57" i="66"/>
  <c r="AH40" i="66"/>
  <c r="AH90" i="66"/>
  <c r="AH100" i="66"/>
  <c r="AH106" i="66"/>
  <c r="AH24" i="66"/>
  <c r="AH66" i="66"/>
  <c r="AH45" i="66"/>
  <c r="AH87" i="66"/>
  <c r="AH23" i="66"/>
  <c r="AH64" i="66"/>
  <c r="AH33" i="66"/>
  <c r="AH73" i="66"/>
  <c r="AH83" i="66"/>
  <c r="AF41" i="66"/>
  <c r="AK41" i="66" s="1"/>
  <c r="AH67" i="66"/>
  <c r="AH10" i="66"/>
  <c r="AF93" i="66"/>
  <c r="AK93" i="66" s="1"/>
  <c r="AH31" i="66"/>
  <c r="AH19" i="66"/>
  <c r="AF105" i="66"/>
  <c r="AK105" i="66" s="1"/>
  <c r="AH35" i="66"/>
  <c r="AH97" i="66"/>
  <c r="AH7" i="66"/>
  <c r="AH41" i="66"/>
  <c r="AH11" i="66"/>
  <c r="AH102" i="66"/>
  <c r="AH20" i="66"/>
  <c r="AH59" i="66"/>
  <c r="AH81" i="66"/>
  <c r="AF52" i="66"/>
  <c r="AK52" i="66" s="1"/>
  <c r="AH22" i="66"/>
  <c r="AF70" i="66"/>
  <c r="AK70" i="66" s="1"/>
  <c r="AF19" i="66"/>
  <c r="AK19" i="66" s="1"/>
  <c r="AH47" i="66"/>
  <c r="AF71" i="66"/>
  <c r="AK71" i="66" s="1"/>
  <c r="AH52" i="66"/>
  <c r="AF30" i="66"/>
  <c r="AK30" i="66" s="1"/>
  <c r="AF50" i="66"/>
  <c r="AK50" i="66" s="1"/>
  <c r="AH99" i="66"/>
  <c r="AH58" i="66"/>
  <c r="AF11" i="66"/>
  <c r="AK11" i="66" s="1"/>
  <c r="AH105" i="66"/>
  <c r="AH76" i="66"/>
  <c r="AH13" i="66"/>
  <c r="AF78" i="66"/>
  <c r="AK78" i="66" s="1"/>
  <c r="AF47" i="66"/>
  <c r="AK47" i="66" s="1"/>
  <c r="AF81" i="66"/>
  <c r="AK81" i="66" s="1"/>
  <c r="AH42" i="66"/>
  <c r="AH65" i="66"/>
  <c r="AH101" i="66"/>
  <c r="AH9" i="66"/>
  <c r="AH44" i="66"/>
  <c r="AH46" i="66"/>
  <c r="AF29" i="66"/>
  <c r="AK29" i="66" s="1"/>
  <c r="AF53" i="66"/>
  <c r="AK53" i="66" s="1"/>
  <c r="AH43" i="66"/>
  <c r="AH86" i="66"/>
  <c r="AH85" i="66"/>
  <c r="AH70" i="66"/>
  <c r="AF67" i="66"/>
  <c r="AK67" i="66" s="1"/>
  <c r="AH62" i="66"/>
  <c r="AF49" i="66"/>
  <c r="AK49" i="66" s="1"/>
  <c r="AF94" i="66"/>
  <c r="AK94" i="66" s="1"/>
  <c r="AF72" i="66"/>
  <c r="AK72" i="66" s="1"/>
  <c r="AH27" i="66"/>
  <c r="AH93" i="66"/>
  <c r="AH48" i="66"/>
  <c r="AF26" i="66"/>
  <c r="AK26" i="66" s="1"/>
  <c r="AF35" i="66"/>
  <c r="AK35" i="66" s="1"/>
  <c r="AF27" i="66"/>
  <c r="AK27" i="66" s="1"/>
  <c r="AH55" i="66"/>
  <c r="AH32" i="66"/>
  <c r="AH36" i="66"/>
  <c r="AH15" i="66"/>
  <c r="AF20" i="66"/>
  <c r="AK20" i="66" s="1"/>
  <c r="AH103" i="66"/>
  <c r="AF45" i="66"/>
  <c r="AK45" i="66" s="1"/>
  <c r="AF99" i="66"/>
  <c r="AK99" i="66" s="1"/>
  <c r="AH28" i="66"/>
  <c r="AF10" i="66"/>
  <c r="AK10" i="66" s="1"/>
  <c r="AH37" i="66"/>
  <c r="AH96" i="66"/>
  <c r="AH18" i="66"/>
  <c r="AH16" i="66"/>
  <c r="AH88" i="66"/>
  <c r="AH38" i="66"/>
  <c r="AH84" i="66"/>
  <c r="AH63" i="66"/>
  <c r="AH74" i="66"/>
  <c r="AH50" i="66"/>
  <c r="AH17" i="66"/>
  <c r="Z105" i="66"/>
  <c r="Z76" i="66"/>
  <c r="Z87" i="66"/>
  <c r="X81" i="66"/>
  <c r="AC81" i="66" s="1"/>
  <c r="X48" i="66"/>
  <c r="AC48" i="66" s="1"/>
  <c r="Z42" i="66"/>
  <c r="Z73" i="66"/>
  <c r="Z65" i="66"/>
  <c r="X80" i="66"/>
  <c r="AC80" i="66" s="1"/>
  <c r="X25" i="66"/>
  <c r="AC25" i="66" s="1"/>
  <c r="X100" i="66"/>
  <c r="AC100" i="66" s="1"/>
  <c r="X93" i="66"/>
  <c r="AC93" i="66" s="1"/>
  <c r="Z43" i="66"/>
  <c r="X55" i="66"/>
  <c r="AC55" i="66" s="1"/>
  <c r="X23" i="66"/>
  <c r="AC23" i="66" s="1"/>
  <c r="Z27" i="66"/>
  <c r="Z102" i="66"/>
  <c r="X26" i="66"/>
  <c r="AC26" i="66" s="1"/>
  <c r="Z59" i="66"/>
  <c r="Z55" i="66"/>
  <c r="Z32" i="66"/>
  <c r="X99" i="66"/>
  <c r="AC99" i="66" s="1"/>
  <c r="X10" i="66"/>
  <c r="AC10" i="66" s="1"/>
  <c r="Z96" i="66"/>
  <c r="X71" i="66"/>
  <c r="AC71" i="66" s="1"/>
  <c r="X24" i="66"/>
  <c r="AC24" i="66" s="1"/>
  <c r="Z84" i="66"/>
  <c r="X88" i="66"/>
  <c r="AC88" i="66" s="1"/>
  <c r="Z99" i="66"/>
  <c r="Z74" i="66"/>
  <c r="Z58" i="66"/>
  <c r="X36" i="66"/>
  <c r="AC36" i="66" s="1"/>
  <c r="Z13" i="66"/>
  <c r="X12" i="66"/>
  <c r="AC12" i="66" s="1"/>
  <c r="X78" i="66"/>
  <c r="AC78" i="66" s="1"/>
  <c r="Z72" i="66"/>
  <c r="Z49" i="66"/>
  <c r="Z44" i="66"/>
  <c r="Z98" i="66"/>
  <c r="Z85" i="66"/>
  <c r="Z7" i="66"/>
  <c r="Z70" i="66"/>
  <c r="Z34" i="66"/>
  <c r="Z82" i="66"/>
  <c r="Z15" i="66"/>
  <c r="Z26" i="66"/>
  <c r="Z39" i="66"/>
  <c r="Z21" i="66"/>
  <c r="Z28" i="66"/>
  <c r="Z37" i="66"/>
  <c r="Z18" i="66"/>
  <c r="Z16" i="66"/>
  <c r="Z38" i="66"/>
  <c r="Z79" i="66"/>
  <c r="Z63" i="66"/>
  <c r="Z17" i="66"/>
  <c r="Z91" i="66"/>
  <c r="Z53" i="66"/>
  <c r="Z29" i="66"/>
  <c r="Z56" i="66"/>
  <c r="Z94" i="66"/>
  <c r="Z95" i="66"/>
  <c r="Z68" i="66"/>
  <c r="X22" i="66"/>
  <c r="AC22" i="66" s="1"/>
  <c r="Z60" i="66"/>
  <c r="Z12" i="66"/>
  <c r="X82" i="66"/>
  <c r="AC82" i="66" s="1"/>
  <c r="Z75" i="66"/>
  <c r="Z8" i="66"/>
  <c r="Z57" i="66"/>
  <c r="Z40" i="66"/>
  <c r="Z51" i="66"/>
  <c r="Z77" i="66"/>
  <c r="X56" i="66"/>
  <c r="AC56" i="66" s="1"/>
  <c r="Z25" i="66"/>
  <c r="Z71" i="66"/>
  <c r="Z78" i="66"/>
  <c r="Z100" i="66"/>
  <c r="Z106" i="66"/>
  <c r="Z54" i="66"/>
  <c r="X73" i="66"/>
  <c r="AC73" i="66" s="1"/>
  <c r="Z24" i="66"/>
  <c r="X40" i="66"/>
  <c r="AC40" i="66" s="1"/>
  <c r="Z80" i="66"/>
  <c r="X84" i="66"/>
  <c r="AC84" i="66" s="1"/>
  <c r="Z69" i="66"/>
  <c r="X43" i="66"/>
  <c r="AC43" i="66" s="1"/>
  <c r="X77" i="66"/>
  <c r="AC77" i="66" s="1"/>
  <c r="Z45" i="66"/>
  <c r="Z104" i="66"/>
  <c r="Z23" i="66"/>
  <c r="X89" i="66"/>
  <c r="AC89" i="66" s="1"/>
  <c r="Z64" i="66"/>
  <c r="Z89" i="66"/>
  <c r="X102" i="66"/>
  <c r="AC102" i="66" s="1"/>
  <c r="Z33" i="66"/>
  <c r="X16" i="66"/>
  <c r="AC16" i="66" s="1"/>
  <c r="Z14" i="66"/>
  <c r="X98" i="66"/>
  <c r="AC98" i="66" s="1"/>
  <c r="X75" i="66"/>
  <c r="AC75" i="66" s="1"/>
  <c r="X54" i="66"/>
  <c r="AC54" i="66" s="1"/>
  <c r="Z83" i="66"/>
  <c r="X41" i="66"/>
  <c r="AC41" i="66" s="1"/>
  <c r="X95" i="66"/>
  <c r="AC95" i="66" s="1"/>
  <c r="Z67" i="66"/>
  <c r="Z92" i="66"/>
  <c r="Z10" i="66"/>
  <c r="X106" i="66"/>
  <c r="AC106" i="66" s="1"/>
  <c r="Z31" i="66"/>
  <c r="Z19" i="66"/>
  <c r="Z61" i="66"/>
  <c r="X105" i="66"/>
  <c r="AC105" i="66" s="1"/>
  <c r="X76" i="66"/>
  <c r="AC76" i="66" s="1"/>
  <c r="Z35" i="66"/>
  <c r="Z97" i="66"/>
  <c r="X8" i="66"/>
  <c r="AC8" i="66" s="1"/>
  <c r="Z11" i="66"/>
  <c r="X51" i="66"/>
  <c r="AC51" i="66" s="1"/>
  <c r="X61" i="66"/>
  <c r="AC61" i="66" s="1"/>
  <c r="Z20" i="66"/>
  <c r="X103" i="66"/>
  <c r="AC103" i="66" s="1"/>
  <c r="Z81" i="66"/>
  <c r="X85" i="66"/>
  <c r="AC85" i="66" s="1"/>
  <c r="X20" i="66"/>
  <c r="AC20" i="66" s="1"/>
  <c r="Z22" i="66"/>
  <c r="X70" i="66"/>
  <c r="AC70" i="66" s="1"/>
  <c r="Z90" i="66"/>
  <c r="X87" i="66"/>
  <c r="AC87" i="66" s="1"/>
  <c r="Z47" i="66"/>
  <c r="X39" i="66"/>
  <c r="AC39" i="66" s="1"/>
  <c r="Z52" i="66"/>
  <c r="X83" i="66"/>
  <c r="AC83" i="66" s="1"/>
  <c r="Z66" i="66"/>
  <c r="X50" i="66"/>
  <c r="AC50" i="66" s="1"/>
  <c r="X69" i="66"/>
  <c r="AC69" i="66" s="1"/>
  <c r="R58" i="66"/>
  <c r="V58" i="66" s="1"/>
  <c r="R76" i="66"/>
  <c r="R13" i="66"/>
  <c r="V13" i="66" s="1"/>
  <c r="R42" i="66"/>
  <c r="R101" i="66"/>
  <c r="V101" i="66" s="1"/>
  <c r="R72" i="66"/>
  <c r="R9" i="66"/>
  <c r="R46" i="66"/>
  <c r="P9" i="66"/>
  <c r="U9" i="66" s="1"/>
  <c r="R86" i="66"/>
  <c r="R85" i="66"/>
  <c r="AP85" i="66" s="1"/>
  <c r="R70" i="66"/>
  <c r="R62" i="66"/>
  <c r="P101" i="66"/>
  <c r="U101" i="66" s="1"/>
  <c r="P14" i="66"/>
  <c r="U14" i="66" s="1"/>
  <c r="P62" i="66"/>
  <c r="U62" i="66" s="1"/>
  <c r="R15" i="66"/>
  <c r="V15" i="66" s="1"/>
  <c r="P52" i="66"/>
  <c r="U52" i="66" s="1"/>
  <c r="P20" i="66"/>
  <c r="U20" i="66" s="1"/>
  <c r="R39" i="66"/>
  <c r="P33" i="66"/>
  <c r="U33" i="66" s="1"/>
  <c r="R21" i="66"/>
  <c r="P99" i="66"/>
  <c r="U99" i="66" s="1"/>
  <c r="R28" i="66"/>
  <c r="R37" i="66"/>
  <c r="V37" i="66" s="1"/>
  <c r="R18" i="66"/>
  <c r="P66" i="66"/>
  <c r="U66" i="66" s="1"/>
  <c r="R16" i="66"/>
  <c r="P37" i="66"/>
  <c r="U37" i="66" s="1"/>
  <c r="R88" i="66"/>
  <c r="P24" i="66"/>
  <c r="U24" i="66" s="1"/>
  <c r="R38" i="66"/>
  <c r="R79" i="66"/>
  <c r="V79" i="66" s="1"/>
  <c r="R63" i="66"/>
  <c r="P88" i="66"/>
  <c r="U88" i="66" s="1"/>
  <c r="R50" i="66"/>
  <c r="R17" i="66"/>
  <c r="P11" i="66"/>
  <c r="U11" i="66" s="1"/>
  <c r="R56" i="66"/>
  <c r="P38" i="66"/>
  <c r="U38" i="66" s="1"/>
  <c r="R49" i="66"/>
  <c r="R60" i="66"/>
  <c r="V60" i="66" s="1"/>
  <c r="P64" i="66"/>
  <c r="U64" i="66" s="1"/>
  <c r="P82" i="66"/>
  <c r="U82" i="66" s="1"/>
  <c r="P21" i="66"/>
  <c r="U21" i="66" s="1"/>
  <c r="R75" i="66"/>
  <c r="V75" i="66" s="1"/>
  <c r="R34" i="66"/>
  <c r="R82" i="66"/>
  <c r="V82" i="66" s="1"/>
  <c r="R8" i="66"/>
  <c r="R57" i="66"/>
  <c r="V57" i="66" s="1"/>
  <c r="P17" i="66"/>
  <c r="U17" i="66" s="1"/>
  <c r="R51" i="66"/>
  <c r="R26" i="66"/>
  <c r="R77" i="66"/>
  <c r="V77" i="66" s="1"/>
  <c r="R25" i="66"/>
  <c r="R71" i="66"/>
  <c r="V71" i="66" s="1"/>
  <c r="R78" i="66"/>
  <c r="R100" i="66"/>
  <c r="V100" i="66" s="1"/>
  <c r="P60" i="66"/>
  <c r="U60" i="66" s="1"/>
  <c r="P104" i="66"/>
  <c r="U104" i="66" s="1"/>
  <c r="R54" i="66"/>
  <c r="P31" i="66"/>
  <c r="U31" i="66" s="1"/>
  <c r="P73" i="66"/>
  <c r="U73" i="66" s="1"/>
  <c r="R24" i="66"/>
  <c r="V24" i="66" s="1"/>
  <c r="R80" i="66"/>
  <c r="P79" i="66"/>
  <c r="U79" i="66" s="1"/>
  <c r="R69" i="66"/>
  <c r="R91" i="66"/>
  <c r="P63" i="66"/>
  <c r="U63" i="66" s="1"/>
  <c r="R29" i="66"/>
  <c r="V29" i="66" s="1"/>
  <c r="P12" i="66"/>
  <c r="U12" i="66" s="1"/>
  <c r="R104" i="66"/>
  <c r="V104" i="66" s="1"/>
  <c r="R23" i="66"/>
  <c r="P89" i="66"/>
  <c r="U89" i="66" s="1"/>
  <c r="R64" i="66"/>
  <c r="R94" i="66"/>
  <c r="V94" i="66" s="1"/>
  <c r="R89" i="66"/>
  <c r="P102" i="66"/>
  <c r="U102" i="66" s="1"/>
  <c r="R14" i="66"/>
  <c r="P98" i="66"/>
  <c r="U98" i="66" s="1"/>
  <c r="P75" i="66"/>
  <c r="U75" i="66" s="1"/>
  <c r="P54" i="66"/>
  <c r="U54" i="66" s="1"/>
  <c r="R83" i="66"/>
  <c r="AP83" i="66" s="1"/>
  <c r="P59" i="66"/>
  <c r="U59" i="66" s="1"/>
  <c r="P22" i="66"/>
  <c r="U22" i="66" s="1"/>
  <c r="R92" i="66"/>
  <c r="R31" i="66"/>
  <c r="R61" i="66"/>
  <c r="V61" i="66" s="1"/>
  <c r="P105" i="66"/>
  <c r="U105" i="66" s="1"/>
  <c r="R11" i="66"/>
  <c r="V11" i="66" s="1"/>
  <c r="P28" i="66"/>
  <c r="U28" i="66" s="1"/>
  <c r="R20" i="66"/>
  <c r="AP20" i="66" s="1"/>
  <c r="P56" i="66"/>
  <c r="U56" i="66" s="1"/>
  <c r="P70" i="66"/>
  <c r="U70" i="66" s="1"/>
  <c r="R90" i="66"/>
  <c r="P30" i="66"/>
  <c r="U30" i="66" s="1"/>
  <c r="P40" i="66"/>
  <c r="U40" i="66" s="1"/>
  <c r="R66" i="66"/>
  <c r="S66" i="66" s="1"/>
  <c r="P50" i="66"/>
  <c r="U50" i="66" s="1"/>
  <c r="P68" i="66"/>
  <c r="U68" i="66" s="1"/>
  <c r="P43" i="66"/>
  <c r="U43" i="66" s="1"/>
  <c r="R45" i="66"/>
  <c r="V45" i="66" s="1"/>
  <c r="P34" i="66"/>
  <c r="U34" i="66" s="1"/>
  <c r="P81" i="66"/>
  <c r="U81" i="66" s="1"/>
  <c r="R33" i="66"/>
  <c r="P16" i="66"/>
  <c r="U16" i="66" s="1"/>
  <c r="R65" i="66"/>
  <c r="P25" i="66"/>
  <c r="U25" i="66" s="1"/>
  <c r="R67" i="66"/>
  <c r="R10" i="66"/>
  <c r="V10" i="66" s="1"/>
  <c r="R43" i="66"/>
  <c r="R19" i="66"/>
  <c r="S19" i="66" s="1"/>
  <c r="R35" i="66"/>
  <c r="R97" i="66"/>
  <c r="V97" i="66" s="1"/>
  <c r="R41" i="66"/>
  <c r="R27" i="66"/>
  <c r="V27" i="66" s="1"/>
  <c r="R102" i="66"/>
  <c r="R93" i="66"/>
  <c r="V93" i="66" s="1"/>
  <c r="R48" i="66"/>
  <c r="R59" i="66"/>
  <c r="S59" i="66" s="1"/>
  <c r="R55" i="66"/>
  <c r="R32" i="66"/>
  <c r="V32" i="66" s="1"/>
  <c r="R36" i="66"/>
  <c r="R103" i="66"/>
  <c r="V103" i="66" s="1"/>
  <c r="R47" i="66"/>
  <c r="AP47" i="66" s="1"/>
  <c r="DU47" i="66" s="1"/>
  <c r="R96" i="66"/>
  <c r="V96" i="66" s="1"/>
  <c r="R84" i="66"/>
  <c r="R99" i="66"/>
  <c r="AP99" i="66" s="1"/>
  <c r="DU99" i="66" s="1"/>
  <c r="R74" i="66"/>
  <c r="DP17" i="66"/>
  <c r="DP63" i="66"/>
  <c r="DP18" i="66"/>
  <c r="DQ18" i="66" s="1"/>
  <c r="H53" i="66"/>
  <c r="J82" i="66"/>
  <c r="J91" i="66"/>
  <c r="H67" i="66"/>
  <c r="J72" i="66"/>
  <c r="N72" i="66" s="1"/>
  <c r="H27" i="66"/>
  <c r="DP103" i="66"/>
  <c r="DP74" i="66"/>
  <c r="J104" i="66"/>
  <c r="J83" i="66"/>
  <c r="H63" i="66"/>
  <c r="DW63" i="66" s="1"/>
  <c r="J98" i="66"/>
  <c r="R12" i="62"/>
  <c r="R22" i="62"/>
  <c r="R7" i="62"/>
  <c r="R26" i="62"/>
  <c r="O24" i="65" s="1"/>
  <c r="R15" i="62"/>
  <c r="Z13" i="63" s="1"/>
  <c r="AC13" i="63" s="1"/>
  <c r="R25" i="62"/>
  <c r="R13" i="62"/>
  <c r="R20" i="62"/>
  <c r="R14" i="62"/>
  <c r="R8" i="62"/>
  <c r="O6" i="65" s="1"/>
  <c r="R17" i="62"/>
  <c r="Z15" i="63" s="1"/>
  <c r="AC15" i="63" s="1"/>
  <c r="R21" i="62"/>
  <c r="R11" i="62"/>
  <c r="R18" i="62"/>
  <c r="R16" i="62"/>
  <c r="R23" i="62"/>
  <c r="O21" i="65" s="1"/>
  <c r="R10" i="62"/>
  <c r="Z8" i="63" s="1"/>
  <c r="AC8" i="63" s="1"/>
  <c r="R19" i="62"/>
  <c r="R24" i="62"/>
  <c r="R9" i="62"/>
  <c r="D19" i="62"/>
  <c r="D97" i="62"/>
  <c r="D18" i="62"/>
  <c r="D11" i="62"/>
  <c r="D47" i="62"/>
  <c r="D34" i="62"/>
  <c r="D10" i="62"/>
  <c r="D64" i="62"/>
  <c r="D59" i="62"/>
  <c r="D36" i="62"/>
  <c r="D24" i="62"/>
  <c r="D55" i="62"/>
  <c r="D92" i="62"/>
  <c r="D9" i="62"/>
  <c r="D80" i="62"/>
  <c r="D15" i="62"/>
  <c r="D69" i="62"/>
  <c r="D39" i="62"/>
  <c r="D48" i="62"/>
  <c r="D98" i="62"/>
  <c r="D22" i="62"/>
  <c r="D100" i="62"/>
  <c r="D17" i="62"/>
  <c r="D63" i="62"/>
  <c r="D8" i="62"/>
  <c r="D20" i="62"/>
  <c r="D84" i="62"/>
  <c r="D79" i="62"/>
  <c r="D38" i="62"/>
  <c r="D72" i="62"/>
  <c r="D83" i="62"/>
  <c r="D93" i="62"/>
  <c r="D70" i="62"/>
  <c r="D49" i="62"/>
  <c r="D99" i="62"/>
  <c r="D86" i="62"/>
  <c r="D50" i="62"/>
  <c r="D44" i="62"/>
  <c r="D26" i="62"/>
  <c r="D65" i="62"/>
  <c r="D90" i="62"/>
  <c r="D45" i="62"/>
  <c r="D103" i="62"/>
  <c r="D104" i="62"/>
  <c r="D21" i="62"/>
  <c r="D102" i="62"/>
  <c r="D33" i="62"/>
  <c r="D32" i="62"/>
  <c r="D96" i="62"/>
  <c r="D52" i="62"/>
  <c r="D35" i="62"/>
  <c r="D82" i="62"/>
  <c r="D37" i="62"/>
  <c r="D88" i="62"/>
  <c r="D31" i="62"/>
  <c r="D7" i="62"/>
  <c r="D14" i="62"/>
  <c r="D95" i="62"/>
  <c r="D56" i="62"/>
  <c r="D40" i="62"/>
  <c r="D29" i="62"/>
  <c r="D53" i="62"/>
  <c r="D101" i="62"/>
  <c r="D16" i="62"/>
  <c r="D42" i="62"/>
  <c r="D89" i="62"/>
  <c r="D25" i="62"/>
  <c r="D78" i="62"/>
  <c r="D46" i="62"/>
  <c r="D76" i="62"/>
  <c r="D13" i="62"/>
  <c r="D87" i="62"/>
  <c r="D62" i="62"/>
  <c r="D58" i="62"/>
  <c r="D12" i="62"/>
  <c r="D81" i="62"/>
  <c r="D91" i="62"/>
  <c r="D67" i="62"/>
  <c r="D61" i="62"/>
  <c r="AC52" i="63"/>
  <c r="O10" i="65"/>
  <c r="V10" i="63"/>
  <c r="X10" i="63" s="1"/>
  <c r="Z10" i="63"/>
  <c r="AC10" i="63" s="1"/>
  <c r="O20" i="65"/>
  <c r="Z20" i="63"/>
  <c r="AC20" i="63" s="1"/>
  <c r="V20" i="63"/>
  <c r="X20" i="63" s="1"/>
  <c r="O5" i="65"/>
  <c r="Z5" i="63"/>
  <c r="AC5" i="63" s="1"/>
  <c r="V5" i="63"/>
  <c r="X5" i="63" s="1"/>
  <c r="V24" i="63"/>
  <c r="X24" i="63" s="1"/>
  <c r="O13" i="65"/>
  <c r="O23" i="65"/>
  <c r="Z23" i="63"/>
  <c r="AC23" i="63" s="1"/>
  <c r="V23" i="63"/>
  <c r="X23" i="63" s="1"/>
  <c r="O11" i="65"/>
  <c r="Z11" i="63"/>
  <c r="AC11" i="63" s="1"/>
  <c r="V11" i="63"/>
  <c r="X11" i="63" s="1"/>
  <c r="O18" i="65"/>
  <c r="V18" i="63"/>
  <c r="X18" i="63" s="1"/>
  <c r="Z18" i="63"/>
  <c r="AC18" i="63" s="1"/>
  <c r="O12" i="65"/>
  <c r="V12" i="63"/>
  <c r="X12" i="63" s="1"/>
  <c r="Z12" i="63"/>
  <c r="AC12" i="63" s="1"/>
  <c r="V6" i="63"/>
  <c r="X6" i="63" s="1"/>
  <c r="O15" i="65"/>
  <c r="O19" i="65"/>
  <c r="Z19" i="63"/>
  <c r="AC19" i="63" s="1"/>
  <c r="V19" i="63"/>
  <c r="X19" i="63" s="1"/>
  <c r="O9" i="65"/>
  <c r="Z9" i="63"/>
  <c r="AC9" i="63" s="1"/>
  <c r="V9" i="63"/>
  <c r="X9" i="63" s="1"/>
  <c r="O16" i="65"/>
  <c r="Z16" i="63"/>
  <c r="AC16" i="63" s="1"/>
  <c r="V16" i="63"/>
  <c r="X16" i="63" s="1"/>
  <c r="O14" i="65"/>
  <c r="V14" i="63"/>
  <c r="X14" i="63" s="1"/>
  <c r="Z14" i="63"/>
  <c r="AC14" i="63" s="1"/>
  <c r="V21" i="63"/>
  <c r="X21" i="63" s="1"/>
  <c r="O8" i="65"/>
  <c r="O17" i="65"/>
  <c r="V17" i="63"/>
  <c r="X17" i="63" s="1"/>
  <c r="Z17" i="63"/>
  <c r="AC17" i="63" s="1"/>
  <c r="O22" i="65"/>
  <c r="V22" i="63"/>
  <c r="X22" i="63" s="1"/>
  <c r="Z22" i="63"/>
  <c r="AC22" i="63" s="1"/>
  <c r="O7" i="65"/>
  <c r="Z7" i="63"/>
  <c r="AC7" i="63" s="1"/>
  <c r="V7" i="63"/>
  <c r="X7" i="63" s="1"/>
  <c r="AE62" i="58"/>
  <c r="AD62" i="58"/>
  <c r="AG62" i="58"/>
  <c r="AE65" i="58"/>
  <c r="AD65" i="58"/>
  <c r="AG65" i="58"/>
  <c r="AE60" i="58"/>
  <c r="AD60" i="58"/>
  <c r="AG60" i="58"/>
  <c r="AG100" i="58"/>
  <c r="AD100" i="58"/>
  <c r="AE100" i="58"/>
  <c r="AG104" i="58"/>
  <c r="AD104" i="58"/>
  <c r="AE104" i="58"/>
  <c r="AE86" i="58"/>
  <c r="AD86" i="58"/>
  <c r="R10" i="58"/>
  <c r="AG86" i="58"/>
  <c r="AG101" i="58"/>
  <c r="AE101" i="58"/>
  <c r="AD101" i="58"/>
  <c r="AG95" i="58"/>
  <c r="AE95" i="58"/>
  <c r="AD95" i="58"/>
  <c r="AE79" i="58"/>
  <c r="AD79" i="58"/>
  <c r="AG79" i="58"/>
  <c r="AE73" i="58"/>
  <c r="AD73" i="58"/>
  <c r="AG73" i="58"/>
  <c r="AE84" i="58"/>
  <c r="AD84" i="58"/>
  <c r="AG84" i="58"/>
  <c r="AD50" i="58"/>
  <c r="AE50" i="58"/>
  <c r="AG50" i="58"/>
  <c r="AE51" i="58"/>
  <c r="AD51" i="58"/>
  <c r="AG51" i="58"/>
  <c r="AE52" i="58"/>
  <c r="AD52" i="58"/>
  <c r="AG52" i="58"/>
  <c r="AE66" i="58"/>
  <c r="AD66" i="58"/>
  <c r="R9" i="58"/>
  <c r="AG66" i="58"/>
  <c r="AD69" i="58"/>
  <c r="AE69" i="58"/>
  <c r="AG69" i="58"/>
  <c r="AD20" i="58"/>
  <c r="AE20" i="58"/>
  <c r="AG20" i="58"/>
  <c r="AD25" i="58"/>
  <c r="AE25" i="58"/>
  <c r="AG25" i="58"/>
  <c r="AE29" i="58"/>
  <c r="AD29" i="58"/>
  <c r="AG29" i="58"/>
  <c r="AE42" i="58"/>
  <c r="AD42" i="58"/>
  <c r="AG42" i="58"/>
  <c r="AD45" i="58"/>
  <c r="AE45" i="58"/>
  <c r="AG45" i="58"/>
  <c r="AE40" i="58"/>
  <c r="AD40" i="58"/>
  <c r="AG40" i="58"/>
  <c r="AS90" i="65"/>
  <c r="AL90" i="65"/>
  <c r="AS33" i="65"/>
  <c r="AL33" i="65"/>
  <c r="AS35" i="65"/>
  <c r="AL35" i="65"/>
  <c r="AS54" i="65"/>
  <c r="AL54" i="65"/>
  <c r="AS63" i="65"/>
  <c r="AL63" i="65"/>
  <c r="AS80" i="65"/>
  <c r="AL80" i="65"/>
  <c r="AS26" i="65"/>
  <c r="AL26" i="65"/>
  <c r="AL88" i="65"/>
  <c r="AS88" i="65"/>
  <c r="AS83" i="65"/>
  <c r="AL83" i="65"/>
  <c r="AS27" i="65"/>
  <c r="AL27" i="65"/>
  <c r="AS41" i="65"/>
  <c r="AL41" i="65"/>
  <c r="AS62" i="65"/>
  <c r="AL62" i="65"/>
  <c r="AL104" i="65"/>
  <c r="AS104" i="65"/>
  <c r="AS95" i="65"/>
  <c r="AL95" i="65"/>
  <c r="AS57" i="65"/>
  <c r="AL57" i="65"/>
  <c r="AS103" i="65"/>
  <c r="AL103" i="65"/>
  <c r="AL40" i="65"/>
  <c r="AS40" i="65"/>
  <c r="AL73" i="65"/>
  <c r="AS73" i="65"/>
  <c r="AS71" i="65"/>
  <c r="AL71" i="65"/>
  <c r="AS43" i="65"/>
  <c r="AL43" i="65"/>
  <c r="AE58" i="58"/>
  <c r="AD58" i="58"/>
  <c r="AG58" i="58"/>
  <c r="AD61" i="58"/>
  <c r="AE61" i="58"/>
  <c r="AG61" i="58"/>
  <c r="AE56" i="58"/>
  <c r="AD56" i="58"/>
  <c r="AG56" i="58"/>
  <c r="AE74" i="58"/>
  <c r="AD74" i="58"/>
  <c r="AG74" i="58"/>
  <c r="AE90" i="58"/>
  <c r="AD90" i="58"/>
  <c r="AG90" i="58"/>
  <c r="AG93" i="58"/>
  <c r="AE93" i="58"/>
  <c r="AD93" i="58"/>
  <c r="AG94" i="58"/>
  <c r="AE94" i="58"/>
  <c r="AD94" i="58"/>
  <c r="AE82" i="58"/>
  <c r="AD82" i="58"/>
  <c r="AG82" i="58"/>
  <c r="AE91" i="58"/>
  <c r="AD91" i="58"/>
  <c r="AG91" i="58"/>
  <c r="AE75" i="58"/>
  <c r="AD75" i="58"/>
  <c r="AG75" i="58"/>
  <c r="AG96" i="58"/>
  <c r="AD96" i="58"/>
  <c r="AE96" i="58"/>
  <c r="AE80" i="58"/>
  <c r="AD80" i="58"/>
  <c r="AG80" i="58"/>
  <c r="AE46" i="58"/>
  <c r="AD46" i="58"/>
  <c r="R8" i="58"/>
  <c r="W8" i="58" s="1"/>
  <c r="AG46" i="58"/>
  <c r="AE47" i="58"/>
  <c r="AD47" i="58"/>
  <c r="AG47" i="58"/>
  <c r="AE48" i="58"/>
  <c r="AD48" i="58"/>
  <c r="AG48" i="58"/>
  <c r="AE70" i="58"/>
  <c r="AD70" i="58"/>
  <c r="AG70" i="58"/>
  <c r="AE68" i="58"/>
  <c r="AD68" i="58"/>
  <c r="AG68" i="58"/>
  <c r="AE24" i="58"/>
  <c r="AD24" i="58"/>
  <c r="AG24" i="58"/>
  <c r="AD32" i="58"/>
  <c r="AE32" i="58"/>
  <c r="AG32" i="58"/>
  <c r="AE41" i="58"/>
  <c r="AD41" i="58"/>
  <c r="AG41" i="58"/>
  <c r="AD36" i="58"/>
  <c r="AE36" i="58"/>
  <c r="AG36" i="58"/>
  <c r="AS92" i="65"/>
  <c r="AL92" i="65"/>
  <c r="AS47" i="65"/>
  <c r="AL47" i="65"/>
  <c r="AS91" i="65"/>
  <c r="AL91" i="65"/>
  <c r="AS45" i="65"/>
  <c r="AL45" i="65"/>
  <c r="AL59" i="65"/>
  <c r="AS59" i="65"/>
  <c r="AS68" i="65"/>
  <c r="AL68" i="65"/>
  <c r="AS77" i="65"/>
  <c r="AL77" i="65"/>
  <c r="AS32" i="65"/>
  <c r="AL32" i="65"/>
  <c r="AS98" i="65"/>
  <c r="AL98" i="65"/>
  <c r="AL46" i="65"/>
  <c r="AS46" i="65"/>
  <c r="AS93" i="65"/>
  <c r="AL93" i="65"/>
  <c r="AS25" i="65"/>
  <c r="AL25" i="65"/>
  <c r="AS61" i="65"/>
  <c r="AL61" i="65"/>
  <c r="AS64" i="65"/>
  <c r="AL64" i="65"/>
  <c r="AS72" i="65"/>
  <c r="AL72" i="65"/>
  <c r="AL75" i="65"/>
  <c r="AS75" i="65"/>
  <c r="AS48" i="65"/>
  <c r="AL48" i="65"/>
  <c r="AS74" i="65"/>
  <c r="AL74" i="65"/>
  <c r="AL79" i="65"/>
  <c r="AS79" i="65"/>
  <c r="AE63" i="58"/>
  <c r="AD63" i="58"/>
  <c r="AG63" i="58"/>
  <c r="AE57" i="58"/>
  <c r="AD57" i="58"/>
  <c r="AG57" i="58"/>
  <c r="AG98" i="58"/>
  <c r="AE98" i="58"/>
  <c r="AD98" i="58"/>
  <c r="AG106" i="58"/>
  <c r="AE106" i="58"/>
  <c r="AD106" i="58"/>
  <c r="AD85" i="58"/>
  <c r="AE85" i="58"/>
  <c r="AG85" i="58"/>
  <c r="AG97" i="58"/>
  <c r="AE97" i="58"/>
  <c r="AD97" i="58"/>
  <c r="AG103" i="58"/>
  <c r="AE103" i="58"/>
  <c r="AD103" i="58"/>
  <c r="AE87" i="58"/>
  <c r="AD87" i="58"/>
  <c r="AG87" i="58"/>
  <c r="AE81" i="58"/>
  <c r="AD81" i="58"/>
  <c r="AG81" i="58"/>
  <c r="AE92" i="58"/>
  <c r="AD92" i="58"/>
  <c r="AG92" i="58"/>
  <c r="AE76" i="58"/>
  <c r="AD76" i="58"/>
  <c r="AG76" i="58"/>
  <c r="AD54" i="58"/>
  <c r="AE54" i="58"/>
  <c r="AG54" i="58"/>
  <c r="AD53" i="58"/>
  <c r="AE53" i="58"/>
  <c r="AG53" i="58"/>
  <c r="AE71" i="58"/>
  <c r="AD71" i="58"/>
  <c r="AG71" i="58"/>
  <c r="AD17" i="58"/>
  <c r="AE17" i="58"/>
  <c r="AG17" i="58"/>
  <c r="AD28" i="58"/>
  <c r="AE28" i="58"/>
  <c r="AG28" i="58"/>
  <c r="AE43" i="58"/>
  <c r="AD43" i="58"/>
  <c r="AG43" i="58"/>
  <c r="AD37" i="58"/>
  <c r="AE37" i="58"/>
  <c r="AG37" i="58"/>
  <c r="AS97" i="65"/>
  <c r="AL97" i="65"/>
  <c r="AS30" i="65"/>
  <c r="AL30" i="65"/>
  <c r="AS42" i="65"/>
  <c r="AL42" i="65"/>
  <c r="AS101" i="65"/>
  <c r="AL101" i="65"/>
  <c r="AS100" i="65"/>
  <c r="AL100" i="65"/>
  <c r="AL36" i="65"/>
  <c r="AS36" i="65"/>
  <c r="AS44" i="65"/>
  <c r="AL44" i="65"/>
  <c r="AS70" i="65"/>
  <c r="AL70" i="65"/>
  <c r="AS58" i="65"/>
  <c r="AL58" i="65"/>
  <c r="AL69" i="65"/>
  <c r="AS69" i="65"/>
  <c r="AS102" i="65"/>
  <c r="AL102" i="65"/>
  <c r="AS66" i="65"/>
  <c r="AL66" i="65"/>
  <c r="AS49" i="65"/>
  <c r="AL49" i="65"/>
  <c r="AS96" i="65"/>
  <c r="AL96" i="65"/>
  <c r="AS31" i="65"/>
  <c r="AL31" i="65"/>
  <c r="AS84" i="65"/>
  <c r="AL84" i="65"/>
  <c r="AL37" i="65"/>
  <c r="AS37" i="65"/>
  <c r="AS56" i="65"/>
  <c r="AL56" i="65"/>
  <c r="AL67" i="65"/>
  <c r="AS67" i="65"/>
  <c r="AS76" i="65"/>
  <c r="AL76" i="65"/>
  <c r="AS50" i="65"/>
  <c r="AL50" i="65"/>
  <c r="AL55" i="65"/>
  <c r="AS55" i="65"/>
  <c r="AE59" i="58"/>
  <c r="AD59" i="58"/>
  <c r="AG59" i="58"/>
  <c r="AE64" i="58"/>
  <c r="AD64" i="58"/>
  <c r="AG64" i="58"/>
  <c r="AG102" i="58"/>
  <c r="AD102" i="58"/>
  <c r="AE102" i="58"/>
  <c r="AG105" i="58"/>
  <c r="AE105" i="58"/>
  <c r="AD105" i="58"/>
  <c r="AE78" i="58"/>
  <c r="AD78" i="58"/>
  <c r="AG78" i="58"/>
  <c r="AE89" i="58"/>
  <c r="AD89" i="58"/>
  <c r="AG89" i="58"/>
  <c r="AG99" i="58"/>
  <c r="AE99" i="58"/>
  <c r="AD99" i="58"/>
  <c r="AE83" i="58"/>
  <c r="AD83" i="58"/>
  <c r="AG83" i="58"/>
  <c r="AD77" i="58"/>
  <c r="AE77" i="58"/>
  <c r="AG77" i="58"/>
  <c r="AE88" i="58"/>
  <c r="AD88" i="58"/>
  <c r="AG88" i="58"/>
  <c r="AE72" i="58"/>
  <c r="AD72" i="58"/>
  <c r="AG72" i="58"/>
  <c r="AE55" i="58"/>
  <c r="AD55" i="58"/>
  <c r="AG55" i="58"/>
  <c r="AD49" i="58"/>
  <c r="AE49" i="58"/>
  <c r="AG49" i="58"/>
  <c r="AE67" i="58"/>
  <c r="AD67" i="58"/>
  <c r="AG67" i="58"/>
  <c r="AD16" i="58"/>
  <c r="AE16" i="58"/>
  <c r="R17" i="58"/>
  <c r="AG16" i="58"/>
  <c r="AD21" i="58"/>
  <c r="AE21" i="58"/>
  <c r="AG21" i="58"/>
  <c r="AD33" i="58"/>
  <c r="AE33" i="58"/>
  <c r="AG33" i="58"/>
  <c r="AE44" i="58"/>
  <c r="AD44" i="58"/>
  <c r="AG44" i="58"/>
  <c r="AS82" i="65"/>
  <c r="AL82" i="65"/>
  <c r="AS89" i="65"/>
  <c r="AL89" i="65"/>
  <c r="AL99" i="65"/>
  <c r="AS99" i="65"/>
  <c r="AL28" i="65"/>
  <c r="AS28" i="65"/>
  <c r="AS38" i="65"/>
  <c r="AL38" i="65"/>
  <c r="AS94" i="65"/>
  <c r="AL94" i="65"/>
  <c r="AS86" i="65"/>
  <c r="AL86" i="65"/>
  <c r="AL29" i="65"/>
  <c r="AS29" i="65"/>
  <c r="AS85" i="65"/>
  <c r="AL85" i="65"/>
  <c r="AS78" i="65"/>
  <c r="AL78" i="65"/>
  <c r="AS53" i="65"/>
  <c r="AL53" i="65"/>
  <c r="AS87" i="65"/>
  <c r="AL87" i="65"/>
  <c r="AS34" i="65"/>
  <c r="AL34" i="65"/>
  <c r="AL60" i="65"/>
  <c r="AS60" i="65"/>
  <c r="AS65" i="65"/>
  <c r="AL65" i="65"/>
  <c r="AS51" i="65"/>
  <c r="AL51" i="65"/>
  <c r="AS81" i="65"/>
  <c r="AL81" i="65"/>
  <c r="AS39" i="65"/>
  <c r="AL39" i="65"/>
  <c r="AS52" i="65"/>
  <c r="AL52" i="65"/>
  <c r="H46" i="66"/>
  <c r="DJ58" i="69"/>
  <c r="DK58" i="69" s="1"/>
  <c r="DJ30" i="70"/>
  <c r="DK30" i="70" s="1"/>
  <c r="DJ43" i="70"/>
  <c r="DJ59" i="70"/>
  <c r="DJ88" i="69"/>
  <c r="DJ36" i="70"/>
  <c r="DK36" i="70" s="1"/>
  <c r="DJ100" i="69"/>
  <c r="DK100" i="69" s="1"/>
  <c r="DJ76" i="69"/>
  <c r="DK76" i="69" s="1"/>
  <c r="DJ95" i="69"/>
  <c r="DJ14" i="69"/>
  <c r="DJ98" i="69"/>
  <c r="DJ72" i="69"/>
  <c r="DK72" i="69" s="1"/>
  <c r="DJ82" i="69"/>
  <c r="DP84" i="66"/>
  <c r="DP32" i="66"/>
  <c r="J103" i="66"/>
  <c r="DJ51" i="70"/>
  <c r="DJ28" i="70"/>
  <c r="DK28" i="70" s="1"/>
  <c r="DJ82" i="70"/>
  <c r="DK82" i="70" s="1"/>
  <c r="CV49" i="70"/>
  <c r="DJ48" i="70"/>
  <c r="CV29" i="70"/>
  <c r="DJ92" i="69"/>
  <c r="DJ60" i="70"/>
  <c r="DJ96" i="70"/>
  <c r="DJ57" i="70"/>
  <c r="DK57" i="70" s="1"/>
  <c r="DJ90" i="69"/>
  <c r="DJ32" i="69"/>
  <c r="DK32" i="69" s="1"/>
  <c r="DJ21" i="70"/>
  <c r="DJ25" i="69"/>
  <c r="DJ69" i="69"/>
  <c r="DK69" i="69" s="1"/>
  <c r="DJ53" i="69"/>
  <c r="DK53" i="69" s="1"/>
  <c r="CV78" i="70"/>
  <c r="DJ44" i="70"/>
  <c r="DK44" i="70" s="1"/>
  <c r="DJ22" i="69"/>
  <c r="DJ106" i="69"/>
  <c r="DK106" i="69" s="1"/>
  <c r="DJ94" i="69"/>
  <c r="DK94" i="69" s="1"/>
  <c r="DJ79" i="69"/>
  <c r="DJ97" i="69"/>
  <c r="DJ80" i="69"/>
  <c r="DK80" i="69" s="1"/>
  <c r="DP68" i="66"/>
  <c r="DP12" i="66"/>
  <c r="DQ12" i="66" s="1"/>
  <c r="DP97" i="66"/>
  <c r="DP48" i="66"/>
  <c r="DP80" i="66"/>
  <c r="DQ80" i="66" s="1"/>
  <c r="DB39" i="66"/>
  <c r="DB83" i="66"/>
  <c r="X34" i="66"/>
  <c r="AC34" i="66" s="1"/>
  <c r="DJ70" i="70"/>
  <c r="DK70" i="70" s="1"/>
  <c r="DJ59" i="69"/>
  <c r="DJ68" i="70"/>
  <c r="DJ38" i="70"/>
  <c r="DJ20" i="70"/>
  <c r="DK20" i="70" s="1"/>
  <c r="DJ96" i="69"/>
  <c r="DJ83" i="70"/>
  <c r="DK83" i="70" s="1"/>
  <c r="DJ85" i="69"/>
  <c r="DK85" i="69" s="1"/>
  <c r="DJ73" i="69"/>
  <c r="DP36" i="66"/>
  <c r="DQ36" i="66" s="1"/>
  <c r="DP34" i="66"/>
  <c r="CV50" i="70"/>
  <c r="CV74" i="69"/>
  <c r="CW74" i="69" s="1"/>
  <c r="CV93" i="69"/>
  <c r="CW93" i="69" s="1"/>
  <c r="DJ50" i="70"/>
  <c r="DJ93" i="70"/>
  <c r="DK93" i="70" s="1"/>
  <c r="DJ27" i="70"/>
  <c r="DJ65" i="69"/>
  <c r="DJ35" i="70"/>
  <c r="DK35" i="70" s="1"/>
  <c r="DJ32" i="70"/>
  <c r="DK32" i="70" s="1"/>
  <c r="DJ19" i="70"/>
  <c r="DJ71" i="70"/>
  <c r="CV47" i="70"/>
  <c r="CW47" i="70" s="1"/>
  <c r="CV87" i="70"/>
  <c r="CW87" i="70" s="1"/>
  <c r="DJ45" i="70"/>
  <c r="DK45" i="70" s="1"/>
  <c r="DJ78" i="70"/>
  <c r="CV95" i="70"/>
  <c r="DJ71" i="69"/>
  <c r="DK71" i="69" s="1"/>
  <c r="DJ103" i="69"/>
  <c r="DJ86" i="70"/>
  <c r="DP77" i="66"/>
  <c r="DJ49" i="70"/>
  <c r="DJ46" i="69"/>
  <c r="DP16" i="66"/>
  <c r="DQ16" i="66" s="1"/>
  <c r="DP106" i="66"/>
  <c r="DQ106" i="66" s="1"/>
  <c r="DP21" i="66"/>
  <c r="DJ56" i="69"/>
  <c r="DK56" i="69" s="1"/>
  <c r="DJ67" i="70"/>
  <c r="DK67" i="70" s="1"/>
  <c r="DJ84" i="70"/>
  <c r="DK84" i="70" s="1"/>
  <c r="DJ65" i="70"/>
  <c r="DJ38" i="69"/>
  <c r="CV71" i="70"/>
  <c r="CW71" i="70" s="1"/>
  <c r="CV85" i="69"/>
  <c r="CW85" i="69" s="1"/>
  <c r="CV45" i="70"/>
  <c r="CV103" i="69"/>
  <c r="CV86" i="70"/>
  <c r="CW86" i="70" s="1"/>
  <c r="DJ104" i="69"/>
  <c r="DJ91" i="69"/>
  <c r="DK91" i="69" s="1"/>
  <c r="DJ41" i="69"/>
  <c r="DK41" i="69" s="1"/>
  <c r="DJ42" i="70"/>
  <c r="DK42" i="70" s="1"/>
  <c r="DP11" i="66"/>
  <c r="DP78" i="66"/>
  <c r="DP47" i="66"/>
  <c r="DP38" i="66"/>
  <c r="DQ38" i="66" s="1"/>
  <c r="DP81" i="66"/>
  <c r="CV59" i="70"/>
  <c r="CW59" i="70" s="1"/>
  <c r="CV101" i="70"/>
  <c r="CW101" i="70" s="1"/>
  <c r="CV67" i="70"/>
  <c r="DJ68" i="69"/>
  <c r="CV104" i="69"/>
  <c r="CW104" i="69" s="1"/>
  <c r="CV91" i="69"/>
  <c r="CW91" i="69" s="1"/>
  <c r="CV33" i="70"/>
  <c r="CV42" i="70"/>
  <c r="CW42" i="70" s="1"/>
  <c r="DB78" i="66"/>
  <c r="DC78" i="66" s="1"/>
  <c r="DB16" i="66"/>
  <c r="DB93" i="66"/>
  <c r="CV68" i="70"/>
  <c r="CW68" i="70" s="1"/>
  <c r="CV35" i="70"/>
  <c r="DJ99" i="70"/>
  <c r="CV98" i="70"/>
  <c r="CW98" i="70" s="1"/>
  <c r="CV76" i="70"/>
  <c r="CW76" i="70" s="1"/>
  <c r="DP41" i="66"/>
  <c r="DP26" i="66"/>
  <c r="DP96" i="66"/>
  <c r="DQ96" i="66" s="1"/>
  <c r="DP59" i="66"/>
  <c r="DQ59" i="66" s="1"/>
  <c r="DB10" i="66"/>
  <c r="DB15" i="66"/>
  <c r="O41" i="62"/>
  <c r="O87" i="62"/>
  <c r="O26" i="62"/>
  <c r="O30" i="62"/>
  <c r="CV32" i="70"/>
  <c r="CW32" i="70" s="1"/>
  <c r="CV83" i="70"/>
  <c r="CW83" i="70" s="1"/>
  <c r="O37" i="62"/>
  <c r="O80" i="62"/>
  <c r="O63" i="62"/>
  <c r="O20" i="62"/>
  <c r="O9" i="62"/>
  <c r="O44" i="62"/>
  <c r="O101" i="62"/>
  <c r="O76" i="62"/>
  <c r="CV56" i="70"/>
  <c r="CW56" i="70" s="1"/>
  <c r="CV88" i="69"/>
  <c r="CW88" i="69" s="1"/>
  <c r="CV36" i="70"/>
  <c r="CV87" i="69"/>
  <c r="CV75" i="70"/>
  <c r="CV57" i="70"/>
  <c r="CW57" i="70" s="1"/>
  <c r="CV99" i="70"/>
  <c r="CW99" i="70" s="1"/>
  <c r="CV69" i="70"/>
  <c r="CV100" i="69"/>
  <c r="CV84" i="70"/>
  <c r="CW84" i="70" s="1"/>
  <c r="CV76" i="69"/>
  <c r="CV95" i="69"/>
  <c r="CW95" i="69" s="1"/>
  <c r="CV89" i="70"/>
  <c r="CW89" i="70" s="1"/>
  <c r="CV98" i="69"/>
  <c r="CW98" i="69" s="1"/>
  <c r="CV72" i="69"/>
  <c r="CV55" i="70"/>
  <c r="CV82" i="69"/>
  <c r="CV80" i="70"/>
  <c r="CW80" i="70" s="1"/>
  <c r="CV7" i="70"/>
  <c r="CW7" i="70" s="1"/>
  <c r="O45" i="62"/>
  <c r="O52" i="62"/>
  <c r="O24" i="62"/>
  <c r="O12" i="62"/>
  <c r="DJ52" i="70"/>
  <c r="DK52" i="70" s="1"/>
  <c r="CV51" i="70"/>
  <c r="CV58" i="69"/>
  <c r="CW58" i="69" s="1"/>
  <c r="CV28" i="70"/>
  <c r="CW28" i="70" s="1"/>
  <c r="CV82" i="70"/>
  <c r="CW82" i="70" s="1"/>
  <c r="CV56" i="69"/>
  <c r="CV48" i="70"/>
  <c r="CW48" i="70" s="1"/>
  <c r="CV57" i="69"/>
  <c r="CW57" i="69" s="1"/>
  <c r="CV31" i="70"/>
  <c r="CV70" i="70"/>
  <c r="CW70" i="70" s="1"/>
  <c r="CV52" i="70"/>
  <c r="CW52" i="70" s="1"/>
  <c r="CV93" i="70"/>
  <c r="CV17" i="69"/>
  <c r="CW17" i="69" s="1"/>
  <c r="CV60" i="69"/>
  <c r="CV30" i="70"/>
  <c r="CW30" i="70" s="1"/>
  <c r="CV43" i="70"/>
  <c r="CV26" i="70"/>
  <c r="CW26" i="70" s="1"/>
  <c r="CV66" i="70"/>
  <c r="CW66" i="70" s="1"/>
  <c r="DJ101" i="70"/>
  <c r="DK101" i="70" s="1"/>
  <c r="CV73" i="70"/>
  <c r="CV38" i="70"/>
  <c r="DJ75" i="70"/>
  <c r="DJ21" i="69"/>
  <c r="CV32" i="69"/>
  <c r="DJ28" i="69"/>
  <c r="DK28" i="69" s="1"/>
  <c r="DJ8" i="70"/>
  <c r="DK8" i="70" s="1"/>
  <c r="CV21" i="70"/>
  <c r="CW21" i="70" s="1"/>
  <c r="CV40" i="69"/>
  <c r="DJ69" i="70"/>
  <c r="DK69" i="70" s="1"/>
  <c r="CV53" i="70"/>
  <c r="CW53" i="70" s="1"/>
  <c r="CV64" i="70"/>
  <c r="CW64" i="70" s="1"/>
  <c r="CV25" i="69"/>
  <c r="CW25" i="69" s="1"/>
  <c r="CV67" i="69"/>
  <c r="CV102" i="70"/>
  <c r="CW102" i="70" s="1"/>
  <c r="CV11" i="69"/>
  <c r="CV69" i="69"/>
  <c r="CV39" i="70"/>
  <c r="CW39" i="70" s="1"/>
  <c r="DJ89" i="70"/>
  <c r="DK89" i="70" s="1"/>
  <c r="CV81" i="69"/>
  <c r="CV96" i="69"/>
  <c r="CW96" i="69" s="1"/>
  <c r="DJ34" i="69"/>
  <c r="DJ9" i="70"/>
  <c r="DK9" i="70" s="1"/>
  <c r="CV52" i="69"/>
  <c r="CW52" i="69" s="1"/>
  <c r="DJ16" i="70"/>
  <c r="CV53" i="69"/>
  <c r="DJ47" i="70"/>
  <c r="DK47" i="70" s="1"/>
  <c r="DJ87" i="70"/>
  <c r="DJ70" i="69"/>
  <c r="DK70" i="69" s="1"/>
  <c r="DJ95" i="70"/>
  <c r="DK95" i="70" s="1"/>
  <c r="CV71" i="69"/>
  <c r="CW71" i="69" s="1"/>
  <c r="CV73" i="69"/>
  <c r="CV22" i="69"/>
  <c r="CW22" i="69" s="1"/>
  <c r="CV62" i="70"/>
  <c r="CW62" i="70" s="1"/>
  <c r="CV15" i="69"/>
  <c r="CW15" i="69" s="1"/>
  <c r="CV44" i="69"/>
  <c r="CW44" i="69" s="1"/>
  <c r="DJ51" i="69"/>
  <c r="DJ39" i="69"/>
  <c r="CV24" i="70"/>
  <c r="CW24" i="70" s="1"/>
  <c r="DJ33" i="70"/>
  <c r="DK33" i="70" s="1"/>
  <c r="DJ55" i="70"/>
  <c r="DJ61" i="69"/>
  <c r="DK61" i="69" s="1"/>
  <c r="DJ18" i="69"/>
  <c r="DK18" i="69" s="1"/>
  <c r="DJ61" i="70"/>
  <c r="DK61" i="70" s="1"/>
  <c r="CV63" i="70"/>
  <c r="CV105" i="70"/>
  <c r="CW105" i="70" s="1"/>
  <c r="CV13" i="69"/>
  <c r="CW13" i="69" s="1"/>
  <c r="DJ80" i="70"/>
  <c r="CV106" i="70"/>
  <c r="CV8" i="69"/>
  <c r="CV33" i="69"/>
  <c r="CW33" i="69" s="1"/>
  <c r="DJ25" i="70"/>
  <c r="DJ37" i="69"/>
  <c r="DJ22" i="70"/>
  <c r="DK22" i="70" s="1"/>
  <c r="CV54" i="69"/>
  <c r="CW54" i="69" s="1"/>
  <c r="CV29" i="69"/>
  <c r="CV13" i="70"/>
  <c r="DB36" i="66"/>
  <c r="DB43" i="66"/>
  <c r="DC43" i="66" s="1"/>
  <c r="DB77" i="66"/>
  <c r="DC77" i="66" s="1"/>
  <c r="DB12" i="66"/>
  <c r="DB34" i="66"/>
  <c r="DB89" i="66"/>
  <c r="DB98" i="66"/>
  <c r="DB75" i="66"/>
  <c r="DC75" i="66" s="1"/>
  <c r="DB54" i="66"/>
  <c r="DB59" i="66"/>
  <c r="DC59" i="66" s="1"/>
  <c r="DP93" i="66"/>
  <c r="DP105" i="66"/>
  <c r="DQ105" i="66" s="1"/>
  <c r="DB21" i="66"/>
  <c r="DP67" i="66"/>
  <c r="DB92" i="66"/>
  <c r="DP8" i="66"/>
  <c r="DQ8" i="66" s="1"/>
  <c r="DB101" i="66"/>
  <c r="DP61" i="66"/>
  <c r="DQ61" i="66" s="1"/>
  <c r="DB62" i="66"/>
  <c r="CV59" i="69"/>
  <c r="CW59" i="69" s="1"/>
  <c r="CV74" i="70"/>
  <c r="CW74" i="70" s="1"/>
  <c r="CV65" i="69"/>
  <c r="CV92" i="70"/>
  <c r="CW92" i="70" s="1"/>
  <c r="CV58" i="70"/>
  <c r="CV94" i="70"/>
  <c r="CW94" i="70" s="1"/>
  <c r="CV20" i="69"/>
  <c r="CV86" i="69"/>
  <c r="CW86" i="69" s="1"/>
  <c r="CV75" i="69"/>
  <c r="CV105" i="69"/>
  <c r="CV72" i="70"/>
  <c r="CV16" i="69"/>
  <c r="CW16" i="69" s="1"/>
  <c r="CV68" i="69"/>
  <c r="CW68" i="69" s="1"/>
  <c r="CV31" i="69"/>
  <c r="CW31" i="69" s="1"/>
  <c r="CV20" i="70"/>
  <c r="DJ40" i="69"/>
  <c r="CV18" i="70"/>
  <c r="DJ100" i="70"/>
  <c r="DK100" i="70" s="1"/>
  <c r="CV84" i="69"/>
  <c r="CW84" i="69" s="1"/>
  <c r="CV37" i="70"/>
  <c r="CW37" i="70" s="1"/>
  <c r="DJ85" i="70"/>
  <c r="DJ11" i="69"/>
  <c r="CV88" i="70"/>
  <c r="CW88" i="70" s="1"/>
  <c r="DJ104" i="70"/>
  <c r="CV65" i="70"/>
  <c r="CV90" i="70"/>
  <c r="CW90" i="70" s="1"/>
  <c r="CV7" i="69"/>
  <c r="CW7" i="69" s="1"/>
  <c r="CV83" i="69"/>
  <c r="DJ52" i="69"/>
  <c r="DK52" i="69" s="1"/>
  <c r="CV35" i="69"/>
  <c r="CV19" i="70"/>
  <c r="CW19" i="70" s="1"/>
  <c r="CV43" i="69"/>
  <c r="CW43" i="69" s="1"/>
  <c r="CV46" i="70"/>
  <c r="CV64" i="69"/>
  <c r="CV34" i="70"/>
  <c r="CW34" i="70" s="1"/>
  <c r="CV19" i="69"/>
  <c r="CV97" i="70"/>
  <c r="CV78" i="69"/>
  <c r="CW78" i="69" s="1"/>
  <c r="CV89" i="69"/>
  <c r="CW89" i="69" s="1"/>
  <c r="CV40" i="70"/>
  <c r="DJ77" i="70"/>
  <c r="DJ15" i="69"/>
  <c r="DJ44" i="69"/>
  <c r="DK44" i="69" s="1"/>
  <c r="CV17" i="70"/>
  <c r="CW17" i="70" s="1"/>
  <c r="CV36" i="69"/>
  <c r="CW36" i="69" s="1"/>
  <c r="DJ24" i="70"/>
  <c r="DK24" i="70" s="1"/>
  <c r="CV48" i="69"/>
  <c r="CW48" i="69" s="1"/>
  <c r="CV54" i="70"/>
  <c r="CW54" i="70" s="1"/>
  <c r="DJ81" i="70"/>
  <c r="CV61" i="70"/>
  <c r="CW61" i="70" s="1"/>
  <c r="CV103" i="70"/>
  <c r="CW103" i="70" s="1"/>
  <c r="CV12" i="69"/>
  <c r="DJ79" i="70"/>
  <c r="DJ13" i="69"/>
  <c r="CV66" i="69"/>
  <c r="CW66" i="69" s="1"/>
  <c r="CV41" i="70"/>
  <c r="CW41" i="70" s="1"/>
  <c r="DJ91" i="70"/>
  <c r="DJ8" i="69"/>
  <c r="CV23" i="69"/>
  <c r="CW23" i="69" s="1"/>
  <c r="DJ99" i="69"/>
  <c r="DJ33" i="69"/>
  <c r="DK33" i="69" s="1"/>
  <c r="CV45" i="69"/>
  <c r="CW45" i="69" s="1"/>
  <c r="DJ54" i="69"/>
  <c r="DK54" i="69" s="1"/>
  <c r="DJ29" i="69"/>
  <c r="DJ13" i="70"/>
  <c r="CV55" i="69"/>
  <c r="CV30" i="69"/>
  <c r="CW30" i="69" s="1"/>
  <c r="CV10" i="70"/>
  <c r="CW10" i="70" s="1"/>
  <c r="CV23" i="70"/>
  <c r="DP75" i="66"/>
  <c r="DB95" i="66"/>
  <c r="DC95" i="66" s="1"/>
  <c r="DB29" i="66"/>
  <c r="DB106" i="66"/>
  <c r="DC106" i="66" s="1"/>
  <c r="DP9" i="66"/>
  <c r="DQ9" i="66" s="1"/>
  <c r="DB64" i="66"/>
  <c r="DC64" i="66" s="1"/>
  <c r="DB82" i="66"/>
  <c r="DB91" i="66"/>
  <c r="DC91" i="66" s="1"/>
  <c r="DP49" i="66"/>
  <c r="DB26" i="66"/>
  <c r="DC26" i="66" s="1"/>
  <c r="DP27" i="66"/>
  <c r="DQ27" i="66" s="1"/>
  <c r="DB103" i="66"/>
  <c r="DC103" i="66" s="1"/>
  <c r="CV9" i="69"/>
  <c r="DJ73" i="70"/>
  <c r="DK73" i="70" s="1"/>
  <c r="DJ16" i="69"/>
  <c r="DK16" i="69" s="1"/>
  <c r="CV49" i="69"/>
  <c r="CV26" i="69"/>
  <c r="CW26" i="69" s="1"/>
  <c r="CV11" i="70"/>
  <c r="CW11" i="70" s="1"/>
  <c r="DJ18" i="70"/>
  <c r="DK18" i="70" s="1"/>
  <c r="CV47" i="69"/>
  <c r="CW47" i="69" s="1"/>
  <c r="DJ53" i="70"/>
  <c r="DK53" i="70" s="1"/>
  <c r="DJ64" i="70"/>
  <c r="DK64" i="70" s="1"/>
  <c r="DJ102" i="70"/>
  <c r="DK102" i="70" s="1"/>
  <c r="DJ7" i="69"/>
  <c r="DK7" i="69" s="1"/>
  <c r="CV42" i="69"/>
  <c r="DJ35" i="69"/>
  <c r="DK35" i="69" s="1"/>
  <c r="CV46" i="69"/>
  <c r="DJ43" i="69"/>
  <c r="DK43" i="69" s="1"/>
  <c r="DJ64" i="69"/>
  <c r="DK64" i="69" s="1"/>
  <c r="CV62" i="69"/>
  <c r="CW62" i="69" s="1"/>
  <c r="CV10" i="69"/>
  <c r="DJ19" i="69"/>
  <c r="DJ62" i="70"/>
  <c r="DK62" i="70" s="1"/>
  <c r="DJ98" i="70"/>
  <c r="DK98" i="70" s="1"/>
  <c r="DJ17" i="70"/>
  <c r="DK17" i="70" s="1"/>
  <c r="DJ36" i="69"/>
  <c r="DK36" i="69" s="1"/>
  <c r="CV14" i="70"/>
  <c r="CW14" i="70" s="1"/>
  <c r="DJ48" i="69"/>
  <c r="CV27" i="69"/>
  <c r="CV15" i="70"/>
  <c r="DJ54" i="70"/>
  <c r="DK54" i="70" s="1"/>
  <c r="CV63" i="69"/>
  <c r="CW63" i="69" s="1"/>
  <c r="DJ76" i="70"/>
  <c r="DJ12" i="69"/>
  <c r="DK12" i="69" s="1"/>
  <c r="CV24" i="69"/>
  <c r="DJ63" i="70"/>
  <c r="DK63" i="70" s="1"/>
  <c r="DJ105" i="70"/>
  <c r="DK105" i="70" s="1"/>
  <c r="DJ66" i="69"/>
  <c r="DK66" i="69" s="1"/>
  <c r="DJ106" i="70"/>
  <c r="DK106" i="70" s="1"/>
  <c r="DJ23" i="69"/>
  <c r="DJ45" i="69"/>
  <c r="CV12" i="70"/>
  <c r="DJ55" i="69"/>
  <c r="DJ30" i="69"/>
  <c r="DK30" i="69" s="1"/>
  <c r="DJ10" i="70"/>
  <c r="DK10" i="70" s="1"/>
  <c r="CV50" i="69"/>
  <c r="CW50" i="69" s="1"/>
  <c r="DJ23" i="70"/>
  <c r="R7" i="66"/>
  <c r="V7" i="66" s="1"/>
  <c r="DP7" i="66"/>
  <c r="CV27" i="70"/>
  <c r="CW27" i="70" s="1"/>
  <c r="DJ74" i="70"/>
  <c r="DK74" i="70" s="1"/>
  <c r="CV92" i="69"/>
  <c r="CW92" i="69" s="1"/>
  <c r="DJ94" i="70"/>
  <c r="CV102" i="69"/>
  <c r="CW102" i="69" s="1"/>
  <c r="CV60" i="70"/>
  <c r="CW60" i="70" s="1"/>
  <c r="CV96" i="70"/>
  <c r="CW96" i="70" s="1"/>
  <c r="CV21" i="69"/>
  <c r="CW21" i="69" s="1"/>
  <c r="CV77" i="69"/>
  <c r="CW77" i="69" s="1"/>
  <c r="CV90" i="69"/>
  <c r="DJ49" i="69"/>
  <c r="DK49" i="69" s="1"/>
  <c r="DJ26" i="69"/>
  <c r="DK26" i="69" s="1"/>
  <c r="DJ11" i="70"/>
  <c r="CV28" i="69"/>
  <c r="CV8" i="70"/>
  <c r="CW8" i="70" s="1"/>
  <c r="CV100" i="70"/>
  <c r="CW100" i="70" s="1"/>
  <c r="CV85" i="70"/>
  <c r="DJ88" i="70"/>
  <c r="DK88" i="70" s="1"/>
  <c r="CV104" i="70"/>
  <c r="CW104" i="70" s="1"/>
  <c r="CV14" i="69"/>
  <c r="DJ90" i="70"/>
  <c r="DJ42" i="69"/>
  <c r="CV34" i="69"/>
  <c r="CW34" i="69" s="1"/>
  <c r="CV9" i="70"/>
  <c r="CW9" i="70" s="1"/>
  <c r="CV38" i="69"/>
  <c r="CW38" i="69" s="1"/>
  <c r="CV16" i="70"/>
  <c r="CW16" i="70" s="1"/>
  <c r="DJ46" i="70"/>
  <c r="DK46" i="70" s="1"/>
  <c r="DJ34" i="70"/>
  <c r="DJ62" i="69"/>
  <c r="DK62" i="69" s="1"/>
  <c r="DJ10" i="69"/>
  <c r="DK10" i="69" s="1"/>
  <c r="CV70" i="69"/>
  <c r="CW70" i="69" s="1"/>
  <c r="CV44" i="70"/>
  <c r="DJ97" i="70"/>
  <c r="CV77" i="70"/>
  <c r="CV106" i="69"/>
  <c r="CW106" i="69" s="1"/>
  <c r="CV41" i="69"/>
  <c r="CW41" i="69" s="1"/>
  <c r="DJ14" i="70"/>
  <c r="CV51" i="69"/>
  <c r="CV39" i="69"/>
  <c r="CW39" i="69" s="1"/>
  <c r="DJ27" i="69"/>
  <c r="DJ15" i="70"/>
  <c r="DJ63" i="69"/>
  <c r="CV61" i="69"/>
  <c r="CW61" i="69" s="1"/>
  <c r="CV81" i="70"/>
  <c r="CW81" i="70" s="1"/>
  <c r="CV18" i="69"/>
  <c r="CW18" i="69" s="1"/>
  <c r="CV101" i="69"/>
  <c r="DJ103" i="70"/>
  <c r="DK103" i="70" s="1"/>
  <c r="DJ24" i="69"/>
  <c r="CV94" i="69"/>
  <c r="CV79" i="70"/>
  <c r="CW79" i="70" s="1"/>
  <c r="CV79" i="69"/>
  <c r="CV97" i="69"/>
  <c r="DJ41" i="70"/>
  <c r="CV91" i="70"/>
  <c r="CW91" i="70" s="1"/>
  <c r="CV80" i="69"/>
  <c r="CW80" i="69" s="1"/>
  <c r="CV99" i="69"/>
  <c r="DJ12" i="70"/>
  <c r="CV25" i="70"/>
  <c r="CW25" i="70" s="1"/>
  <c r="CV37" i="69"/>
  <c r="CW37" i="69" s="1"/>
  <c r="CV22" i="70"/>
  <c r="CW22" i="70" s="1"/>
  <c r="DB79" i="66"/>
  <c r="DB46" i="66"/>
  <c r="DB63" i="66"/>
  <c r="DB18" i="66"/>
  <c r="DB90" i="66"/>
  <c r="DC90" i="66" s="1"/>
  <c r="DP89" i="66"/>
  <c r="DQ89" i="66" s="1"/>
  <c r="DJ7" i="70"/>
  <c r="DK7" i="70" s="1"/>
  <c r="DJ50" i="69"/>
  <c r="DB97" i="66"/>
  <c r="DC97" i="66" s="1"/>
  <c r="DP98" i="66"/>
  <c r="DB25" i="66"/>
  <c r="DC25" i="66" s="1"/>
  <c r="DB100" i="66"/>
  <c r="DC100" i="66" s="1"/>
  <c r="DB22" i="66"/>
  <c r="DC22" i="66" s="1"/>
  <c r="DB53" i="66"/>
  <c r="DP82" i="66"/>
  <c r="DQ82" i="66" s="1"/>
  <c r="DP55" i="66"/>
  <c r="DB65" i="66"/>
  <c r="DC65" i="66" s="1"/>
  <c r="DP91" i="66"/>
  <c r="DQ91" i="66" s="1"/>
  <c r="DP23" i="66"/>
  <c r="DB67" i="66"/>
  <c r="DB44" i="66"/>
  <c r="DC44" i="66" s="1"/>
  <c r="DB49" i="66"/>
  <c r="DB8" i="66"/>
  <c r="DC8" i="66" s="1"/>
  <c r="DP72" i="66"/>
  <c r="DQ72" i="66" s="1"/>
  <c r="DB27" i="66"/>
  <c r="O17" i="62"/>
  <c r="O102" i="62"/>
  <c r="O79" i="62"/>
  <c r="O86" i="62"/>
  <c r="O23" i="62"/>
  <c r="O18" i="62"/>
  <c r="O60" i="62"/>
  <c r="O50" i="62"/>
  <c r="O90" i="62"/>
  <c r="O28" i="62"/>
  <c r="O74" i="62"/>
  <c r="O66" i="62"/>
  <c r="O38" i="62"/>
  <c r="O42" i="62"/>
  <c r="O14" i="62"/>
  <c r="O106" i="62"/>
  <c r="O55" i="62"/>
  <c r="DB42" i="66"/>
  <c r="DC42" i="66" s="1"/>
  <c r="DB20" i="66"/>
  <c r="DB45" i="66"/>
  <c r="DC45" i="66" s="1"/>
  <c r="DP104" i="66"/>
  <c r="DB66" i="66"/>
  <c r="DC66" i="66" s="1"/>
  <c r="DB31" i="66"/>
  <c r="DB24" i="66"/>
  <c r="DC24" i="66" s="1"/>
  <c r="DP83" i="66"/>
  <c r="DQ83" i="66" s="1"/>
  <c r="DP69" i="66"/>
  <c r="DB74" i="66"/>
  <c r="DP85" i="66"/>
  <c r="DQ85" i="66" s="1"/>
  <c r="DT85" i="66" s="1"/>
  <c r="DB52" i="66"/>
  <c r="DP20" i="66"/>
  <c r="DP56" i="66"/>
  <c r="DP33" i="66"/>
  <c r="DQ33" i="66" s="1"/>
  <c r="DP70" i="66"/>
  <c r="DP19" i="66"/>
  <c r="DP99" i="66"/>
  <c r="DB37" i="66"/>
  <c r="DP71" i="66"/>
  <c r="DB73" i="66"/>
  <c r="DP24" i="66"/>
  <c r="DB30" i="66"/>
  <c r="DP40" i="66"/>
  <c r="DB88" i="66"/>
  <c r="DP50" i="66"/>
  <c r="DB58" i="66"/>
  <c r="DC58" i="66" s="1"/>
  <c r="M27" i="66"/>
  <c r="DW27" i="66"/>
  <c r="DW52" i="66"/>
  <c r="M52" i="66"/>
  <c r="M88" i="66"/>
  <c r="DW88" i="66"/>
  <c r="DX83" i="66"/>
  <c r="N83" i="66"/>
  <c r="M92" i="66"/>
  <c r="DW92" i="66"/>
  <c r="N105" i="66"/>
  <c r="DX105" i="66"/>
  <c r="N82" i="66"/>
  <c r="DX82" i="66"/>
  <c r="M12" i="66"/>
  <c r="DW12" i="66"/>
  <c r="AN53" i="66"/>
  <c r="DG53" i="66" s="1"/>
  <c r="DW53" i="66"/>
  <c r="M53" i="66"/>
  <c r="N96" i="66"/>
  <c r="DX96" i="66"/>
  <c r="M77" i="66"/>
  <c r="DW77" i="66"/>
  <c r="N11" i="66"/>
  <c r="DX11" i="66"/>
  <c r="AN46" i="66"/>
  <c r="DW46" i="66"/>
  <c r="M46" i="66"/>
  <c r="N81" i="66"/>
  <c r="DX81" i="66"/>
  <c r="N70" i="66"/>
  <c r="AP70" i="66"/>
  <c r="DX70" i="66"/>
  <c r="DX56" i="66"/>
  <c r="N56" i="66"/>
  <c r="K56" i="66"/>
  <c r="N104" i="66"/>
  <c r="DX104" i="66"/>
  <c r="DW65" i="66"/>
  <c r="M65" i="66"/>
  <c r="N24" i="66"/>
  <c r="AP24" i="66"/>
  <c r="DS24" i="66" s="1"/>
  <c r="DX24" i="66"/>
  <c r="M98" i="66"/>
  <c r="DW98" i="66"/>
  <c r="M63" i="66"/>
  <c r="AN63" i="66"/>
  <c r="N84" i="66"/>
  <c r="DX84" i="66"/>
  <c r="AP84" i="66"/>
  <c r="DU84" i="66" s="1"/>
  <c r="DX7" i="66"/>
  <c r="N7" i="66"/>
  <c r="K7" i="66"/>
  <c r="M7" i="66"/>
  <c r="AN7" i="66"/>
  <c r="DE7" i="66" s="1"/>
  <c r="DW7" i="66"/>
  <c r="DW56" i="66"/>
  <c r="AN56" i="66"/>
  <c r="M56" i="66"/>
  <c r="N20" i="66"/>
  <c r="DX20" i="66"/>
  <c r="DX99" i="66"/>
  <c r="N99" i="66"/>
  <c r="N40" i="66"/>
  <c r="DX40" i="66"/>
  <c r="AN30" i="66"/>
  <c r="DG30" i="66" s="1"/>
  <c r="DW30" i="66"/>
  <c r="M30" i="66"/>
  <c r="DX8" i="66"/>
  <c r="AP8" i="66"/>
  <c r="DU8" i="66" s="1"/>
  <c r="N8" i="66"/>
  <c r="M49" i="66"/>
  <c r="DW49" i="66"/>
  <c r="M73" i="66"/>
  <c r="AN73" i="66"/>
  <c r="DG73" i="66" s="1"/>
  <c r="DW73" i="66"/>
  <c r="DX103" i="66"/>
  <c r="N103" i="66"/>
  <c r="M34" i="66"/>
  <c r="DW34" i="66"/>
  <c r="M54" i="66"/>
  <c r="AN54" i="66"/>
  <c r="DG54" i="66" s="1"/>
  <c r="DW54" i="66"/>
  <c r="DW43" i="66"/>
  <c r="M43" i="66"/>
  <c r="AP78" i="66"/>
  <c r="DX78" i="66"/>
  <c r="N78" i="66"/>
  <c r="DW36" i="66"/>
  <c r="M36" i="66"/>
  <c r="M66" i="66"/>
  <c r="DW66" i="66"/>
  <c r="M74" i="66"/>
  <c r="DW74" i="66"/>
  <c r="DX55" i="66"/>
  <c r="N55" i="66"/>
  <c r="AP55" i="66"/>
  <c r="DW89" i="66"/>
  <c r="M89" i="66"/>
  <c r="N93" i="66"/>
  <c r="DX93" i="66"/>
  <c r="N33" i="66"/>
  <c r="AP33" i="66"/>
  <c r="DX33" i="66"/>
  <c r="DX26" i="66"/>
  <c r="N26" i="66"/>
  <c r="DX61" i="66"/>
  <c r="AP61" i="66"/>
  <c r="DU61" i="66" s="1"/>
  <c r="N61" i="66"/>
  <c r="M58" i="66"/>
  <c r="DW58" i="66"/>
  <c r="N50" i="66"/>
  <c r="DX50" i="66"/>
  <c r="N85" i="66"/>
  <c r="DX85" i="66"/>
  <c r="DW101" i="66"/>
  <c r="AN101" i="66"/>
  <c r="DG101" i="66" s="1"/>
  <c r="M101" i="66"/>
  <c r="DW62" i="66"/>
  <c r="M62" i="66"/>
  <c r="AN62" i="66"/>
  <c r="DG62" i="66" s="1"/>
  <c r="N19" i="66"/>
  <c r="AP19" i="66"/>
  <c r="DS19" i="66" s="1"/>
  <c r="DX19" i="66"/>
  <c r="M67" i="66"/>
  <c r="DW67" i="66"/>
  <c r="N71" i="66"/>
  <c r="DX71" i="66"/>
  <c r="DW59" i="66"/>
  <c r="M59" i="66"/>
  <c r="M75" i="66"/>
  <c r="AN75" i="66"/>
  <c r="DW75" i="66"/>
  <c r="DX91" i="66"/>
  <c r="N91" i="66"/>
  <c r="N98" i="66"/>
  <c r="DX98" i="66"/>
  <c r="K98" i="66"/>
  <c r="M37" i="66"/>
  <c r="DW37" i="66"/>
  <c r="DW16" i="66"/>
  <c r="M16" i="66"/>
  <c r="DX47" i="66"/>
  <c r="N47" i="66"/>
  <c r="DX41" i="66"/>
  <c r="N41" i="66"/>
  <c r="DX38" i="66"/>
  <c r="AP38" i="66"/>
  <c r="N38" i="66"/>
  <c r="N69" i="66"/>
  <c r="DX69" i="66"/>
  <c r="M21" i="66"/>
  <c r="DW21" i="66"/>
  <c r="N67" i="66"/>
  <c r="DX67" i="66"/>
  <c r="AP67" i="66"/>
  <c r="DU67" i="66" s="1"/>
  <c r="K67" i="66"/>
  <c r="N32" i="66"/>
  <c r="DX32" i="66"/>
  <c r="DC72" i="70"/>
  <c r="I72" i="70"/>
  <c r="DC83" i="70"/>
  <c r="I83" i="70"/>
  <c r="DK31" i="70"/>
  <c r="CW31" i="70"/>
  <c r="DC34" i="70"/>
  <c r="I34" i="70"/>
  <c r="DC38" i="69"/>
  <c r="I38" i="69"/>
  <c r="DC99" i="70"/>
  <c r="I99" i="70"/>
  <c r="DC105" i="70"/>
  <c r="I105" i="70"/>
  <c r="DK51" i="70"/>
  <c r="DC41" i="69"/>
  <c r="I41" i="69"/>
  <c r="DC86" i="70"/>
  <c r="I86" i="70"/>
  <c r="DC98" i="70"/>
  <c r="I98" i="70"/>
  <c r="DK50" i="70"/>
  <c r="CW50" i="70"/>
  <c r="DC26" i="70"/>
  <c r="I26" i="70"/>
  <c r="DK60" i="69"/>
  <c r="DC43" i="69"/>
  <c r="I43" i="69"/>
  <c r="DC88" i="70"/>
  <c r="I88" i="70"/>
  <c r="DC100" i="70"/>
  <c r="I100" i="70"/>
  <c r="DC27" i="70"/>
  <c r="I27" i="70"/>
  <c r="DC42" i="69"/>
  <c r="I42" i="69"/>
  <c r="DC64" i="69"/>
  <c r="I64" i="69"/>
  <c r="CW43" i="70"/>
  <c r="DK43" i="70"/>
  <c r="CW93" i="70"/>
  <c r="DC20" i="70"/>
  <c r="I20" i="70"/>
  <c r="DC53" i="70"/>
  <c r="I53" i="70"/>
  <c r="DK17" i="69"/>
  <c r="DK74" i="69"/>
  <c r="DK93" i="69"/>
  <c r="DC10" i="69"/>
  <c r="I10" i="69"/>
  <c r="DC69" i="69"/>
  <c r="I69" i="69"/>
  <c r="DC91" i="70"/>
  <c r="I91" i="70"/>
  <c r="DC97" i="70"/>
  <c r="I97" i="70"/>
  <c r="CW49" i="70"/>
  <c r="DK49" i="70"/>
  <c r="DC39" i="69"/>
  <c r="I39" i="69"/>
  <c r="DC84" i="70"/>
  <c r="I84" i="70"/>
  <c r="DC96" i="70"/>
  <c r="I96" i="70"/>
  <c r="DK26" i="70"/>
  <c r="DK48" i="70"/>
  <c r="DC29" i="70"/>
  <c r="I29" i="70"/>
  <c r="DK57" i="69"/>
  <c r="DC75" i="70"/>
  <c r="I75" i="70"/>
  <c r="DC79" i="70"/>
  <c r="I79" i="70"/>
  <c r="DC106" i="70"/>
  <c r="I106" i="70"/>
  <c r="DK27" i="70"/>
  <c r="DK66" i="70"/>
  <c r="DC31" i="70"/>
  <c r="I31" i="70"/>
  <c r="DK59" i="69"/>
  <c r="DC95" i="70"/>
  <c r="I95" i="70"/>
  <c r="DC81" i="70"/>
  <c r="I81" i="70"/>
  <c r="DK29" i="70"/>
  <c r="CW29" i="70"/>
  <c r="DK68" i="70"/>
  <c r="DC30" i="70"/>
  <c r="I30" i="70"/>
  <c r="DC37" i="69"/>
  <c r="I37" i="69"/>
  <c r="DC56" i="69"/>
  <c r="I56" i="69"/>
  <c r="DC63" i="69"/>
  <c r="I63" i="69"/>
  <c r="DK59" i="70"/>
  <c r="DC15" i="70"/>
  <c r="I15" i="70"/>
  <c r="DC82" i="70"/>
  <c r="I82" i="70"/>
  <c r="DC73" i="70"/>
  <c r="I73" i="70"/>
  <c r="DC104" i="70"/>
  <c r="I104" i="70"/>
  <c r="CW67" i="70"/>
  <c r="DK65" i="69"/>
  <c r="DC87" i="70"/>
  <c r="I87" i="70"/>
  <c r="CW35" i="70"/>
  <c r="DC32" i="70"/>
  <c r="I32" i="70"/>
  <c r="DC74" i="70"/>
  <c r="I74" i="70"/>
  <c r="DC45" i="69"/>
  <c r="I45" i="69"/>
  <c r="DK56" i="70"/>
  <c r="DK92" i="70"/>
  <c r="DC14" i="70"/>
  <c r="I14" i="70"/>
  <c r="DC50" i="70"/>
  <c r="I50" i="70"/>
  <c r="DK9" i="69"/>
  <c r="CW9" i="69"/>
  <c r="DK88" i="69"/>
  <c r="DK92" i="69"/>
  <c r="DC13" i="69"/>
  <c r="I13" i="69"/>
  <c r="DC74" i="69"/>
  <c r="I74" i="69"/>
  <c r="DC100" i="69"/>
  <c r="I100" i="69"/>
  <c r="CW36" i="70"/>
  <c r="DK58" i="70"/>
  <c r="CW58" i="70"/>
  <c r="CW73" i="70"/>
  <c r="DK94" i="70"/>
  <c r="DC19" i="70"/>
  <c r="I19" i="70"/>
  <c r="DK20" i="69"/>
  <c r="DK86" i="69"/>
  <c r="CW87" i="69"/>
  <c r="DK87" i="69"/>
  <c r="DK102" i="69"/>
  <c r="DC18" i="69"/>
  <c r="I18" i="69"/>
  <c r="DC57" i="69"/>
  <c r="I57" i="69"/>
  <c r="CW38" i="70"/>
  <c r="DK38" i="70"/>
  <c r="DK60" i="70"/>
  <c r="CW75" i="70"/>
  <c r="DK96" i="70"/>
  <c r="DC22" i="70"/>
  <c r="I22" i="70"/>
  <c r="DK21" i="69"/>
  <c r="CW75" i="69"/>
  <c r="DK75" i="69"/>
  <c r="CW105" i="69"/>
  <c r="DK105" i="69"/>
  <c r="DC22" i="69"/>
  <c r="I22" i="69"/>
  <c r="DC70" i="69"/>
  <c r="I70" i="69"/>
  <c r="DK72" i="70"/>
  <c r="DK99" i="70"/>
  <c r="DC11" i="70"/>
  <c r="I11" i="70"/>
  <c r="DK68" i="69"/>
  <c r="DK77" i="69"/>
  <c r="CW90" i="69"/>
  <c r="DK90" i="69"/>
  <c r="DC16" i="69"/>
  <c r="I16" i="69"/>
  <c r="DC66" i="69"/>
  <c r="I66" i="69"/>
  <c r="DC88" i="69"/>
  <c r="I88" i="69"/>
  <c r="DC95" i="69"/>
  <c r="I95" i="69"/>
  <c r="CW32" i="69"/>
  <c r="DC37" i="70"/>
  <c r="I37" i="70"/>
  <c r="DC72" i="69"/>
  <c r="I72" i="69"/>
  <c r="DC97" i="69"/>
  <c r="I97" i="69"/>
  <c r="DK31" i="69"/>
  <c r="DC39" i="70"/>
  <c r="I39" i="70"/>
  <c r="DC62" i="70"/>
  <c r="I62" i="70"/>
  <c r="DC96" i="69"/>
  <c r="I96" i="69"/>
  <c r="DC99" i="69"/>
  <c r="I99" i="69"/>
  <c r="DC44" i="70"/>
  <c r="I44" i="70"/>
  <c r="DK11" i="70"/>
  <c r="DC73" i="69"/>
  <c r="I73" i="69"/>
  <c r="DC101" i="69"/>
  <c r="I101" i="69"/>
  <c r="CW28" i="69"/>
  <c r="DC38" i="70"/>
  <c r="I38" i="70"/>
  <c r="DK21" i="70"/>
  <c r="DC94" i="69"/>
  <c r="I94" i="69"/>
  <c r="DK40" i="69"/>
  <c r="CW40" i="69"/>
  <c r="CW18" i="70"/>
  <c r="DK47" i="69"/>
  <c r="DC93" i="70"/>
  <c r="I93" i="70"/>
  <c r="DC35" i="70"/>
  <c r="I35" i="70"/>
  <c r="DC76" i="70"/>
  <c r="I76" i="70"/>
  <c r="CW69" i="70"/>
  <c r="DC36" i="69"/>
  <c r="I36" i="69"/>
  <c r="DC90" i="70"/>
  <c r="I90" i="70"/>
  <c r="DC80" i="70"/>
  <c r="I80" i="70"/>
  <c r="DC13" i="70"/>
  <c r="I13" i="70"/>
  <c r="DC47" i="70"/>
  <c r="I47" i="70"/>
  <c r="DK25" i="69"/>
  <c r="DK67" i="69"/>
  <c r="CW67" i="69"/>
  <c r="DK84" i="69"/>
  <c r="CW100" i="69"/>
  <c r="DC21" i="69"/>
  <c r="I21" i="69"/>
  <c r="DC77" i="69"/>
  <c r="I77" i="69"/>
  <c r="DC85" i="69"/>
  <c r="I85" i="69"/>
  <c r="DK37" i="70"/>
  <c r="CW85" i="70"/>
  <c r="DK85" i="70"/>
  <c r="DC18" i="70"/>
  <c r="I18" i="70"/>
  <c r="DK11" i="69"/>
  <c r="CW11" i="69"/>
  <c r="CW69" i="69"/>
  <c r="CW76" i="69"/>
  <c r="DK95" i="69"/>
  <c r="DC14" i="69"/>
  <c r="I14" i="69"/>
  <c r="DK39" i="70"/>
  <c r="DK104" i="70"/>
  <c r="DC12" i="70"/>
  <c r="I12" i="70"/>
  <c r="DC21" i="70"/>
  <c r="I21" i="70"/>
  <c r="DC46" i="70"/>
  <c r="I46" i="70"/>
  <c r="DK14" i="69"/>
  <c r="CW14" i="69"/>
  <c r="CW81" i="69"/>
  <c r="DK81" i="69"/>
  <c r="DK96" i="69"/>
  <c r="DC9" i="69"/>
  <c r="I9" i="69"/>
  <c r="DC60" i="69"/>
  <c r="I60" i="69"/>
  <c r="DK65" i="70"/>
  <c r="CW65" i="70"/>
  <c r="DK90" i="70"/>
  <c r="DC10" i="70"/>
  <c r="I10" i="70"/>
  <c r="DC52" i="70"/>
  <c r="I52" i="70"/>
  <c r="CW83" i="69"/>
  <c r="DK83" i="69"/>
  <c r="DK98" i="69"/>
  <c r="DC24" i="69"/>
  <c r="I24" i="69"/>
  <c r="DC71" i="69"/>
  <c r="I71" i="69"/>
  <c r="DC76" i="69"/>
  <c r="I76" i="69"/>
  <c r="DC92" i="69"/>
  <c r="I92" i="69"/>
  <c r="DC103" i="69"/>
  <c r="I103" i="69"/>
  <c r="DK42" i="69"/>
  <c r="CW42" i="69"/>
  <c r="DC45" i="70"/>
  <c r="I45" i="70"/>
  <c r="DC78" i="69"/>
  <c r="I78" i="69"/>
  <c r="DK34" i="69"/>
  <c r="DC41" i="70"/>
  <c r="I41" i="70"/>
  <c r="DC61" i="70"/>
  <c r="I61" i="70"/>
  <c r="DC84" i="69"/>
  <c r="I84" i="69"/>
  <c r="CW35" i="69"/>
  <c r="DC36" i="70"/>
  <c r="I36" i="70"/>
  <c r="DK19" i="70"/>
  <c r="DK46" i="69"/>
  <c r="CW46" i="69"/>
  <c r="DC86" i="69"/>
  <c r="I86" i="69"/>
  <c r="DK38" i="69"/>
  <c r="DC40" i="70"/>
  <c r="I40" i="70"/>
  <c r="DK16" i="70"/>
  <c r="CW53" i="69"/>
  <c r="DC87" i="69"/>
  <c r="I87" i="69"/>
  <c r="DC69" i="70"/>
  <c r="I69" i="70"/>
  <c r="DC94" i="70"/>
  <c r="I94" i="70"/>
  <c r="CW46" i="70"/>
  <c r="CW64" i="69"/>
  <c r="DC101" i="70"/>
  <c r="I101" i="70"/>
  <c r="DK34" i="70"/>
  <c r="DC33" i="70"/>
  <c r="I33" i="70"/>
  <c r="DC103" i="70"/>
  <c r="I103" i="70"/>
  <c r="DK71" i="70"/>
  <c r="DC40" i="69"/>
  <c r="I40" i="69"/>
  <c r="DC89" i="70"/>
  <c r="I89" i="70"/>
  <c r="DC59" i="69"/>
  <c r="I59" i="69"/>
  <c r="DK87" i="70"/>
  <c r="CW10" i="69"/>
  <c r="DC20" i="69"/>
  <c r="I20" i="69"/>
  <c r="DC82" i="69"/>
  <c r="I82" i="69"/>
  <c r="DC62" i="69"/>
  <c r="I62" i="69"/>
  <c r="CW45" i="70"/>
  <c r="CW78" i="70"/>
  <c r="DK78" i="70"/>
  <c r="CW95" i="70"/>
  <c r="DC8" i="70"/>
  <c r="I8" i="70"/>
  <c r="DC17" i="70"/>
  <c r="I17" i="70"/>
  <c r="DC48" i="70"/>
  <c r="I48" i="70"/>
  <c r="DK19" i="69"/>
  <c r="CW19" i="69"/>
  <c r="CW73" i="69"/>
  <c r="DK73" i="69"/>
  <c r="CW103" i="69"/>
  <c r="DK103" i="69"/>
  <c r="DC7" i="69"/>
  <c r="I7" i="69"/>
  <c r="CW44" i="70"/>
  <c r="DK86" i="70"/>
  <c r="CW97" i="70"/>
  <c r="DK97" i="70"/>
  <c r="DC7" i="70"/>
  <c r="I7" i="70"/>
  <c r="DC55" i="70"/>
  <c r="I55" i="70"/>
  <c r="DK22" i="69"/>
  <c r="DK78" i="69"/>
  <c r="DK89" i="69"/>
  <c r="DK104" i="69"/>
  <c r="DC17" i="69"/>
  <c r="I17" i="69"/>
  <c r="DC61" i="69"/>
  <c r="I61" i="69"/>
  <c r="CW40" i="70"/>
  <c r="DK40" i="70"/>
  <c r="CW77" i="70"/>
  <c r="DK77" i="70"/>
  <c r="DC9" i="70"/>
  <c r="I9" i="70"/>
  <c r="DC54" i="70"/>
  <c r="I54" i="70"/>
  <c r="DK15" i="69"/>
  <c r="CW72" i="69"/>
  <c r="DC11" i="69"/>
  <c r="I11" i="69"/>
  <c r="DC75" i="69"/>
  <c r="I75" i="69"/>
  <c r="DC83" i="69"/>
  <c r="I83" i="69"/>
  <c r="DC25" i="69"/>
  <c r="I25" i="69"/>
  <c r="DC102" i="69"/>
  <c r="I102" i="69"/>
  <c r="DC68" i="69"/>
  <c r="I68" i="69"/>
  <c r="DC79" i="69"/>
  <c r="I79" i="69"/>
  <c r="DC68" i="70"/>
  <c r="I68" i="70"/>
  <c r="DK14" i="70"/>
  <c r="DK51" i="69"/>
  <c r="CW51" i="69"/>
  <c r="DC81" i="69"/>
  <c r="I81" i="69"/>
  <c r="DK39" i="69"/>
  <c r="DC66" i="70"/>
  <c r="I66" i="70"/>
  <c r="DK48" i="69"/>
  <c r="DC93" i="69"/>
  <c r="I93" i="69"/>
  <c r="DK27" i="69"/>
  <c r="CW27" i="69"/>
  <c r="DK15" i="70"/>
  <c r="CW15" i="70"/>
  <c r="DC77" i="70"/>
  <c r="I77" i="70"/>
  <c r="DC102" i="70"/>
  <c r="I102" i="70"/>
  <c r="DK63" i="69"/>
  <c r="DC85" i="70"/>
  <c r="I85" i="70"/>
  <c r="CW33" i="70"/>
  <c r="DC28" i="70"/>
  <c r="I28" i="70"/>
  <c r="DC78" i="70"/>
  <c r="I78" i="70"/>
  <c r="DC44" i="69"/>
  <c r="I44" i="69"/>
  <c r="DC92" i="70"/>
  <c r="I92" i="70"/>
  <c r="DK55" i="70"/>
  <c r="CW55" i="70"/>
  <c r="DK81" i="70"/>
  <c r="CW101" i="69"/>
  <c r="DK101" i="69"/>
  <c r="DC23" i="69"/>
  <c r="I23" i="69"/>
  <c r="DC90" i="69"/>
  <c r="I90" i="69"/>
  <c r="DC65" i="69"/>
  <c r="I65" i="69"/>
  <c r="DK76" i="70"/>
  <c r="DC24" i="70"/>
  <c r="I24" i="70"/>
  <c r="DC51" i="70"/>
  <c r="I51" i="70"/>
  <c r="CW12" i="69"/>
  <c r="DK24" i="69"/>
  <c r="CW24" i="69"/>
  <c r="CW82" i="69"/>
  <c r="DK82" i="69"/>
  <c r="CW94" i="69"/>
  <c r="DC15" i="69"/>
  <c r="I15" i="69"/>
  <c r="DC58" i="69"/>
  <c r="I58" i="69"/>
  <c r="CW63" i="70"/>
  <c r="DK79" i="70"/>
  <c r="DC23" i="70"/>
  <c r="I23" i="70"/>
  <c r="DK13" i="69"/>
  <c r="CW79" i="69"/>
  <c r="DK79" i="69"/>
  <c r="CW97" i="69"/>
  <c r="DK97" i="69"/>
  <c r="DC8" i="69"/>
  <c r="I8" i="69"/>
  <c r="DC67" i="69"/>
  <c r="I67" i="69"/>
  <c r="DK41" i="70"/>
  <c r="DK80" i="70"/>
  <c r="DK91" i="70"/>
  <c r="CW106" i="70"/>
  <c r="DC16" i="70"/>
  <c r="I16" i="70"/>
  <c r="DC25" i="70"/>
  <c r="I25" i="70"/>
  <c r="DC49" i="70"/>
  <c r="I49" i="70"/>
  <c r="DK8" i="69"/>
  <c r="CW8" i="69"/>
  <c r="DK23" i="69"/>
  <c r="CW99" i="69"/>
  <c r="DK99" i="69"/>
  <c r="DC12" i="69"/>
  <c r="I12" i="69"/>
  <c r="DC19" i="69"/>
  <c r="I19" i="69"/>
  <c r="DC80" i="69"/>
  <c r="I80" i="69"/>
  <c r="DC98" i="69"/>
  <c r="I98" i="69"/>
  <c r="DC43" i="70"/>
  <c r="I43" i="70"/>
  <c r="DC89" i="69"/>
  <c r="I89" i="69"/>
  <c r="DK45" i="69"/>
  <c r="DC67" i="70"/>
  <c r="I67" i="70"/>
  <c r="DK12" i="70"/>
  <c r="CW12" i="70"/>
  <c r="DK25" i="70"/>
  <c r="DC60" i="70"/>
  <c r="I60" i="70"/>
  <c r="DC106" i="69"/>
  <c r="I106" i="69"/>
  <c r="DK37" i="69"/>
  <c r="DC71" i="70"/>
  <c r="I71" i="70"/>
  <c r="DC91" i="69"/>
  <c r="I91" i="69"/>
  <c r="DK29" i="69"/>
  <c r="CW29" i="69"/>
  <c r="DC70" i="70"/>
  <c r="I70" i="70"/>
  <c r="DK13" i="70"/>
  <c r="CW13" i="70"/>
  <c r="DK55" i="69"/>
  <c r="CW55" i="69"/>
  <c r="DC104" i="69"/>
  <c r="I104" i="69"/>
  <c r="DC105" i="69"/>
  <c r="I105" i="69"/>
  <c r="DC42" i="70"/>
  <c r="I42" i="70"/>
  <c r="DC50" i="69"/>
  <c r="I50" i="69"/>
  <c r="DC32" i="69"/>
  <c r="I32" i="69"/>
  <c r="DC47" i="69"/>
  <c r="I47" i="69"/>
  <c r="DC34" i="69"/>
  <c r="I34" i="69"/>
  <c r="DC65" i="70"/>
  <c r="I65" i="70"/>
  <c r="DC35" i="69"/>
  <c r="I35" i="69"/>
  <c r="AD58" i="66"/>
  <c r="AA58" i="66"/>
  <c r="AL58" i="66"/>
  <c r="AI58" i="66"/>
  <c r="DI28" i="66"/>
  <c r="I28" i="66"/>
  <c r="DC36" i="66"/>
  <c r="DC79" i="66"/>
  <c r="J79" i="66"/>
  <c r="DP79" i="66"/>
  <c r="DQ84" i="66"/>
  <c r="H84" i="66"/>
  <c r="K84" i="66" s="1"/>
  <c r="DB84" i="66"/>
  <c r="AD69" i="66"/>
  <c r="AA69" i="66"/>
  <c r="V69" i="66"/>
  <c r="S69" i="66"/>
  <c r="DI87" i="66"/>
  <c r="I87" i="66"/>
  <c r="DI93" i="66"/>
  <c r="I93" i="66"/>
  <c r="DP46" i="66"/>
  <c r="DC46" i="66"/>
  <c r="H11" i="66"/>
  <c r="K11" i="66" s="1"/>
  <c r="DB11" i="66"/>
  <c r="DQ11" i="66"/>
  <c r="V91" i="66"/>
  <c r="AD91" i="66"/>
  <c r="AL105" i="66"/>
  <c r="AI105" i="66"/>
  <c r="AD105" i="66"/>
  <c r="AA105" i="66"/>
  <c r="V76" i="66"/>
  <c r="AL76" i="66"/>
  <c r="AI76" i="66"/>
  <c r="AD76" i="66"/>
  <c r="AA76" i="66"/>
  <c r="DI22" i="66"/>
  <c r="I22" i="66"/>
  <c r="DQ63" i="66"/>
  <c r="AD53" i="66"/>
  <c r="AA53" i="66"/>
  <c r="R53" i="66"/>
  <c r="AL53" i="66"/>
  <c r="AI53" i="66"/>
  <c r="AD13" i="66"/>
  <c r="AL13" i="66"/>
  <c r="AI13" i="66"/>
  <c r="H68" i="66"/>
  <c r="DB68" i="66"/>
  <c r="DQ68" i="66"/>
  <c r="DI27" i="66"/>
  <c r="I27" i="66"/>
  <c r="J43" i="66"/>
  <c r="DP43" i="66"/>
  <c r="J86" i="66"/>
  <c r="DP86" i="66"/>
  <c r="H86" i="66"/>
  <c r="DB86" i="66"/>
  <c r="DQ77" i="66"/>
  <c r="AD29" i="66"/>
  <c r="DI44" i="66"/>
  <c r="I44" i="66"/>
  <c r="DI86" i="66"/>
  <c r="I86" i="66"/>
  <c r="DI92" i="66"/>
  <c r="I92" i="66"/>
  <c r="DC18" i="66"/>
  <c r="DC12" i="66"/>
  <c r="AL45" i="66"/>
  <c r="AI45" i="66"/>
  <c r="AD45" i="66"/>
  <c r="AA45" i="66"/>
  <c r="AD87" i="66"/>
  <c r="AA87" i="66"/>
  <c r="AL87" i="66"/>
  <c r="AI87" i="66"/>
  <c r="AD104" i="66"/>
  <c r="AA104" i="66"/>
  <c r="DI49" i="66"/>
  <c r="I49" i="66"/>
  <c r="DI24" i="66"/>
  <c r="I24" i="66"/>
  <c r="AL23" i="66"/>
  <c r="AD23" i="66"/>
  <c r="AA23" i="66"/>
  <c r="V23" i="66"/>
  <c r="S23" i="66"/>
  <c r="DC34" i="66"/>
  <c r="DQ34" i="66"/>
  <c r="AD56" i="66"/>
  <c r="AA56" i="66"/>
  <c r="AL56" i="66"/>
  <c r="AI56" i="66"/>
  <c r="DI68" i="66"/>
  <c r="I68" i="66"/>
  <c r="J90" i="66"/>
  <c r="DP90" i="66"/>
  <c r="DK50" i="69"/>
  <c r="DC64" i="70"/>
  <c r="I64" i="70"/>
  <c r="DC46" i="69"/>
  <c r="I46" i="69"/>
  <c r="DC51" i="69"/>
  <c r="I51" i="69"/>
  <c r="DC27" i="69"/>
  <c r="I27" i="69"/>
  <c r="DC59" i="70"/>
  <c r="I59" i="70"/>
  <c r="DC30" i="69"/>
  <c r="I30" i="69"/>
  <c r="DC33" i="69"/>
  <c r="I33" i="69"/>
  <c r="AL64" i="66"/>
  <c r="AD64" i="66"/>
  <c r="AA64" i="66"/>
  <c r="V64" i="66"/>
  <c r="S64" i="66"/>
  <c r="DI66" i="66"/>
  <c r="I66" i="66"/>
  <c r="DQ78" i="66"/>
  <c r="DT78" i="66" s="1"/>
  <c r="DS78" i="66"/>
  <c r="DQ97" i="66"/>
  <c r="R30" i="66"/>
  <c r="AL30" i="66"/>
  <c r="AI30" i="66"/>
  <c r="DI42" i="66"/>
  <c r="I42" i="66"/>
  <c r="DI106" i="66"/>
  <c r="I106" i="66"/>
  <c r="DI77" i="66"/>
  <c r="I77" i="66"/>
  <c r="H47" i="66"/>
  <c r="K47" i="66" s="1"/>
  <c r="DB47" i="66"/>
  <c r="DQ47" i="66"/>
  <c r="J13" i="66"/>
  <c r="DP13" i="66"/>
  <c r="H13" i="66"/>
  <c r="DB13" i="66"/>
  <c r="AL94" i="66"/>
  <c r="AI94" i="66"/>
  <c r="AD94" i="66"/>
  <c r="AD89" i="66"/>
  <c r="AA89" i="66"/>
  <c r="V89" i="66"/>
  <c r="AL89" i="66"/>
  <c r="AI89" i="66"/>
  <c r="DI47" i="66"/>
  <c r="I47" i="66"/>
  <c r="DI25" i="66"/>
  <c r="I25" i="66"/>
  <c r="J57" i="66"/>
  <c r="DP57" i="66"/>
  <c r="H57" i="66"/>
  <c r="DB57" i="66"/>
  <c r="DK23" i="70"/>
  <c r="CW23" i="70"/>
  <c r="DC57" i="70"/>
  <c r="I57" i="70"/>
  <c r="DC49" i="69"/>
  <c r="I49" i="69"/>
  <c r="DC56" i="70"/>
  <c r="I56" i="70"/>
  <c r="DC31" i="69"/>
  <c r="I31" i="69"/>
  <c r="DC63" i="70"/>
  <c r="I63" i="70"/>
  <c r="DC52" i="69"/>
  <c r="I52" i="69"/>
  <c r="DC26" i="69"/>
  <c r="I26" i="69"/>
  <c r="DI31" i="66"/>
  <c r="I31" i="66"/>
  <c r="DB38" i="66"/>
  <c r="DS38" i="66"/>
  <c r="J102" i="66"/>
  <c r="DP102" i="66"/>
  <c r="H102" i="66"/>
  <c r="DB102" i="66"/>
  <c r="DQ81" i="66"/>
  <c r="H81" i="66"/>
  <c r="K81" i="66" s="1"/>
  <c r="DB81" i="66"/>
  <c r="V33" i="66"/>
  <c r="AL33" i="66"/>
  <c r="AI33" i="66"/>
  <c r="AD33" i="66"/>
  <c r="AA33" i="66"/>
  <c r="DI37" i="66"/>
  <c r="I37" i="66"/>
  <c r="DI90" i="66"/>
  <c r="I90" i="66"/>
  <c r="DI96" i="66"/>
  <c r="I96" i="66"/>
  <c r="H48" i="66"/>
  <c r="DB48" i="66"/>
  <c r="DQ48" i="66"/>
  <c r="DC16" i="66"/>
  <c r="V42" i="66"/>
  <c r="AL42" i="66"/>
  <c r="AI42" i="66"/>
  <c r="AD42" i="66"/>
  <c r="AA42" i="66"/>
  <c r="AD95" i="66"/>
  <c r="AA95" i="66"/>
  <c r="R95" i="66"/>
  <c r="AD73" i="66"/>
  <c r="AA73" i="66"/>
  <c r="AL73" i="66"/>
  <c r="AI73" i="66"/>
  <c r="DI53" i="66"/>
  <c r="I53" i="66"/>
  <c r="DI9" i="66"/>
  <c r="I9" i="66"/>
  <c r="AD14" i="66"/>
  <c r="AA14" i="66"/>
  <c r="V14" i="66"/>
  <c r="DI56" i="66"/>
  <c r="I56" i="66"/>
  <c r="DQ32" i="66"/>
  <c r="H32" i="66"/>
  <c r="K32" i="66" s="1"/>
  <c r="DB32" i="66"/>
  <c r="AL65" i="66"/>
  <c r="AI65" i="66"/>
  <c r="AD65" i="66"/>
  <c r="AA65" i="66"/>
  <c r="V65" i="66"/>
  <c r="DI71" i="66"/>
  <c r="I71" i="66"/>
  <c r="DC98" i="66"/>
  <c r="DQ98" i="66"/>
  <c r="DQ75" i="66"/>
  <c r="H80" i="66"/>
  <c r="DB80" i="66"/>
  <c r="AD68" i="66"/>
  <c r="R68" i="66"/>
  <c r="DI83" i="66"/>
  <c r="I83" i="66"/>
  <c r="DI89" i="66"/>
  <c r="I89" i="66"/>
  <c r="DP54" i="66"/>
  <c r="DC54" i="66"/>
  <c r="J25" i="66"/>
  <c r="DP25" i="66"/>
  <c r="DQ25" i="66" s="1"/>
  <c r="AL83" i="66"/>
  <c r="AI83" i="66"/>
  <c r="AD83" i="66"/>
  <c r="AA83" i="66"/>
  <c r="V83" i="66"/>
  <c r="S83" i="66"/>
  <c r="AL101" i="66"/>
  <c r="AI101" i="66"/>
  <c r="AL72" i="66"/>
  <c r="AI72" i="66"/>
  <c r="AD72" i="66"/>
  <c r="AA72" i="66"/>
  <c r="V72" i="66"/>
  <c r="DI18" i="66"/>
  <c r="I18" i="66"/>
  <c r="DI7" i="66"/>
  <c r="I7" i="66"/>
  <c r="V49" i="66"/>
  <c r="AL49" i="66"/>
  <c r="AI49" i="66"/>
  <c r="AD49" i="66"/>
  <c r="AA49" i="66"/>
  <c r="AL9" i="66"/>
  <c r="AI9" i="66"/>
  <c r="DC55" i="69"/>
  <c r="I55" i="69"/>
  <c r="DC53" i="69"/>
  <c r="I53" i="69"/>
  <c r="DC54" i="69"/>
  <c r="I54" i="69"/>
  <c r="DC29" i="69"/>
  <c r="I29" i="69"/>
  <c r="DC58" i="70"/>
  <c r="I58" i="70"/>
  <c r="DC48" i="69"/>
  <c r="I48" i="69"/>
  <c r="DC28" i="69"/>
  <c r="I28" i="69"/>
  <c r="DI26" i="66"/>
  <c r="I26" i="66"/>
  <c r="DB41" i="66"/>
  <c r="DQ41" i="66"/>
  <c r="J95" i="66"/>
  <c r="DP95" i="66"/>
  <c r="J100" i="66"/>
  <c r="DP100" i="66"/>
  <c r="V67" i="66"/>
  <c r="AL67" i="66"/>
  <c r="AI67" i="66"/>
  <c r="AD67" i="66"/>
  <c r="AA67" i="66"/>
  <c r="DI103" i="66"/>
  <c r="I103" i="66"/>
  <c r="DI74" i="66"/>
  <c r="I74" i="66"/>
  <c r="DI80" i="66"/>
  <c r="I80" i="66"/>
  <c r="J22" i="66"/>
  <c r="DP22" i="66"/>
  <c r="AD44" i="66"/>
  <c r="R44" i="66"/>
  <c r="AL44" i="66"/>
  <c r="AI44" i="66"/>
  <c r="AD98" i="66"/>
  <c r="AA98" i="66"/>
  <c r="AD92" i="66"/>
  <c r="V92" i="66"/>
  <c r="AL92" i="66"/>
  <c r="DI23" i="66"/>
  <c r="I23" i="66"/>
  <c r="DI12" i="66"/>
  <c r="I12" i="66"/>
  <c r="V46" i="66"/>
  <c r="S46" i="66"/>
  <c r="AL46" i="66"/>
  <c r="AI46" i="66"/>
  <c r="AL10" i="66"/>
  <c r="AI10" i="66"/>
  <c r="AD10" i="66"/>
  <c r="AA10" i="66"/>
  <c r="DC29" i="66"/>
  <c r="J29" i="66"/>
  <c r="DP29" i="66"/>
  <c r="AL60" i="66"/>
  <c r="AD60" i="66"/>
  <c r="AA60" i="66"/>
  <c r="DI69" i="66"/>
  <c r="I69" i="66"/>
  <c r="DQ93" i="66"/>
  <c r="DC93" i="66"/>
  <c r="AL31" i="66"/>
  <c r="AI31" i="66"/>
  <c r="AD31" i="66"/>
  <c r="AA31" i="66"/>
  <c r="V31" i="66"/>
  <c r="DI38" i="66"/>
  <c r="I38" i="66"/>
  <c r="DI102" i="66"/>
  <c r="I102" i="66"/>
  <c r="DI73" i="66"/>
  <c r="I73" i="66"/>
  <c r="J53" i="66"/>
  <c r="DP53" i="66"/>
  <c r="DC53" i="66"/>
  <c r="DE53" i="66"/>
  <c r="H9" i="66"/>
  <c r="DB9" i="66"/>
  <c r="AL43" i="66"/>
  <c r="AI43" i="66"/>
  <c r="AD43" i="66"/>
  <c r="AA43" i="66"/>
  <c r="V43" i="66"/>
  <c r="S43" i="66"/>
  <c r="V86" i="66"/>
  <c r="S86" i="66"/>
  <c r="AL86" i="66"/>
  <c r="AI86" i="66"/>
  <c r="AD85" i="66"/>
  <c r="AA85" i="66"/>
  <c r="S85" i="66"/>
  <c r="AL85" i="66"/>
  <c r="DI54" i="66"/>
  <c r="I54" i="66"/>
  <c r="DI21" i="66"/>
  <c r="I21" i="66"/>
  <c r="J64" i="66"/>
  <c r="DP64" i="66"/>
  <c r="V19" i="66"/>
  <c r="AL19" i="66"/>
  <c r="AI19" i="66"/>
  <c r="AD19" i="66"/>
  <c r="AA19" i="66"/>
  <c r="AL12" i="66"/>
  <c r="AD12" i="66"/>
  <c r="AA12" i="66"/>
  <c r="AD61" i="66"/>
  <c r="AA61" i="66"/>
  <c r="S61" i="66"/>
  <c r="AL61" i="66"/>
  <c r="DI67" i="66"/>
  <c r="I67" i="66"/>
  <c r="DC82" i="66"/>
  <c r="DB105" i="66"/>
  <c r="J76" i="66"/>
  <c r="DP76" i="66"/>
  <c r="H76" i="66"/>
  <c r="DB76" i="66"/>
  <c r="V35" i="66"/>
  <c r="AL35" i="66"/>
  <c r="AI35" i="66"/>
  <c r="AD35" i="66"/>
  <c r="AA35" i="66"/>
  <c r="DI43" i="66"/>
  <c r="I43" i="66"/>
  <c r="DI79" i="66"/>
  <c r="I79" i="66"/>
  <c r="DI85" i="66"/>
  <c r="I85" i="66"/>
  <c r="DQ55" i="66"/>
  <c r="DS55" i="66"/>
  <c r="H55" i="66"/>
  <c r="K55" i="66" s="1"/>
  <c r="DB55" i="66"/>
  <c r="DC21" i="66"/>
  <c r="DQ21" i="66"/>
  <c r="AD75" i="66"/>
  <c r="AA75" i="66"/>
  <c r="S75" i="66"/>
  <c r="AL97" i="66"/>
  <c r="AI97" i="66"/>
  <c r="AD97" i="66"/>
  <c r="AA97" i="66"/>
  <c r="DI55" i="66"/>
  <c r="I55" i="66"/>
  <c r="DI14" i="66"/>
  <c r="I14" i="66"/>
  <c r="J65" i="66"/>
  <c r="DP65" i="66"/>
  <c r="AD7" i="66"/>
  <c r="AA7" i="66"/>
  <c r="AL7" i="66"/>
  <c r="AI7" i="66"/>
  <c r="AD70" i="66"/>
  <c r="AA70" i="66"/>
  <c r="V70" i="66"/>
  <c r="AL70" i="66"/>
  <c r="AI70" i="66"/>
  <c r="DQ23" i="66"/>
  <c r="H23" i="66"/>
  <c r="DB23" i="66"/>
  <c r="DI19" i="66"/>
  <c r="I19" i="66"/>
  <c r="DC67" i="66"/>
  <c r="V62" i="66"/>
  <c r="AL62" i="66"/>
  <c r="AI62" i="66"/>
  <c r="J44" i="66"/>
  <c r="DP44" i="66"/>
  <c r="DP92" i="66"/>
  <c r="DC92" i="66"/>
  <c r="V34" i="66"/>
  <c r="S34" i="66"/>
  <c r="AL34" i="66"/>
  <c r="AD34" i="66"/>
  <c r="AA34" i="66"/>
  <c r="DI40" i="66"/>
  <c r="I40" i="66"/>
  <c r="DI101" i="66"/>
  <c r="I101" i="66"/>
  <c r="DQ49" i="66"/>
  <c r="DC49" i="66"/>
  <c r="V41" i="66"/>
  <c r="AL41" i="66"/>
  <c r="AI41" i="66"/>
  <c r="AD82" i="66"/>
  <c r="AA82" i="66"/>
  <c r="DI50" i="66"/>
  <c r="I50" i="66"/>
  <c r="DI20" i="66"/>
  <c r="I20" i="66"/>
  <c r="AL11" i="66"/>
  <c r="AI11" i="66"/>
  <c r="AD11" i="66"/>
  <c r="AL8" i="66"/>
  <c r="AD8" i="66"/>
  <c r="AA8" i="66"/>
  <c r="V8" i="66"/>
  <c r="H28" i="66"/>
  <c r="DB28" i="66"/>
  <c r="J28" i="66"/>
  <c r="DP28" i="66"/>
  <c r="AL57" i="66"/>
  <c r="AD57" i="66"/>
  <c r="AA57" i="66"/>
  <c r="DI70" i="66"/>
  <c r="I70" i="66"/>
  <c r="J94" i="66"/>
  <c r="DP94" i="66"/>
  <c r="H94" i="66"/>
  <c r="DB94" i="66"/>
  <c r="DP101" i="66"/>
  <c r="DC101" i="66"/>
  <c r="H72" i="66"/>
  <c r="K72" i="66" s="1"/>
  <c r="DB72" i="66"/>
  <c r="AL27" i="66"/>
  <c r="AI27" i="66"/>
  <c r="AD27" i="66"/>
  <c r="AA27" i="66"/>
  <c r="DI39" i="66"/>
  <c r="I39" i="66"/>
  <c r="DI75" i="66"/>
  <c r="I75" i="66"/>
  <c r="DI81" i="66"/>
  <c r="I81" i="66"/>
  <c r="H51" i="66"/>
  <c r="DB51" i="66"/>
  <c r="J51" i="66"/>
  <c r="DP51" i="66"/>
  <c r="H17" i="66"/>
  <c r="DB17" i="66"/>
  <c r="DQ17" i="66"/>
  <c r="AD102" i="66"/>
  <c r="AA102" i="66"/>
  <c r="V102" i="66"/>
  <c r="S102" i="66"/>
  <c r="AL102" i="66"/>
  <c r="AI102" i="66"/>
  <c r="AL93" i="66"/>
  <c r="AI93" i="66"/>
  <c r="DI51" i="66"/>
  <c r="I51" i="66"/>
  <c r="DI10" i="66"/>
  <c r="I10" i="66"/>
  <c r="H61" i="66"/>
  <c r="K61" i="66" s="1"/>
  <c r="DB61" i="66"/>
  <c r="AL48" i="66"/>
  <c r="AI48" i="66"/>
  <c r="V48" i="66"/>
  <c r="AL20" i="66"/>
  <c r="AI20" i="66"/>
  <c r="AD20" i="66"/>
  <c r="AA20" i="66"/>
  <c r="DQ26" i="66"/>
  <c r="H35" i="66"/>
  <c r="DB35" i="66"/>
  <c r="J35" i="66"/>
  <c r="DP35" i="66"/>
  <c r="DC27" i="66"/>
  <c r="DI59" i="66"/>
  <c r="I59" i="66"/>
  <c r="AD59" i="66"/>
  <c r="V59" i="66"/>
  <c r="AL59" i="66"/>
  <c r="H96" i="66"/>
  <c r="K96" i="66" s="1"/>
  <c r="DB96" i="66"/>
  <c r="DI99" i="66"/>
  <c r="I99" i="66"/>
  <c r="AL40" i="66"/>
  <c r="AD40" i="66"/>
  <c r="AA40" i="66"/>
  <c r="DI8" i="66"/>
  <c r="I8" i="66"/>
  <c r="AL55" i="66"/>
  <c r="AD55" i="66"/>
  <c r="AA55" i="66"/>
  <c r="V55" i="66"/>
  <c r="S55" i="66"/>
  <c r="DI34" i="66"/>
  <c r="I34" i="66"/>
  <c r="DQ103" i="66"/>
  <c r="AL32" i="66"/>
  <c r="AI32" i="66"/>
  <c r="AD32" i="66"/>
  <c r="DI95" i="66"/>
  <c r="I95" i="66"/>
  <c r="DI104" i="66"/>
  <c r="I104" i="66"/>
  <c r="H14" i="66"/>
  <c r="DB14" i="66"/>
  <c r="J14" i="66"/>
  <c r="DP14" i="66"/>
  <c r="AL36" i="66"/>
  <c r="AI36" i="66"/>
  <c r="V36" i="66"/>
  <c r="AL81" i="66"/>
  <c r="AI81" i="66"/>
  <c r="AD81" i="66"/>
  <c r="AA81" i="66"/>
  <c r="DI52" i="66"/>
  <c r="I52" i="66"/>
  <c r="J62" i="66"/>
  <c r="DP62" i="66"/>
  <c r="DC62" i="66"/>
  <c r="DE62" i="66"/>
  <c r="AD51" i="66"/>
  <c r="AA51" i="66"/>
  <c r="V51" i="66"/>
  <c r="S51" i="66"/>
  <c r="AL51" i="66"/>
  <c r="AD15" i="66"/>
  <c r="AL15" i="66"/>
  <c r="AI15" i="66"/>
  <c r="DI58" i="66"/>
  <c r="I58" i="66"/>
  <c r="DI35" i="66"/>
  <c r="I35" i="66"/>
  <c r="J42" i="66"/>
  <c r="DP42" i="66"/>
  <c r="DC74" i="66"/>
  <c r="DQ74" i="66"/>
  <c r="H85" i="66"/>
  <c r="K85" i="66" s="1"/>
  <c r="DB85" i="66"/>
  <c r="V26" i="66"/>
  <c r="S26" i="66"/>
  <c r="AD26" i="66"/>
  <c r="AA26" i="66"/>
  <c r="DI41" i="66"/>
  <c r="I41" i="66"/>
  <c r="DI94" i="66"/>
  <c r="I94" i="66"/>
  <c r="DI100" i="66"/>
  <c r="I100" i="66"/>
  <c r="DP52" i="66"/>
  <c r="DQ52" i="66" s="1"/>
  <c r="DC52" i="66"/>
  <c r="DC20" i="66"/>
  <c r="DQ20" i="66"/>
  <c r="AL39" i="66"/>
  <c r="AD39" i="66"/>
  <c r="AA39" i="66"/>
  <c r="V39" i="66"/>
  <c r="S39" i="66"/>
  <c r="AL103" i="66"/>
  <c r="AD77" i="66"/>
  <c r="AA77" i="66"/>
  <c r="DI46" i="66"/>
  <c r="I46" i="66"/>
  <c r="DI13" i="66"/>
  <c r="I13" i="66"/>
  <c r="DQ56" i="66"/>
  <c r="DB56" i="66"/>
  <c r="AL22" i="66"/>
  <c r="AI22" i="66"/>
  <c r="AD22" i="66"/>
  <c r="AA22" i="66"/>
  <c r="DI63" i="66"/>
  <c r="I63" i="66"/>
  <c r="DB33" i="66"/>
  <c r="H70" i="66"/>
  <c r="K70" i="66" s="1"/>
  <c r="DB70" i="66"/>
  <c r="DQ70" i="66"/>
  <c r="DT70" i="66" s="1"/>
  <c r="DS70" i="66"/>
  <c r="DI62" i="66"/>
  <c r="I62" i="66"/>
  <c r="DI33" i="66"/>
  <c r="DJ33" i="66" s="1"/>
  <c r="I33" i="66"/>
  <c r="DI105" i="66"/>
  <c r="I105" i="66"/>
  <c r="AD90" i="66"/>
  <c r="AA90" i="66"/>
  <c r="V90" i="66"/>
  <c r="AL90" i="66"/>
  <c r="AI90" i="66"/>
  <c r="AD25" i="66"/>
  <c r="AA25" i="66"/>
  <c r="V25" i="66"/>
  <c r="S25" i="66"/>
  <c r="DI29" i="66"/>
  <c r="I29" i="66"/>
  <c r="H87" i="66"/>
  <c r="DB87" i="66"/>
  <c r="J87" i="66"/>
  <c r="DP87" i="66"/>
  <c r="DQ87" i="66" s="1"/>
  <c r="AD71" i="66"/>
  <c r="AA71" i="66"/>
  <c r="DI98" i="66"/>
  <c r="I98" i="66"/>
  <c r="DI88" i="66"/>
  <c r="I88" i="66"/>
  <c r="H19" i="66"/>
  <c r="K19" i="66" s="1"/>
  <c r="DB19" i="66"/>
  <c r="DQ19" i="66"/>
  <c r="AD78" i="66"/>
  <c r="AA78" i="66"/>
  <c r="V78" i="66"/>
  <c r="AL78" i="66"/>
  <c r="AI78" i="66"/>
  <c r="AL100" i="66"/>
  <c r="AD100" i="66"/>
  <c r="AA100" i="66"/>
  <c r="S100" i="66"/>
  <c r="DI15" i="66"/>
  <c r="I15" i="66"/>
  <c r="J60" i="66"/>
  <c r="DP60" i="66"/>
  <c r="H60" i="66"/>
  <c r="DB60" i="66"/>
  <c r="V47" i="66"/>
  <c r="S47" i="66"/>
  <c r="AL47" i="66"/>
  <c r="AI47" i="66"/>
  <c r="AD47" i="66"/>
  <c r="AD21" i="66"/>
  <c r="V21" i="66"/>
  <c r="S21" i="66"/>
  <c r="DI64" i="66"/>
  <c r="I64" i="66"/>
  <c r="J45" i="66"/>
  <c r="DP45" i="66"/>
  <c r="H99" i="66"/>
  <c r="K99" i="66" s="1"/>
  <c r="DB99" i="66"/>
  <c r="DQ99" i="66"/>
  <c r="DQ104" i="66"/>
  <c r="H104" i="66"/>
  <c r="K104" i="66" s="1"/>
  <c r="DB104" i="66"/>
  <c r="AD28" i="66"/>
  <c r="AA28" i="66"/>
  <c r="V28" i="66"/>
  <c r="S28" i="66"/>
  <c r="AL28" i="66"/>
  <c r="DI36" i="66"/>
  <c r="I36" i="66"/>
  <c r="DI78" i="66"/>
  <c r="I78" i="66"/>
  <c r="DI84" i="66"/>
  <c r="I84" i="66"/>
  <c r="J10" i="66"/>
  <c r="DP10" i="66"/>
  <c r="DC10" i="66"/>
  <c r="AD37" i="66"/>
  <c r="AA37" i="66"/>
  <c r="AL37" i="66"/>
  <c r="AI37" i="66"/>
  <c r="AL106" i="66"/>
  <c r="AI106" i="66"/>
  <c r="AD106" i="66"/>
  <c r="AA106" i="66"/>
  <c r="AL96" i="66"/>
  <c r="AI96" i="66"/>
  <c r="AD96" i="66"/>
  <c r="DI48" i="66"/>
  <c r="I48" i="66"/>
  <c r="DI16" i="66"/>
  <c r="I16" i="66"/>
  <c r="AD54" i="66"/>
  <c r="AA54" i="66"/>
  <c r="V54" i="66"/>
  <c r="AD18" i="66"/>
  <c r="V18" i="66"/>
  <c r="S18" i="66"/>
  <c r="AL18" i="66"/>
  <c r="AI18" i="66"/>
  <c r="DI65" i="66"/>
  <c r="I65" i="66"/>
  <c r="J66" i="66"/>
  <c r="DP66" i="66"/>
  <c r="AD16" i="66"/>
  <c r="AA16" i="66"/>
  <c r="V16" i="66"/>
  <c r="AL16" i="66"/>
  <c r="AI16" i="66"/>
  <c r="DC31" i="66"/>
  <c r="J31" i="66"/>
  <c r="DP31" i="66"/>
  <c r="DI57" i="66"/>
  <c r="I57" i="66"/>
  <c r="DP37" i="66"/>
  <c r="DI76" i="66"/>
  <c r="I76" i="66"/>
  <c r="V88" i="66"/>
  <c r="AL88" i="66"/>
  <c r="DB71" i="66"/>
  <c r="DQ71" i="66"/>
  <c r="DC39" i="66"/>
  <c r="J39" i="66"/>
  <c r="DP39" i="66"/>
  <c r="DP73" i="66"/>
  <c r="DQ73" i="66" s="1"/>
  <c r="DC73" i="66"/>
  <c r="DF73" i="66" s="1"/>
  <c r="DE73" i="66"/>
  <c r="DI45" i="66"/>
  <c r="I45" i="66"/>
  <c r="DI82" i="66"/>
  <c r="I82" i="66"/>
  <c r="DI72" i="66"/>
  <c r="I72" i="66"/>
  <c r="DQ24" i="66"/>
  <c r="AD38" i="66"/>
  <c r="AA38" i="66"/>
  <c r="V38" i="66"/>
  <c r="AL38" i="66"/>
  <c r="AI38" i="66"/>
  <c r="AD79" i="66"/>
  <c r="AA79" i="66"/>
  <c r="S79" i="66"/>
  <c r="AL84" i="66"/>
  <c r="AI84" i="66"/>
  <c r="AD84" i="66"/>
  <c r="AA84" i="66"/>
  <c r="V84" i="66"/>
  <c r="DI17" i="66"/>
  <c r="I17" i="66"/>
  <c r="AL52" i="66"/>
  <c r="AI52" i="66"/>
  <c r="AD52" i="66"/>
  <c r="AL24" i="66"/>
  <c r="AD24" i="66"/>
  <c r="AA24" i="66"/>
  <c r="DC30" i="66"/>
  <c r="DF30" i="66" s="1"/>
  <c r="J30" i="66"/>
  <c r="DP30" i="66"/>
  <c r="DQ30" i="66" s="1"/>
  <c r="AD63" i="66"/>
  <c r="AA63" i="66"/>
  <c r="V63" i="66"/>
  <c r="S63" i="66"/>
  <c r="AL63" i="66"/>
  <c r="AI63" i="66"/>
  <c r="DI32" i="66"/>
  <c r="I32" i="66"/>
  <c r="DQ40" i="66"/>
  <c r="H40" i="66"/>
  <c r="K40" i="66" s="1"/>
  <c r="DB40" i="66"/>
  <c r="DC83" i="66"/>
  <c r="J88" i="66"/>
  <c r="DP88" i="66"/>
  <c r="DC88" i="66"/>
  <c r="AD66" i="66"/>
  <c r="AA66" i="66"/>
  <c r="V66" i="66"/>
  <c r="AL66" i="66"/>
  <c r="DI91" i="66"/>
  <c r="I91" i="66"/>
  <c r="DI97" i="66"/>
  <c r="I97" i="66"/>
  <c r="H50" i="66"/>
  <c r="K50" i="66" s="1"/>
  <c r="DB50" i="66"/>
  <c r="DQ50" i="66"/>
  <c r="J15" i="66"/>
  <c r="DP15" i="66"/>
  <c r="DC15" i="66"/>
  <c r="AD99" i="66"/>
  <c r="AA99" i="66"/>
  <c r="S99" i="66"/>
  <c r="AL99" i="66"/>
  <c r="AI99" i="66"/>
  <c r="AL74" i="66"/>
  <c r="AI74" i="66"/>
  <c r="AD74" i="66"/>
  <c r="V74" i="66"/>
  <c r="AD80" i="66"/>
  <c r="AA80" i="66"/>
  <c r="V80" i="66"/>
  <c r="DI11" i="66"/>
  <c r="I11" i="66"/>
  <c r="DP58" i="66"/>
  <c r="V50" i="66"/>
  <c r="S50" i="66"/>
  <c r="AL50" i="66"/>
  <c r="AI50" i="66"/>
  <c r="AD17" i="66"/>
  <c r="AA17" i="66"/>
  <c r="V17" i="66"/>
  <c r="AL17" i="66"/>
  <c r="AI17" i="66"/>
  <c r="DI60" i="66"/>
  <c r="I60" i="66"/>
  <c r="DQ69" i="66"/>
  <c r="H69" i="66"/>
  <c r="K69" i="66" s="1"/>
  <c r="DB69" i="66"/>
  <c r="DI61" i="66"/>
  <c r="I61" i="66"/>
  <c r="DI30" i="66"/>
  <c r="I30" i="66"/>
  <c r="H105" i="66"/>
  <c r="K105" i="66" s="1"/>
  <c r="H33" i="66"/>
  <c r="K33" i="66" s="1"/>
  <c r="J37" i="66"/>
  <c r="J36" i="66"/>
  <c r="J58" i="66"/>
  <c r="J101" i="66"/>
  <c r="AF8" i="66"/>
  <c r="AK8" i="66" s="1"/>
  <c r="AF24" i="66"/>
  <c r="AK24" i="66" s="1"/>
  <c r="J34" i="66"/>
  <c r="X91" i="66"/>
  <c r="J73" i="66"/>
  <c r="X44" i="66"/>
  <c r="AC44" i="66" s="1"/>
  <c r="P96" i="66"/>
  <c r="U96" i="66" s="1"/>
  <c r="X68" i="66"/>
  <c r="AC68" i="66" s="1"/>
  <c r="AF12" i="66"/>
  <c r="AK12" i="66" s="1"/>
  <c r="J92" i="66"/>
  <c r="P74" i="66"/>
  <c r="S74" i="66" s="1"/>
  <c r="J52" i="66"/>
  <c r="J77" i="66"/>
  <c r="AF57" i="66"/>
  <c r="AK57" i="66" s="1"/>
  <c r="P13" i="66"/>
  <c r="U13" i="66" s="1"/>
  <c r="P27" i="66"/>
  <c r="J54" i="66"/>
  <c r="X15" i="66"/>
  <c r="AC15" i="66" s="1"/>
  <c r="P8" i="66"/>
  <c r="U8" i="66" s="1"/>
  <c r="AF59" i="66"/>
  <c r="AK59" i="66" s="1"/>
  <c r="P78" i="66"/>
  <c r="U78" i="66" s="1"/>
  <c r="J106" i="66"/>
  <c r="P84" i="66"/>
  <c r="U84" i="66" s="1"/>
  <c r="AH69" i="66"/>
  <c r="AP69" i="66" s="1"/>
  <c r="X11" i="66"/>
  <c r="AC11" i="66" s="1"/>
  <c r="AH91" i="66"/>
  <c r="AP91" i="66" s="1"/>
  <c r="DS91" i="66" s="1"/>
  <c r="AH29" i="66"/>
  <c r="AH104" i="66"/>
  <c r="J89" i="66"/>
  <c r="Z30" i="66"/>
  <c r="P48" i="66"/>
  <c r="U48" i="66" s="1"/>
  <c r="J16" i="66"/>
  <c r="AH95" i="66"/>
  <c r="AH14" i="66"/>
  <c r="P32" i="66"/>
  <c r="U32" i="66" s="1"/>
  <c r="P80" i="66"/>
  <c r="U80" i="66" s="1"/>
  <c r="AH68" i="66"/>
  <c r="H25" i="66"/>
  <c r="Z101" i="66"/>
  <c r="Z9" i="66"/>
  <c r="P41" i="66"/>
  <c r="U41" i="66" s="1"/>
  <c r="AH98" i="66"/>
  <c r="Z46" i="66"/>
  <c r="X29" i="66"/>
  <c r="AC29" i="66" s="1"/>
  <c r="Z86" i="66"/>
  <c r="AF64" i="66"/>
  <c r="AK64" i="66" s="1"/>
  <c r="P76" i="66"/>
  <c r="U76" i="66" s="1"/>
  <c r="J21" i="66"/>
  <c r="AH75" i="66"/>
  <c r="P91" i="66"/>
  <c r="U91" i="66" s="1"/>
  <c r="J23" i="66"/>
  <c r="Z62" i="66"/>
  <c r="X92" i="66"/>
  <c r="AC92" i="66" s="1"/>
  <c r="Z41" i="66"/>
  <c r="AP41" i="66" s="1"/>
  <c r="DS41" i="66" s="1"/>
  <c r="AH82" i="66"/>
  <c r="AF28" i="66"/>
  <c r="AK28" i="66" s="1"/>
  <c r="X94" i="66"/>
  <c r="AC94" i="66" s="1"/>
  <c r="Z93" i="66"/>
  <c r="Z48" i="66"/>
  <c r="Z36" i="66"/>
  <c r="J74" i="66"/>
  <c r="AH26" i="66"/>
  <c r="AP26" i="66" s="1"/>
  <c r="DS26" i="66" s="1"/>
  <c r="X52" i="66"/>
  <c r="H20" i="66"/>
  <c r="K20" i="66" s="1"/>
  <c r="Z103" i="66"/>
  <c r="AP103" i="66" s="1"/>
  <c r="DU103" i="66" s="1"/>
  <c r="AH77" i="66"/>
  <c r="AH25" i="66"/>
  <c r="AH71" i="66"/>
  <c r="AP71" i="66" s="1"/>
  <c r="DU71" i="66" s="1"/>
  <c r="AF60" i="66"/>
  <c r="AK60" i="66" s="1"/>
  <c r="AH21" i="66"/>
  <c r="AH54" i="66"/>
  <c r="AF66" i="66"/>
  <c r="AI66" i="66" s="1"/>
  <c r="Z88" i="66"/>
  <c r="AH79" i="66"/>
  <c r="AF40" i="66"/>
  <c r="AK40" i="66" s="1"/>
  <c r="P15" i="66"/>
  <c r="U15" i="66" s="1"/>
  <c r="AH80" i="66"/>
  <c r="Z50" i="66"/>
  <c r="AP50" i="66" s="1"/>
  <c r="DS50" i="66" s="1"/>
  <c r="X47" i="66"/>
  <c r="AC47" i="66" s="1"/>
  <c r="P36" i="66"/>
  <c r="X32" i="66"/>
  <c r="AC32" i="66" s="1"/>
  <c r="P42" i="66"/>
  <c r="U42" i="66" s="1"/>
  <c r="P65" i="66"/>
  <c r="S65" i="66" s="1"/>
  <c r="P90" i="66"/>
  <c r="U90" i="66" s="1"/>
  <c r="AF100" i="66"/>
  <c r="AK100" i="66" s="1"/>
  <c r="P35" i="66"/>
  <c r="U35" i="66" s="1"/>
  <c r="X74" i="66"/>
  <c r="AC74" i="66" s="1"/>
  <c r="X21" i="66"/>
  <c r="AA21" i="66" s="1"/>
  <c r="P67" i="66"/>
  <c r="AF34" i="66"/>
  <c r="J97" i="66"/>
  <c r="AF88" i="66"/>
  <c r="AF92" i="66"/>
  <c r="AK92" i="66" s="1"/>
  <c r="J59" i="66"/>
  <c r="AF51" i="66"/>
  <c r="AK51" i="66" s="1"/>
  <c r="P49" i="66"/>
  <c r="P92" i="66"/>
  <c r="AF39" i="66"/>
  <c r="AK39" i="66" s="1"/>
  <c r="J9" i="66"/>
  <c r="X18" i="66"/>
  <c r="AC18" i="66" s="1"/>
  <c r="X13" i="66"/>
  <c r="J75" i="66"/>
  <c r="J17" i="66"/>
  <c r="AF55" i="66"/>
  <c r="AK55" i="66" s="1"/>
  <c r="J12" i="66"/>
  <c r="AF23" i="66"/>
  <c r="AK23" i="66" s="1"/>
  <c r="X96" i="66"/>
  <c r="AC96" i="66" s="1"/>
  <c r="P72" i="66"/>
  <c r="U72" i="66" s="1"/>
  <c r="J49" i="66"/>
  <c r="J18" i="66"/>
  <c r="P77" i="66"/>
  <c r="S77" i="66" s="1"/>
  <c r="P58" i="66"/>
  <c r="J63" i="66"/>
  <c r="J46" i="66"/>
  <c r="J27" i="66"/>
  <c r="AF61" i="66"/>
  <c r="AK61" i="66" s="1"/>
  <c r="AF85" i="66"/>
  <c r="AK85" i="66" s="1"/>
  <c r="P45" i="66"/>
  <c r="U45" i="66" s="1"/>
  <c r="AF103" i="66"/>
  <c r="AK103" i="66" s="1"/>
  <c r="X59" i="66"/>
  <c r="AC59" i="66" s="1"/>
  <c r="J80" i="66"/>
  <c r="J68" i="66"/>
  <c r="J48" i="66"/>
  <c r="Z102" i="70"/>
  <c r="R75" i="70"/>
  <c r="AH52" i="70"/>
  <c r="AH15" i="69"/>
  <c r="Z13" i="70"/>
  <c r="Z88" i="70"/>
  <c r="J51" i="70"/>
  <c r="AH53" i="70"/>
  <c r="AH8" i="69"/>
  <c r="R105" i="70"/>
  <c r="AH90" i="70"/>
  <c r="J28" i="70"/>
  <c r="H50" i="70"/>
  <c r="Z10" i="69"/>
  <c r="AH8" i="70"/>
  <c r="Z74" i="70"/>
  <c r="J52" i="70"/>
  <c r="R26" i="69"/>
  <c r="AH45" i="69"/>
  <c r="Z49" i="69"/>
  <c r="J82" i="70"/>
  <c r="R24" i="70"/>
  <c r="R28" i="70"/>
  <c r="H74" i="69"/>
  <c r="H93" i="69"/>
  <c r="Z79" i="70"/>
  <c r="H49" i="70"/>
  <c r="AH51" i="70"/>
  <c r="AH24" i="69"/>
  <c r="R100" i="70"/>
  <c r="AH73" i="70"/>
  <c r="J48" i="70"/>
  <c r="AH16" i="69"/>
  <c r="AH10" i="70"/>
  <c r="AH97" i="70"/>
  <c r="R48" i="70"/>
  <c r="H59" i="69"/>
  <c r="Z104" i="70"/>
  <c r="R80" i="70"/>
  <c r="H29" i="70"/>
  <c r="AH50" i="70"/>
  <c r="AH21" i="69"/>
  <c r="Z27" i="69"/>
  <c r="R28" i="69"/>
  <c r="H74" i="70"/>
  <c r="Z16" i="70"/>
  <c r="Z101" i="70"/>
  <c r="R81" i="70"/>
  <c r="AH85" i="70"/>
  <c r="AH46" i="70"/>
  <c r="H65" i="69"/>
  <c r="Z106" i="70"/>
  <c r="R11" i="69"/>
  <c r="R87" i="70"/>
  <c r="R49" i="70"/>
  <c r="R43" i="69"/>
  <c r="H92" i="70"/>
  <c r="Z56" i="69"/>
  <c r="J92" i="69"/>
  <c r="AH34" i="69"/>
  <c r="Z36" i="69"/>
  <c r="H58" i="70"/>
  <c r="H94" i="70"/>
  <c r="H20" i="69"/>
  <c r="H86" i="69"/>
  <c r="J102" i="69"/>
  <c r="J60" i="70"/>
  <c r="J96" i="70"/>
  <c r="R27" i="70"/>
  <c r="H75" i="69"/>
  <c r="H105" i="69"/>
  <c r="R48" i="69"/>
  <c r="J57" i="70"/>
  <c r="H72" i="70"/>
  <c r="Z18" i="70"/>
  <c r="H16" i="69"/>
  <c r="H68" i="69"/>
  <c r="J77" i="69"/>
  <c r="J90" i="69"/>
  <c r="J32" i="69"/>
  <c r="H31" i="69"/>
  <c r="H20" i="70"/>
  <c r="AH69" i="70"/>
  <c r="AH64" i="70"/>
  <c r="R57" i="70"/>
  <c r="J21" i="70"/>
  <c r="Z70" i="70"/>
  <c r="J40" i="69"/>
  <c r="H18" i="70"/>
  <c r="AH67" i="70"/>
  <c r="Z93" i="70"/>
  <c r="R7" i="69"/>
  <c r="AH12" i="70"/>
  <c r="AH99" i="70"/>
  <c r="R54" i="70"/>
  <c r="Z103" i="70"/>
  <c r="R89" i="70"/>
  <c r="Z44" i="69"/>
  <c r="J100" i="70"/>
  <c r="J25" i="69"/>
  <c r="R64" i="69"/>
  <c r="J67" i="69"/>
  <c r="H84" i="69"/>
  <c r="Z68" i="69"/>
  <c r="H37" i="70"/>
  <c r="J85" i="70"/>
  <c r="Z33" i="70"/>
  <c r="J11" i="69"/>
  <c r="R65" i="69"/>
  <c r="J69" i="69"/>
  <c r="Z29" i="69"/>
  <c r="R52" i="69"/>
  <c r="H88" i="70"/>
  <c r="J104" i="70"/>
  <c r="R35" i="70"/>
  <c r="AH61" i="69"/>
  <c r="R66" i="69"/>
  <c r="AH55" i="69"/>
  <c r="H65" i="70"/>
  <c r="H90" i="70"/>
  <c r="H7" i="69"/>
  <c r="H83" i="69"/>
  <c r="Z70" i="69"/>
  <c r="R61" i="70"/>
  <c r="J52" i="69"/>
  <c r="H35" i="69"/>
  <c r="H19" i="70"/>
  <c r="R65" i="70"/>
  <c r="J53" i="69"/>
  <c r="H43" i="69"/>
  <c r="H64" i="69"/>
  <c r="Z84" i="70"/>
  <c r="Z47" i="70"/>
  <c r="AH25" i="69"/>
  <c r="AH96" i="70"/>
  <c r="Z12" i="69"/>
  <c r="Z33" i="69"/>
  <c r="Z19" i="70"/>
  <c r="R51" i="69"/>
  <c r="H78" i="70"/>
  <c r="Z22" i="70"/>
  <c r="H19" i="69"/>
  <c r="R38" i="69"/>
  <c r="AH46" i="69"/>
  <c r="J44" i="70"/>
  <c r="H97" i="70"/>
  <c r="Z32" i="70"/>
  <c r="J22" i="69"/>
  <c r="R60" i="69"/>
  <c r="H78" i="69"/>
  <c r="H89" i="69"/>
  <c r="Z69" i="69"/>
  <c r="H40" i="70"/>
  <c r="J77" i="70"/>
  <c r="Z29" i="70"/>
  <c r="J15" i="69"/>
  <c r="J106" i="69"/>
  <c r="Z71" i="69"/>
  <c r="J44" i="69"/>
  <c r="H36" i="69"/>
  <c r="R66" i="70"/>
  <c r="J24" i="70"/>
  <c r="H48" i="69"/>
  <c r="AH60" i="70"/>
  <c r="AH72" i="70"/>
  <c r="H54" i="70"/>
  <c r="Z22" i="69"/>
  <c r="AH78" i="70"/>
  <c r="Z17" i="69"/>
  <c r="AH55" i="70"/>
  <c r="R86" i="70"/>
  <c r="AH20" i="69"/>
  <c r="AH37" i="69"/>
  <c r="Z50" i="69"/>
  <c r="J81" i="70"/>
  <c r="R31" i="70"/>
  <c r="AH57" i="69"/>
  <c r="J101" i="69"/>
  <c r="AH30" i="69"/>
  <c r="H61" i="70"/>
  <c r="H103" i="70"/>
  <c r="H12" i="69"/>
  <c r="Z59" i="69"/>
  <c r="J94" i="69"/>
  <c r="AH67" i="69"/>
  <c r="Z53" i="69"/>
  <c r="J79" i="70"/>
  <c r="R23" i="70"/>
  <c r="J13" i="69"/>
  <c r="H66" i="69"/>
  <c r="J79" i="69"/>
  <c r="J97" i="69"/>
  <c r="AH31" i="69"/>
  <c r="Z41" i="69"/>
  <c r="J91" i="70"/>
  <c r="R26" i="70"/>
  <c r="J8" i="69"/>
  <c r="H23" i="69"/>
  <c r="J80" i="69"/>
  <c r="J99" i="69"/>
  <c r="J33" i="69"/>
  <c r="H45" i="69"/>
  <c r="R42" i="70"/>
  <c r="R56" i="70"/>
  <c r="J54" i="69"/>
  <c r="Z71" i="70"/>
  <c r="J29" i="69"/>
  <c r="Z58" i="70"/>
  <c r="J13" i="70"/>
  <c r="H55" i="69"/>
  <c r="H30" i="69"/>
  <c r="Z43" i="70"/>
  <c r="R81" i="69"/>
  <c r="AH106" i="69"/>
  <c r="Z99" i="69"/>
  <c r="R87" i="69"/>
  <c r="AH93" i="69"/>
  <c r="Z88" i="69"/>
  <c r="R103" i="69"/>
  <c r="H7" i="70"/>
  <c r="H50" i="69"/>
  <c r="Z82" i="69"/>
  <c r="R97" i="69"/>
  <c r="R75" i="69"/>
  <c r="AH79" i="69"/>
  <c r="R86" i="69"/>
  <c r="AH101" i="69"/>
  <c r="Z85" i="69"/>
  <c r="R96" i="69"/>
  <c r="R73" i="69"/>
  <c r="Z105" i="69"/>
  <c r="R36" i="70"/>
  <c r="R74" i="69"/>
  <c r="AH77" i="69"/>
  <c r="R94" i="69"/>
  <c r="R78" i="69"/>
  <c r="Z39" i="70"/>
  <c r="R37" i="70"/>
  <c r="R72" i="69"/>
  <c r="Z89" i="69"/>
  <c r="R91" i="69"/>
  <c r="AH38" i="70"/>
  <c r="Z102" i="69"/>
  <c r="Z80" i="69"/>
  <c r="AH95" i="69"/>
  <c r="Z7" i="70"/>
  <c r="R102" i="70"/>
  <c r="AH75" i="70"/>
  <c r="J70" i="70"/>
  <c r="Z52" i="70"/>
  <c r="Z15" i="69"/>
  <c r="Z91" i="70"/>
  <c r="R88" i="70"/>
  <c r="Z53" i="70"/>
  <c r="Z8" i="69"/>
  <c r="AH105" i="70"/>
  <c r="Z77" i="70"/>
  <c r="J50" i="70"/>
  <c r="H60" i="69"/>
  <c r="Z95" i="70"/>
  <c r="R74" i="70"/>
  <c r="R13" i="69"/>
  <c r="AH26" i="69"/>
  <c r="Z45" i="69"/>
  <c r="J93" i="70"/>
  <c r="AH24" i="70"/>
  <c r="AH28" i="70"/>
  <c r="Z94" i="70"/>
  <c r="R79" i="70"/>
  <c r="Z51" i="70"/>
  <c r="Z24" i="69"/>
  <c r="AH100" i="70"/>
  <c r="H26" i="70"/>
  <c r="Z16" i="69"/>
  <c r="Z10" i="70"/>
  <c r="Z76" i="70"/>
  <c r="J27" i="70"/>
  <c r="J66" i="70"/>
  <c r="R18" i="69"/>
  <c r="J59" i="69"/>
  <c r="R9" i="70"/>
  <c r="R104" i="70"/>
  <c r="AH80" i="70"/>
  <c r="J68" i="70"/>
  <c r="Z50" i="70"/>
  <c r="Z21" i="69"/>
  <c r="R42" i="69"/>
  <c r="AH28" i="69"/>
  <c r="H59" i="70"/>
  <c r="H101" i="70"/>
  <c r="R14" i="70"/>
  <c r="R101" i="70"/>
  <c r="AH81" i="70"/>
  <c r="H67" i="70"/>
  <c r="R23" i="69"/>
  <c r="J65" i="69"/>
  <c r="R11" i="70"/>
  <c r="R106" i="70"/>
  <c r="J35" i="70"/>
  <c r="AH11" i="69"/>
  <c r="AH87" i="70"/>
  <c r="R35" i="69"/>
  <c r="AH43" i="69"/>
  <c r="H56" i="70"/>
  <c r="H9" i="69"/>
  <c r="H88" i="69"/>
  <c r="Z34" i="69"/>
  <c r="H36" i="70"/>
  <c r="J73" i="70"/>
  <c r="R17" i="70"/>
  <c r="J20" i="69"/>
  <c r="R58" i="69"/>
  <c r="H87" i="69"/>
  <c r="J38" i="70"/>
  <c r="H75" i="70"/>
  <c r="AH27" i="70"/>
  <c r="R40" i="69"/>
  <c r="AH48" i="69"/>
  <c r="H57" i="70"/>
  <c r="H99" i="70"/>
  <c r="Z34" i="70"/>
  <c r="J16" i="69"/>
  <c r="R63" i="69"/>
  <c r="J68" i="69"/>
  <c r="J31" i="69"/>
  <c r="Z62" i="70"/>
  <c r="J20" i="70"/>
  <c r="H49" i="69"/>
  <c r="H26" i="69"/>
  <c r="H11" i="70"/>
  <c r="AH57" i="70"/>
  <c r="R70" i="70"/>
  <c r="J18" i="70"/>
  <c r="H47" i="69"/>
  <c r="R15" i="70"/>
  <c r="R93" i="70"/>
  <c r="J32" i="70"/>
  <c r="AH7" i="69"/>
  <c r="Z12" i="70"/>
  <c r="H69" i="70"/>
  <c r="Z98" i="70"/>
  <c r="J53" i="70"/>
  <c r="R19" i="69"/>
  <c r="R103" i="70"/>
  <c r="AH89" i="70"/>
  <c r="J64" i="70"/>
  <c r="AH64" i="69"/>
  <c r="H100" i="69"/>
  <c r="R54" i="69"/>
  <c r="H84" i="70"/>
  <c r="J102" i="70"/>
  <c r="R33" i="70"/>
  <c r="AH65" i="69"/>
  <c r="H76" i="69"/>
  <c r="H95" i="69"/>
  <c r="R39" i="69"/>
  <c r="AH52" i="69"/>
  <c r="J39" i="70"/>
  <c r="H89" i="70"/>
  <c r="AH35" i="70"/>
  <c r="Z61" i="69"/>
  <c r="J81" i="69"/>
  <c r="J96" i="69"/>
  <c r="AH66" i="69"/>
  <c r="Z55" i="69"/>
  <c r="J83" i="70"/>
  <c r="R21" i="70"/>
  <c r="J7" i="69"/>
  <c r="R62" i="69"/>
  <c r="H98" i="69"/>
  <c r="H42" i="69"/>
  <c r="AH61" i="70"/>
  <c r="J35" i="69"/>
  <c r="Z63" i="70"/>
  <c r="J19" i="70"/>
  <c r="AH65" i="70"/>
  <c r="J43" i="69"/>
  <c r="Z82" i="70"/>
  <c r="R14" i="69"/>
  <c r="J64" i="69"/>
  <c r="Z92" i="70"/>
  <c r="R9" i="69"/>
  <c r="R84" i="70"/>
  <c r="J71" i="70"/>
  <c r="R47" i="70"/>
  <c r="Z25" i="69"/>
  <c r="H47" i="70"/>
  <c r="H62" i="69"/>
  <c r="H87" i="70"/>
  <c r="H10" i="69"/>
  <c r="J85" i="69"/>
  <c r="AH51" i="69"/>
  <c r="J45" i="70"/>
  <c r="J78" i="70"/>
  <c r="Z30" i="70"/>
  <c r="J19" i="69"/>
  <c r="J71" i="69"/>
  <c r="J73" i="69"/>
  <c r="J103" i="69"/>
  <c r="AH38" i="69"/>
  <c r="Z46" i="69"/>
  <c r="J86" i="70"/>
  <c r="R20" i="70"/>
  <c r="R32" i="70"/>
  <c r="AH60" i="69"/>
  <c r="R32" i="69"/>
  <c r="J62" i="70"/>
  <c r="J98" i="70"/>
  <c r="R29" i="70"/>
  <c r="H72" i="69"/>
  <c r="H91" i="69"/>
  <c r="R71" i="69"/>
  <c r="J17" i="70"/>
  <c r="Z41" i="70"/>
  <c r="J36" i="69"/>
  <c r="H14" i="70"/>
  <c r="AH66" i="70"/>
  <c r="J48" i="69"/>
  <c r="H27" i="69"/>
  <c r="J54" i="70"/>
  <c r="H33" i="70"/>
  <c r="Z83" i="70"/>
  <c r="Z55" i="70"/>
  <c r="AH86" i="70"/>
  <c r="H55" i="70"/>
  <c r="Z20" i="69"/>
  <c r="Z37" i="69"/>
  <c r="H42" i="70"/>
  <c r="AH31" i="70"/>
  <c r="Z57" i="69"/>
  <c r="Z30" i="69"/>
  <c r="J76" i="70"/>
  <c r="R25" i="70"/>
  <c r="J12" i="69"/>
  <c r="H82" i="69"/>
  <c r="Z67" i="69"/>
  <c r="J63" i="70"/>
  <c r="J105" i="70"/>
  <c r="AH23" i="70"/>
  <c r="J66" i="69"/>
  <c r="Z31" i="69"/>
  <c r="R47" i="69"/>
  <c r="H80" i="70"/>
  <c r="J106" i="70"/>
  <c r="AH26" i="70"/>
  <c r="J23" i="69"/>
  <c r="J45" i="69"/>
  <c r="H12" i="70"/>
  <c r="AH42" i="70"/>
  <c r="AH56" i="70"/>
  <c r="R71" i="70"/>
  <c r="R58" i="70"/>
  <c r="J55" i="69"/>
  <c r="Z68" i="70"/>
  <c r="J30" i="69"/>
  <c r="Z59" i="70"/>
  <c r="J10" i="70"/>
  <c r="Z40" i="70"/>
  <c r="R43" i="70"/>
  <c r="AH81" i="69"/>
  <c r="Z84" i="69"/>
  <c r="R99" i="69"/>
  <c r="AH87" i="69"/>
  <c r="Z83" i="69"/>
  <c r="R88" i="69"/>
  <c r="AH103" i="69"/>
  <c r="J7" i="70"/>
  <c r="J50" i="69"/>
  <c r="Z45" i="70"/>
  <c r="R82" i="69"/>
  <c r="AH97" i="69"/>
  <c r="Z92" i="69"/>
  <c r="Z79" i="69"/>
  <c r="AH86" i="69"/>
  <c r="Z44" i="70"/>
  <c r="R85" i="69"/>
  <c r="AH96" i="69"/>
  <c r="Z90" i="69"/>
  <c r="R105" i="69"/>
  <c r="AH36" i="70"/>
  <c r="Z100" i="69"/>
  <c r="Z77" i="69"/>
  <c r="AH94" i="69"/>
  <c r="Z104" i="69"/>
  <c r="R39" i="70"/>
  <c r="AH37" i="70"/>
  <c r="Z98" i="69"/>
  <c r="R89" i="69"/>
  <c r="AH91" i="69"/>
  <c r="AH76" i="69"/>
  <c r="R102" i="69"/>
  <c r="R80" i="69"/>
  <c r="R7" i="70"/>
  <c r="AH102" i="70"/>
  <c r="J31" i="70"/>
  <c r="R52" i="70"/>
  <c r="R13" i="70"/>
  <c r="R91" i="70"/>
  <c r="AH88" i="70"/>
  <c r="H51" i="70"/>
  <c r="R53" i="70"/>
  <c r="H58" i="69"/>
  <c r="Z90" i="70"/>
  <c r="R77" i="70"/>
  <c r="H28" i="70"/>
  <c r="R10" i="69"/>
  <c r="J60" i="69"/>
  <c r="Z8" i="70"/>
  <c r="R95" i="70"/>
  <c r="AH74" i="70"/>
  <c r="AH13" i="69"/>
  <c r="Z26" i="69"/>
  <c r="R49" i="69"/>
  <c r="H82" i="70"/>
  <c r="Z24" i="70"/>
  <c r="J17" i="69"/>
  <c r="J74" i="69"/>
  <c r="J93" i="69"/>
  <c r="R94" i="70"/>
  <c r="AH79" i="70"/>
  <c r="J49" i="70"/>
  <c r="R51" i="70"/>
  <c r="Z73" i="70"/>
  <c r="J26" i="70"/>
  <c r="H48" i="70"/>
  <c r="H57" i="69"/>
  <c r="Z97" i="70"/>
  <c r="R76" i="70"/>
  <c r="H27" i="70"/>
  <c r="AH48" i="70"/>
  <c r="AH18" i="69"/>
  <c r="AH9" i="70"/>
  <c r="AH104" i="70"/>
  <c r="J29" i="70"/>
  <c r="R50" i="70"/>
  <c r="R27" i="69"/>
  <c r="AH42" i="69"/>
  <c r="Z28" i="69"/>
  <c r="J74" i="70"/>
  <c r="R16" i="70"/>
  <c r="AH14" i="70"/>
  <c r="AH101" i="70"/>
  <c r="Z85" i="70"/>
  <c r="Z46" i="70"/>
  <c r="AH23" i="69"/>
  <c r="AH11" i="70"/>
  <c r="AH106" i="70"/>
  <c r="Z11" i="69"/>
  <c r="Z49" i="70"/>
  <c r="AH35" i="69"/>
  <c r="Z43" i="69"/>
  <c r="J92" i="70"/>
  <c r="J9" i="69"/>
  <c r="R56" i="69"/>
  <c r="H92" i="69"/>
  <c r="R36" i="69"/>
  <c r="J58" i="70"/>
  <c r="J94" i="70"/>
  <c r="AH17" i="70"/>
  <c r="AH58" i="69"/>
  <c r="J86" i="69"/>
  <c r="H102" i="69"/>
  <c r="H96" i="70"/>
  <c r="H21" i="69"/>
  <c r="J75" i="69"/>
  <c r="J105" i="69"/>
  <c r="AH40" i="69"/>
  <c r="Z48" i="69"/>
  <c r="J72" i="70"/>
  <c r="R18" i="70"/>
  <c r="R34" i="70"/>
  <c r="AH63" i="69"/>
  <c r="H77" i="69"/>
  <c r="H90" i="69"/>
  <c r="R62" i="70"/>
  <c r="J49" i="69"/>
  <c r="Z69" i="70"/>
  <c r="J26" i="69"/>
  <c r="Z64" i="70"/>
  <c r="J11" i="70"/>
  <c r="H28" i="69"/>
  <c r="H8" i="70"/>
  <c r="AH70" i="70"/>
  <c r="J47" i="69"/>
  <c r="Z67" i="70"/>
  <c r="AH15" i="70"/>
  <c r="AH93" i="70"/>
  <c r="Z7" i="69"/>
  <c r="Z99" i="70"/>
  <c r="AH54" i="70"/>
  <c r="R98" i="70"/>
  <c r="AH19" i="69"/>
  <c r="AH103" i="70"/>
  <c r="R44" i="69"/>
  <c r="Z64" i="69"/>
  <c r="J84" i="69"/>
  <c r="R68" i="69"/>
  <c r="AH54" i="69"/>
  <c r="J37" i="70"/>
  <c r="H85" i="70"/>
  <c r="AH33" i="70"/>
  <c r="Z65" i="69"/>
  <c r="R29" i="69"/>
  <c r="AH39" i="69"/>
  <c r="Z52" i="69"/>
  <c r="J88" i="70"/>
  <c r="H104" i="70"/>
  <c r="H14" i="69"/>
  <c r="Z66" i="69"/>
  <c r="J90" i="70"/>
  <c r="AH21" i="70"/>
  <c r="AH62" i="69"/>
  <c r="J83" i="69"/>
  <c r="R70" i="69"/>
  <c r="J42" i="69"/>
  <c r="H34" i="69"/>
  <c r="H9" i="70"/>
  <c r="R63" i="70"/>
  <c r="J46" i="69"/>
  <c r="H38" i="69"/>
  <c r="H16" i="70"/>
  <c r="R82" i="70"/>
  <c r="J46" i="70"/>
  <c r="AH14" i="69"/>
  <c r="R92" i="70"/>
  <c r="J34" i="70"/>
  <c r="AH9" i="69"/>
  <c r="AH84" i="70"/>
  <c r="AH47" i="70"/>
  <c r="Z96" i="70"/>
  <c r="R12" i="69"/>
  <c r="J62" i="69"/>
  <c r="R33" i="69"/>
  <c r="R19" i="70"/>
  <c r="J10" i="69"/>
  <c r="H70" i="69"/>
  <c r="Z51" i="69"/>
  <c r="R22" i="70"/>
  <c r="R30" i="70"/>
  <c r="Z38" i="69"/>
  <c r="H44" i="70"/>
  <c r="J97" i="70"/>
  <c r="AH20" i="70"/>
  <c r="AH32" i="70"/>
  <c r="Z60" i="69"/>
  <c r="J78" i="69"/>
  <c r="J89" i="69"/>
  <c r="R69" i="69"/>
  <c r="AH32" i="69"/>
  <c r="J40" i="70"/>
  <c r="H77" i="70"/>
  <c r="AH29" i="70"/>
  <c r="H106" i="69"/>
  <c r="H41" i="69"/>
  <c r="R41" i="70"/>
  <c r="J14" i="70"/>
  <c r="H51" i="69"/>
  <c r="J27" i="69"/>
  <c r="Z60" i="70"/>
  <c r="J15" i="70"/>
  <c r="Z72" i="70"/>
  <c r="R22" i="69"/>
  <c r="J63" i="69"/>
  <c r="R78" i="70"/>
  <c r="R17" i="69"/>
  <c r="R83" i="70"/>
  <c r="R55" i="70"/>
  <c r="H61" i="69"/>
  <c r="R50" i="69"/>
  <c r="H81" i="70"/>
  <c r="H18" i="69"/>
  <c r="J103" i="70"/>
  <c r="AH25" i="70"/>
  <c r="J24" i="69"/>
  <c r="R59" i="69"/>
  <c r="R53" i="69"/>
  <c r="H79" i="70"/>
  <c r="Z23" i="70"/>
  <c r="H97" i="69"/>
  <c r="R41" i="69"/>
  <c r="AH47" i="69"/>
  <c r="J41" i="70"/>
  <c r="Z26" i="70"/>
  <c r="H99" i="69"/>
  <c r="J12" i="70"/>
  <c r="H37" i="69"/>
  <c r="AH71" i="70"/>
  <c r="AH58" i="70"/>
  <c r="R68" i="70"/>
  <c r="R59" i="70"/>
  <c r="R40" i="70"/>
  <c r="AH43" i="70"/>
  <c r="Z106" i="69"/>
  <c r="R84" i="69"/>
  <c r="AH99" i="69"/>
  <c r="Z93" i="69"/>
  <c r="R83" i="69"/>
  <c r="AH88" i="69"/>
  <c r="R45" i="70"/>
  <c r="AH82" i="69"/>
  <c r="AH75" i="69"/>
  <c r="R92" i="69"/>
  <c r="R79" i="69"/>
  <c r="Z101" i="69"/>
  <c r="R44" i="70"/>
  <c r="AH85" i="69"/>
  <c r="J23" i="70"/>
  <c r="AH73" i="69"/>
  <c r="R90" i="69"/>
  <c r="AH105" i="69"/>
  <c r="AH74" i="69"/>
  <c r="R100" i="69"/>
  <c r="R77" i="69"/>
  <c r="AH78" i="69"/>
  <c r="R104" i="69"/>
  <c r="AH39" i="70"/>
  <c r="AH72" i="69"/>
  <c r="R98" i="69"/>
  <c r="AH89" i="69"/>
  <c r="Z38" i="70"/>
  <c r="Z76" i="69"/>
  <c r="AH102" i="69"/>
  <c r="Z95" i="69"/>
  <c r="AH7" i="70"/>
  <c r="Z75" i="70"/>
  <c r="H31" i="70"/>
  <c r="H70" i="70"/>
  <c r="R15" i="69"/>
  <c r="AH13" i="70"/>
  <c r="AH91" i="70"/>
  <c r="R8" i="69"/>
  <c r="J58" i="69"/>
  <c r="Z105" i="70"/>
  <c r="R90" i="70"/>
  <c r="AH77" i="70"/>
  <c r="AH10" i="69"/>
  <c r="R8" i="70"/>
  <c r="AH95" i="70"/>
  <c r="J30" i="70"/>
  <c r="H52" i="70"/>
  <c r="Z13" i="69"/>
  <c r="R45" i="69"/>
  <c r="AH49" i="69"/>
  <c r="J43" i="70"/>
  <c r="H93" i="70"/>
  <c r="Z28" i="70"/>
  <c r="H17" i="69"/>
  <c r="AH94" i="70"/>
  <c r="R24" i="69"/>
  <c r="J56" i="69"/>
  <c r="Z100" i="70"/>
  <c r="R73" i="70"/>
  <c r="R16" i="69"/>
  <c r="J57" i="69"/>
  <c r="R10" i="70"/>
  <c r="R97" i="70"/>
  <c r="AH76" i="70"/>
  <c r="H66" i="70"/>
  <c r="Z48" i="70"/>
  <c r="Z18" i="69"/>
  <c r="Z9" i="70"/>
  <c r="Z80" i="70"/>
  <c r="R21" i="69"/>
  <c r="AH27" i="69"/>
  <c r="Z42" i="69"/>
  <c r="J59" i="70"/>
  <c r="J101" i="70"/>
  <c r="AH16" i="70"/>
  <c r="Z14" i="70"/>
  <c r="Z81" i="70"/>
  <c r="R85" i="70"/>
  <c r="J67" i="70"/>
  <c r="Z23" i="69"/>
  <c r="Z11" i="70"/>
  <c r="H35" i="70"/>
  <c r="Z87" i="70"/>
  <c r="AH49" i="70"/>
  <c r="Z35" i="69"/>
  <c r="J56" i="70"/>
  <c r="AH56" i="69"/>
  <c r="J88" i="69"/>
  <c r="R34" i="69"/>
  <c r="AH36" i="69"/>
  <c r="J36" i="70"/>
  <c r="H73" i="70"/>
  <c r="Z17" i="70"/>
  <c r="Z58" i="69"/>
  <c r="J87" i="69"/>
  <c r="H38" i="70"/>
  <c r="J75" i="70"/>
  <c r="Z27" i="70"/>
  <c r="J21" i="69"/>
  <c r="Z40" i="69"/>
  <c r="J99" i="70"/>
  <c r="AH18" i="70"/>
  <c r="AH34" i="70"/>
  <c r="Z63" i="69"/>
  <c r="H32" i="69"/>
  <c r="AH62" i="70"/>
  <c r="R69" i="70"/>
  <c r="R64" i="70"/>
  <c r="J28" i="69"/>
  <c r="Z57" i="70"/>
  <c r="J8" i="70"/>
  <c r="H40" i="69"/>
  <c r="R67" i="70"/>
  <c r="Z15" i="70"/>
  <c r="R12" i="70"/>
  <c r="R99" i="70"/>
  <c r="J69" i="70"/>
  <c r="Z54" i="70"/>
  <c r="AH98" i="70"/>
  <c r="H53" i="70"/>
  <c r="Z19" i="69"/>
  <c r="Z89" i="70"/>
  <c r="AH44" i="69"/>
  <c r="H64" i="70"/>
  <c r="H25" i="69"/>
  <c r="H67" i="69"/>
  <c r="J100" i="69"/>
  <c r="AH68" i="69"/>
  <c r="Z54" i="69"/>
  <c r="J84" i="70"/>
  <c r="H102" i="70"/>
  <c r="H11" i="69"/>
  <c r="J76" i="69"/>
  <c r="J95" i="69"/>
  <c r="AH29" i="69"/>
  <c r="Z39" i="69"/>
  <c r="H39" i="70"/>
  <c r="J89" i="70"/>
  <c r="Z35" i="70"/>
  <c r="J14" i="69"/>
  <c r="R61" i="69"/>
  <c r="H81" i="69"/>
  <c r="H96" i="69"/>
  <c r="R55" i="69"/>
  <c r="J65" i="70"/>
  <c r="H83" i="70"/>
  <c r="Z21" i="70"/>
  <c r="Z62" i="69"/>
  <c r="J98" i="69"/>
  <c r="AH70" i="69"/>
  <c r="J34" i="69"/>
  <c r="Z61" i="70"/>
  <c r="J9" i="70"/>
  <c r="AH63" i="70"/>
  <c r="J38" i="69"/>
  <c r="Z65" i="70"/>
  <c r="J16" i="70"/>
  <c r="AH82" i="70"/>
  <c r="Z14" i="69"/>
  <c r="AH92" i="70"/>
  <c r="Z9" i="69"/>
  <c r="H71" i="70"/>
  <c r="R25" i="69"/>
  <c r="R96" i="70"/>
  <c r="J47" i="70"/>
  <c r="AH12" i="69"/>
  <c r="AH33" i="69"/>
  <c r="J87" i="70"/>
  <c r="AH19" i="70"/>
  <c r="J70" i="69"/>
  <c r="H85" i="69"/>
  <c r="H45" i="70"/>
  <c r="J95" i="70"/>
  <c r="AH22" i="70"/>
  <c r="AH30" i="70"/>
  <c r="H71" i="69"/>
  <c r="H73" i="69"/>
  <c r="H103" i="69"/>
  <c r="H86" i="70"/>
  <c r="Z20" i="70"/>
  <c r="H22" i="69"/>
  <c r="J104" i="69"/>
  <c r="AH69" i="69"/>
  <c r="Z32" i="69"/>
  <c r="H98" i="70"/>
  <c r="H15" i="69"/>
  <c r="J72" i="69"/>
  <c r="J91" i="69"/>
  <c r="AH71" i="69"/>
  <c r="J41" i="69"/>
  <c r="AH41" i="70"/>
  <c r="J51" i="69"/>
  <c r="Z66" i="70"/>
  <c r="J39" i="69"/>
  <c r="H24" i="70"/>
  <c r="R60" i="70"/>
  <c r="AH22" i="69"/>
  <c r="Z78" i="70"/>
  <c r="J33" i="70"/>
  <c r="AH17" i="69"/>
  <c r="AH83" i="70"/>
  <c r="Z86" i="70"/>
  <c r="J55" i="70"/>
  <c r="R20" i="69"/>
  <c r="J61" i="69"/>
  <c r="R37" i="69"/>
  <c r="AH50" i="69"/>
  <c r="J42" i="70"/>
  <c r="Z31" i="70"/>
  <c r="J18" i="69"/>
  <c r="R57" i="69"/>
  <c r="R30" i="69"/>
  <c r="J61" i="70"/>
  <c r="H76" i="70"/>
  <c r="Z25" i="70"/>
  <c r="AH59" i="69"/>
  <c r="J82" i="69"/>
  <c r="R67" i="69"/>
  <c r="AH53" i="69"/>
  <c r="H63" i="70"/>
  <c r="H105" i="70"/>
  <c r="H13" i="69"/>
  <c r="R31" i="69"/>
  <c r="AH41" i="69"/>
  <c r="Z47" i="69"/>
  <c r="J80" i="70"/>
  <c r="H106" i="70"/>
  <c r="H33" i="69"/>
  <c r="J25" i="70"/>
  <c r="Z42" i="70"/>
  <c r="J37" i="69"/>
  <c r="Z56" i="70"/>
  <c r="J22" i="70"/>
  <c r="H54" i="69"/>
  <c r="H29" i="69"/>
  <c r="H13" i="70"/>
  <c r="AH68" i="70"/>
  <c r="AH59" i="70"/>
  <c r="AH40" i="70"/>
  <c r="Z81" i="69"/>
  <c r="R106" i="69"/>
  <c r="AH84" i="69"/>
  <c r="Z87" i="69"/>
  <c r="AH83" i="69"/>
  <c r="Z103" i="69"/>
  <c r="AH45" i="70"/>
  <c r="Z97" i="69"/>
  <c r="Z75" i="69"/>
  <c r="AH92" i="69"/>
  <c r="Z86" i="69"/>
  <c r="R101" i="69"/>
  <c r="AH44" i="70"/>
  <c r="Z96" i="69"/>
  <c r="Z73" i="69"/>
  <c r="AH90" i="69"/>
  <c r="Z36" i="70"/>
  <c r="Z74" i="69"/>
  <c r="AH100" i="69"/>
  <c r="Z94" i="69"/>
  <c r="Z78" i="69"/>
  <c r="AH104" i="69"/>
  <c r="Z37" i="70"/>
  <c r="Z72" i="69"/>
  <c r="AH98" i="69"/>
  <c r="Z91" i="69"/>
  <c r="R38" i="70"/>
  <c r="R76" i="69"/>
  <c r="AH80" i="69"/>
  <c r="R95" i="69"/>
  <c r="DE54" i="66" l="1"/>
  <c r="DF101" i="66"/>
  <c r="DF53" i="66"/>
  <c r="DX72" i="66"/>
  <c r="Z21" i="63"/>
  <c r="AC21" i="63" s="1"/>
  <c r="Z6" i="63"/>
  <c r="AC6" i="63" s="1"/>
  <c r="Z24" i="63"/>
  <c r="AC24" i="63" s="1"/>
  <c r="AP56" i="66"/>
  <c r="DU56" i="66" s="1"/>
  <c r="AP72" i="66"/>
  <c r="AN43" i="66"/>
  <c r="DG43" i="66" s="1"/>
  <c r="V8" i="63"/>
  <c r="X8" i="63" s="1"/>
  <c r="V15" i="63"/>
  <c r="X15" i="63" s="1"/>
  <c r="V13" i="63"/>
  <c r="X13" i="63" s="1"/>
  <c r="DT8" i="66"/>
  <c r="DS20" i="66"/>
  <c r="S17" i="66"/>
  <c r="S62" i="66"/>
  <c r="AP93" i="66"/>
  <c r="DS93" i="66" s="1"/>
  <c r="AP104" i="66"/>
  <c r="DS104" i="66" s="1"/>
  <c r="V99" i="66"/>
  <c r="S24" i="66"/>
  <c r="S88" i="66"/>
  <c r="S37" i="66"/>
  <c r="DT56" i="66"/>
  <c r="S103" i="66"/>
  <c r="S57" i="66"/>
  <c r="S82" i="66"/>
  <c r="S70" i="66"/>
  <c r="DT55" i="66"/>
  <c r="V85" i="66"/>
  <c r="S60" i="66"/>
  <c r="S10" i="66"/>
  <c r="DF54" i="66"/>
  <c r="AP32" i="66"/>
  <c r="DS32" i="66" s="1"/>
  <c r="AN98" i="66"/>
  <c r="DE98" i="66" s="1"/>
  <c r="S92" i="66"/>
  <c r="S38" i="66"/>
  <c r="S16" i="66"/>
  <c r="S71" i="66"/>
  <c r="DT20" i="66"/>
  <c r="S20" i="66"/>
  <c r="S93" i="66"/>
  <c r="S11" i="66"/>
  <c r="DS8" i="66"/>
  <c r="S97" i="66"/>
  <c r="S31" i="66"/>
  <c r="R98" i="66"/>
  <c r="AP98" i="66" s="1"/>
  <c r="S101" i="66"/>
  <c r="S14" i="66"/>
  <c r="S94" i="66"/>
  <c r="S104" i="66"/>
  <c r="S29" i="66"/>
  <c r="AN89" i="66"/>
  <c r="DG89" i="66" s="1"/>
  <c r="AP11" i="66"/>
  <c r="DS11" i="66" s="1"/>
  <c r="AP96" i="66"/>
  <c r="DS96" i="66" s="1"/>
  <c r="AP82" i="66"/>
  <c r="DS82" i="66" s="1"/>
  <c r="S54" i="66"/>
  <c r="DT19" i="66"/>
  <c r="V20" i="66"/>
  <c r="DS61" i="66"/>
  <c r="S33" i="66"/>
  <c r="S89" i="66"/>
  <c r="AN16" i="66"/>
  <c r="AN37" i="66"/>
  <c r="DG37" i="66" s="1"/>
  <c r="DE75" i="66"/>
  <c r="DS84" i="66"/>
  <c r="DS47" i="66"/>
  <c r="DT84" i="66"/>
  <c r="W9" i="58"/>
  <c r="AP7" i="66"/>
  <c r="DU7" i="66" s="1"/>
  <c r="DE46" i="66"/>
  <c r="AM52" i="65"/>
  <c r="AN52" i="65"/>
  <c r="AM39" i="65"/>
  <c r="AN39" i="65"/>
  <c r="AM81" i="65"/>
  <c r="AN81" i="65"/>
  <c r="AM51" i="65"/>
  <c r="AN51" i="65"/>
  <c r="AM65" i="65"/>
  <c r="AN65" i="65"/>
  <c r="AN60" i="65"/>
  <c r="AM60" i="65"/>
  <c r="AM34" i="65"/>
  <c r="AN34" i="65"/>
  <c r="AM87" i="65"/>
  <c r="AN87" i="65"/>
  <c r="AM53" i="65"/>
  <c r="AN53" i="65"/>
  <c r="AN78" i="65"/>
  <c r="AM78" i="65"/>
  <c r="AM85" i="65"/>
  <c r="AN85" i="65"/>
  <c r="AN29" i="65"/>
  <c r="AM29" i="65"/>
  <c r="AN86" i="65"/>
  <c r="AM86" i="65"/>
  <c r="AM94" i="65"/>
  <c r="AN94" i="65"/>
  <c r="AN38" i="65"/>
  <c r="AM38" i="65"/>
  <c r="AN28" i="65"/>
  <c r="AM28" i="65"/>
  <c r="AM99" i="65"/>
  <c r="AN99" i="65"/>
  <c r="AM89" i="65"/>
  <c r="AN89" i="65"/>
  <c r="AM82" i="65"/>
  <c r="AN82" i="65"/>
  <c r="AN55" i="65"/>
  <c r="AM55" i="65"/>
  <c r="AM50" i="65"/>
  <c r="AN50" i="65"/>
  <c r="AM76" i="65"/>
  <c r="AN76" i="65"/>
  <c r="AM67" i="65"/>
  <c r="AN67" i="65"/>
  <c r="AM56" i="65"/>
  <c r="AN56" i="65"/>
  <c r="AM37" i="65"/>
  <c r="AN37" i="65"/>
  <c r="AN84" i="65"/>
  <c r="AM84" i="65"/>
  <c r="AM31" i="65"/>
  <c r="AN31" i="65"/>
  <c r="AN96" i="65"/>
  <c r="AM96" i="65"/>
  <c r="AM49" i="65"/>
  <c r="AN49" i="65"/>
  <c r="AM66" i="65"/>
  <c r="AN66" i="65"/>
  <c r="AM102" i="65"/>
  <c r="AN102" i="65"/>
  <c r="AM69" i="65"/>
  <c r="AN69" i="65"/>
  <c r="AM58" i="65"/>
  <c r="AN58" i="65"/>
  <c r="AM70" i="65"/>
  <c r="AN70" i="65"/>
  <c r="AM44" i="65"/>
  <c r="AN44" i="65"/>
  <c r="AM36" i="65"/>
  <c r="AN36" i="65"/>
  <c r="AM100" i="65"/>
  <c r="AN100" i="65"/>
  <c r="AN101" i="65"/>
  <c r="AM101" i="65"/>
  <c r="AM42" i="65"/>
  <c r="AN42" i="65"/>
  <c r="AN30" i="65"/>
  <c r="AM30" i="65"/>
  <c r="AM97" i="65"/>
  <c r="AN97" i="65"/>
  <c r="AM79" i="65"/>
  <c r="AN79" i="65"/>
  <c r="AM74" i="65"/>
  <c r="AN74" i="65"/>
  <c r="AM48" i="65"/>
  <c r="AN48" i="65"/>
  <c r="AN75" i="65"/>
  <c r="AM75" i="65"/>
  <c r="AM72" i="65"/>
  <c r="AN72" i="65"/>
  <c r="AN64" i="65"/>
  <c r="AM64" i="65"/>
  <c r="AN61" i="65"/>
  <c r="AM61" i="65"/>
  <c r="AN25" i="65"/>
  <c r="AM25" i="65"/>
  <c r="AM93" i="65"/>
  <c r="AN93" i="65"/>
  <c r="AN46" i="65"/>
  <c r="AM46" i="65"/>
  <c r="AM98" i="65"/>
  <c r="AN98" i="65"/>
  <c r="AM32" i="65"/>
  <c r="AN32" i="65"/>
  <c r="AM77" i="65"/>
  <c r="AN77" i="65"/>
  <c r="AM68" i="65"/>
  <c r="AN68" i="65"/>
  <c r="AM59" i="65"/>
  <c r="AN59" i="65"/>
  <c r="AM45" i="65"/>
  <c r="AN45" i="65"/>
  <c r="AN91" i="65"/>
  <c r="AM91" i="65"/>
  <c r="AM47" i="65"/>
  <c r="AN47" i="65"/>
  <c r="AM92" i="65"/>
  <c r="AN92" i="65"/>
  <c r="AM43" i="65"/>
  <c r="AN43" i="65"/>
  <c r="AM71" i="65"/>
  <c r="AN71" i="65"/>
  <c r="AM73" i="65"/>
  <c r="AN73" i="65"/>
  <c r="AM40" i="65"/>
  <c r="AN40" i="65"/>
  <c r="AM103" i="65"/>
  <c r="AN103" i="65"/>
  <c r="AM57" i="65"/>
  <c r="AN57" i="65"/>
  <c r="AM95" i="65"/>
  <c r="AN95" i="65"/>
  <c r="AN104" i="65"/>
  <c r="AM104" i="65"/>
  <c r="AM62" i="65"/>
  <c r="AN62" i="65"/>
  <c r="AM41" i="65"/>
  <c r="AN41" i="65"/>
  <c r="AM27" i="65"/>
  <c r="AN27" i="65"/>
  <c r="AM83" i="65"/>
  <c r="AN83" i="65"/>
  <c r="AM88" i="65"/>
  <c r="AN88" i="65"/>
  <c r="AM26" i="65"/>
  <c r="AN26" i="65"/>
  <c r="AN80" i="65"/>
  <c r="AM80" i="65"/>
  <c r="AM63" i="65"/>
  <c r="AN63" i="65"/>
  <c r="AN54" i="65"/>
  <c r="AM54" i="65"/>
  <c r="AN35" i="65"/>
  <c r="AM35" i="65"/>
  <c r="AM33" i="65"/>
  <c r="AN33" i="65"/>
  <c r="AN90" i="65"/>
  <c r="AM90" i="65"/>
  <c r="R14" i="58"/>
  <c r="W10" i="58"/>
  <c r="AL7" i="65"/>
  <c r="AS7" i="65"/>
  <c r="AS22" i="65"/>
  <c r="AL22" i="65"/>
  <c r="AL17" i="65"/>
  <c r="AS17" i="65"/>
  <c r="AL8" i="65"/>
  <c r="AS8" i="65"/>
  <c r="AL21" i="65"/>
  <c r="AS21" i="65"/>
  <c r="AS14" i="65"/>
  <c r="AL14" i="65"/>
  <c r="AL16" i="65"/>
  <c r="AS16" i="65"/>
  <c r="AL9" i="65"/>
  <c r="AS9" i="65"/>
  <c r="AS19" i="65"/>
  <c r="AL19" i="65"/>
  <c r="AS15" i="65"/>
  <c r="AL15" i="65"/>
  <c r="AL6" i="65"/>
  <c r="AS6" i="65"/>
  <c r="AL12" i="65"/>
  <c r="AS12" i="65"/>
  <c r="AS18" i="65"/>
  <c r="AL18" i="65"/>
  <c r="AS11" i="65"/>
  <c r="AL11" i="65"/>
  <c r="AS23" i="65"/>
  <c r="AL23" i="65"/>
  <c r="AS13" i="65"/>
  <c r="AL13" i="65"/>
  <c r="AL24" i="65"/>
  <c r="AS24" i="65"/>
  <c r="AS5" i="65"/>
  <c r="AL5" i="65"/>
  <c r="AL20" i="65"/>
  <c r="AS20" i="65"/>
  <c r="AS10" i="65"/>
  <c r="AL10" i="65"/>
  <c r="DF62" i="66"/>
  <c r="DF98" i="66"/>
  <c r="DT47" i="66"/>
  <c r="DE43" i="66"/>
  <c r="DS56" i="66"/>
  <c r="DE101" i="66"/>
  <c r="DE30" i="66"/>
  <c r="DS85" i="66"/>
  <c r="DE63" i="66"/>
  <c r="DT61" i="66"/>
  <c r="DS67" i="66"/>
  <c r="DF43" i="66"/>
  <c r="DT38" i="66"/>
  <c r="DC37" i="66"/>
  <c r="DF37" i="66" s="1"/>
  <c r="DT99" i="66"/>
  <c r="DQ67" i="66"/>
  <c r="DT67" i="66" s="1"/>
  <c r="DT32" i="66"/>
  <c r="DC89" i="66"/>
  <c r="DC63" i="66"/>
  <c r="DF63" i="66" s="1"/>
  <c r="DS69" i="66"/>
  <c r="S7" i="66"/>
  <c r="DS99" i="66"/>
  <c r="DF46" i="66"/>
  <c r="AI24" i="66"/>
  <c r="S96" i="66"/>
  <c r="AI40" i="66"/>
  <c r="AI59" i="66"/>
  <c r="S8" i="66"/>
  <c r="AI8" i="66"/>
  <c r="AA11" i="66"/>
  <c r="AI85" i="66"/>
  <c r="S91" i="66"/>
  <c r="DT91" i="66"/>
  <c r="AI60" i="66"/>
  <c r="S80" i="66"/>
  <c r="DS103" i="66"/>
  <c r="AI61" i="66"/>
  <c r="S84" i="66"/>
  <c r="DT71" i="66"/>
  <c r="DT104" i="66"/>
  <c r="DF7" i="66"/>
  <c r="U49" i="66"/>
  <c r="AN49" i="66"/>
  <c r="DE49" i="66" s="1"/>
  <c r="U27" i="66"/>
  <c r="AN27" i="66"/>
  <c r="DF27" i="66" s="1"/>
  <c r="AI39" i="66"/>
  <c r="S48" i="66"/>
  <c r="S35" i="66"/>
  <c r="AI12" i="66"/>
  <c r="AI92" i="66"/>
  <c r="U77" i="66"/>
  <c r="AN77" i="66"/>
  <c r="AK34" i="66"/>
  <c r="AN34" i="66"/>
  <c r="DF34" i="66" s="1"/>
  <c r="AC21" i="66"/>
  <c r="AN21" i="66"/>
  <c r="DE21" i="66" s="1"/>
  <c r="U65" i="66"/>
  <c r="AN65" i="66"/>
  <c r="DF65" i="66" s="1"/>
  <c r="U36" i="66"/>
  <c r="AN36" i="66"/>
  <c r="DF36" i="66" s="1"/>
  <c r="AC52" i="66"/>
  <c r="AN52" i="66"/>
  <c r="DF52" i="66" s="1"/>
  <c r="U74" i="66"/>
  <c r="AN74" i="66"/>
  <c r="DE74" i="66" s="1"/>
  <c r="DT69" i="66"/>
  <c r="DT103" i="66"/>
  <c r="DT82" i="66"/>
  <c r="DT93" i="66"/>
  <c r="DT41" i="66"/>
  <c r="AA68" i="66"/>
  <c r="AI64" i="66"/>
  <c r="AI23" i="66"/>
  <c r="AN12" i="66"/>
  <c r="DE12" i="66" s="1"/>
  <c r="AC13" i="66"/>
  <c r="AA13" i="66"/>
  <c r="AA15" i="66"/>
  <c r="AA32" i="66"/>
  <c r="AA59" i="66"/>
  <c r="S27" i="66"/>
  <c r="AA92" i="66"/>
  <c r="S49" i="66"/>
  <c r="S76" i="66"/>
  <c r="U58" i="66"/>
  <c r="AN58" i="66"/>
  <c r="DE58" i="66" s="1"/>
  <c r="S58" i="66"/>
  <c r="AK88" i="66"/>
  <c r="AN88" i="66"/>
  <c r="DF88" i="66" s="1"/>
  <c r="U67" i="66"/>
  <c r="AN67" i="66"/>
  <c r="DE67" i="66" s="1"/>
  <c r="AK66" i="66"/>
  <c r="AN66" i="66"/>
  <c r="DE66" i="66" s="1"/>
  <c r="AA74" i="66"/>
  <c r="AA52" i="66"/>
  <c r="DS71" i="66"/>
  <c r="AI88" i="66"/>
  <c r="AA18" i="66"/>
  <c r="AA96" i="66"/>
  <c r="AI28" i="66"/>
  <c r="AA47" i="66"/>
  <c r="AI100" i="66"/>
  <c r="S78" i="66"/>
  <c r="S90" i="66"/>
  <c r="AI103" i="66"/>
  <c r="S15" i="66"/>
  <c r="AI51" i="66"/>
  <c r="S36" i="66"/>
  <c r="S32" i="66"/>
  <c r="AI55" i="66"/>
  <c r="AI57" i="66"/>
  <c r="S41" i="66"/>
  <c r="AI34" i="66"/>
  <c r="AA44" i="66"/>
  <c r="S67" i="66"/>
  <c r="DF75" i="66"/>
  <c r="S13" i="66"/>
  <c r="U92" i="66"/>
  <c r="AN92" i="66"/>
  <c r="AC91" i="66"/>
  <c r="AA91" i="66"/>
  <c r="DT26" i="66"/>
  <c r="S72" i="66"/>
  <c r="S42" i="66"/>
  <c r="AA94" i="66"/>
  <c r="S45" i="66"/>
  <c r="AA29" i="66"/>
  <c r="AN59" i="66"/>
  <c r="DF59" i="66" s="1"/>
  <c r="CW49" i="69"/>
  <c r="CW20" i="70"/>
  <c r="CW72" i="70"/>
  <c r="CW20" i="69"/>
  <c r="CW65" i="69"/>
  <c r="DK75" i="70"/>
  <c r="CW60" i="69"/>
  <c r="CW56" i="69"/>
  <c r="CW51" i="70"/>
  <c r="DT33" i="66"/>
  <c r="DT83" i="66"/>
  <c r="DT72" i="66"/>
  <c r="DQ7" i="66"/>
  <c r="DT7" i="66" s="1"/>
  <c r="S95" i="69"/>
  <c r="V95" i="69"/>
  <c r="AI80" i="69"/>
  <c r="AL80" i="69"/>
  <c r="S76" i="69"/>
  <c r="V76" i="69"/>
  <c r="V38" i="70"/>
  <c r="S38" i="70"/>
  <c r="AA91" i="69"/>
  <c r="AD91" i="69"/>
  <c r="AI98" i="69"/>
  <c r="AL98" i="69"/>
  <c r="AA72" i="69"/>
  <c r="AD72" i="69"/>
  <c r="AD37" i="70"/>
  <c r="AA37" i="70"/>
  <c r="AI104" i="69"/>
  <c r="AL104" i="69"/>
  <c r="AA78" i="69"/>
  <c r="AD78" i="69"/>
  <c r="AA94" i="69"/>
  <c r="AD94" i="69"/>
  <c r="AI100" i="69"/>
  <c r="AL100" i="69"/>
  <c r="AA74" i="69"/>
  <c r="AD74" i="69"/>
  <c r="AD36" i="70"/>
  <c r="AA36" i="70"/>
  <c r="AI90" i="69"/>
  <c r="AL90" i="69"/>
  <c r="AA73" i="69"/>
  <c r="AD73" i="69"/>
  <c r="AA96" i="69"/>
  <c r="AD96" i="69"/>
  <c r="AL44" i="70"/>
  <c r="AI44" i="70"/>
  <c r="S101" i="69"/>
  <c r="V101" i="69"/>
  <c r="AA86" i="69"/>
  <c r="AD86" i="69"/>
  <c r="AI92" i="69"/>
  <c r="AL92" i="69"/>
  <c r="AA75" i="69"/>
  <c r="AD75" i="69"/>
  <c r="AA97" i="69"/>
  <c r="AD97" i="69"/>
  <c r="AL45" i="70"/>
  <c r="AI45" i="70"/>
  <c r="AA103" i="69"/>
  <c r="AD103" i="69"/>
  <c r="AI83" i="69"/>
  <c r="AL83" i="69"/>
  <c r="R93" i="69"/>
  <c r="AP93" i="69" s="1"/>
  <c r="DM93" i="69" s="1"/>
  <c r="AA87" i="69"/>
  <c r="AD87" i="69"/>
  <c r="AI84" i="69"/>
  <c r="AL84" i="69"/>
  <c r="S106" i="69"/>
  <c r="V106" i="69"/>
  <c r="AA81" i="69"/>
  <c r="AD81" i="69"/>
  <c r="AL40" i="70"/>
  <c r="AI40" i="70"/>
  <c r="AL59" i="70"/>
  <c r="AI59" i="70"/>
  <c r="AL68" i="70"/>
  <c r="AI68" i="70"/>
  <c r="M13" i="70"/>
  <c r="AN13" i="70"/>
  <c r="M29" i="69"/>
  <c r="AN29" i="69"/>
  <c r="M54" i="69"/>
  <c r="AN54" i="69"/>
  <c r="N22" i="70"/>
  <c r="AP22" i="70"/>
  <c r="AD56" i="70"/>
  <c r="AA56" i="70"/>
  <c r="N37" i="69"/>
  <c r="K37" i="69"/>
  <c r="AP37" i="69"/>
  <c r="AD42" i="70"/>
  <c r="AA42" i="70"/>
  <c r="N25" i="70"/>
  <c r="AP25" i="70"/>
  <c r="M33" i="69"/>
  <c r="AN33" i="69"/>
  <c r="H8" i="69"/>
  <c r="K8" i="69" s="1"/>
  <c r="M106" i="70"/>
  <c r="AN106" i="70"/>
  <c r="N80" i="70"/>
  <c r="AP80" i="70"/>
  <c r="K80" i="70"/>
  <c r="AA47" i="69"/>
  <c r="AD47" i="69"/>
  <c r="AI41" i="69"/>
  <c r="AL41" i="69"/>
  <c r="S31" i="69"/>
  <c r="V31" i="69"/>
  <c r="M13" i="69"/>
  <c r="AN13" i="69"/>
  <c r="M105" i="70"/>
  <c r="AN105" i="70"/>
  <c r="M63" i="70"/>
  <c r="AN63" i="70"/>
  <c r="AI53" i="69"/>
  <c r="AL53" i="69"/>
  <c r="S67" i="69"/>
  <c r="V67" i="69"/>
  <c r="N82" i="69"/>
  <c r="K82" i="69"/>
  <c r="AP82" i="69"/>
  <c r="AI59" i="69"/>
  <c r="AL59" i="69"/>
  <c r="AD25" i="70"/>
  <c r="AA25" i="70"/>
  <c r="M76" i="70"/>
  <c r="AN76" i="70"/>
  <c r="N61" i="70"/>
  <c r="AP61" i="70"/>
  <c r="K61" i="70"/>
  <c r="S30" i="69"/>
  <c r="V30" i="69"/>
  <c r="S57" i="69"/>
  <c r="V57" i="69"/>
  <c r="N18" i="69"/>
  <c r="K18" i="69"/>
  <c r="AP18" i="69"/>
  <c r="AD31" i="70"/>
  <c r="AA31" i="70"/>
  <c r="N42" i="70"/>
  <c r="AP42" i="70"/>
  <c r="K42" i="70"/>
  <c r="AI50" i="69"/>
  <c r="AL50" i="69"/>
  <c r="S37" i="69"/>
  <c r="V37" i="69"/>
  <c r="N61" i="69"/>
  <c r="AP61" i="69"/>
  <c r="K61" i="69"/>
  <c r="S20" i="69"/>
  <c r="V20" i="69"/>
  <c r="N55" i="70"/>
  <c r="K55" i="70"/>
  <c r="AP55" i="70"/>
  <c r="AD86" i="70"/>
  <c r="AA86" i="70"/>
  <c r="AL83" i="70"/>
  <c r="AI83" i="70"/>
  <c r="AI17" i="69"/>
  <c r="AL17" i="69"/>
  <c r="N33" i="70"/>
  <c r="K33" i="70"/>
  <c r="AP33" i="70"/>
  <c r="AD78" i="70"/>
  <c r="AA78" i="70"/>
  <c r="AI22" i="69"/>
  <c r="AL22" i="69"/>
  <c r="R72" i="70"/>
  <c r="AP72" i="70" s="1"/>
  <c r="V60" i="70"/>
  <c r="S60" i="70"/>
  <c r="M24" i="70"/>
  <c r="AN24" i="70"/>
  <c r="N39" i="69"/>
  <c r="AP39" i="69"/>
  <c r="AD66" i="70"/>
  <c r="AA66" i="70"/>
  <c r="N51" i="69"/>
  <c r="K51" i="69"/>
  <c r="AP51" i="69"/>
  <c r="AL41" i="70"/>
  <c r="AI41" i="70"/>
  <c r="H44" i="69"/>
  <c r="K44" i="69" s="1"/>
  <c r="N41" i="69"/>
  <c r="K41" i="69"/>
  <c r="AP41" i="69"/>
  <c r="AI71" i="69"/>
  <c r="AL71" i="69"/>
  <c r="N91" i="69"/>
  <c r="K91" i="69"/>
  <c r="AP91" i="69"/>
  <c r="N72" i="69"/>
  <c r="K72" i="69"/>
  <c r="AP72" i="69"/>
  <c r="M15" i="69"/>
  <c r="AN15" i="69"/>
  <c r="M98" i="70"/>
  <c r="AN98" i="70"/>
  <c r="H62" i="70"/>
  <c r="AA32" i="69"/>
  <c r="AD32" i="69"/>
  <c r="AI69" i="69"/>
  <c r="AL69" i="69"/>
  <c r="N104" i="69"/>
  <c r="AP104" i="69"/>
  <c r="M22" i="69"/>
  <c r="AN22" i="69"/>
  <c r="AD20" i="70"/>
  <c r="AA20" i="70"/>
  <c r="M86" i="70"/>
  <c r="AN86" i="70"/>
  <c r="R46" i="69"/>
  <c r="M103" i="69"/>
  <c r="AN103" i="69"/>
  <c r="M73" i="69"/>
  <c r="AN73" i="69"/>
  <c r="M71" i="69"/>
  <c r="AN71" i="69"/>
  <c r="AL30" i="70"/>
  <c r="AI30" i="70"/>
  <c r="AL22" i="70"/>
  <c r="AI22" i="70"/>
  <c r="N95" i="70"/>
  <c r="AP95" i="70"/>
  <c r="M45" i="70"/>
  <c r="AN45" i="70"/>
  <c r="M85" i="69"/>
  <c r="AN85" i="69"/>
  <c r="N70" i="69"/>
  <c r="K70" i="69"/>
  <c r="AP70" i="69"/>
  <c r="AL19" i="70"/>
  <c r="AI19" i="70"/>
  <c r="N87" i="70"/>
  <c r="K87" i="70"/>
  <c r="AP87" i="70"/>
  <c r="AI33" i="69"/>
  <c r="AL33" i="69"/>
  <c r="AI12" i="69"/>
  <c r="AL12" i="69"/>
  <c r="N47" i="70"/>
  <c r="K47" i="70"/>
  <c r="AP47" i="70"/>
  <c r="V96" i="70"/>
  <c r="S96" i="70"/>
  <c r="S25" i="69"/>
  <c r="V25" i="69"/>
  <c r="M71" i="70"/>
  <c r="AN71" i="70"/>
  <c r="AA9" i="69"/>
  <c r="AD9" i="69"/>
  <c r="AL92" i="70"/>
  <c r="AI92" i="70"/>
  <c r="AA14" i="69"/>
  <c r="AD14" i="69"/>
  <c r="AL82" i="70"/>
  <c r="AI82" i="70"/>
  <c r="H53" i="69"/>
  <c r="K53" i="69" s="1"/>
  <c r="N16" i="70"/>
  <c r="AP16" i="70"/>
  <c r="K16" i="70"/>
  <c r="AD65" i="70"/>
  <c r="AA65" i="70"/>
  <c r="N38" i="69"/>
  <c r="K38" i="69"/>
  <c r="AP38" i="69"/>
  <c r="AL63" i="70"/>
  <c r="AI63" i="70"/>
  <c r="H52" i="69"/>
  <c r="K52" i="69" s="1"/>
  <c r="N9" i="70"/>
  <c r="K9" i="70"/>
  <c r="AP9" i="70"/>
  <c r="AD61" i="70"/>
  <c r="AA61" i="70"/>
  <c r="N34" i="69"/>
  <c r="AP34" i="69"/>
  <c r="K34" i="69"/>
  <c r="AI70" i="69"/>
  <c r="AL70" i="69"/>
  <c r="N98" i="69"/>
  <c r="K98" i="69"/>
  <c r="AP98" i="69"/>
  <c r="AA62" i="69"/>
  <c r="AD62" i="69"/>
  <c r="AD21" i="70"/>
  <c r="AA21" i="70"/>
  <c r="M83" i="70"/>
  <c r="AN83" i="70"/>
  <c r="CZ83" i="70" s="1"/>
  <c r="N65" i="70"/>
  <c r="AP65" i="70"/>
  <c r="DM65" i="70" s="1"/>
  <c r="K65" i="70"/>
  <c r="S55" i="69"/>
  <c r="V55" i="69"/>
  <c r="M96" i="69"/>
  <c r="AN96" i="69"/>
  <c r="M81" i="69"/>
  <c r="AN81" i="69"/>
  <c r="CZ81" i="69" s="1"/>
  <c r="S61" i="69"/>
  <c r="V61" i="69"/>
  <c r="N14" i="69"/>
  <c r="AP14" i="69"/>
  <c r="DM14" i="69" s="1"/>
  <c r="K14" i="69"/>
  <c r="AD35" i="70"/>
  <c r="AA35" i="70"/>
  <c r="N89" i="70"/>
  <c r="K89" i="70"/>
  <c r="AP89" i="70"/>
  <c r="DM89" i="70" s="1"/>
  <c r="M39" i="70"/>
  <c r="AN39" i="70"/>
  <c r="AA39" i="69"/>
  <c r="AD39" i="69"/>
  <c r="AI29" i="69"/>
  <c r="AL29" i="69"/>
  <c r="N95" i="69"/>
  <c r="K95" i="69"/>
  <c r="AP95" i="69"/>
  <c r="N76" i="69"/>
  <c r="K76" i="69"/>
  <c r="AP76" i="69"/>
  <c r="H69" i="69"/>
  <c r="K69" i="69" s="1"/>
  <c r="M11" i="69"/>
  <c r="AN11" i="69"/>
  <c r="M102" i="70"/>
  <c r="AN102" i="70"/>
  <c r="N84" i="70"/>
  <c r="K84" i="70"/>
  <c r="AP84" i="70"/>
  <c r="DM84" i="70" s="1"/>
  <c r="AA54" i="69"/>
  <c r="AD54" i="69"/>
  <c r="AI68" i="69"/>
  <c r="AL68" i="69"/>
  <c r="N100" i="69"/>
  <c r="AP100" i="69"/>
  <c r="K100" i="69"/>
  <c r="M67" i="69"/>
  <c r="AN67" i="69"/>
  <c r="M25" i="69"/>
  <c r="AN25" i="69"/>
  <c r="M64" i="70"/>
  <c r="AN64" i="70"/>
  <c r="AI44" i="69"/>
  <c r="AL44" i="69"/>
  <c r="AD89" i="70"/>
  <c r="AA89" i="70"/>
  <c r="AA19" i="69"/>
  <c r="AD19" i="69"/>
  <c r="M53" i="70"/>
  <c r="AN53" i="70"/>
  <c r="CZ53" i="70" s="1"/>
  <c r="AL98" i="70"/>
  <c r="AI98" i="70"/>
  <c r="AD54" i="70"/>
  <c r="AA54" i="70"/>
  <c r="N69" i="70"/>
  <c r="AP69" i="70"/>
  <c r="DM69" i="70" s="1"/>
  <c r="K69" i="70"/>
  <c r="V99" i="70"/>
  <c r="S99" i="70"/>
  <c r="V12" i="70"/>
  <c r="S12" i="70"/>
  <c r="H32" i="70"/>
  <c r="AD15" i="70"/>
  <c r="AA15" i="70"/>
  <c r="V67" i="70"/>
  <c r="S67" i="70"/>
  <c r="M40" i="69"/>
  <c r="AN40" i="69"/>
  <c r="H21" i="70"/>
  <c r="N8" i="70"/>
  <c r="AP8" i="70"/>
  <c r="DM8" i="70" s="1"/>
  <c r="K8" i="70"/>
  <c r="AD57" i="70"/>
  <c r="AA57" i="70"/>
  <c r="N28" i="69"/>
  <c r="K28" i="69"/>
  <c r="AP28" i="69"/>
  <c r="V64" i="70"/>
  <c r="S64" i="70"/>
  <c r="V69" i="70"/>
  <c r="S69" i="70"/>
  <c r="AL62" i="70"/>
  <c r="AI62" i="70"/>
  <c r="M32" i="69"/>
  <c r="AN32" i="69"/>
  <c r="AA63" i="69"/>
  <c r="AD63" i="69"/>
  <c r="AL34" i="70"/>
  <c r="AI34" i="70"/>
  <c r="AL18" i="70"/>
  <c r="AI18" i="70"/>
  <c r="N99" i="70"/>
  <c r="K99" i="70"/>
  <c r="AP99" i="70"/>
  <c r="AA40" i="69"/>
  <c r="AD40" i="69"/>
  <c r="N21" i="69"/>
  <c r="AP21" i="69"/>
  <c r="DM21" i="69" s="1"/>
  <c r="K21" i="69"/>
  <c r="AD27" i="70"/>
  <c r="AA27" i="70"/>
  <c r="N75" i="70"/>
  <c r="K75" i="70"/>
  <c r="AP75" i="70"/>
  <c r="DM75" i="70" s="1"/>
  <c r="M38" i="70"/>
  <c r="AN38" i="70"/>
  <c r="N87" i="69"/>
  <c r="K87" i="69"/>
  <c r="AP87" i="69"/>
  <c r="DM87" i="69" s="1"/>
  <c r="AA58" i="69"/>
  <c r="AD58" i="69"/>
  <c r="AD17" i="70"/>
  <c r="AA17" i="70"/>
  <c r="M73" i="70"/>
  <c r="AN73" i="70"/>
  <c r="CZ73" i="70" s="1"/>
  <c r="N36" i="70"/>
  <c r="AP36" i="70"/>
  <c r="DM36" i="70" s="1"/>
  <c r="K36" i="70"/>
  <c r="AI36" i="69"/>
  <c r="AL36" i="69"/>
  <c r="S34" i="69"/>
  <c r="V34" i="69"/>
  <c r="N88" i="69"/>
  <c r="K88" i="69"/>
  <c r="AP88" i="69"/>
  <c r="DM88" i="69" s="1"/>
  <c r="AI56" i="69"/>
  <c r="AL56" i="69"/>
  <c r="N56" i="70"/>
  <c r="K56" i="70"/>
  <c r="AP56" i="70"/>
  <c r="DM56" i="70" s="1"/>
  <c r="AA35" i="69"/>
  <c r="AD35" i="69"/>
  <c r="AL49" i="70"/>
  <c r="AI49" i="70"/>
  <c r="AD87" i="70"/>
  <c r="AA87" i="70"/>
  <c r="M35" i="70"/>
  <c r="AN35" i="70"/>
  <c r="AD11" i="70"/>
  <c r="AA11" i="70"/>
  <c r="AA23" i="69"/>
  <c r="AD23" i="69"/>
  <c r="R46" i="70"/>
  <c r="AP46" i="70" s="1"/>
  <c r="N67" i="70"/>
  <c r="K67" i="70"/>
  <c r="AP67" i="70"/>
  <c r="DM67" i="70" s="1"/>
  <c r="V85" i="70"/>
  <c r="S85" i="70"/>
  <c r="AD81" i="70"/>
  <c r="AA81" i="70"/>
  <c r="AD14" i="70"/>
  <c r="AA14" i="70"/>
  <c r="AL16" i="70"/>
  <c r="AI16" i="70"/>
  <c r="N101" i="70"/>
  <c r="K101" i="70"/>
  <c r="AP101" i="70"/>
  <c r="DM101" i="70" s="1"/>
  <c r="N59" i="70"/>
  <c r="AP59" i="70"/>
  <c r="DM59" i="70" s="1"/>
  <c r="K59" i="70"/>
  <c r="AA42" i="69"/>
  <c r="AD42" i="69"/>
  <c r="AI27" i="69"/>
  <c r="AL27" i="69"/>
  <c r="S21" i="69"/>
  <c r="V21" i="69"/>
  <c r="H68" i="70"/>
  <c r="AD80" i="70"/>
  <c r="AA80" i="70"/>
  <c r="AD9" i="70"/>
  <c r="AA9" i="70"/>
  <c r="AA18" i="69"/>
  <c r="AD18" i="69"/>
  <c r="AD48" i="70"/>
  <c r="AA48" i="70"/>
  <c r="M66" i="70"/>
  <c r="AN66" i="70"/>
  <c r="AL76" i="70"/>
  <c r="AI76" i="70"/>
  <c r="V97" i="70"/>
  <c r="S97" i="70"/>
  <c r="V10" i="70"/>
  <c r="S10" i="70"/>
  <c r="N57" i="69"/>
  <c r="AP57" i="69"/>
  <c r="DM57" i="69" s="1"/>
  <c r="K57" i="69"/>
  <c r="S16" i="69"/>
  <c r="V16" i="69"/>
  <c r="V73" i="70"/>
  <c r="S73" i="70"/>
  <c r="AD100" i="70"/>
  <c r="AA100" i="70"/>
  <c r="N56" i="69"/>
  <c r="AP56" i="69"/>
  <c r="DM56" i="69" s="1"/>
  <c r="S24" i="69"/>
  <c r="V24" i="69"/>
  <c r="AL94" i="70"/>
  <c r="AI94" i="70"/>
  <c r="M17" i="69"/>
  <c r="AN17" i="69"/>
  <c r="CZ17" i="69" s="1"/>
  <c r="AD28" i="70"/>
  <c r="AA28" i="70"/>
  <c r="M93" i="70"/>
  <c r="AN93" i="70"/>
  <c r="CZ93" i="70" s="1"/>
  <c r="N43" i="70"/>
  <c r="AP43" i="70"/>
  <c r="DM43" i="70" s="1"/>
  <c r="AI49" i="69"/>
  <c r="AL49" i="69"/>
  <c r="S45" i="69"/>
  <c r="V45" i="69"/>
  <c r="AA13" i="69"/>
  <c r="AD13" i="69"/>
  <c r="M52" i="70"/>
  <c r="AN52" i="70"/>
  <c r="N30" i="70"/>
  <c r="AP30" i="70"/>
  <c r="DM30" i="70" s="1"/>
  <c r="AL95" i="70"/>
  <c r="AI95" i="70"/>
  <c r="V8" i="70"/>
  <c r="S8" i="70"/>
  <c r="AI10" i="69"/>
  <c r="AL10" i="69"/>
  <c r="AL77" i="70"/>
  <c r="AI77" i="70"/>
  <c r="V90" i="70"/>
  <c r="S90" i="70"/>
  <c r="AD105" i="70"/>
  <c r="AA105" i="70"/>
  <c r="N58" i="69"/>
  <c r="AP58" i="69"/>
  <c r="DM58" i="69" s="1"/>
  <c r="K58" i="69"/>
  <c r="S8" i="69"/>
  <c r="V8" i="69"/>
  <c r="AL91" i="70"/>
  <c r="AI91" i="70"/>
  <c r="AL13" i="70"/>
  <c r="AI13" i="70"/>
  <c r="S15" i="69"/>
  <c r="V15" i="69"/>
  <c r="M70" i="70"/>
  <c r="AN70" i="70"/>
  <c r="M31" i="70"/>
  <c r="AN31" i="70"/>
  <c r="CZ31" i="70" s="1"/>
  <c r="AD75" i="70"/>
  <c r="AA75" i="70"/>
  <c r="AL7" i="70"/>
  <c r="AI7" i="70"/>
  <c r="AA95" i="69"/>
  <c r="AD95" i="69"/>
  <c r="AI102" i="69"/>
  <c r="AL102" i="69"/>
  <c r="AA76" i="69"/>
  <c r="AD76" i="69"/>
  <c r="AD38" i="70"/>
  <c r="AA38" i="70"/>
  <c r="AI89" i="69"/>
  <c r="AL89" i="69"/>
  <c r="S98" i="69"/>
  <c r="V98" i="69"/>
  <c r="AI72" i="69"/>
  <c r="AL72" i="69"/>
  <c r="AL39" i="70"/>
  <c r="AI39" i="70"/>
  <c r="S104" i="69"/>
  <c r="V104" i="69"/>
  <c r="AI78" i="69"/>
  <c r="AL78" i="69"/>
  <c r="S77" i="69"/>
  <c r="V77" i="69"/>
  <c r="S100" i="69"/>
  <c r="V100" i="69"/>
  <c r="AI74" i="69"/>
  <c r="AL74" i="69"/>
  <c r="AI105" i="69"/>
  <c r="AL105" i="69"/>
  <c r="S90" i="69"/>
  <c r="V90" i="69"/>
  <c r="AI73" i="69"/>
  <c r="AL73" i="69"/>
  <c r="N23" i="70"/>
  <c r="AP23" i="70"/>
  <c r="AI85" i="69"/>
  <c r="AL85" i="69"/>
  <c r="V44" i="70"/>
  <c r="S44" i="70"/>
  <c r="AA101" i="69"/>
  <c r="AD101" i="69"/>
  <c r="S79" i="69"/>
  <c r="V79" i="69"/>
  <c r="S92" i="69"/>
  <c r="V92" i="69"/>
  <c r="AI75" i="69"/>
  <c r="AL75" i="69"/>
  <c r="AI82" i="69"/>
  <c r="AL82" i="69"/>
  <c r="V45" i="70"/>
  <c r="S45" i="70"/>
  <c r="AI88" i="69"/>
  <c r="AL88" i="69"/>
  <c r="S83" i="69"/>
  <c r="V83" i="69"/>
  <c r="AA93" i="69"/>
  <c r="AD93" i="69"/>
  <c r="AI99" i="69"/>
  <c r="AL99" i="69"/>
  <c r="S84" i="69"/>
  <c r="V84" i="69"/>
  <c r="AA106" i="69"/>
  <c r="AD106" i="69"/>
  <c r="AL43" i="70"/>
  <c r="AI43" i="70"/>
  <c r="V40" i="70"/>
  <c r="S40" i="70"/>
  <c r="V59" i="70"/>
  <c r="S59" i="70"/>
  <c r="V68" i="70"/>
  <c r="S68" i="70"/>
  <c r="AL58" i="70"/>
  <c r="AI58" i="70"/>
  <c r="AL71" i="70"/>
  <c r="AI71" i="70"/>
  <c r="H22" i="70"/>
  <c r="K22" i="70" s="1"/>
  <c r="M37" i="69"/>
  <c r="AN37" i="69"/>
  <c r="H25" i="70"/>
  <c r="K25" i="70" s="1"/>
  <c r="N12" i="70"/>
  <c r="AP12" i="70"/>
  <c r="K12" i="70"/>
  <c r="M99" i="69"/>
  <c r="AN99" i="69"/>
  <c r="H80" i="69"/>
  <c r="K80" i="69" s="1"/>
  <c r="AD26" i="70"/>
  <c r="AA26" i="70"/>
  <c r="H91" i="70"/>
  <c r="N41" i="70"/>
  <c r="AP41" i="70"/>
  <c r="AI47" i="69"/>
  <c r="AL47" i="69"/>
  <c r="S41" i="69"/>
  <c r="V41" i="69"/>
  <c r="M97" i="69"/>
  <c r="AN97" i="69"/>
  <c r="H79" i="69"/>
  <c r="K79" i="69" s="1"/>
  <c r="AD23" i="70"/>
  <c r="AA23" i="70"/>
  <c r="M79" i="70"/>
  <c r="AN79" i="70"/>
  <c r="S53" i="69"/>
  <c r="V53" i="69"/>
  <c r="H94" i="69"/>
  <c r="K94" i="69" s="1"/>
  <c r="S59" i="69"/>
  <c r="V59" i="69"/>
  <c r="N24" i="69"/>
  <c r="AP24" i="69"/>
  <c r="AL25" i="70"/>
  <c r="AI25" i="70"/>
  <c r="N103" i="70"/>
  <c r="K103" i="70"/>
  <c r="AP103" i="70"/>
  <c r="H101" i="69"/>
  <c r="K101" i="69" s="1"/>
  <c r="M18" i="69"/>
  <c r="AN18" i="69"/>
  <c r="M81" i="70"/>
  <c r="AN81" i="70"/>
  <c r="S50" i="69"/>
  <c r="V50" i="69"/>
  <c r="M61" i="69"/>
  <c r="AN61" i="69"/>
  <c r="V55" i="70"/>
  <c r="S55" i="70"/>
  <c r="V83" i="70"/>
  <c r="S83" i="70"/>
  <c r="S17" i="69"/>
  <c r="V17" i="69"/>
  <c r="V78" i="70"/>
  <c r="S78" i="70"/>
  <c r="N63" i="69"/>
  <c r="AP63" i="69"/>
  <c r="S22" i="69"/>
  <c r="V22" i="69"/>
  <c r="AD72" i="70"/>
  <c r="AA72" i="70"/>
  <c r="N15" i="70"/>
  <c r="AP15" i="70"/>
  <c r="AD60" i="70"/>
  <c r="AA60" i="70"/>
  <c r="N27" i="69"/>
  <c r="K27" i="69"/>
  <c r="AP27" i="69"/>
  <c r="H39" i="69"/>
  <c r="K39" i="69" s="1"/>
  <c r="M51" i="69"/>
  <c r="AN51" i="69"/>
  <c r="N14" i="70"/>
  <c r="K14" i="70"/>
  <c r="AP14" i="70"/>
  <c r="V41" i="70"/>
  <c r="S41" i="70"/>
  <c r="M41" i="69"/>
  <c r="AN41" i="69"/>
  <c r="M106" i="69"/>
  <c r="AN106" i="69"/>
  <c r="AL29" i="70"/>
  <c r="AI29" i="70"/>
  <c r="M77" i="70"/>
  <c r="AN77" i="70"/>
  <c r="N40" i="70"/>
  <c r="AP40" i="70"/>
  <c r="K40" i="70"/>
  <c r="AI32" i="69"/>
  <c r="AL32" i="69"/>
  <c r="S69" i="69"/>
  <c r="V69" i="69"/>
  <c r="N89" i="69"/>
  <c r="AP89" i="69"/>
  <c r="K89" i="69"/>
  <c r="N78" i="69"/>
  <c r="K78" i="69"/>
  <c r="AP78" i="69"/>
  <c r="AA60" i="69"/>
  <c r="AD60" i="69"/>
  <c r="AL32" i="70"/>
  <c r="AI32" i="70"/>
  <c r="AL20" i="70"/>
  <c r="AI20" i="70"/>
  <c r="N97" i="70"/>
  <c r="K97" i="70"/>
  <c r="AP97" i="70"/>
  <c r="M44" i="70"/>
  <c r="AN44" i="70"/>
  <c r="AA38" i="69"/>
  <c r="AD38" i="69"/>
  <c r="V30" i="70"/>
  <c r="S30" i="70"/>
  <c r="V22" i="70"/>
  <c r="S22" i="70"/>
  <c r="AA51" i="69"/>
  <c r="AD51" i="69"/>
  <c r="M70" i="69"/>
  <c r="AN70" i="69"/>
  <c r="N10" i="69"/>
  <c r="K10" i="69"/>
  <c r="AP10" i="69"/>
  <c r="V19" i="70"/>
  <c r="S19" i="70"/>
  <c r="S33" i="69"/>
  <c r="V33" i="69"/>
  <c r="N62" i="69"/>
  <c r="K62" i="69"/>
  <c r="AP62" i="69"/>
  <c r="S12" i="69"/>
  <c r="V12" i="69"/>
  <c r="AD96" i="70"/>
  <c r="AA96" i="70"/>
  <c r="AL47" i="70"/>
  <c r="AI47" i="70"/>
  <c r="AL84" i="70"/>
  <c r="AI84" i="70"/>
  <c r="AI9" i="69"/>
  <c r="AL9" i="69"/>
  <c r="N34" i="70"/>
  <c r="AP34" i="70"/>
  <c r="V92" i="70"/>
  <c r="S92" i="70"/>
  <c r="AI14" i="69"/>
  <c r="AL14" i="69"/>
  <c r="N46" i="70"/>
  <c r="V82" i="70"/>
  <c r="S82" i="70"/>
  <c r="M16" i="70"/>
  <c r="AN16" i="70"/>
  <c r="M38" i="69"/>
  <c r="AN38" i="69"/>
  <c r="N46" i="69"/>
  <c r="AP46" i="69"/>
  <c r="V63" i="70"/>
  <c r="S63" i="70"/>
  <c r="M9" i="70"/>
  <c r="AN9" i="70"/>
  <c r="M34" i="69"/>
  <c r="AN34" i="69"/>
  <c r="N42" i="69"/>
  <c r="AP42" i="69"/>
  <c r="K42" i="69"/>
  <c r="S70" i="69"/>
  <c r="V70" i="69"/>
  <c r="N83" i="69"/>
  <c r="K83" i="69"/>
  <c r="AP83" i="69"/>
  <c r="AI62" i="69"/>
  <c r="AL62" i="69"/>
  <c r="AL21" i="70"/>
  <c r="AI21" i="70"/>
  <c r="N90" i="70"/>
  <c r="K90" i="70"/>
  <c r="AP90" i="70"/>
  <c r="AA66" i="69"/>
  <c r="AD66" i="69"/>
  <c r="M14" i="69"/>
  <c r="AN14" i="69"/>
  <c r="M104" i="70"/>
  <c r="AN104" i="70"/>
  <c r="N88" i="70"/>
  <c r="AP88" i="70"/>
  <c r="DM88" i="70" s="1"/>
  <c r="K88" i="70"/>
  <c r="AA52" i="69"/>
  <c r="AD52" i="69"/>
  <c r="AI39" i="69"/>
  <c r="AL39" i="69"/>
  <c r="S29" i="69"/>
  <c r="V29" i="69"/>
  <c r="AA65" i="69"/>
  <c r="AD65" i="69"/>
  <c r="AL33" i="70"/>
  <c r="AI33" i="70"/>
  <c r="M85" i="70"/>
  <c r="AN85" i="70"/>
  <c r="N37" i="70"/>
  <c r="K37" i="70"/>
  <c r="AP37" i="70"/>
  <c r="DM37" i="70" s="1"/>
  <c r="AI54" i="69"/>
  <c r="AL54" i="69"/>
  <c r="S68" i="69"/>
  <c r="V68" i="69"/>
  <c r="N84" i="69"/>
  <c r="K84" i="69"/>
  <c r="AP84" i="69"/>
  <c r="AA64" i="69"/>
  <c r="AD64" i="69"/>
  <c r="H100" i="70"/>
  <c r="K100" i="70" s="1"/>
  <c r="S44" i="69"/>
  <c r="V44" i="69"/>
  <c r="AL103" i="70"/>
  <c r="AI103" i="70"/>
  <c r="AI19" i="69"/>
  <c r="AL19" i="69"/>
  <c r="V98" i="70"/>
  <c r="S98" i="70"/>
  <c r="AL54" i="70"/>
  <c r="AI54" i="70"/>
  <c r="AD99" i="70"/>
  <c r="AA99" i="70"/>
  <c r="AA7" i="69"/>
  <c r="AD7" i="69"/>
  <c r="AL93" i="70"/>
  <c r="AI93" i="70"/>
  <c r="AL15" i="70"/>
  <c r="AI15" i="70"/>
  <c r="AD67" i="70"/>
  <c r="AA67" i="70"/>
  <c r="N47" i="69"/>
  <c r="AP47" i="69"/>
  <c r="DM47" i="69" s="1"/>
  <c r="K47" i="69"/>
  <c r="AL70" i="70"/>
  <c r="AI70" i="70"/>
  <c r="M8" i="70"/>
  <c r="AN8" i="70"/>
  <c r="CZ8" i="70" s="1"/>
  <c r="M28" i="69"/>
  <c r="AN28" i="69"/>
  <c r="N11" i="70"/>
  <c r="K11" i="70"/>
  <c r="AP11" i="70"/>
  <c r="AD64" i="70"/>
  <c r="AA64" i="70"/>
  <c r="N26" i="69"/>
  <c r="K26" i="69"/>
  <c r="AP26" i="69"/>
  <c r="DM26" i="69" s="1"/>
  <c r="AD69" i="70"/>
  <c r="AA69" i="70"/>
  <c r="N49" i="69"/>
  <c r="K49" i="69"/>
  <c r="AP49" i="69"/>
  <c r="V62" i="70"/>
  <c r="S62" i="70"/>
  <c r="M90" i="69"/>
  <c r="AN90" i="69"/>
  <c r="M77" i="69"/>
  <c r="AN77" i="69"/>
  <c r="AI63" i="69"/>
  <c r="AL63" i="69"/>
  <c r="V34" i="70"/>
  <c r="S34" i="70"/>
  <c r="V18" i="70"/>
  <c r="S18" i="70"/>
  <c r="N72" i="70"/>
  <c r="K72" i="70"/>
  <c r="AA48" i="69"/>
  <c r="AD48" i="69"/>
  <c r="AI40" i="69"/>
  <c r="AL40" i="69"/>
  <c r="N105" i="69"/>
  <c r="K105" i="69"/>
  <c r="AP105" i="69"/>
  <c r="DM105" i="69" s="1"/>
  <c r="N75" i="69"/>
  <c r="AP75" i="69"/>
  <c r="DM75" i="69" s="1"/>
  <c r="K75" i="69"/>
  <c r="M21" i="69"/>
  <c r="AN21" i="69"/>
  <c r="CZ21" i="69" s="1"/>
  <c r="M96" i="70"/>
  <c r="AN96" i="70"/>
  <c r="H60" i="70"/>
  <c r="K60" i="70" s="1"/>
  <c r="M102" i="69"/>
  <c r="AN102" i="69"/>
  <c r="N86" i="69"/>
  <c r="K86" i="69"/>
  <c r="AP86" i="69"/>
  <c r="DM86" i="69" s="1"/>
  <c r="AI58" i="69"/>
  <c r="AL58" i="69"/>
  <c r="AL17" i="70"/>
  <c r="AI17" i="70"/>
  <c r="N94" i="70"/>
  <c r="K94" i="70"/>
  <c r="AP94" i="70"/>
  <c r="DM94" i="70" s="1"/>
  <c r="N58" i="70"/>
  <c r="K58" i="70"/>
  <c r="AP58" i="70"/>
  <c r="DM58" i="70" s="1"/>
  <c r="S36" i="69"/>
  <c r="V36" i="69"/>
  <c r="M92" i="69"/>
  <c r="AN92" i="69"/>
  <c r="CZ92" i="69" s="1"/>
  <c r="S56" i="69"/>
  <c r="V56" i="69"/>
  <c r="N9" i="69"/>
  <c r="K9" i="69"/>
  <c r="AP9" i="69"/>
  <c r="DM9" i="69" s="1"/>
  <c r="N92" i="70"/>
  <c r="K92" i="70"/>
  <c r="AP92" i="70"/>
  <c r="DM92" i="70" s="1"/>
  <c r="AA43" i="69"/>
  <c r="AD43" i="69"/>
  <c r="AI35" i="69"/>
  <c r="AL35" i="69"/>
  <c r="AD49" i="70"/>
  <c r="AA49" i="70"/>
  <c r="AA11" i="69"/>
  <c r="AD11" i="69"/>
  <c r="AL106" i="70"/>
  <c r="AI106" i="70"/>
  <c r="AL11" i="70"/>
  <c r="AI11" i="70"/>
  <c r="AI23" i="69"/>
  <c r="AL23" i="69"/>
  <c r="AD46" i="70"/>
  <c r="AA46" i="70"/>
  <c r="AD85" i="70"/>
  <c r="AA85" i="70"/>
  <c r="AL101" i="70"/>
  <c r="AI101" i="70"/>
  <c r="AL14" i="70"/>
  <c r="AI14" i="70"/>
  <c r="V16" i="70"/>
  <c r="S16" i="70"/>
  <c r="N74" i="70"/>
  <c r="K74" i="70"/>
  <c r="AP74" i="70"/>
  <c r="DM74" i="70" s="1"/>
  <c r="AA28" i="69"/>
  <c r="AD28" i="69"/>
  <c r="AI42" i="69"/>
  <c r="AL42" i="69"/>
  <c r="S27" i="69"/>
  <c r="V27" i="69"/>
  <c r="V50" i="70"/>
  <c r="S50" i="70"/>
  <c r="N29" i="70"/>
  <c r="K29" i="70"/>
  <c r="AP29" i="70"/>
  <c r="DM29" i="70" s="1"/>
  <c r="AL104" i="70"/>
  <c r="AI104" i="70"/>
  <c r="AL9" i="70"/>
  <c r="AI9" i="70"/>
  <c r="AI18" i="69"/>
  <c r="AL18" i="69"/>
  <c r="AL48" i="70"/>
  <c r="AI48" i="70"/>
  <c r="M27" i="70"/>
  <c r="AN27" i="70"/>
  <c r="V76" i="70"/>
  <c r="S76" i="70"/>
  <c r="AD97" i="70"/>
  <c r="AA97" i="70"/>
  <c r="M57" i="69"/>
  <c r="AN57" i="69"/>
  <c r="M48" i="70"/>
  <c r="AN48" i="70"/>
  <c r="N26" i="70"/>
  <c r="AP26" i="70"/>
  <c r="DM26" i="70" s="1"/>
  <c r="K26" i="70"/>
  <c r="AD73" i="70"/>
  <c r="AA73" i="70"/>
  <c r="H56" i="69"/>
  <c r="K56" i="69" s="1"/>
  <c r="V51" i="70"/>
  <c r="S51" i="70"/>
  <c r="N49" i="70"/>
  <c r="K49" i="70"/>
  <c r="AP49" i="70"/>
  <c r="DM49" i="70" s="1"/>
  <c r="AL79" i="70"/>
  <c r="AI79" i="70"/>
  <c r="V94" i="70"/>
  <c r="S94" i="70"/>
  <c r="N93" i="69"/>
  <c r="K93" i="69"/>
  <c r="N74" i="69"/>
  <c r="K74" i="69"/>
  <c r="AP74" i="69"/>
  <c r="DM74" i="69" s="1"/>
  <c r="N17" i="69"/>
  <c r="AP17" i="69"/>
  <c r="DM17" i="69" s="1"/>
  <c r="K17" i="69"/>
  <c r="AD24" i="70"/>
  <c r="AA24" i="70"/>
  <c r="M82" i="70"/>
  <c r="AN82" i="70"/>
  <c r="S49" i="69"/>
  <c r="V49" i="69"/>
  <c r="AA26" i="69"/>
  <c r="AD26" i="69"/>
  <c r="AI13" i="69"/>
  <c r="AL13" i="69"/>
  <c r="AL74" i="70"/>
  <c r="AI74" i="70"/>
  <c r="V95" i="70"/>
  <c r="S95" i="70"/>
  <c r="AD8" i="70"/>
  <c r="AA8" i="70"/>
  <c r="N60" i="69"/>
  <c r="AP60" i="69"/>
  <c r="DM60" i="69" s="1"/>
  <c r="K60" i="69"/>
  <c r="S10" i="69"/>
  <c r="V10" i="69"/>
  <c r="M28" i="70"/>
  <c r="AN28" i="70"/>
  <c r="V77" i="70"/>
  <c r="S77" i="70"/>
  <c r="AD90" i="70"/>
  <c r="AA90" i="70"/>
  <c r="M58" i="69"/>
  <c r="AN58" i="69"/>
  <c r="V53" i="70"/>
  <c r="S53" i="70"/>
  <c r="M51" i="70"/>
  <c r="AN51" i="70"/>
  <c r="AL88" i="70"/>
  <c r="AI88" i="70"/>
  <c r="V91" i="70"/>
  <c r="S91" i="70"/>
  <c r="V13" i="70"/>
  <c r="S13" i="70"/>
  <c r="V52" i="70"/>
  <c r="S52" i="70"/>
  <c r="N31" i="70"/>
  <c r="K31" i="70"/>
  <c r="AP31" i="70"/>
  <c r="DM31" i="70" s="1"/>
  <c r="AL102" i="70"/>
  <c r="AI102" i="70"/>
  <c r="V7" i="70"/>
  <c r="S7" i="70"/>
  <c r="S80" i="69"/>
  <c r="V80" i="69"/>
  <c r="S102" i="69"/>
  <c r="V102" i="69"/>
  <c r="AI76" i="69"/>
  <c r="AL76" i="69"/>
  <c r="AI91" i="69"/>
  <c r="AL91" i="69"/>
  <c r="S89" i="69"/>
  <c r="V89" i="69"/>
  <c r="AA98" i="69"/>
  <c r="AD98" i="69"/>
  <c r="AL37" i="70"/>
  <c r="AI37" i="70"/>
  <c r="V39" i="70"/>
  <c r="S39" i="70"/>
  <c r="AA104" i="69"/>
  <c r="AD104" i="69"/>
  <c r="AI94" i="69"/>
  <c r="AL94" i="69"/>
  <c r="AA77" i="69"/>
  <c r="AD77" i="69"/>
  <c r="AA100" i="69"/>
  <c r="AD100" i="69"/>
  <c r="AL36" i="70"/>
  <c r="AI36" i="70"/>
  <c r="S105" i="69"/>
  <c r="V105" i="69"/>
  <c r="AA90" i="69"/>
  <c r="AD90" i="69"/>
  <c r="H23" i="70"/>
  <c r="K23" i="70" s="1"/>
  <c r="AI96" i="69"/>
  <c r="AL96" i="69"/>
  <c r="S85" i="69"/>
  <c r="V85" i="69"/>
  <c r="AD44" i="70"/>
  <c r="AA44" i="70"/>
  <c r="AI86" i="69"/>
  <c r="AL86" i="69"/>
  <c r="AA79" i="69"/>
  <c r="AD79" i="69"/>
  <c r="AA92" i="69"/>
  <c r="AD92" i="69"/>
  <c r="AI97" i="69"/>
  <c r="AL97" i="69"/>
  <c r="S82" i="69"/>
  <c r="V82" i="69"/>
  <c r="AD45" i="70"/>
  <c r="AA45" i="70"/>
  <c r="N50" i="69"/>
  <c r="K50" i="69"/>
  <c r="AP50" i="69"/>
  <c r="N7" i="70"/>
  <c r="K7" i="70"/>
  <c r="AP7" i="70"/>
  <c r="AI103" i="69"/>
  <c r="AL103" i="69"/>
  <c r="S88" i="69"/>
  <c r="V88" i="69"/>
  <c r="AA83" i="69"/>
  <c r="AD83" i="69"/>
  <c r="AI87" i="69"/>
  <c r="AL87" i="69"/>
  <c r="S99" i="69"/>
  <c r="V99" i="69"/>
  <c r="AA84" i="69"/>
  <c r="AD84" i="69"/>
  <c r="AI81" i="69"/>
  <c r="AL81" i="69"/>
  <c r="V43" i="70"/>
  <c r="S43" i="70"/>
  <c r="AD40" i="70"/>
  <c r="AA40" i="70"/>
  <c r="N10" i="70"/>
  <c r="AP10" i="70"/>
  <c r="AD59" i="70"/>
  <c r="AA59" i="70"/>
  <c r="N30" i="69"/>
  <c r="K30" i="69"/>
  <c r="AP30" i="69"/>
  <c r="AD68" i="70"/>
  <c r="AA68" i="70"/>
  <c r="N55" i="69"/>
  <c r="AP55" i="69"/>
  <c r="K55" i="69"/>
  <c r="V58" i="70"/>
  <c r="S58" i="70"/>
  <c r="V71" i="70"/>
  <c r="S71" i="70"/>
  <c r="AL56" i="70"/>
  <c r="AI56" i="70"/>
  <c r="AL42" i="70"/>
  <c r="AI42" i="70"/>
  <c r="M12" i="70"/>
  <c r="AN12" i="70"/>
  <c r="N45" i="69"/>
  <c r="AP45" i="69"/>
  <c r="K45" i="69"/>
  <c r="N23" i="69"/>
  <c r="K23" i="69"/>
  <c r="AP23" i="69"/>
  <c r="AL26" i="70"/>
  <c r="AI26" i="70"/>
  <c r="N106" i="70"/>
  <c r="K106" i="70"/>
  <c r="AP106" i="70"/>
  <c r="M80" i="70"/>
  <c r="AN80" i="70"/>
  <c r="S47" i="69"/>
  <c r="V47" i="69"/>
  <c r="AA31" i="69"/>
  <c r="AD31" i="69"/>
  <c r="N66" i="69"/>
  <c r="K66" i="69"/>
  <c r="AP66" i="69"/>
  <c r="AL23" i="70"/>
  <c r="AI23" i="70"/>
  <c r="N105" i="70"/>
  <c r="K105" i="70"/>
  <c r="AP105" i="70"/>
  <c r="N63" i="70"/>
  <c r="K63" i="70"/>
  <c r="AP63" i="70"/>
  <c r="AA67" i="69"/>
  <c r="AD67" i="69"/>
  <c r="M82" i="69"/>
  <c r="AN82" i="69"/>
  <c r="H24" i="69"/>
  <c r="K24" i="69" s="1"/>
  <c r="N12" i="69"/>
  <c r="K12" i="69"/>
  <c r="AP12" i="69"/>
  <c r="V25" i="70"/>
  <c r="S25" i="70"/>
  <c r="N76" i="70"/>
  <c r="AP76" i="70"/>
  <c r="K76" i="70"/>
  <c r="AA30" i="69"/>
  <c r="AD30" i="69"/>
  <c r="AA57" i="69"/>
  <c r="AD57" i="69"/>
  <c r="AL31" i="70"/>
  <c r="AI31" i="70"/>
  <c r="M42" i="70"/>
  <c r="AN42" i="70"/>
  <c r="AA37" i="69"/>
  <c r="AD37" i="69"/>
  <c r="AA20" i="69"/>
  <c r="AD20" i="69"/>
  <c r="M55" i="70"/>
  <c r="AN55" i="70"/>
  <c r="AL86" i="70"/>
  <c r="AI86" i="70"/>
  <c r="AD55" i="70"/>
  <c r="AA55" i="70"/>
  <c r="AD83" i="70"/>
  <c r="AA83" i="70"/>
  <c r="M33" i="70"/>
  <c r="AN33" i="70"/>
  <c r="H63" i="69"/>
  <c r="K63" i="69" s="1"/>
  <c r="N54" i="70"/>
  <c r="K54" i="70"/>
  <c r="AP54" i="70"/>
  <c r="H15" i="70"/>
  <c r="K15" i="70" s="1"/>
  <c r="M27" i="69"/>
  <c r="AN27" i="69"/>
  <c r="N48" i="69"/>
  <c r="AP48" i="69"/>
  <c r="K48" i="69"/>
  <c r="AL66" i="70"/>
  <c r="AI66" i="70"/>
  <c r="M14" i="70"/>
  <c r="AN14" i="70"/>
  <c r="N36" i="69"/>
  <c r="K36" i="69"/>
  <c r="AP36" i="69"/>
  <c r="AD41" i="70"/>
  <c r="AA41" i="70"/>
  <c r="N17" i="70"/>
  <c r="AP17" i="70"/>
  <c r="S71" i="69"/>
  <c r="V71" i="69"/>
  <c r="M91" i="69"/>
  <c r="AN91" i="69"/>
  <c r="M72" i="69"/>
  <c r="AN72" i="69"/>
  <c r="V29" i="70"/>
  <c r="S29" i="70"/>
  <c r="N98" i="70"/>
  <c r="AP98" i="70"/>
  <c r="K98" i="70"/>
  <c r="N62" i="70"/>
  <c r="AP62" i="70"/>
  <c r="K62" i="70"/>
  <c r="S32" i="69"/>
  <c r="V32" i="69"/>
  <c r="H104" i="69"/>
  <c r="K104" i="69" s="1"/>
  <c r="AI60" i="69"/>
  <c r="AL60" i="69"/>
  <c r="V32" i="70"/>
  <c r="S32" i="70"/>
  <c r="V20" i="70"/>
  <c r="S20" i="70"/>
  <c r="N86" i="70"/>
  <c r="AP86" i="70"/>
  <c r="K86" i="70"/>
  <c r="AA46" i="69"/>
  <c r="AD46" i="69"/>
  <c r="AI38" i="69"/>
  <c r="AL38" i="69"/>
  <c r="N103" i="69"/>
  <c r="K103" i="69"/>
  <c r="AP103" i="69"/>
  <c r="N73" i="69"/>
  <c r="AP73" i="69"/>
  <c r="K73" i="69"/>
  <c r="N71" i="69"/>
  <c r="AP71" i="69"/>
  <c r="K71" i="69"/>
  <c r="N19" i="69"/>
  <c r="K19" i="69"/>
  <c r="AP19" i="69"/>
  <c r="AD30" i="70"/>
  <c r="AA30" i="70"/>
  <c r="H95" i="70"/>
  <c r="K95" i="70" s="1"/>
  <c r="N78" i="70"/>
  <c r="K78" i="70"/>
  <c r="AP78" i="70"/>
  <c r="N45" i="70"/>
  <c r="K45" i="70"/>
  <c r="AP45" i="70"/>
  <c r="AI51" i="69"/>
  <c r="AL51" i="69"/>
  <c r="N85" i="69"/>
  <c r="AP85" i="69"/>
  <c r="K85" i="69"/>
  <c r="M10" i="69"/>
  <c r="AN10" i="69"/>
  <c r="M87" i="70"/>
  <c r="AN87" i="70"/>
  <c r="M62" i="69"/>
  <c r="AN62" i="69"/>
  <c r="M47" i="70"/>
  <c r="AN47" i="70"/>
  <c r="AA25" i="69"/>
  <c r="AD25" i="69"/>
  <c r="V47" i="70"/>
  <c r="S47" i="70"/>
  <c r="N71" i="70"/>
  <c r="K71" i="70"/>
  <c r="AP71" i="70"/>
  <c r="V84" i="70"/>
  <c r="S84" i="70"/>
  <c r="S9" i="69"/>
  <c r="V9" i="69"/>
  <c r="AD92" i="70"/>
  <c r="AA92" i="70"/>
  <c r="N64" i="69"/>
  <c r="K64" i="69"/>
  <c r="AP64" i="69"/>
  <c r="S14" i="69"/>
  <c r="V14" i="69"/>
  <c r="AD82" i="70"/>
  <c r="AA82" i="70"/>
  <c r="N43" i="69"/>
  <c r="K43" i="69"/>
  <c r="AP43" i="69"/>
  <c r="AL65" i="70"/>
  <c r="AI65" i="70"/>
  <c r="H46" i="69"/>
  <c r="K46" i="69" s="1"/>
  <c r="N19" i="70"/>
  <c r="K19" i="70"/>
  <c r="AP19" i="70"/>
  <c r="AD63" i="70"/>
  <c r="AA63" i="70"/>
  <c r="N35" i="69"/>
  <c r="K35" i="69"/>
  <c r="AP35" i="69"/>
  <c r="AL61" i="70"/>
  <c r="AI61" i="70"/>
  <c r="M42" i="69"/>
  <c r="AN42" i="69"/>
  <c r="M98" i="69"/>
  <c r="AN98" i="69"/>
  <c r="S62" i="69"/>
  <c r="V62" i="69"/>
  <c r="N7" i="69"/>
  <c r="AP7" i="69"/>
  <c r="DM7" i="69" s="1"/>
  <c r="K7" i="69"/>
  <c r="V21" i="70"/>
  <c r="S21" i="70"/>
  <c r="N83" i="70"/>
  <c r="K83" i="70"/>
  <c r="AP83" i="70"/>
  <c r="AA55" i="69"/>
  <c r="AD55" i="69"/>
  <c r="AI66" i="69"/>
  <c r="AL66" i="69"/>
  <c r="N96" i="69"/>
  <c r="AP96" i="69"/>
  <c r="K96" i="69"/>
  <c r="N81" i="69"/>
  <c r="AP81" i="69"/>
  <c r="K81" i="69"/>
  <c r="AA61" i="69"/>
  <c r="AD61" i="69"/>
  <c r="AL35" i="70"/>
  <c r="AI35" i="70"/>
  <c r="M89" i="70"/>
  <c r="AN89" i="70"/>
  <c r="N39" i="70"/>
  <c r="K39" i="70"/>
  <c r="AP39" i="70"/>
  <c r="DM39" i="70" s="1"/>
  <c r="AI52" i="69"/>
  <c r="AL52" i="69"/>
  <c r="S39" i="69"/>
  <c r="V39" i="69"/>
  <c r="M95" i="69"/>
  <c r="AN95" i="69"/>
  <c r="M76" i="69"/>
  <c r="AN76" i="69"/>
  <c r="AI65" i="69"/>
  <c r="AL65" i="69"/>
  <c r="V33" i="70"/>
  <c r="S33" i="70"/>
  <c r="N102" i="70"/>
  <c r="K102" i="70"/>
  <c r="AP102" i="70"/>
  <c r="DM102" i="70" s="1"/>
  <c r="M84" i="70"/>
  <c r="AN84" i="70"/>
  <c r="S54" i="69"/>
  <c r="V54" i="69"/>
  <c r="M100" i="69"/>
  <c r="AN100" i="69"/>
  <c r="AI64" i="69"/>
  <c r="AL64" i="69"/>
  <c r="N64" i="70"/>
  <c r="K64" i="70"/>
  <c r="AP64" i="70"/>
  <c r="DM64" i="70" s="1"/>
  <c r="AL89" i="70"/>
  <c r="AI89" i="70"/>
  <c r="V103" i="70"/>
  <c r="S103" i="70"/>
  <c r="S19" i="69"/>
  <c r="V19" i="69"/>
  <c r="N53" i="70"/>
  <c r="AP53" i="70"/>
  <c r="K53" i="70"/>
  <c r="AD98" i="70"/>
  <c r="AA98" i="70"/>
  <c r="M69" i="70"/>
  <c r="AN69" i="70"/>
  <c r="AD12" i="70"/>
  <c r="AA12" i="70"/>
  <c r="AI7" i="69"/>
  <c r="AL7" i="69"/>
  <c r="N32" i="70"/>
  <c r="AP32" i="70"/>
  <c r="DM32" i="70" s="1"/>
  <c r="K32" i="70"/>
  <c r="V93" i="70"/>
  <c r="S93" i="70"/>
  <c r="V15" i="70"/>
  <c r="S15" i="70"/>
  <c r="M47" i="69"/>
  <c r="AN47" i="69"/>
  <c r="N18" i="70"/>
  <c r="K18" i="70"/>
  <c r="AP18" i="70"/>
  <c r="DM18" i="70" s="1"/>
  <c r="V70" i="70"/>
  <c r="S70" i="70"/>
  <c r="AL57" i="70"/>
  <c r="AI57" i="70"/>
  <c r="M11" i="70"/>
  <c r="AN11" i="70"/>
  <c r="CZ11" i="70" s="1"/>
  <c r="M26" i="69"/>
  <c r="AN26" i="69"/>
  <c r="M49" i="69"/>
  <c r="AN49" i="69"/>
  <c r="N20" i="70"/>
  <c r="AP20" i="70"/>
  <c r="DM20" i="70" s="1"/>
  <c r="K20" i="70"/>
  <c r="AD62" i="70"/>
  <c r="AA62" i="70"/>
  <c r="N31" i="69"/>
  <c r="AP31" i="69"/>
  <c r="DM31" i="69" s="1"/>
  <c r="K31" i="69"/>
  <c r="N68" i="69"/>
  <c r="K68" i="69"/>
  <c r="AP68" i="69"/>
  <c r="S63" i="69"/>
  <c r="V63" i="69"/>
  <c r="N16" i="69"/>
  <c r="AP16" i="69"/>
  <c r="K16" i="69"/>
  <c r="AD34" i="70"/>
  <c r="AA34" i="70"/>
  <c r="M99" i="70"/>
  <c r="AN99" i="70"/>
  <c r="CZ99" i="70" s="1"/>
  <c r="M57" i="70"/>
  <c r="AN57" i="70"/>
  <c r="AI48" i="69"/>
  <c r="AL48" i="69"/>
  <c r="S40" i="69"/>
  <c r="V40" i="69"/>
  <c r="AL27" i="70"/>
  <c r="AI27" i="70"/>
  <c r="M75" i="70"/>
  <c r="AN75" i="70"/>
  <c r="N38" i="70"/>
  <c r="AP38" i="70"/>
  <c r="DM38" i="70" s="1"/>
  <c r="K38" i="70"/>
  <c r="M87" i="69"/>
  <c r="AN87" i="69"/>
  <c r="S58" i="69"/>
  <c r="V58" i="69"/>
  <c r="N20" i="69"/>
  <c r="AP20" i="69"/>
  <c r="DM20" i="69" s="1"/>
  <c r="K20" i="69"/>
  <c r="V17" i="70"/>
  <c r="S17" i="70"/>
  <c r="N73" i="70"/>
  <c r="K73" i="70"/>
  <c r="AP73" i="70"/>
  <c r="DM73" i="70" s="1"/>
  <c r="M36" i="70"/>
  <c r="AN36" i="70"/>
  <c r="AA34" i="69"/>
  <c r="AD34" i="69"/>
  <c r="M88" i="69"/>
  <c r="AN88" i="69"/>
  <c r="M9" i="69"/>
  <c r="AN9" i="69"/>
  <c r="CZ9" i="69" s="1"/>
  <c r="M56" i="70"/>
  <c r="AN56" i="70"/>
  <c r="AI43" i="69"/>
  <c r="AL43" i="69"/>
  <c r="S35" i="69"/>
  <c r="V35" i="69"/>
  <c r="AL87" i="70"/>
  <c r="AI87" i="70"/>
  <c r="AI11" i="69"/>
  <c r="AL11" i="69"/>
  <c r="N35" i="70"/>
  <c r="K35" i="70"/>
  <c r="AP35" i="70"/>
  <c r="DM35" i="70" s="1"/>
  <c r="V106" i="70"/>
  <c r="S106" i="70"/>
  <c r="V11" i="70"/>
  <c r="S11" i="70"/>
  <c r="N65" i="69"/>
  <c r="K65" i="69"/>
  <c r="AP65" i="69"/>
  <c r="DM65" i="69" s="1"/>
  <c r="S23" i="69"/>
  <c r="V23" i="69"/>
  <c r="M67" i="70"/>
  <c r="AN67" i="70"/>
  <c r="CZ67" i="70" s="1"/>
  <c r="AL81" i="70"/>
  <c r="AI81" i="70"/>
  <c r="V101" i="70"/>
  <c r="S101" i="70"/>
  <c r="V14" i="70"/>
  <c r="S14" i="70"/>
  <c r="M101" i="70"/>
  <c r="AN101" i="70"/>
  <c r="CZ101" i="70" s="1"/>
  <c r="M59" i="70"/>
  <c r="AN59" i="70"/>
  <c r="AI28" i="69"/>
  <c r="AL28" i="69"/>
  <c r="S42" i="69"/>
  <c r="V42" i="69"/>
  <c r="AA21" i="69"/>
  <c r="AD21" i="69"/>
  <c r="AD50" i="70"/>
  <c r="AA50" i="70"/>
  <c r="N68" i="70"/>
  <c r="K68" i="70"/>
  <c r="AP68" i="70"/>
  <c r="DM68" i="70" s="1"/>
  <c r="AL80" i="70"/>
  <c r="AI80" i="70"/>
  <c r="V104" i="70"/>
  <c r="S104" i="70"/>
  <c r="V9" i="70"/>
  <c r="S9" i="70"/>
  <c r="N59" i="69"/>
  <c r="K59" i="69"/>
  <c r="AP59" i="69"/>
  <c r="DM59" i="69" s="1"/>
  <c r="S18" i="69"/>
  <c r="V18" i="69"/>
  <c r="N66" i="70"/>
  <c r="K66" i="70"/>
  <c r="AP66" i="70"/>
  <c r="DM66" i="70" s="1"/>
  <c r="N27" i="70"/>
  <c r="K27" i="70"/>
  <c r="AP27" i="70"/>
  <c r="DM27" i="70" s="1"/>
  <c r="AD76" i="70"/>
  <c r="AA76" i="70"/>
  <c r="AD10" i="70"/>
  <c r="AA10" i="70"/>
  <c r="AA16" i="69"/>
  <c r="AD16" i="69"/>
  <c r="M26" i="70"/>
  <c r="AN26" i="70"/>
  <c r="CY26" i="70" s="1"/>
  <c r="AL100" i="70"/>
  <c r="AI100" i="70"/>
  <c r="AA24" i="69"/>
  <c r="AD24" i="69"/>
  <c r="AD51" i="70"/>
  <c r="AA51" i="70"/>
  <c r="V79" i="70"/>
  <c r="S79" i="70"/>
  <c r="AD94" i="70"/>
  <c r="AA94" i="70"/>
  <c r="AL28" i="70"/>
  <c r="AI28" i="70"/>
  <c r="AL24" i="70"/>
  <c r="AI24" i="70"/>
  <c r="N93" i="70"/>
  <c r="K93" i="70"/>
  <c r="AP93" i="70"/>
  <c r="DM93" i="70" s="1"/>
  <c r="H43" i="70"/>
  <c r="K43" i="70" s="1"/>
  <c r="AA45" i="69"/>
  <c r="AD45" i="69"/>
  <c r="AI26" i="69"/>
  <c r="AL26" i="69"/>
  <c r="S13" i="69"/>
  <c r="V13" i="69"/>
  <c r="H30" i="70"/>
  <c r="K30" i="70" s="1"/>
  <c r="V74" i="70"/>
  <c r="S74" i="70"/>
  <c r="AD95" i="70"/>
  <c r="AA95" i="70"/>
  <c r="M60" i="69"/>
  <c r="AN60" i="69"/>
  <c r="N50" i="70"/>
  <c r="K50" i="70"/>
  <c r="AP50" i="70"/>
  <c r="DM50" i="70" s="1"/>
  <c r="AD77" i="70"/>
  <c r="AA77" i="70"/>
  <c r="AL105" i="70"/>
  <c r="AI105" i="70"/>
  <c r="AA8" i="69"/>
  <c r="AD8" i="69"/>
  <c r="AD53" i="70"/>
  <c r="AA53" i="70"/>
  <c r="V88" i="70"/>
  <c r="S88" i="70"/>
  <c r="AD91" i="70"/>
  <c r="AA91" i="70"/>
  <c r="AA15" i="69"/>
  <c r="AD15" i="69"/>
  <c r="AD52" i="70"/>
  <c r="AA52" i="70"/>
  <c r="N70" i="70"/>
  <c r="K70" i="70"/>
  <c r="AP70" i="70"/>
  <c r="DM70" i="70" s="1"/>
  <c r="AL75" i="70"/>
  <c r="AI75" i="70"/>
  <c r="V102" i="70"/>
  <c r="S102" i="70"/>
  <c r="AD7" i="70"/>
  <c r="AA7" i="70"/>
  <c r="AI95" i="69"/>
  <c r="AL95" i="69"/>
  <c r="AA80" i="69"/>
  <c r="AD80" i="69"/>
  <c r="AA102" i="69"/>
  <c r="AD102" i="69"/>
  <c r="AL38" i="70"/>
  <c r="AI38" i="70"/>
  <c r="S91" i="69"/>
  <c r="V91" i="69"/>
  <c r="AA89" i="69"/>
  <c r="AD89" i="69"/>
  <c r="S72" i="69"/>
  <c r="V72" i="69"/>
  <c r="V37" i="70"/>
  <c r="S37" i="70"/>
  <c r="AD39" i="70"/>
  <c r="AA39" i="70"/>
  <c r="S78" i="69"/>
  <c r="V78" i="69"/>
  <c r="S94" i="69"/>
  <c r="V94" i="69"/>
  <c r="AI77" i="69"/>
  <c r="AL77" i="69"/>
  <c r="S74" i="69"/>
  <c r="V74" i="69"/>
  <c r="V36" i="70"/>
  <c r="S36" i="70"/>
  <c r="AA105" i="69"/>
  <c r="AD105" i="69"/>
  <c r="S73" i="69"/>
  <c r="V73" i="69"/>
  <c r="S96" i="69"/>
  <c r="V96" i="69"/>
  <c r="AA85" i="69"/>
  <c r="AD85" i="69"/>
  <c r="AI101" i="69"/>
  <c r="AL101" i="69"/>
  <c r="S86" i="69"/>
  <c r="V86" i="69"/>
  <c r="AI79" i="69"/>
  <c r="AL79" i="69"/>
  <c r="S75" i="69"/>
  <c r="V75" i="69"/>
  <c r="S97" i="69"/>
  <c r="V97" i="69"/>
  <c r="AA82" i="69"/>
  <c r="AD82" i="69"/>
  <c r="M50" i="69"/>
  <c r="AN50" i="69"/>
  <c r="M7" i="70"/>
  <c r="AN7" i="70"/>
  <c r="S103" i="69"/>
  <c r="V103" i="69"/>
  <c r="AA88" i="69"/>
  <c r="AD88" i="69"/>
  <c r="AI93" i="69"/>
  <c r="AL93" i="69"/>
  <c r="S87" i="69"/>
  <c r="V87" i="69"/>
  <c r="AA99" i="69"/>
  <c r="AD99" i="69"/>
  <c r="AI106" i="69"/>
  <c r="AL106" i="69"/>
  <c r="S81" i="69"/>
  <c r="V81" i="69"/>
  <c r="AD43" i="70"/>
  <c r="AA43" i="70"/>
  <c r="H10" i="70"/>
  <c r="K10" i="70" s="1"/>
  <c r="M30" i="69"/>
  <c r="AN30" i="69"/>
  <c r="M55" i="69"/>
  <c r="AN55" i="69"/>
  <c r="N13" i="70"/>
  <c r="AP13" i="70"/>
  <c r="K13" i="70"/>
  <c r="AD58" i="70"/>
  <c r="AA58" i="70"/>
  <c r="N29" i="69"/>
  <c r="AP29" i="69"/>
  <c r="K29" i="69"/>
  <c r="AD71" i="70"/>
  <c r="AA71" i="70"/>
  <c r="N54" i="69"/>
  <c r="AP54" i="69"/>
  <c r="K54" i="69"/>
  <c r="V56" i="70"/>
  <c r="S56" i="70"/>
  <c r="V42" i="70"/>
  <c r="S42" i="70"/>
  <c r="M45" i="69"/>
  <c r="AN45" i="69"/>
  <c r="N33" i="69"/>
  <c r="K33" i="69"/>
  <c r="AP33" i="69"/>
  <c r="N99" i="69"/>
  <c r="K99" i="69"/>
  <c r="AP99" i="69"/>
  <c r="N80" i="69"/>
  <c r="AP80" i="69"/>
  <c r="M23" i="69"/>
  <c r="AN23" i="69"/>
  <c r="N8" i="69"/>
  <c r="AP8" i="69"/>
  <c r="V26" i="70"/>
  <c r="S26" i="70"/>
  <c r="N91" i="70"/>
  <c r="K91" i="70"/>
  <c r="AP91" i="70"/>
  <c r="H41" i="70"/>
  <c r="K41" i="70" s="1"/>
  <c r="AA41" i="69"/>
  <c r="AD41" i="69"/>
  <c r="AI31" i="69"/>
  <c r="AL31" i="69"/>
  <c r="N97" i="69"/>
  <c r="K97" i="69"/>
  <c r="AP97" i="69"/>
  <c r="N79" i="69"/>
  <c r="AP79" i="69"/>
  <c r="M66" i="69"/>
  <c r="AN66" i="69"/>
  <c r="N13" i="69"/>
  <c r="AP13" i="69"/>
  <c r="K13" i="69"/>
  <c r="V23" i="70"/>
  <c r="S23" i="70"/>
  <c r="N79" i="70"/>
  <c r="AP79" i="70"/>
  <c r="K79" i="70"/>
  <c r="AA53" i="69"/>
  <c r="AD53" i="69"/>
  <c r="AI67" i="69"/>
  <c r="AL67" i="69"/>
  <c r="N94" i="69"/>
  <c r="AP94" i="69"/>
  <c r="AA59" i="69"/>
  <c r="AD59" i="69"/>
  <c r="M12" i="69"/>
  <c r="AN12" i="69"/>
  <c r="M103" i="70"/>
  <c r="AN103" i="70"/>
  <c r="M61" i="70"/>
  <c r="AN61" i="70"/>
  <c r="AI30" i="69"/>
  <c r="AL30" i="69"/>
  <c r="N101" i="69"/>
  <c r="AP101" i="69"/>
  <c r="AI57" i="69"/>
  <c r="AL57" i="69"/>
  <c r="V31" i="70"/>
  <c r="S31" i="70"/>
  <c r="N81" i="70"/>
  <c r="K81" i="70"/>
  <c r="AP81" i="70"/>
  <c r="AA50" i="69"/>
  <c r="AD50" i="69"/>
  <c r="AI37" i="69"/>
  <c r="AL37" i="69"/>
  <c r="AI20" i="69"/>
  <c r="AL20" i="69"/>
  <c r="V86" i="70"/>
  <c r="S86" i="70"/>
  <c r="AL55" i="70"/>
  <c r="AI55" i="70"/>
  <c r="AA17" i="69"/>
  <c r="AD17" i="69"/>
  <c r="AL78" i="70"/>
  <c r="AI78" i="70"/>
  <c r="AA22" i="69"/>
  <c r="AD22" i="69"/>
  <c r="M54" i="70"/>
  <c r="AN54" i="70"/>
  <c r="AL72" i="70"/>
  <c r="AI72" i="70"/>
  <c r="AL60" i="70"/>
  <c r="AI60" i="70"/>
  <c r="M48" i="69"/>
  <c r="AN48" i="69"/>
  <c r="N24" i="70"/>
  <c r="K24" i="70"/>
  <c r="AP24" i="70"/>
  <c r="V66" i="70"/>
  <c r="S66" i="70"/>
  <c r="M36" i="69"/>
  <c r="AN36" i="69"/>
  <c r="H17" i="70"/>
  <c r="K17" i="70" s="1"/>
  <c r="N44" i="69"/>
  <c r="AP44" i="69"/>
  <c r="AA71" i="69"/>
  <c r="AD71" i="69"/>
  <c r="N106" i="69"/>
  <c r="K106" i="69"/>
  <c r="AP106" i="69"/>
  <c r="N15" i="69"/>
  <c r="K15" i="69"/>
  <c r="AP15" i="69"/>
  <c r="AD29" i="70"/>
  <c r="AA29" i="70"/>
  <c r="N77" i="70"/>
  <c r="K77" i="70"/>
  <c r="AP77" i="70"/>
  <c r="M40" i="70"/>
  <c r="AN40" i="70"/>
  <c r="AA69" i="69"/>
  <c r="AD69" i="69"/>
  <c r="M89" i="69"/>
  <c r="AN89" i="69"/>
  <c r="M78" i="69"/>
  <c r="AN78" i="69"/>
  <c r="S60" i="69"/>
  <c r="V60" i="69"/>
  <c r="N22" i="69"/>
  <c r="K22" i="69"/>
  <c r="AP22" i="69"/>
  <c r="AD32" i="70"/>
  <c r="AA32" i="70"/>
  <c r="M97" i="70"/>
  <c r="AN97" i="70"/>
  <c r="N44" i="70"/>
  <c r="AP44" i="70"/>
  <c r="K44" i="70"/>
  <c r="AI46" i="69"/>
  <c r="AL46" i="69"/>
  <c r="S38" i="69"/>
  <c r="V38" i="69"/>
  <c r="M19" i="69"/>
  <c r="AN19" i="69"/>
  <c r="AD22" i="70"/>
  <c r="AA22" i="70"/>
  <c r="M78" i="70"/>
  <c r="AN78" i="70"/>
  <c r="S51" i="69"/>
  <c r="V51" i="69"/>
  <c r="AD19" i="70"/>
  <c r="AA19" i="70"/>
  <c r="AA33" i="69"/>
  <c r="AD33" i="69"/>
  <c r="AA12" i="69"/>
  <c r="AD12" i="69"/>
  <c r="AL96" i="70"/>
  <c r="AI96" i="70"/>
  <c r="AI25" i="69"/>
  <c r="AL25" i="69"/>
  <c r="AD47" i="70"/>
  <c r="AA47" i="70"/>
  <c r="AD84" i="70"/>
  <c r="AA84" i="70"/>
  <c r="H34" i="70"/>
  <c r="K34" i="70" s="1"/>
  <c r="M64" i="69"/>
  <c r="AN64" i="69"/>
  <c r="H46" i="70"/>
  <c r="K46" i="70" s="1"/>
  <c r="M43" i="69"/>
  <c r="AN43" i="69"/>
  <c r="N53" i="69"/>
  <c r="AP53" i="69"/>
  <c r="V65" i="70"/>
  <c r="S65" i="70"/>
  <c r="M19" i="70"/>
  <c r="AN19" i="70"/>
  <c r="M35" i="69"/>
  <c r="AN35" i="69"/>
  <c r="N52" i="69"/>
  <c r="AP52" i="69"/>
  <c r="V61" i="70"/>
  <c r="S61" i="70"/>
  <c r="AA70" i="69"/>
  <c r="AD70" i="69"/>
  <c r="M83" i="69"/>
  <c r="AN83" i="69"/>
  <c r="M7" i="69"/>
  <c r="AN7" i="69"/>
  <c r="M90" i="70"/>
  <c r="AN90" i="70"/>
  <c r="M65" i="70"/>
  <c r="AN65" i="70"/>
  <c r="AI55" i="69"/>
  <c r="AL55" i="69"/>
  <c r="S66" i="69"/>
  <c r="V66" i="69"/>
  <c r="AI61" i="69"/>
  <c r="AL61" i="69"/>
  <c r="V35" i="70"/>
  <c r="S35" i="70"/>
  <c r="N104" i="70"/>
  <c r="AP104" i="70"/>
  <c r="DM104" i="70" s="1"/>
  <c r="K104" i="70"/>
  <c r="M88" i="70"/>
  <c r="AN88" i="70"/>
  <c r="S52" i="69"/>
  <c r="V52" i="69"/>
  <c r="AA29" i="69"/>
  <c r="AD29" i="69"/>
  <c r="N69" i="69"/>
  <c r="AP69" i="69"/>
  <c r="DM69" i="69" s="1"/>
  <c r="S65" i="69"/>
  <c r="V65" i="69"/>
  <c r="N11" i="69"/>
  <c r="AP11" i="69"/>
  <c r="DM11" i="69" s="1"/>
  <c r="K11" i="69"/>
  <c r="AD33" i="70"/>
  <c r="AA33" i="70"/>
  <c r="N85" i="70"/>
  <c r="K85" i="70"/>
  <c r="AP85" i="70"/>
  <c r="DM85" i="70" s="1"/>
  <c r="M37" i="70"/>
  <c r="AN37" i="70"/>
  <c r="AA68" i="69"/>
  <c r="AD68" i="69"/>
  <c r="M84" i="69"/>
  <c r="AN84" i="69"/>
  <c r="CZ84" i="69" s="1"/>
  <c r="N67" i="69"/>
  <c r="K67" i="69"/>
  <c r="AP67" i="69"/>
  <c r="DM67" i="69" s="1"/>
  <c r="S64" i="69"/>
  <c r="V64" i="69"/>
  <c r="N25" i="69"/>
  <c r="AP25" i="69"/>
  <c r="DM25" i="69" s="1"/>
  <c r="K25" i="69"/>
  <c r="N100" i="70"/>
  <c r="AP100" i="70"/>
  <c r="AA44" i="69"/>
  <c r="AD44" i="69"/>
  <c r="V89" i="70"/>
  <c r="S89" i="70"/>
  <c r="AD103" i="70"/>
  <c r="AA103" i="70"/>
  <c r="V54" i="70"/>
  <c r="S54" i="70"/>
  <c r="AL99" i="70"/>
  <c r="AI99" i="70"/>
  <c r="AL12" i="70"/>
  <c r="AI12" i="70"/>
  <c r="S7" i="69"/>
  <c r="V7" i="69"/>
  <c r="AD93" i="70"/>
  <c r="AA93" i="70"/>
  <c r="AL67" i="70"/>
  <c r="AI67" i="70"/>
  <c r="M18" i="70"/>
  <c r="AN18" i="70"/>
  <c r="N40" i="69"/>
  <c r="K40" i="69"/>
  <c r="AP40" i="69"/>
  <c r="DM40" i="69" s="1"/>
  <c r="AD70" i="70"/>
  <c r="AA70" i="70"/>
  <c r="N21" i="70"/>
  <c r="AP21" i="70"/>
  <c r="K21" i="70"/>
  <c r="V57" i="70"/>
  <c r="S57" i="70"/>
  <c r="AL64" i="70"/>
  <c r="AI64" i="70"/>
  <c r="AL69" i="70"/>
  <c r="AI69" i="70"/>
  <c r="M20" i="70"/>
  <c r="AN20" i="70"/>
  <c r="M31" i="69"/>
  <c r="AN31" i="69"/>
  <c r="CZ31" i="69" s="1"/>
  <c r="N32" i="69"/>
  <c r="K32" i="69"/>
  <c r="AP32" i="69"/>
  <c r="N90" i="69"/>
  <c r="AP90" i="69"/>
  <c r="DM90" i="69" s="1"/>
  <c r="K90" i="69"/>
  <c r="N77" i="69"/>
  <c r="AP77" i="69"/>
  <c r="DM77" i="69" s="1"/>
  <c r="K77" i="69"/>
  <c r="M68" i="69"/>
  <c r="AN68" i="69"/>
  <c r="CZ68" i="69" s="1"/>
  <c r="M16" i="69"/>
  <c r="AN16" i="69"/>
  <c r="AD18" i="70"/>
  <c r="AA18" i="70"/>
  <c r="M72" i="70"/>
  <c r="AN72" i="70"/>
  <c r="N57" i="70"/>
  <c r="AP57" i="70"/>
  <c r="DM57" i="70" s="1"/>
  <c r="K57" i="70"/>
  <c r="S48" i="69"/>
  <c r="V48" i="69"/>
  <c r="M105" i="69"/>
  <c r="AN105" i="69"/>
  <c r="CZ105" i="69" s="1"/>
  <c r="M75" i="69"/>
  <c r="AN75" i="69"/>
  <c r="V27" i="70"/>
  <c r="S27" i="70"/>
  <c r="N96" i="70"/>
  <c r="K96" i="70"/>
  <c r="AP96" i="70"/>
  <c r="DM96" i="70" s="1"/>
  <c r="N60" i="70"/>
  <c r="AP60" i="70"/>
  <c r="DM60" i="70" s="1"/>
  <c r="N102" i="69"/>
  <c r="K102" i="69"/>
  <c r="AP102" i="69"/>
  <c r="DM102" i="69" s="1"/>
  <c r="M86" i="69"/>
  <c r="AN86" i="69"/>
  <c r="CY86" i="69" s="1"/>
  <c r="M20" i="69"/>
  <c r="AN20" i="69"/>
  <c r="M94" i="70"/>
  <c r="AN94" i="70"/>
  <c r="M58" i="70"/>
  <c r="AN58" i="70"/>
  <c r="AA36" i="69"/>
  <c r="AD36" i="69"/>
  <c r="AI34" i="69"/>
  <c r="AL34" i="69"/>
  <c r="N92" i="69"/>
  <c r="K92" i="69"/>
  <c r="AP92" i="69"/>
  <c r="DM92" i="69" s="1"/>
  <c r="AA56" i="69"/>
  <c r="AD56" i="69"/>
  <c r="M92" i="70"/>
  <c r="AN92" i="70"/>
  <c r="CZ92" i="70" s="1"/>
  <c r="S43" i="69"/>
  <c r="V43" i="69"/>
  <c r="V49" i="70"/>
  <c r="S49" i="70"/>
  <c r="V87" i="70"/>
  <c r="S87" i="70"/>
  <c r="S11" i="69"/>
  <c r="V11" i="69"/>
  <c r="AD106" i="70"/>
  <c r="AA106" i="70"/>
  <c r="M65" i="69"/>
  <c r="AN65" i="69"/>
  <c r="AL46" i="70"/>
  <c r="AI46" i="70"/>
  <c r="AL85" i="70"/>
  <c r="AI85" i="70"/>
  <c r="V81" i="70"/>
  <c r="S81" i="70"/>
  <c r="AD101" i="70"/>
  <c r="AA101" i="70"/>
  <c r="AD16" i="70"/>
  <c r="AA16" i="70"/>
  <c r="M74" i="70"/>
  <c r="AN74" i="70"/>
  <c r="S28" i="69"/>
  <c r="V28" i="69"/>
  <c r="AA27" i="69"/>
  <c r="AD27" i="69"/>
  <c r="AI21" i="69"/>
  <c r="AL21" i="69"/>
  <c r="AL50" i="70"/>
  <c r="AI50" i="70"/>
  <c r="M29" i="70"/>
  <c r="AN29" i="70"/>
  <c r="V80" i="70"/>
  <c r="S80" i="70"/>
  <c r="AD104" i="70"/>
  <c r="AA104" i="70"/>
  <c r="M59" i="69"/>
  <c r="AN59" i="69"/>
  <c r="V48" i="70"/>
  <c r="S48" i="70"/>
  <c r="AL97" i="70"/>
  <c r="AI97" i="70"/>
  <c r="AL10" i="70"/>
  <c r="AI10" i="70"/>
  <c r="AI16" i="69"/>
  <c r="AL16" i="69"/>
  <c r="N48" i="70"/>
  <c r="AP48" i="70"/>
  <c r="DM48" i="70" s="1"/>
  <c r="K48" i="70"/>
  <c r="AL73" i="70"/>
  <c r="AI73" i="70"/>
  <c r="V100" i="70"/>
  <c r="S100" i="70"/>
  <c r="AI24" i="69"/>
  <c r="AL24" i="69"/>
  <c r="AL51" i="70"/>
  <c r="AI51" i="70"/>
  <c r="M49" i="70"/>
  <c r="AN49" i="70"/>
  <c r="AD79" i="70"/>
  <c r="AA79" i="70"/>
  <c r="M93" i="69"/>
  <c r="AN93" i="69"/>
  <c r="M74" i="69"/>
  <c r="AN74" i="69"/>
  <c r="CZ74" i="69" s="1"/>
  <c r="V28" i="70"/>
  <c r="S28" i="70"/>
  <c r="V24" i="70"/>
  <c r="S24" i="70"/>
  <c r="N82" i="70"/>
  <c r="K82" i="70"/>
  <c r="AP82" i="70"/>
  <c r="DM82" i="70" s="1"/>
  <c r="AA49" i="69"/>
  <c r="AD49" i="69"/>
  <c r="AI45" i="69"/>
  <c r="AL45" i="69"/>
  <c r="S26" i="69"/>
  <c r="V26" i="69"/>
  <c r="N52" i="70"/>
  <c r="K52" i="70"/>
  <c r="AP52" i="70"/>
  <c r="DM52" i="70" s="1"/>
  <c r="AD74" i="70"/>
  <c r="AA74" i="70"/>
  <c r="AL8" i="70"/>
  <c r="AI8" i="70"/>
  <c r="AA10" i="69"/>
  <c r="AD10" i="69"/>
  <c r="M50" i="70"/>
  <c r="AN50" i="70"/>
  <c r="CZ50" i="70" s="1"/>
  <c r="N28" i="70"/>
  <c r="AP28" i="70"/>
  <c r="DM28" i="70" s="1"/>
  <c r="K28" i="70"/>
  <c r="AL90" i="70"/>
  <c r="AI90" i="70"/>
  <c r="V105" i="70"/>
  <c r="S105" i="70"/>
  <c r="AI8" i="69"/>
  <c r="AL8" i="69"/>
  <c r="AL53" i="70"/>
  <c r="AI53" i="70"/>
  <c r="N51" i="70"/>
  <c r="K51" i="70"/>
  <c r="AP51" i="70"/>
  <c r="DM51" i="70" s="1"/>
  <c r="AD88" i="70"/>
  <c r="AA88" i="70"/>
  <c r="AD13" i="70"/>
  <c r="AA13" i="70"/>
  <c r="AI15" i="69"/>
  <c r="AL15" i="69"/>
  <c r="AL52" i="70"/>
  <c r="AI52" i="70"/>
  <c r="V75" i="70"/>
  <c r="S75" i="70"/>
  <c r="AD102" i="70"/>
  <c r="AA102" i="70"/>
  <c r="H15" i="66"/>
  <c r="K15" i="66" s="1"/>
  <c r="H91" i="66"/>
  <c r="K91" i="66" s="1"/>
  <c r="H103" i="66"/>
  <c r="K103" i="66" s="1"/>
  <c r="N48" i="66"/>
  <c r="DX48" i="66"/>
  <c r="AP48" i="66"/>
  <c r="K48" i="66"/>
  <c r="DX68" i="66"/>
  <c r="N68" i="66"/>
  <c r="AP68" i="66"/>
  <c r="K68" i="66"/>
  <c r="N80" i="66"/>
  <c r="DX80" i="66"/>
  <c r="AP80" i="66"/>
  <c r="DT80" i="66" s="1"/>
  <c r="K80" i="66"/>
  <c r="N27" i="66"/>
  <c r="DX27" i="66"/>
  <c r="AP27" i="66"/>
  <c r="DT27" i="66" s="1"/>
  <c r="K27" i="66"/>
  <c r="DX46" i="66"/>
  <c r="N46" i="66"/>
  <c r="AP46" i="66"/>
  <c r="K46" i="66"/>
  <c r="N63" i="66"/>
  <c r="AP63" i="66"/>
  <c r="DX63" i="66"/>
  <c r="K63" i="66"/>
  <c r="DX18" i="66"/>
  <c r="N18" i="66"/>
  <c r="AP18" i="66"/>
  <c r="DX49" i="66"/>
  <c r="N49" i="66"/>
  <c r="AP49" i="66"/>
  <c r="AQ49" i="66" s="1"/>
  <c r="K49" i="66"/>
  <c r="H29" i="66"/>
  <c r="K29" i="66" s="1"/>
  <c r="DX12" i="66"/>
  <c r="N12" i="66"/>
  <c r="K12" i="66"/>
  <c r="H10" i="66"/>
  <c r="N17" i="66"/>
  <c r="DX17" i="66"/>
  <c r="AP17" i="66"/>
  <c r="K17" i="66"/>
  <c r="N75" i="66"/>
  <c r="AP75" i="66"/>
  <c r="DX75" i="66"/>
  <c r="K75" i="66"/>
  <c r="H95" i="66"/>
  <c r="K95" i="66" s="1"/>
  <c r="N9" i="66"/>
  <c r="AP9" i="66"/>
  <c r="DT9" i="66" s="1"/>
  <c r="DX9" i="66"/>
  <c r="K9" i="66"/>
  <c r="H82" i="66"/>
  <c r="K82" i="66" s="1"/>
  <c r="H41" i="66"/>
  <c r="K41" i="66" s="1"/>
  <c r="N59" i="66"/>
  <c r="AP59" i="66"/>
  <c r="DX59" i="66"/>
  <c r="K59" i="66"/>
  <c r="H39" i="66"/>
  <c r="N97" i="66"/>
  <c r="AP97" i="66"/>
  <c r="DX97" i="66"/>
  <c r="H106" i="66"/>
  <c r="K106" i="66" s="1"/>
  <c r="H64" i="66"/>
  <c r="K64" i="66" s="1"/>
  <c r="H83" i="66"/>
  <c r="K83" i="66" s="1"/>
  <c r="H26" i="66"/>
  <c r="K26" i="66" s="1"/>
  <c r="AD50" i="66"/>
  <c r="AA50" i="66"/>
  <c r="AL80" i="66"/>
  <c r="AI80" i="66"/>
  <c r="R52" i="66"/>
  <c r="AP52" i="66" s="1"/>
  <c r="DT52" i="66" s="1"/>
  <c r="AL79" i="66"/>
  <c r="AI79" i="66"/>
  <c r="H24" i="66"/>
  <c r="K24" i="66" s="1"/>
  <c r="AD88" i="66"/>
  <c r="AA88" i="66"/>
  <c r="H31" i="66"/>
  <c r="AL54" i="66"/>
  <c r="AI54" i="66"/>
  <c r="R106" i="66"/>
  <c r="AP106" i="66" s="1"/>
  <c r="H45" i="66"/>
  <c r="K45" i="66" s="1"/>
  <c r="AL21" i="66"/>
  <c r="AI21" i="66"/>
  <c r="AL71" i="66"/>
  <c r="AI71" i="66"/>
  <c r="AL25" i="66"/>
  <c r="AI25" i="66"/>
  <c r="R22" i="66"/>
  <c r="AP22" i="66" s="1"/>
  <c r="DU22" i="66" s="1"/>
  <c r="AL77" i="66"/>
  <c r="AI77" i="66"/>
  <c r="AD103" i="66"/>
  <c r="AA103" i="66"/>
  <c r="M20" i="66"/>
  <c r="AN20" i="66"/>
  <c r="DW20" i="66"/>
  <c r="AL26" i="66"/>
  <c r="AI26" i="66"/>
  <c r="DX74" i="66"/>
  <c r="N74" i="66"/>
  <c r="AP74" i="66"/>
  <c r="K74" i="66"/>
  <c r="H42" i="66"/>
  <c r="K42" i="66" s="1"/>
  <c r="R81" i="66"/>
  <c r="AP81" i="66" s="1"/>
  <c r="DS81" i="66" s="1"/>
  <c r="AD36" i="66"/>
  <c r="AA36" i="66"/>
  <c r="R40" i="66"/>
  <c r="AP40" i="66" s="1"/>
  <c r="AD48" i="66"/>
  <c r="AA48" i="66"/>
  <c r="AD93" i="66"/>
  <c r="AA93" i="66"/>
  <c r="AL82" i="66"/>
  <c r="AI82" i="66"/>
  <c r="AD41" i="66"/>
  <c r="AA41" i="66"/>
  <c r="H8" i="66"/>
  <c r="K8" i="66" s="1"/>
  <c r="H44" i="66"/>
  <c r="K44" i="66" s="1"/>
  <c r="AD62" i="66"/>
  <c r="AA62" i="66"/>
  <c r="N23" i="66"/>
  <c r="AP23" i="66"/>
  <c r="DX23" i="66"/>
  <c r="K23" i="66"/>
  <c r="AL75" i="66"/>
  <c r="AI75" i="66"/>
  <c r="DX21" i="66"/>
  <c r="AP21" i="66"/>
  <c r="N21" i="66"/>
  <c r="K21" i="66"/>
  <c r="R12" i="66"/>
  <c r="AP12" i="66" s="1"/>
  <c r="AQ12" i="66" s="1"/>
  <c r="AD86" i="66"/>
  <c r="AA86" i="66"/>
  <c r="AD46" i="66"/>
  <c r="AA46" i="66"/>
  <c r="AL98" i="66"/>
  <c r="AI98" i="66"/>
  <c r="H22" i="66"/>
  <c r="K22" i="66" s="1"/>
  <c r="H100" i="66"/>
  <c r="AD9" i="66"/>
  <c r="AA9" i="66"/>
  <c r="AD101" i="66"/>
  <c r="AA101" i="66"/>
  <c r="AN25" i="66"/>
  <c r="DW25" i="66"/>
  <c r="M25" i="66"/>
  <c r="AL68" i="66"/>
  <c r="AI68" i="66"/>
  <c r="AL14" i="66"/>
  <c r="AI14" i="66"/>
  <c r="R73" i="66"/>
  <c r="AP73" i="66" s="1"/>
  <c r="DT73" i="66" s="1"/>
  <c r="AL95" i="66"/>
  <c r="AI95" i="66"/>
  <c r="N16" i="66"/>
  <c r="AP16" i="66"/>
  <c r="DX16" i="66"/>
  <c r="K16" i="66"/>
  <c r="AD30" i="66"/>
  <c r="AA30" i="66"/>
  <c r="H97" i="66"/>
  <c r="K97" i="66" s="1"/>
  <c r="N89" i="66"/>
  <c r="DX89" i="66"/>
  <c r="AP89" i="66"/>
  <c r="K89" i="66"/>
  <c r="H90" i="66"/>
  <c r="AL104" i="66"/>
  <c r="AI104" i="66"/>
  <c r="R87" i="66"/>
  <c r="H18" i="66"/>
  <c r="K18" i="66" s="1"/>
  <c r="AL29" i="66"/>
  <c r="AI29" i="66"/>
  <c r="R105" i="66"/>
  <c r="AP105" i="66" s="1"/>
  <c r="AL91" i="66"/>
  <c r="AI91" i="66"/>
  <c r="AL69" i="66"/>
  <c r="AI69" i="66"/>
  <c r="H79" i="66"/>
  <c r="N106" i="66"/>
  <c r="DX106" i="66"/>
  <c r="H38" i="66"/>
  <c r="K38" i="66" s="1"/>
  <c r="N54" i="66"/>
  <c r="DX54" i="66"/>
  <c r="AP54" i="66"/>
  <c r="K54" i="66"/>
  <c r="N77" i="66"/>
  <c r="AP77" i="66"/>
  <c r="DS77" i="66" s="1"/>
  <c r="DX77" i="66"/>
  <c r="K77" i="66"/>
  <c r="N52" i="66"/>
  <c r="DX52" i="66"/>
  <c r="K52" i="66"/>
  <c r="H78" i="66"/>
  <c r="K78" i="66" s="1"/>
  <c r="N92" i="66"/>
  <c r="AP92" i="66"/>
  <c r="DS92" i="66" s="1"/>
  <c r="DX92" i="66"/>
  <c r="K92" i="66"/>
  <c r="DX73" i="66"/>
  <c r="N73" i="66"/>
  <c r="K73" i="66"/>
  <c r="N34" i="66"/>
  <c r="DX34" i="66"/>
  <c r="AP34" i="66"/>
  <c r="DS34" i="66" s="1"/>
  <c r="K34" i="66"/>
  <c r="H93" i="66"/>
  <c r="K93" i="66" s="1"/>
  <c r="N101" i="66"/>
  <c r="AP101" i="66"/>
  <c r="DS101" i="66" s="1"/>
  <c r="DX101" i="66"/>
  <c r="K101" i="66"/>
  <c r="AP58" i="66"/>
  <c r="DU58" i="66" s="1"/>
  <c r="DX58" i="66"/>
  <c r="N58" i="66"/>
  <c r="K58" i="66"/>
  <c r="DX36" i="66"/>
  <c r="AP36" i="66"/>
  <c r="N36" i="66"/>
  <c r="K36" i="66"/>
  <c r="DX37" i="66"/>
  <c r="N37" i="66"/>
  <c r="AP37" i="66"/>
  <c r="DS37" i="66" s="1"/>
  <c r="K37" i="66"/>
  <c r="DW33" i="66"/>
  <c r="AN33" i="66"/>
  <c r="DG33" i="66" s="1"/>
  <c r="M33" i="66"/>
  <c r="H71" i="66"/>
  <c r="K71" i="66" s="1"/>
  <c r="DW105" i="66"/>
  <c r="AN105" i="66"/>
  <c r="DE105" i="66" s="1"/>
  <c r="M105" i="66"/>
  <c r="AO30" i="66"/>
  <c r="L30" i="66"/>
  <c r="DJ30" i="66"/>
  <c r="AO61" i="66"/>
  <c r="L61" i="66"/>
  <c r="DJ61" i="66"/>
  <c r="DC69" i="66"/>
  <c r="M69" i="66"/>
  <c r="AN69" i="66"/>
  <c r="DG69" i="66" s="1"/>
  <c r="DW69" i="66"/>
  <c r="AO60" i="66"/>
  <c r="L60" i="66"/>
  <c r="DJ60" i="66"/>
  <c r="DQ58" i="66"/>
  <c r="L11" i="66"/>
  <c r="AO11" i="66"/>
  <c r="DJ11" i="66"/>
  <c r="DQ15" i="66"/>
  <c r="AP15" i="66"/>
  <c r="DS15" i="66" s="1"/>
  <c r="DX15" i="66"/>
  <c r="N15" i="66"/>
  <c r="DC50" i="66"/>
  <c r="AN50" i="66"/>
  <c r="DG50" i="66" s="1"/>
  <c r="DW50" i="66"/>
  <c r="M50" i="66"/>
  <c r="AO97" i="66"/>
  <c r="L97" i="66"/>
  <c r="DJ97" i="66"/>
  <c r="L91" i="66"/>
  <c r="AO91" i="66"/>
  <c r="DJ91" i="66"/>
  <c r="DQ88" i="66"/>
  <c r="N88" i="66"/>
  <c r="DX88" i="66"/>
  <c r="AP88" i="66"/>
  <c r="DS88" i="66" s="1"/>
  <c r="K88" i="66"/>
  <c r="DC40" i="66"/>
  <c r="DW40" i="66"/>
  <c r="M40" i="66"/>
  <c r="AN40" i="66"/>
  <c r="DG40" i="66" s="1"/>
  <c r="AO32" i="66"/>
  <c r="L32" i="66"/>
  <c r="DJ32" i="66"/>
  <c r="N30" i="66"/>
  <c r="DX30" i="66"/>
  <c r="AP30" i="66"/>
  <c r="DT30" i="66" s="1"/>
  <c r="K30" i="66"/>
  <c r="L17" i="66"/>
  <c r="AO17" i="66"/>
  <c r="DJ17" i="66"/>
  <c r="AO72" i="66"/>
  <c r="L72" i="66"/>
  <c r="DJ72" i="66"/>
  <c r="AO82" i="66"/>
  <c r="L82" i="66"/>
  <c r="DJ82" i="66"/>
  <c r="AO45" i="66"/>
  <c r="L45" i="66"/>
  <c r="DJ45" i="66"/>
  <c r="DQ39" i="66"/>
  <c r="DX39" i="66"/>
  <c r="AP39" i="66"/>
  <c r="DS39" i="66" s="1"/>
  <c r="N39" i="66"/>
  <c r="K39" i="66"/>
  <c r="DC71" i="66"/>
  <c r="AO76" i="66"/>
  <c r="L76" i="66"/>
  <c r="DJ76" i="66"/>
  <c r="DQ37" i="66"/>
  <c r="L57" i="66"/>
  <c r="AO57" i="66"/>
  <c r="DJ57" i="66"/>
  <c r="DQ31" i="66"/>
  <c r="N31" i="66"/>
  <c r="DX31" i="66"/>
  <c r="AP31" i="66"/>
  <c r="DU31" i="66" s="1"/>
  <c r="K31" i="66"/>
  <c r="DQ66" i="66"/>
  <c r="DX66" i="66"/>
  <c r="AP66" i="66"/>
  <c r="DS66" i="66" s="1"/>
  <c r="N66" i="66"/>
  <c r="K66" i="66"/>
  <c r="AO65" i="66"/>
  <c r="L65" i="66"/>
  <c r="DJ65" i="66"/>
  <c r="L16" i="66"/>
  <c r="AO16" i="66"/>
  <c r="DJ16" i="66"/>
  <c r="AO48" i="66"/>
  <c r="L48" i="66"/>
  <c r="DJ48" i="66"/>
  <c r="DQ10" i="66"/>
  <c r="N10" i="66"/>
  <c r="DX10" i="66"/>
  <c r="AP10" i="66"/>
  <c r="DU10" i="66" s="1"/>
  <c r="K10" i="66"/>
  <c r="L84" i="66"/>
  <c r="AO84" i="66"/>
  <c r="DJ84" i="66"/>
  <c r="L78" i="66"/>
  <c r="AO78" i="66"/>
  <c r="DJ78" i="66"/>
  <c r="L36" i="66"/>
  <c r="AO36" i="66"/>
  <c r="DJ36" i="66"/>
  <c r="DC104" i="66"/>
  <c r="DW104" i="66"/>
  <c r="AN104" i="66"/>
  <c r="DG104" i="66" s="1"/>
  <c r="M104" i="66"/>
  <c r="DC99" i="66"/>
  <c r="M99" i="66"/>
  <c r="AN99" i="66"/>
  <c r="DE99" i="66" s="1"/>
  <c r="DW99" i="66"/>
  <c r="DQ45" i="66"/>
  <c r="DX45" i="66"/>
  <c r="AP45" i="66"/>
  <c r="DU45" i="66" s="1"/>
  <c r="N45" i="66"/>
  <c r="L64" i="66"/>
  <c r="AO64" i="66"/>
  <c r="DJ64" i="66"/>
  <c r="DC60" i="66"/>
  <c r="M60" i="66"/>
  <c r="AN60" i="66"/>
  <c r="DE60" i="66" s="1"/>
  <c r="DW60" i="66"/>
  <c r="DQ60" i="66"/>
  <c r="DX60" i="66"/>
  <c r="N60" i="66"/>
  <c r="AP60" i="66"/>
  <c r="DU60" i="66" s="1"/>
  <c r="K60" i="66"/>
  <c r="AO15" i="66"/>
  <c r="L15" i="66"/>
  <c r="DJ15" i="66"/>
  <c r="DC19" i="66"/>
  <c r="AN19" i="66"/>
  <c r="DG19" i="66" s="1"/>
  <c r="DW19" i="66"/>
  <c r="M19" i="66"/>
  <c r="L88" i="66"/>
  <c r="AO88" i="66"/>
  <c r="DJ88" i="66"/>
  <c r="AO98" i="66"/>
  <c r="L98" i="66"/>
  <c r="DJ98" i="66"/>
  <c r="N87" i="66"/>
  <c r="AP87" i="66"/>
  <c r="DT87" i="66" s="1"/>
  <c r="DX87" i="66"/>
  <c r="K87" i="66"/>
  <c r="DC87" i="66"/>
  <c r="M87" i="66"/>
  <c r="AN87" i="66"/>
  <c r="DG87" i="66" s="1"/>
  <c r="DW87" i="66"/>
  <c r="AO29" i="66"/>
  <c r="L29" i="66"/>
  <c r="DJ29" i="66"/>
  <c r="L105" i="66"/>
  <c r="AO105" i="66"/>
  <c r="DJ105" i="66"/>
  <c r="AO33" i="66"/>
  <c r="L33" i="66"/>
  <c r="AO62" i="66"/>
  <c r="L62" i="66"/>
  <c r="DJ62" i="66"/>
  <c r="DC70" i="66"/>
  <c r="AN70" i="66"/>
  <c r="DG70" i="66" s="1"/>
  <c r="DW70" i="66"/>
  <c r="M70" i="66"/>
  <c r="DC33" i="66"/>
  <c r="AO63" i="66"/>
  <c r="L63" i="66"/>
  <c r="DJ63" i="66"/>
  <c r="DC56" i="66"/>
  <c r="DF56" i="66" s="1"/>
  <c r="DE56" i="66"/>
  <c r="AO13" i="66"/>
  <c r="L13" i="66"/>
  <c r="DJ13" i="66"/>
  <c r="AO46" i="66"/>
  <c r="L46" i="66"/>
  <c r="DJ46" i="66"/>
  <c r="L100" i="66"/>
  <c r="AO100" i="66"/>
  <c r="DJ100" i="66"/>
  <c r="AO94" i="66"/>
  <c r="L94" i="66"/>
  <c r="DJ94" i="66"/>
  <c r="L41" i="66"/>
  <c r="AO41" i="66"/>
  <c r="DJ41" i="66"/>
  <c r="DC85" i="66"/>
  <c r="M85" i="66"/>
  <c r="AN85" i="66"/>
  <c r="DG85" i="66" s="1"/>
  <c r="DW85" i="66"/>
  <c r="DQ42" i="66"/>
  <c r="N42" i="66"/>
  <c r="AP42" i="66"/>
  <c r="DS42" i="66" s="1"/>
  <c r="DX42" i="66"/>
  <c r="L35" i="66"/>
  <c r="AO35" i="66"/>
  <c r="DJ35" i="66"/>
  <c r="L58" i="66"/>
  <c r="AO58" i="66"/>
  <c r="DJ58" i="66"/>
  <c r="DQ62" i="66"/>
  <c r="N62" i="66"/>
  <c r="DX62" i="66"/>
  <c r="AP62" i="66"/>
  <c r="DS62" i="66" s="1"/>
  <c r="K62" i="66"/>
  <c r="AO52" i="66"/>
  <c r="L52" i="66"/>
  <c r="DJ52" i="66"/>
  <c r="DQ14" i="66"/>
  <c r="N14" i="66"/>
  <c r="DX14" i="66"/>
  <c r="AP14" i="66"/>
  <c r="DS14" i="66" s="1"/>
  <c r="K14" i="66"/>
  <c r="DC14" i="66"/>
  <c r="M14" i="66"/>
  <c r="AN14" i="66"/>
  <c r="DG14" i="66" s="1"/>
  <c r="DW14" i="66"/>
  <c r="L104" i="66"/>
  <c r="AO104" i="66"/>
  <c r="DJ104" i="66"/>
  <c r="AO95" i="66"/>
  <c r="L95" i="66"/>
  <c r="DJ95" i="66"/>
  <c r="L34" i="66"/>
  <c r="AO34" i="66"/>
  <c r="DJ34" i="66"/>
  <c r="AO8" i="66"/>
  <c r="L8" i="66"/>
  <c r="DJ8" i="66"/>
  <c r="AO99" i="66"/>
  <c r="L99" i="66"/>
  <c r="DJ99" i="66"/>
  <c r="DC96" i="66"/>
  <c r="DW96" i="66"/>
  <c r="AN96" i="66"/>
  <c r="DG96" i="66" s="1"/>
  <c r="M96" i="66"/>
  <c r="L59" i="66"/>
  <c r="AO59" i="66"/>
  <c r="DJ59" i="66"/>
  <c r="DQ35" i="66"/>
  <c r="N35" i="66"/>
  <c r="AP35" i="66"/>
  <c r="DS35" i="66" s="1"/>
  <c r="DX35" i="66"/>
  <c r="K35" i="66"/>
  <c r="DC35" i="66"/>
  <c r="M35" i="66"/>
  <c r="AN35" i="66"/>
  <c r="DG35" i="66" s="1"/>
  <c r="DW35" i="66"/>
  <c r="DC61" i="66"/>
  <c r="M61" i="66"/>
  <c r="AN61" i="66"/>
  <c r="DE61" i="66" s="1"/>
  <c r="DW61" i="66"/>
  <c r="AO10" i="66"/>
  <c r="L10" i="66"/>
  <c r="DJ10" i="66"/>
  <c r="AO51" i="66"/>
  <c r="L51" i="66"/>
  <c r="DJ51" i="66"/>
  <c r="DC17" i="66"/>
  <c r="DW17" i="66"/>
  <c r="M17" i="66"/>
  <c r="AN17" i="66"/>
  <c r="DE17" i="66" s="1"/>
  <c r="DQ51" i="66"/>
  <c r="DX51" i="66"/>
  <c r="N51" i="66"/>
  <c r="AP51" i="66"/>
  <c r="DS51" i="66" s="1"/>
  <c r="K51" i="66"/>
  <c r="DC51" i="66"/>
  <c r="M51" i="66"/>
  <c r="AN51" i="66"/>
  <c r="DG51" i="66" s="1"/>
  <c r="DW51" i="66"/>
  <c r="AO81" i="66"/>
  <c r="L81" i="66"/>
  <c r="DJ81" i="66"/>
  <c r="L75" i="66"/>
  <c r="AO75" i="66"/>
  <c r="DJ75" i="66"/>
  <c r="AO39" i="66"/>
  <c r="L39" i="66"/>
  <c r="DJ39" i="66"/>
  <c r="DC72" i="66"/>
  <c r="AN72" i="66"/>
  <c r="DG72" i="66" s="1"/>
  <c r="DW72" i="66"/>
  <c r="M72" i="66"/>
  <c r="DQ101" i="66"/>
  <c r="DT101" i="66" s="1"/>
  <c r="DC94" i="66"/>
  <c r="M94" i="66"/>
  <c r="AN94" i="66"/>
  <c r="DG94" i="66" s="1"/>
  <c r="DW94" i="66"/>
  <c r="DQ94" i="66"/>
  <c r="AP94" i="66"/>
  <c r="DS94" i="66" s="1"/>
  <c r="DX94" i="66"/>
  <c r="N94" i="66"/>
  <c r="K94" i="66"/>
  <c r="AO70" i="66"/>
  <c r="L70" i="66"/>
  <c r="DJ70" i="66"/>
  <c r="DQ28" i="66"/>
  <c r="DX28" i="66"/>
  <c r="AP28" i="66"/>
  <c r="DS28" i="66" s="1"/>
  <c r="N28" i="66"/>
  <c r="K28" i="66"/>
  <c r="DC28" i="66"/>
  <c r="AN28" i="66"/>
  <c r="DG28" i="66" s="1"/>
  <c r="DW28" i="66"/>
  <c r="M28" i="66"/>
  <c r="L20" i="66"/>
  <c r="AO20" i="66"/>
  <c r="DJ20" i="66"/>
  <c r="AO50" i="66"/>
  <c r="L50" i="66"/>
  <c r="DJ50" i="66"/>
  <c r="L101" i="66"/>
  <c r="AO101" i="66"/>
  <c r="DJ101" i="66"/>
  <c r="L40" i="66"/>
  <c r="AO40" i="66"/>
  <c r="DJ40" i="66"/>
  <c r="DQ92" i="66"/>
  <c r="DQ44" i="66"/>
  <c r="N44" i="66"/>
  <c r="AP44" i="66"/>
  <c r="DU44" i="66" s="1"/>
  <c r="DX44" i="66"/>
  <c r="AO19" i="66"/>
  <c r="L19" i="66"/>
  <c r="DJ19" i="66"/>
  <c r="DC23" i="66"/>
  <c r="AN23" i="66"/>
  <c r="DG23" i="66" s="1"/>
  <c r="DW23" i="66"/>
  <c r="M23" i="66"/>
  <c r="DQ65" i="66"/>
  <c r="N65" i="66"/>
  <c r="AP65" i="66"/>
  <c r="DS65" i="66" s="1"/>
  <c r="DX65" i="66"/>
  <c r="K65" i="66"/>
  <c r="AO14" i="66"/>
  <c r="L14" i="66"/>
  <c r="DJ14" i="66"/>
  <c r="AO55" i="66"/>
  <c r="L55" i="66"/>
  <c r="DJ55" i="66"/>
  <c r="DC55" i="66"/>
  <c r="M55" i="66"/>
  <c r="AN55" i="66"/>
  <c r="DG55" i="66" s="1"/>
  <c r="DW55" i="66"/>
  <c r="AO85" i="66"/>
  <c r="L85" i="66"/>
  <c r="DJ85" i="66"/>
  <c r="AO79" i="66"/>
  <c r="L79" i="66"/>
  <c r="DJ79" i="66"/>
  <c r="AO43" i="66"/>
  <c r="L43" i="66"/>
  <c r="DJ43" i="66"/>
  <c r="DC76" i="66"/>
  <c r="AN76" i="66"/>
  <c r="DG76" i="66" s="1"/>
  <c r="DW76" i="66"/>
  <c r="M76" i="66"/>
  <c r="DQ76" i="66"/>
  <c r="DX76" i="66"/>
  <c r="N76" i="66"/>
  <c r="AP76" i="66"/>
  <c r="DS76" i="66" s="1"/>
  <c r="K76" i="66"/>
  <c r="DC105" i="66"/>
  <c r="DF105" i="66" s="1"/>
  <c r="AO67" i="66"/>
  <c r="L67" i="66"/>
  <c r="DJ67" i="66"/>
  <c r="DQ64" i="66"/>
  <c r="N64" i="66"/>
  <c r="AP64" i="66"/>
  <c r="DS64" i="66" s="1"/>
  <c r="DX64" i="66"/>
  <c r="AO21" i="66"/>
  <c r="L21" i="66"/>
  <c r="DJ21" i="66"/>
  <c r="L54" i="66"/>
  <c r="AO54" i="66"/>
  <c r="DJ54" i="66"/>
  <c r="DC9" i="66"/>
  <c r="DW9" i="66"/>
  <c r="AN9" i="66"/>
  <c r="DG9" i="66" s="1"/>
  <c r="M9" i="66"/>
  <c r="DQ53" i="66"/>
  <c r="AP53" i="66"/>
  <c r="DS53" i="66" s="1"/>
  <c r="DX53" i="66"/>
  <c r="N53" i="66"/>
  <c r="K53" i="66"/>
  <c r="AO73" i="66"/>
  <c r="L73" i="66"/>
  <c r="DJ73" i="66"/>
  <c r="L102" i="66"/>
  <c r="AO102" i="66"/>
  <c r="DJ102" i="66"/>
  <c r="AO38" i="66"/>
  <c r="L38" i="66"/>
  <c r="DJ38" i="66"/>
  <c r="AO69" i="66"/>
  <c r="L69" i="66"/>
  <c r="DJ69" i="66"/>
  <c r="DQ29" i="66"/>
  <c r="DX29" i="66"/>
  <c r="N29" i="66"/>
  <c r="AP29" i="66"/>
  <c r="DS29" i="66" s="1"/>
  <c r="L12" i="66"/>
  <c r="AO12" i="66"/>
  <c r="DJ12" i="66"/>
  <c r="AO23" i="66"/>
  <c r="L23" i="66"/>
  <c r="DJ23" i="66"/>
  <c r="V44" i="66"/>
  <c r="S44" i="66"/>
  <c r="DQ22" i="66"/>
  <c r="N22" i="66"/>
  <c r="DX22" i="66"/>
  <c r="AO80" i="66"/>
  <c r="L80" i="66"/>
  <c r="DJ80" i="66"/>
  <c r="AO74" i="66"/>
  <c r="L74" i="66"/>
  <c r="DJ74" i="66"/>
  <c r="L103" i="66"/>
  <c r="AO103" i="66"/>
  <c r="DJ103" i="66"/>
  <c r="DQ100" i="66"/>
  <c r="N100" i="66"/>
  <c r="AP100" i="66"/>
  <c r="DS100" i="66" s="1"/>
  <c r="DX100" i="66"/>
  <c r="K100" i="66"/>
  <c r="DQ95" i="66"/>
  <c r="DX95" i="66"/>
  <c r="AP95" i="66"/>
  <c r="DS95" i="66" s="1"/>
  <c r="N95" i="66"/>
  <c r="DC41" i="66"/>
  <c r="L26" i="66"/>
  <c r="AO26" i="66"/>
  <c r="DJ26" i="66"/>
  <c r="L28" i="69"/>
  <c r="AO28" i="69"/>
  <c r="DD28" i="69"/>
  <c r="AO48" i="69"/>
  <c r="L48" i="69"/>
  <c r="DD48" i="69"/>
  <c r="L58" i="70"/>
  <c r="AO58" i="70"/>
  <c r="DD58" i="70"/>
  <c r="L29" i="69"/>
  <c r="AO29" i="69"/>
  <c r="DD29" i="69"/>
  <c r="AO54" i="69"/>
  <c r="L54" i="69"/>
  <c r="DD54" i="69"/>
  <c r="AO53" i="69"/>
  <c r="L53" i="69"/>
  <c r="DD53" i="69"/>
  <c r="AO55" i="69"/>
  <c r="L55" i="69"/>
  <c r="DD55" i="69"/>
  <c r="V9" i="66"/>
  <c r="S9" i="66"/>
  <c r="L7" i="66"/>
  <c r="AO7" i="66"/>
  <c r="DJ7" i="66"/>
  <c r="AO18" i="66"/>
  <c r="L18" i="66"/>
  <c r="DJ18" i="66"/>
  <c r="N25" i="66"/>
  <c r="DX25" i="66"/>
  <c r="AP25" i="66"/>
  <c r="DT25" i="66" s="1"/>
  <c r="K25" i="66"/>
  <c r="DQ54" i="66"/>
  <c r="DT54" i="66" s="1"/>
  <c r="DS54" i="66"/>
  <c r="AO89" i="66"/>
  <c r="L89" i="66"/>
  <c r="DJ89" i="66"/>
  <c r="L83" i="66"/>
  <c r="AO83" i="66"/>
  <c r="DJ83" i="66"/>
  <c r="V68" i="66"/>
  <c r="S68" i="66"/>
  <c r="DC80" i="66"/>
  <c r="AN80" i="66"/>
  <c r="DG80" i="66" s="1"/>
  <c r="DW80" i="66"/>
  <c r="M80" i="66"/>
  <c r="L71" i="66"/>
  <c r="AO71" i="66"/>
  <c r="DJ71" i="66"/>
  <c r="DC32" i="66"/>
  <c r="DW32" i="66"/>
  <c r="M32" i="66"/>
  <c r="AN32" i="66"/>
  <c r="DG32" i="66" s="1"/>
  <c r="AO56" i="66"/>
  <c r="L56" i="66"/>
  <c r="DJ56" i="66"/>
  <c r="AO9" i="66"/>
  <c r="L9" i="66"/>
  <c r="DJ9" i="66"/>
  <c r="L53" i="66"/>
  <c r="AO53" i="66"/>
  <c r="DJ53" i="66"/>
  <c r="V95" i="66"/>
  <c r="S95" i="66"/>
  <c r="DC48" i="66"/>
  <c r="AN48" i="66"/>
  <c r="DE48" i="66" s="1"/>
  <c r="DW48" i="66"/>
  <c r="M48" i="66"/>
  <c r="AO96" i="66"/>
  <c r="L96" i="66"/>
  <c r="DJ96" i="66"/>
  <c r="L90" i="66"/>
  <c r="AO90" i="66"/>
  <c r="DJ90" i="66"/>
  <c r="AO37" i="66"/>
  <c r="L37" i="66"/>
  <c r="DJ37" i="66"/>
  <c r="DC81" i="66"/>
  <c r="DW81" i="66"/>
  <c r="AN81" i="66"/>
  <c r="DG81" i="66" s="1"/>
  <c r="M81" i="66"/>
  <c r="DC102" i="66"/>
  <c r="M102" i="66"/>
  <c r="AN102" i="66"/>
  <c r="DE102" i="66" s="1"/>
  <c r="DW102" i="66"/>
  <c r="DQ102" i="66"/>
  <c r="N102" i="66"/>
  <c r="DX102" i="66"/>
  <c r="AP102" i="66"/>
  <c r="DU102" i="66" s="1"/>
  <c r="K102" i="66"/>
  <c r="DC38" i="66"/>
  <c r="AO31" i="66"/>
  <c r="L31" i="66"/>
  <c r="DJ31" i="66"/>
  <c r="L26" i="69"/>
  <c r="AO26" i="69"/>
  <c r="DD26" i="69"/>
  <c r="AO52" i="69"/>
  <c r="L52" i="69"/>
  <c r="DD52" i="69"/>
  <c r="L63" i="70"/>
  <c r="AO63" i="70"/>
  <c r="DD63" i="70"/>
  <c r="L31" i="69"/>
  <c r="AO31" i="69"/>
  <c r="DD31" i="69"/>
  <c r="L56" i="70"/>
  <c r="AO56" i="70"/>
  <c r="DD56" i="70"/>
  <c r="AO49" i="69"/>
  <c r="L49" i="69"/>
  <c r="DD49" i="69"/>
  <c r="L57" i="70"/>
  <c r="AO57" i="70"/>
  <c r="DD57" i="70"/>
  <c r="DC57" i="66"/>
  <c r="M57" i="66"/>
  <c r="AN57" i="66"/>
  <c r="DE57" i="66" s="1"/>
  <c r="DW57" i="66"/>
  <c r="DQ57" i="66"/>
  <c r="AP57" i="66"/>
  <c r="DX57" i="66"/>
  <c r="N57" i="66"/>
  <c r="K57" i="66"/>
  <c r="L25" i="66"/>
  <c r="AO25" i="66"/>
  <c r="DJ25" i="66"/>
  <c r="AO47" i="66"/>
  <c r="L47" i="66"/>
  <c r="DJ47" i="66"/>
  <c r="DC13" i="66"/>
  <c r="M13" i="66"/>
  <c r="AN13" i="66"/>
  <c r="DG13" i="66" s="1"/>
  <c r="DW13" i="66"/>
  <c r="DQ13" i="66"/>
  <c r="N13" i="66"/>
  <c r="AP13" i="66"/>
  <c r="DS13" i="66" s="1"/>
  <c r="DX13" i="66"/>
  <c r="K13" i="66"/>
  <c r="DC47" i="66"/>
  <c r="M47" i="66"/>
  <c r="AN47" i="66"/>
  <c r="DE47" i="66" s="1"/>
  <c r="DW47" i="66"/>
  <c r="L77" i="66"/>
  <c r="AO77" i="66"/>
  <c r="DJ77" i="66"/>
  <c r="L106" i="66"/>
  <c r="AO106" i="66"/>
  <c r="DJ106" i="66"/>
  <c r="L42" i="66"/>
  <c r="AO42" i="66"/>
  <c r="DJ42" i="66"/>
  <c r="V30" i="66"/>
  <c r="S30" i="66"/>
  <c r="L66" i="66"/>
  <c r="AO66" i="66"/>
  <c r="DJ66" i="66"/>
  <c r="L33" i="69"/>
  <c r="AO33" i="69"/>
  <c r="DD33" i="69"/>
  <c r="L30" i="69"/>
  <c r="AO30" i="69"/>
  <c r="DD30" i="69"/>
  <c r="L59" i="70"/>
  <c r="AO59" i="70"/>
  <c r="DD59" i="70"/>
  <c r="AO27" i="69"/>
  <c r="L27" i="69"/>
  <c r="DD27" i="69"/>
  <c r="AO51" i="69"/>
  <c r="L51" i="69"/>
  <c r="DD51" i="69"/>
  <c r="AO46" i="69"/>
  <c r="L46" i="69"/>
  <c r="DD46" i="69"/>
  <c r="L64" i="70"/>
  <c r="AO64" i="70"/>
  <c r="DD64" i="70"/>
  <c r="DQ90" i="66"/>
  <c r="DX90" i="66"/>
  <c r="AP90" i="66"/>
  <c r="DU90" i="66" s="1"/>
  <c r="N90" i="66"/>
  <c r="K90" i="66"/>
  <c r="AO68" i="66"/>
  <c r="L68" i="66"/>
  <c r="DJ68" i="66"/>
  <c r="V56" i="66"/>
  <c r="S56" i="66"/>
  <c r="L24" i="66"/>
  <c r="AO24" i="66"/>
  <c r="DJ24" i="66"/>
  <c r="L49" i="66"/>
  <c r="AO49" i="66"/>
  <c r="DJ49" i="66"/>
  <c r="L92" i="66"/>
  <c r="AO92" i="66"/>
  <c r="DJ92" i="66"/>
  <c r="L86" i="66"/>
  <c r="AO86" i="66"/>
  <c r="DJ86" i="66"/>
  <c r="AO44" i="66"/>
  <c r="L44" i="66"/>
  <c r="DJ44" i="66"/>
  <c r="DC86" i="66"/>
  <c r="M86" i="66"/>
  <c r="AN86" i="66"/>
  <c r="DE86" i="66" s="1"/>
  <c r="DW86" i="66"/>
  <c r="DQ86" i="66"/>
  <c r="N86" i="66"/>
  <c r="DX86" i="66"/>
  <c r="AP86" i="66"/>
  <c r="DS86" i="66" s="1"/>
  <c r="K86" i="66"/>
  <c r="DQ43" i="66"/>
  <c r="DX43" i="66"/>
  <c r="AP43" i="66"/>
  <c r="DS43" i="66" s="1"/>
  <c r="N43" i="66"/>
  <c r="K43" i="66"/>
  <c r="AO27" i="66"/>
  <c r="L27" i="66"/>
  <c r="DJ27" i="66"/>
  <c r="DC68" i="66"/>
  <c r="M68" i="66"/>
  <c r="AN68" i="66"/>
  <c r="DE68" i="66" s="1"/>
  <c r="DW68" i="66"/>
  <c r="V53" i="66"/>
  <c r="S53" i="66"/>
  <c r="AO22" i="66"/>
  <c r="L22" i="66"/>
  <c r="DJ22" i="66"/>
  <c r="DC11" i="66"/>
  <c r="DW11" i="66"/>
  <c r="AN11" i="66"/>
  <c r="DG11" i="66" s="1"/>
  <c r="M11" i="66"/>
  <c r="DQ46" i="66"/>
  <c r="DT46" i="66" s="1"/>
  <c r="DS46" i="66"/>
  <c r="L93" i="66"/>
  <c r="AO93" i="66"/>
  <c r="DJ93" i="66"/>
  <c r="AO87" i="66"/>
  <c r="L87" i="66"/>
  <c r="DJ87" i="66"/>
  <c r="DC84" i="66"/>
  <c r="M84" i="66"/>
  <c r="AN84" i="66"/>
  <c r="DE84" i="66" s="1"/>
  <c r="DW84" i="66"/>
  <c r="DQ79" i="66"/>
  <c r="N79" i="66"/>
  <c r="DX79" i="66"/>
  <c r="AP79" i="66"/>
  <c r="DS79" i="66" s="1"/>
  <c r="K79" i="66"/>
  <c r="L28" i="66"/>
  <c r="AO28" i="66"/>
  <c r="DJ28" i="66"/>
  <c r="AO35" i="69"/>
  <c r="L35" i="69"/>
  <c r="DD35" i="69"/>
  <c r="L65" i="70"/>
  <c r="AO65" i="70"/>
  <c r="DD65" i="70"/>
  <c r="AO34" i="69"/>
  <c r="L34" i="69"/>
  <c r="DD34" i="69"/>
  <c r="AO47" i="69"/>
  <c r="L47" i="69"/>
  <c r="DD47" i="69"/>
  <c r="L32" i="69"/>
  <c r="AO32" i="69"/>
  <c r="DD32" i="69"/>
  <c r="AO50" i="69"/>
  <c r="L50" i="69"/>
  <c r="DD50" i="69"/>
  <c r="AO42" i="70"/>
  <c r="L42" i="70"/>
  <c r="DD42" i="70"/>
  <c r="L105" i="69"/>
  <c r="AO105" i="69"/>
  <c r="DD105" i="69"/>
  <c r="L104" i="69"/>
  <c r="AO104" i="69"/>
  <c r="DD104" i="69"/>
  <c r="L70" i="70"/>
  <c r="AO70" i="70"/>
  <c r="DD70" i="70"/>
  <c r="L91" i="69"/>
  <c r="AO91" i="69"/>
  <c r="DD91" i="69"/>
  <c r="L71" i="70"/>
  <c r="AO71" i="70"/>
  <c r="DD71" i="70"/>
  <c r="AO106" i="69"/>
  <c r="L106" i="69"/>
  <c r="DD106" i="69"/>
  <c r="L60" i="70"/>
  <c r="AO60" i="70"/>
  <c r="DD60" i="70"/>
  <c r="L67" i="70"/>
  <c r="AO67" i="70"/>
  <c r="DD67" i="70"/>
  <c r="AO89" i="69"/>
  <c r="L89" i="69"/>
  <c r="DD89" i="69"/>
  <c r="L43" i="70"/>
  <c r="AO43" i="70"/>
  <c r="DD43" i="70"/>
  <c r="AO98" i="69"/>
  <c r="L98" i="69"/>
  <c r="DD98" i="69"/>
  <c r="L80" i="69"/>
  <c r="AO80" i="69"/>
  <c r="DD80" i="69"/>
  <c r="AO19" i="69"/>
  <c r="L19" i="69"/>
  <c r="DD19" i="69"/>
  <c r="AO12" i="69"/>
  <c r="L12" i="69"/>
  <c r="DD12" i="69"/>
  <c r="AO49" i="70"/>
  <c r="L49" i="70"/>
  <c r="DD49" i="70"/>
  <c r="AO25" i="70"/>
  <c r="L25" i="70"/>
  <c r="DD25" i="70"/>
  <c r="L16" i="70"/>
  <c r="AO16" i="70"/>
  <c r="DD16" i="70"/>
  <c r="AO67" i="69"/>
  <c r="L67" i="69"/>
  <c r="DD67" i="69"/>
  <c r="L8" i="69"/>
  <c r="AO8" i="69"/>
  <c r="DD8" i="69"/>
  <c r="L23" i="70"/>
  <c r="AO23" i="70"/>
  <c r="DD23" i="70"/>
  <c r="AO58" i="69"/>
  <c r="L58" i="69"/>
  <c r="DD58" i="69"/>
  <c r="AO15" i="69"/>
  <c r="L15" i="69"/>
  <c r="DD15" i="69"/>
  <c r="L51" i="70"/>
  <c r="AO51" i="70"/>
  <c r="DD51" i="70"/>
  <c r="L24" i="70"/>
  <c r="AO24" i="70"/>
  <c r="DD24" i="70"/>
  <c r="L65" i="69"/>
  <c r="AO65" i="69"/>
  <c r="DD65" i="69"/>
  <c r="L90" i="69"/>
  <c r="AO90" i="69"/>
  <c r="DD90" i="69"/>
  <c r="L23" i="69"/>
  <c r="AO23" i="69"/>
  <c r="DD23" i="69"/>
  <c r="AO92" i="70"/>
  <c r="L92" i="70"/>
  <c r="DD92" i="70"/>
  <c r="L44" i="69"/>
  <c r="AO44" i="69"/>
  <c r="DD44" i="69"/>
  <c r="L78" i="70"/>
  <c r="AO78" i="70"/>
  <c r="DD78" i="70"/>
  <c r="L28" i="70"/>
  <c r="AO28" i="70"/>
  <c r="DD28" i="70"/>
  <c r="AO85" i="70"/>
  <c r="L85" i="70"/>
  <c r="DD85" i="70"/>
  <c r="L102" i="70"/>
  <c r="AO102" i="70"/>
  <c r="DD102" i="70"/>
  <c r="L77" i="70"/>
  <c r="AO77" i="70"/>
  <c r="DD77" i="70"/>
  <c r="L93" i="69"/>
  <c r="AO93" i="69"/>
  <c r="DD93" i="69"/>
  <c r="L66" i="70"/>
  <c r="AO66" i="70"/>
  <c r="DD66" i="70"/>
  <c r="L81" i="69"/>
  <c r="AO81" i="69"/>
  <c r="DD81" i="69"/>
  <c r="L68" i="70"/>
  <c r="AO68" i="70"/>
  <c r="DD68" i="70"/>
  <c r="L79" i="69"/>
  <c r="AO79" i="69"/>
  <c r="DD79" i="69"/>
  <c r="AO68" i="69"/>
  <c r="L68" i="69"/>
  <c r="DD68" i="69"/>
  <c r="AO102" i="69"/>
  <c r="L102" i="69"/>
  <c r="DD102" i="69"/>
  <c r="L25" i="69"/>
  <c r="AO25" i="69"/>
  <c r="DD25" i="69"/>
  <c r="L83" i="69"/>
  <c r="AO83" i="69"/>
  <c r="DD83" i="69"/>
  <c r="AO75" i="69"/>
  <c r="L75" i="69"/>
  <c r="DD75" i="69"/>
  <c r="AO11" i="69"/>
  <c r="L11" i="69"/>
  <c r="DD11" i="69"/>
  <c r="L54" i="70"/>
  <c r="AO54" i="70"/>
  <c r="DD54" i="70"/>
  <c r="L9" i="70"/>
  <c r="AO9" i="70"/>
  <c r="DD9" i="70"/>
  <c r="L61" i="69"/>
  <c r="AO61" i="69"/>
  <c r="DD61" i="69"/>
  <c r="L17" i="69"/>
  <c r="AO17" i="69"/>
  <c r="DD17" i="69"/>
  <c r="L55" i="70"/>
  <c r="AO55" i="70"/>
  <c r="DD55" i="70"/>
  <c r="L7" i="70"/>
  <c r="AO7" i="70"/>
  <c r="DD7" i="70"/>
  <c r="AO7" i="69"/>
  <c r="L7" i="69"/>
  <c r="DD7" i="69"/>
  <c r="L48" i="70"/>
  <c r="AO48" i="70"/>
  <c r="DD48" i="70"/>
  <c r="L17" i="70"/>
  <c r="AO17" i="70"/>
  <c r="DD17" i="70"/>
  <c r="L8" i="70"/>
  <c r="AO8" i="70"/>
  <c r="DD8" i="70"/>
  <c r="L62" i="69"/>
  <c r="AO62" i="69"/>
  <c r="DD62" i="69"/>
  <c r="AO82" i="69"/>
  <c r="L82" i="69"/>
  <c r="DD82" i="69"/>
  <c r="AO20" i="69"/>
  <c r="L20" i="69"/>
  <c r="DD20" i="69"/>
  <c r="L59" i="69"/>
  <c r="AO59" i="69"/>
  <c r="DD59" i="69"/>
  <c r="L89" i="70"/>
  <c r="AO89" i="70"/>
  <c r="DD89" i="70"/>
  <c r="L40" i="69"/>
  <c r="AO40" i="69"/>
  <c r="DD40" i="69"/>
  <c r="L103" i="70"/>
  <c r="AO103" i="70"/>
  <c r="DD103" i="70"/>
  <c r="AO33" i="70"/>
  <c r="L33" i="70"/>
  <c r="DD33" i="70"/>
  <c r="AO101" i="70"/>
  <c r="L101" i="70"/>
  <c r="DD101" i="70"/>
  <c r="AO94" i="70"/>
  <c r="L94" i="70"/>
  <c r="DD94" i="70"/>
  <c r="L69" i="70"/>
  <c r="AO69" i="70"/>
  <c r="DD69" i="70"/>
  <c r="L87" i="69"/>
  <c r="AO87" i="69"/>
  <c r="DD87" i="69"/>
  <c r="L40" i="70"/>
  <c r="AO40" i="70"/>
  <c r="DD40" i="70"/>
  <c r="AO86" i="69"/>
  <c r="L86" i="69"/>
  <c r="DD86" i="69"/>
  <c r="L36" i="70"/>
  <c r="AO36" i="70"/>
  <c r="DD36" i="70"/>
  <c r="L84" i="69"/>
  <c r="AO84" i="69"/>
  <c r="DD84" i="69"/>
  <c r="L61" i="70"/>
  <c r="AO61" i="70"/>
  <c r="DD61" i="70"/>
  <c r="AO41" i="70"/>
  <c r="L41" i="70"/>
  <c r="DD41" i="70"/>
  <c r="AO78" i="69"/>
  <c r="L78" i="69"/>
  <c r="DD78" i="69"/>
  <c r="AO45" i="70"/>
  <c r="L45" i="70"/>
  <c r="DD45" i="70"/>
  <c r="L103" i="69"/>
  <c r="AO103" i="69"/>
  <c r="DD103" i="69"/>
  <c r="L92" i="69"/>
  <c r="AO92" i="69"/>
  <c r="DD92" i="69"/>
  <c r="L76" i="69"/>
  <c r="AO76" i="69"/>
  <c r="DD76" i="69"/>
  <c r="AO71" i="69"/>
  <c r="L71" i="69"/>
  <c r="DD71" i="69"/>
  <c r="L24" i="69"/>
  <c r="AO24" i="69"/>
  <c r="DD24" i="69"/>
  <c r="L52" i="70"/>
  <c r="AO52" i="70"/>
  <c r="DD52" i="70"/>
  <c r="L10" i="70"/>
  <c r="AO10" i="70"/>
  <c r="DD10" i="70"/>
  <c r="AO60" i="69"/>
  <c r="L60" i="69"/>
  <c r="DD60" i="69"/>
  <c r="L9" i="69"/>
  <c r="AO9" i="69"/>
  <c r="DD9" i="69"/>
  <c r="AO46" i="70"/>
  <c r="L46" i="70"/>
  <c r="DD46" i="70"/>
  <c r="L21" i="70"/>
  <c r="AO21" i="70"/>
  <c r="DD21" i="70"/>
  <c r="L12" i="70"/>
  <c r="AO12" i="70"/>
  <c r="DD12" i="70"/>
  <c r="L14" i="69"/>
  <c r="AO14" i="69"/>
  <c r="DD14" i="69"/>
  <c r="L18" i="70"/>
  <c r="AO18" i="70"/>
  <c r="DD18" i="70"/>
  <c r="L85" i="69"/>
  <c r="AO85" i="69"/>
  <c r="DD85" i="69"/>
  <c r="L77" i="69"/>
  <c r="AO77" i="69"/>
  <c r="DD77" i="69"/>
  <c r="L21" i="69"/>
  <c r="AO21" i="69"/>
  <c r="DD21" i="69"/>
  <c r="L47" i="70"/>
  <c r="AO47" i="70"/>
  <c r="DD47" i="70"/>
  <c r="L13" i="70"/>
  <c r="AO13" i="70"/>
  <c r="DD13" i="70"/>
  <c r="L80" i="70"/>
  <c r="AO80" i="70"/>
  <c r="DD80" i="70"/>
  <c r="AO90" i="70"/>
  <c r="L90" i="70"/>
  <c r="DD90" i="70"/>
  <c r="L36" i="69"/>
  <c r="AO36" i="69"/>
  <c r="DD36" i="69"/>
  <c r="L76" i="70"/>
  <c r="AO76" i="70"/>
  <c r="DD76" i="70"/>
  <c r="L35" i="70"/>
  <c r="AO35" i="70"/>
  <c r="DD35" i="70"/>
  <c r="L93" i="70"/>
  <c r="AO93" i="70"/>
  <c r="DD93" i="70"/>
  <c r="L94" i="69"/>
  <c r="AO94" i="69"/>
  <c r="DD94" i="69"/>
  <c r="AO38" i="70"/>
  <c r="L38" i="70"/>
  <c r="DD38" i="70"/>
  <c r="L101" i="69"/>
  <c r="AO101" i="69"/>
  <c r="DD101" i="69"/>
  <c r="AO73" i="69"/>
  <c r="L73" i="69"/>
  <c r="DD73" i="69"/>
  <c r="L44" i="70"/>
  <c r="AO44" i="70"/>
  <c r="DD44" i="70"/>
  <c r="L99" i="69"/>
  <c r="AO99" i="69"/>
  <c r="DD99" i="69"/>
  <c r="AO96" i="69"/>
  <c r="L96" i="69"/>
  <c r="DD96" i="69"/>
  <c r="L62" i="70"/>
  <c r="AO62" i="70"/>
  <c r="DD62" i="70"/>
  <c r="L39" i="70"/>
  <c r="AO39" i="70"/>
  <c r="DD39" i="70"/>
  <c r="L97" i="69"/>
  <c r="AO97" i="69"/>
  <c r="DD97" i="69"/>
  <c r="AO72" i="69"/>
  <c r="L72" i="69"/>
  <c r="DD72" i="69"/>
  <c r="AO37" i="70"/>
  <c r="L37" i="70"/>
  <c r="DD37" i="70"/>
  <c r="AO95" i="69"/>
  <c r="L95" i="69"/>
  <c r="DD95" i="69"/>
  <c r="L88" i="69"/>
  <c r="AO88" i="69"/>
  <c r="DD88" i="69"/>
  <c r="AO66" i="69"/>
  <c r="L66" i="69"/>
  <c r="DD66" i="69"/>
  <c r="AO16" i="69"/>
  <c r="L16" i="69"/>
  <c r="DD16" i="69"/>
  <c r="L11" i="70"/>
  <c r="AO11" i="70"/>
  <c r="DD11" i="70"/>
  <c r="AO70" i="69"/>
  <c r="L70" i="69"/>
  <c r="DD70" i="69"/>
  <c r="AO22" i="69"/>
  <c r="L22" i="69"/>
  <c r="DD22" i="69"/>
  <c r="L22" i="70"/>
  <c r="AO22" i="70"/>
  <c r="DD22" i="70"/>
  <c r="AO57" i="69"/>
  <c r="L57" i="69"/>
  <c r="DD57" i="69"/>
  <c r="AO18" i="69"/>
  <c r="L18" i="69"/>
  <c r="DD18" i="69"/>
  <c r="L19" i="70"/>
  <c r="AO19" i="70"/>
  <c r="DD19" i="70"/>
  <c r="L100" i="69"/>
  <c r="AO100" i="69"/>
  <c r="DD100" i="69"/>
  <c r="AO74" i="69"/>
  <c r="L74" i="69"/>
  <c r="DD74" i="69"/>
  <c r="AO13" i="69"/>
  <c r="L13" i="69"/>
  <c r="DD13" i="69"/>
  <c r="AO50" i="70"/>
  <c r="L50" i="70"/>
  <c r="DD50" i="70"/>
  <c r="L14" i="70"/>
  <c r="AO14" i="70"/>
  <c r="DD14" i="70"/>
  <c r="AO45" i="69"/>
  <c r="L45" i="69"/>
  <c r="DD45" i="69"/>
  <c r="L74" i="70"/>
  <c r="AO74" i="70"/>
  <c r="DD74" i="70"/>
  <c r="L32" i="70"/>
  <c r="AO32" i="70"/>
  <c r="DD32" i="70"/>
  <c r="L87" i="70"/>
  <c r="AO87" i="70"/>
  <c r="DD87" i="70"/>
  <c r="AO104" i="70"/>
  <c r="L104" i="70"/>
  <c r="DD104" i="70"/>
  <c r="L73" i="70"/>
  <c r="AO73" i="70"/>
  <c r="DD73" i="70"/>
  <c r="L82" i="70"/>
  <c r="AO82" i="70"/>
  <c r="DD82" i="70"/>
  <c r="L15" i="70"/>
  <c r="AO15" i="70"/>
  <c r="DD15" i="70"/>
  <c r="L63" i="69"/>
  <c r="AO63" i="69"/>
  <c r="DD63" i="69"/>
  <c r="L56" i="69"/>
  <c r="AO56" i="69"/>
  <c r="DD56" i="69"/>
  <c r="L37" i="69"/>
  <c r="AO37" i="69"/>
  <c r="DD37" i="69"/>
  <c r="AO30" i="70"/>
  <c r="L30" i="70"/>
  <c r="DD30" i="70"/>
  <c r="L81" i="70"/>
  <c r="AO81" i="70"/>
  <c r="DD81" i="70"/>
  <c r="L95" i="70"/>
  <c r="AO95" i="70"/>
  <c r="DD95" i="70"/>
  <c r="AO31" i="70"/>
  <c r="L31" i="70"/>
  <c r="DD31" i="70"/>
  <c r="L106" i="70"/>
  <c r="AO106" i="70"/>
  <c r="DD106" i="70"/>
  <c r="L79" i="70"/>
  <c r="AO79" i="70"/>
  <c r="DD79" i="70"/>
  <c r="L75" i="70"/>
  <c r="AO75" i="70"/>
  <c r="DD75" i="70"/>
  <c r="AO29" i="70"/>
  <c r="L29" i="70"/>
  <c r="DD29" i="70"/>
  <c r="AO96" i="70"/>
  <c r="L96" i="70"/>
  <c r="DD96" i="70"/>
  <c r="AO84" i="70"/>
  <c r="L84" i="70"/>
  <c r="DD84" i="70"/>
  <c r="AO39" i="69"/>
  <c r="L39" i="69"/>
  <c r="DD39" i="69"/>
  <c r="AO97" i="70"/>
  <c r="L97" i="70"/>
  <c r="DD97" i="70"/>
  <c r="L91" i="70"/>
  <c r="AO91" i="70"/>
  <c r="DD91" i="70"/>
  <c r="AO69" i="69"/>
  <c r="L69" i="69"/>
  <c r="DD69" i="69"/>
  <c r="L10" i="69"/>
  <c r="AO10" i="69"/>
  <c r="DD10" i="69"/>
  <c r="L53" i="70"/>
  <c r="AO53" i="70"/>
  <c r="DD53" i="70"/>
  <c r="L20" i="70"/>
  <c r="AO20" i="70"/>
  <c r="DD20" i="70"/>
  <c r="L64" i="69"/>
  <c r="AO64" i="69"/>
  <c r="DD64" i="69"/>
  <c r="L42" i="69"/>
  <c r="AO42" i="69"/>
  <c r="DD42" i="69"/>
  <c r="L27" i="70"/>
  <c r="AO27" i="70"/>
  <c r="DD27" i="70"/>
  <c r="AO100" i="70"/>
  <c r="L100" i="70"/>
  <c r="DD100" i="70"/>
  <c r="AO88" i="70"/>
  <c r="L88" i="70"/>
  <c r="DD88" i="70"/>
  <c r="L43" i="69"/>
  <c r="AO43" i="69"/>
  <c r="DD43" i="69"/>
  <c r="AO26" i="70"/>
  <c r="L26" i="70"/>
  <c r="DD26" i="70"/>
  <c r="AO98" i="70"/>
  <c r="L98" i="70"/>
  <c r="DD98" i="70"/>
  <c r="AO86" i="70"/>
  <c r="L86" i="70"/>
  <c r="DD86" i="70"/>
  <c r="L41" i="69"/>
  <c r="AO41" i="69"/>
  <c r="DD41" i="69"/>
  <c r="AO105" i="70"/>
  <c r="L105" i="70"/>
  <c r="DD105" i="70"/>
  <c r="L99" i="70"/>
  <c r="AO99" i="70"/>
  <c r="DD99" i="70"/>
  <c r="L38" i="69"/>
  <c r="AO38" i="69"/>
  <c r="DD38" i="69"/>
  <c r="AO34" i="70"/>
  <c r="L34" i="70"/>
  <c r="DD34" i="70"/>
  <c r="L83" i="70"/>
  <c r="AO83" i="70"/>
  <c r="DD83" i="70"/>
  <c r="L72" i="70"/>
  <c r="AO72" i="70"/>
  <c r="DD72" i="70"/>
  <c r="DU32" i="66"/>
  <c r="DU69" i="66"/>
  <c r="DU38" i="66"/>
  <c r="DU41" i="66"/>
  <c r="DU91" i="66"/>
  <c r="AQ75" i="66"/>
  <c r="DG75" i="66"/>
  <c r="AQ67" i="66"/>
  <c r="DG67" i="66"/>
  <c r="DU19" i="66"/>
  <c r="DU85" i="66"/>
  <c r="DT50" i="66"/>
  <c r="DU50" i="66"/>
  <c r="DG58" i="66"/>
  <c r="CQ7" i="66"/>
  <c r="DU26" i="66"/>
  <c r="DS33" i="66"/>
  <c r="DU33" i="66"/>
  <c r="DU93" i="66"/>
  <c r="DU55" i="66"/>
  <c r="AQ55" i="66"/>
  <c r="CO9" i="66"/>
  <c r="DG66" i="66"/>
  <c r="DU78" i="66"/>
  <c r="DG49" i="66"/>
  <c r="DU40" i="66"/>
  <c r="AQ40" i="66"/>
  <c r="DU20" i="66"/>
  <c r="AQ20" i="66"/>
  <c r="AQ56" i="66"/>
  <c r="DG56" i="66"/>
  <c r="AQ7" i="66"/>
  <c r="DG7" i="66"/>
  <c r="AQ63" i="66"/>
  <c r="DG63" i="66"/>
  <c r="DT24" i="66"/>
  <c r="DU24" i="66"/>
  <c r="DU104" i="66"/>
  <c r="AQ104" i="66"/>
  <c r="DU70" i="66"/>
  <c r="DT81" i="66"/>
  <c r="DU81" i="66"/>
  <c r="DG46" i="66"/>
  <c r="CO8" i="66"/>
  <c r="DU11" i="66"/>
  <c r="DU96" i="66"/>
  <c r="AQ96" i="66"/>
  <c r="DG12" i="66"/>
  <c r="DU82" i="66"/>
  <c r="DS83" i="66"/>
  <c r="DU83" i="66"/>
  <c r="DS72" i="66"/>
  <c r="DU72" i="66"/>
  <c r="AQ98" i="66" l="1"/>
  <c r="DT98" i="66"/>
  <c r="DF20" i="70"/>
  <c r="AR20" i="70"/>
  <c r="DF75" i="70"/>
  <c r="AR75" i="70"/>
  <c r="DF15" i="70"/>
  <c r="AR15" i="70"/>
  <c r="DF62" i="70"/>
  <c r="AR62" i="70"/>
  <c r="DF76" i="70"/>
  <c r="AR76" i="70"/>
  <c r="DF14" i="69"/>
  <c r="AR14" i="69"/>
  <c r="DF61" i="69"/>
  <c r="AR61" i="69"/>
  <c r="DF68" i="70"/>
  <c r="AR68" i="70"/>
  <c r="DF23" i="70"/>
  <c r="AR23" i="70"/>
  <c r="DF43" i="70"/>
  <c r="AR43" i="70"/>
  <c r="DL93" i="66"/>
  <c r="AR93" i="66"/>
  <c r="DL92" i="66"/>
  <c r="AR92" i="66"/>
  <c r="DL24" i="66"/>
  <c r="AR24" i="66"/>
  <c r="DL68" i="66"/>
  <c r="AR68" i="66"/>
  <c r="DL106" i="66"/>
  <c r="AR106" i="66"/>
  <c r="DF29" i="69"/>
  <c r="AR29" i="69"/>
  <c r="DL26" i="66"/>
  <c r="AR26" i="66"/>
  <c r="DL23" i="66"/>
  <c r="AR23" i="66"/>
  <c r="DL54" i="66"/>
  <c r="AR54" i="66"/>
  <c r="DL75" i="66"/>
  <c r="AR75" i="66"/>
  <c r="DL88" i="66"/>
  <c r="AR88" i="66"/>
  <c r="DL76" i="66"/>
  <c r="AR76" i="66"/>
  <c r="DL82" i="66"/>
  <c r="AR82" i="66"/>
  <c r="DL91" i="66"/>
  <c r="AR91" i="66"/>
  <c r="DF72" i="70"/>
  <c r="AR72" i="70"/>
  <c r="DF42" i="69"/>
  <c r="AR42" i="69"/>
  <c r="DF95" i="70"/>
  <c r="AR95" i="70"/>
  <c r="DF99" i="69"/>
  <c r="AR99" i="69"/>
  <c r="DF9" i="69"/>
  <c r="AR9" i="69"/>
  <c r="DF17" i="70"/>
  <c r="AR17" i="70"/>
  <c r="DF91" i="69"/>
  <c r="AR91" i="69"/>
  <c r="DF43" i="69"/>
  <c r="AR43" i="69"/>
  <c r="DF56" i="69"/>
  <c r="AR56" i="69"/>
  <c r="DF14" i="70"/>
  <c r="AR14" i="70"/>
  <c r="DF88" i="69"/>
  <c r="AR88" i="69"/>
  <c r="DF21" i="69"/>
  <c r="AR21" i="69"/>
  <c r="DF24" i="69"/>
  <c r="AR24" i="69"/>
  <c r="DF40" i="70"/>
  <c r="AR40" i="70"/>
  <c r="DF78" i="70"/>
  <c r="AR78" i="70"/>
  <c r="DF80" i="69"/>
  <c r="AR80" i="69"/>
  <c r="DL44" i="66"/>
  <c r="AR44" i="66"/>
  <c r="DF64" i="70"/>
  <c r="AR64" i="70"/>
  <c r="DF33" i="69"/>
  <c r="AR33" i="69"/>
  <c r="DL9" i="66"/>
  <c r="AR9" i="66"/>
  <c r="DF48" i="69"/>
  <c r="AR48" i="69"/>
  <c r="DL73" i="66"/>
  <c r="AR73" i="66"/>
  <c r="DL43" i="66"/>
  <c r="AR43" i="66"/>
  <c r="DL95" i="66"/>
  <c r="AR95" i="66"/>
  <c r="DL100" i="66"/>
  <c r="AR100" i="66"/>
  <c r="DL63" i="66"/>
  <c r="AR63" i="66"/>
  <c r="DL64" i="66"/>
  <c r="AR64" i="66"/>
  <c r="DL65" i="66"/>
  <c r="AR65" i="66"/>
  <c r="DF34" i="70"/>
  <c r="AR34" i="70"/>
  <c r="DF98" i="70"/>
  <c r="AR98" i="70"/>
  <c r="DF100" i="70"/>
  <c r="AR100" i="70"/>
  <c r="DF39" i="69"/>
  <c r="AR39" i="69"/>
  <c r="DF96" i="70"/>
  <c r="AR96" i="70"/>
  <c r="DF30" i="70"/>
  <c r="AR30" i="70"/>
  <c r="DF13" i="69"/>
  <c r="AR13" i="69"/>
  <c r="DF18" i="69"/>
  <c r="AR18" i="69"/>
  <c r="DF70" i="69"/>
  <c r="AR70" i="69"/>
  <c r="DF16" i="69"/>
  <c r="AR16" i="69"/>
  <c r="DF37" i="70"/>
  <c r="AR37" i="70"/>
  <c r="DF73" i="69"/>
  <c r="AR73" i="69"/>
  <c r="DF38" i="70"/>
  <c r="AR38" i="70"/>
  <c r="DF90" i="70"/>
  <c r="AR90" i="70"/>
  <c r="DF78" i="69"/>
  <c r="AR78" i="69"/>
  <c r="DF101" i="70"/>
  <c r="AR101" i="70"/>
  <c r="DF20" i="69"/>
  <c r="AR20" i="69"/>
  <c r="DF7" i="69"/>
  <c r="AR7" i="69"/>
  <c r="DF75" i="69"/>
  <c r="AR75" i="69"/>
  <c r="DF68" i="69"/>
  <c r="AR68" i="69"/>
  <c r="DF85" i="70"/>
  <c r="AR85" i="70"/>
  <c r="DF92" i="70"/>
  <c r="AR92" i="70"/>
  <c r="DF15" i="69"/>
  <c r="AR15" i="69"/>
  <c r="DF67" i="69"/>
  <c r="AR67" i="69"/>
  <c r="DF25" i="70"/>
  <c r="AR25" i="70"/>
  <c r="DF12" i="69"/>
  <c r="AR12" i="69"/>
  <c r="DF106" i="69"/>
  <c r="AR106" i="69"/>
  <c r="DF42" i="70"/>
  <c r="AR42" i="70"/>
  <c r="DF34" i="69"/>
  <c r="AR34" i="69"/>
  <c r="DF35" i="69"/>
  <c r="AR35" i="69"/>
  <c r="DL27" i="66"/>
  <c r="AR27" i="66"/>
  <c r="DF51" i="69"/>
  <c r="AR51" i="69"/>
  <c r="DL47" i="66"/>
  <c r="AR47" i="66"/>
  <c r="DF49" i="69"/>
  <c r="AR49" i="69"/>
  <c r="DF52" i="69"/>
  <c r="AR52" i="69"/>
  <c r="DL31" i="66"/>
  <c r="AR31" i="66"/>
  <c r="DL18" i="66"/>
  <c r="AR18" i="66"/>
  <c r="DL80" i="66"/>
  <c r="AR80" i="66"/>
  <c r="S98" i="66"/>
  <c r="DL12" i="66"/>
  <c r="AR12" i="66"/>
  <c r="DL55" i="66"/>
  <c r="AR55" i="66"/>
  <c r="DL50" i="66"/>
  <c r="AR50" i="66"/>
  <c r="DL51" i="66"/>
  <c r="AR51" i="66"/>
  <c r="DL59" i="66"/>
  <c r="AR59" i="66"/>
  <c r="DL35" i="66"/>
  <c r="AR35" i="66"/>
  <c r="DL13" i="66"/>
  <c r="AR13" i="66"/>
  <c r="DF33" i="66"/>
  <c r="DL15" i="66"/>
  <c r="AR15" i="66"/>
  <c r="DL11" i="66"/>
  <c r="AR11" i="66"/>
  <c r="DL61" i="66"/>
  <c r="AR61" i="66"/>
  <c r="DF99" i="70"/>
  <c r="AR99" i="70"/>
  <c r="DF73" i="70"/>
  <c r="AR73" i="70"/>
  <c r="DF13" i="70"/>
  <c r="AR13" i="70"/>
  <c r="DF10" i="70"/>
  <c r="AR10" i="70"/>
  <c r="DF61" i="70"/>
  <c r="AR61" i="70"/>
  <c r="DF89" i="70"/>
  <c r="AR89" i="70"/>
  <c r="DF54" i="70"/>
  <c r="AR54" i="70"/>
  <c r="DF31" i="69"/>
  <c r="AR31" i="69"/>
  <c r="DL96" i="66"/>
  <c r="AR96" i="66"/>
  <c r="DL40" i="66"/>
  <c r="AR40" i="66"/>
  <c r="DL41" i="66"/>
  <c r="AR41" i="66"/>
  <c r="DL105" i="66"/>
  <c r="AR105" i="66"/>
  <c r="DL57" i="66"/>
  <c r="AR57" i="66"/>
  <c r="DL32" i="66"/>
  <c r="AR32" i="66"/>
  <c r="DL86" i="66"/>
  <c r="AR86" i="66"/>
  <c r="DL49" i="66"/>
  <c r="AR49" i="66"/>
  <c r="DL42" i="66"/>
  <c r="AR42" i="66"/>
  <c r="DL77" i="66"/>
  <c r="AR77" i="66"/>
  <c r="DL90" i="66"/>
  <c r="AR90" i="66"/>
  <c r="DL53" i="66"/>
  <c r="AR53" i="66"/>
  <c r="DF58" i="70"/>
  <c r="AR58" i="70"/>
  <c r="DF28" i="69"/>
  <c r="AR28" i="69"/>
  <c r="V98" i="66"/>
  <c r="DL102" i="66"/>
  <c r="AR102" i="66"/>
  <c r="DL34" i="66"/>
  <c r="AR34" i="66"/>
  <c r="DL104" i="66"/>
  <c r="AR104" i="66"/>
  <c r="DL62" i="66"/>
  <c r="AR62" i="66"/>
  <c r="DL16" i="66"/>
  <c r="AR16" i="66"/>
  <c r="DL45" i="66"/>
  <c r="AR45" i="66"/>
  <c r="DL72" i="66"/>
  <c r="AR72" i="66"/>
  <c r="DF89" i="66"/>
  <c r="DF91" i="70"/>
  <c r="AR91" i="70"/>
  <c r="DF74" i="70"/>
  <c r="AR74" i="70"/>
  <c r="DF22" i="70"/>
  <c r="AR22" i="70"/>
  <c r="DF97" i="69"/>
  <c r="AR97" i="69"/>
  <c r="DF21" i="70"/>
  <c r="AR21" i="70"/>
  <c r="DF103" i="69"/>
  <c r="AR103" i="69"/>
  <c r="DF69" i="70"/>
  <c r="AR69" i="70"/>
  <c r="DF62" i="69"/>
  <c r="AR62" i="69"/>
  <c r="DF66" i="70"/>
  <c r="AR66" i="70"/>
  <c r="DF90" i="69"/>
  <c r="AR90" i="69"/>
  <c r="DF67" i="70"/>
  <c r="AR67" i="70"/>
  <c r="DF32" i="69"/>
  <c r="AR32" i="69"/>
  <c r="DF59" i="70"/>
  <c r="AR59" i="70"/>
  <c r="DF53" i="69"/>
  <c r="AR53" i="69"/>
  <c r="DL103" i="66"/>
  <c r="AR103" i="66"/>
  <c r="DL85" i="66"/>
  <c r="AR85" i="66"/>
  <c r="DL8" i="66"/>
  <c r="AR8" i="66"/>
  <c r="DL48" i="66"/>
  <c r="AR48" i="66"/>
  <c r="DL60" i="66"/>
  <c r="AR60" i="66"/>
  <c r="DG98" i="66"/>
  <c r="AQ58" i="66"/>
  <c r="DF83" i="70"/>
  <c r="AR83" i="70"/>
  <c r="DF38" i="69"/>
  <c r="AR38" i="69"/>
  <c r="DF27" i="70"/>
  <c r="AR27" i="70"/>
  <c r="DF64" i="69"/>
  <c r="AR64" i="69"/>
  <c r="DF53" i="70"/>
  <c r="AR53" i="70"/>
  <c r="DF79" i="70"/>
  <c r="AR79" i="70"/>
  <c r="DF81" i="70"/>
  <c r="AR81" i="70"/>
  <c r="DF37" i="69"/>
  <c r="AR37" i="69"/>
  <c r="DF63" i="69"/>
  <c r="AR63" i="69"/>
  <c r="DF82" i="70"/>
  <c r="AR82" i="70"/>
  <c r="DF32" i="70"/>
  <c r="AR32" i="70"/>
  <c r="DF19" i="70"/>
  <c r="AR19" i="70"/>
  <c r="DF11" i="70"/>
  <c r="AR11" i="70"/>
  <c r="DF39" i="70"/>
  <c r="AR39" i="70"/>
  <c r="DF44" i="70"/>
  <c r="AR44" i="70"/>
  <c r="DF101" i="69"/>
  <c r="AR101" i="69"/>
  <c r="DF94" i="69"/>
  <c r="AR94" i="69"/>
  <c r="DF35" i="70"/>
  <c r="AR35" i="70"/>
  <c r="DF36" i="69"/>
  <c r="AR36" i="69"/>
  <c r="DF80" i="70"/>
  <c r="AR80" i="70"/>
  <c r="DF47" i="70"/>
  <c r="AR47" i="70"/>
  <c r="DF77" i="69"/>
  <c r="AR77" i="69"/>
  <c r="DF18" i="70"/>
  <c r="AR18" i="70"/>
  <c r="DF12" i="70"/>
  <c r="AR12" i="70"/>
  <c r="DF52" i="70"/>
  <c r="AR52" i="70"/>
  <c r="DF92" i="69"/>
  <c r="AR92" i="69"/>
  <c r="DF84" i="69"/>
  <c r="AR84" i="69"/>
  <c r="DF87" i="69"/>
  <c r="AR87" i="69"/>
  <c r="DF40" i="69"/>
  <c r="AR40" i="69"/>
  <c r="DF59" i="69"/>
  <c r="AR59" i="69"/>
  <c r="DF8" i="70"/>
  <c r="AR8" i="70"/>
  <c r="DF48" i="70"/>
  <c r="AR48" i="70"/>
  <c r="DF7" i="70"/>
  <c r="AR7" i="70"/>
  <c r="DF17" i="69"/>
  <c r="AR17" i="69"/>
  <c r="DF9" i="70"/>
  <c r="AR9" i="70"/>
  <c r="DF83" i="69"/>
  <c r="AR83" i="69"/>
  <c r="DF79" i="69"/>
  <c r="AR79" i="69"/>
  <c r="DF81" i="69"/>
  <c r="AR81" i="69"/>
  <c r="DF93" i="69"/>
  <c r="AR93" i="69"/>
  <c r="DF102" i="70"/>
  <c r="AR102" i="70"/>
  <c r="DF28" i="70"/>
  <c r="AR28" i="70"/>
  <c r="DF44" i="69"/>
  <c r="AR44" i="69"/>
  <c r="DF23" i="69"/>
  <c r="AR23" i="69"/>
  <c r="DF65" i="69"/>
  <c r="AR65" i="69"/>
  <c r="DF51" i="70"/>
  <c r="AR51" i="70"/>
  <c r="DF8" i="69"/>
  <c r="AR8" i="69"/>
  <c r="DF16" i="70"/>
  <c r="AR16" i="70"/>
  <c r="DF60" i="70"/>
  <c r="AR60" i="70"/>
  <c r="DF71" i="70"/>
  <c r="AR71" i="70"/>
  <c r="DF70" i="70"/>
  <c r="AR70" i="70"/>
  <c r="DF105" i="69"/>
  <c r="AR105" i="69"/>
  <c r="DF65" i="70"/>
  <c r="AR65" i="70"/>
  <c r="DL28" i="66"/>
  <c r="AR28" i="66"/>
  <c r="DF30" i="69"/>
  <c r="AR30" i="69"/>
  <c r="DL66" i="66"/>
  <c r="AR66" i="66"/>
  <c r="DL25" i="66"/>
  <c r="AR25" i="66"/>
  <c r="DF57" i="70"/>
  <c r="AR57" i="70"/>
  <c r="DF56" i="70"/>
  <c r="AR56" i="70"/>
  <c r="DF63" i="70"/>
  <c r="AR63" i="70"/>
  <c r="DF26" i="69"/>
  <c r="AR26" i="69"/>
  <c r="DL56" i="66"/>
  <c r="AR56" i="66"/>
  <c r="DL71" i="66"/>
  <c r="AR71" i="66"/>
  <c r="DL7" i="66"/>
  <c r="AR7" i="66"/>
  <c r="DF55" i="69"/>
  <c r="AR55" i="69"/>
  <c r="DF54" i="69"/>
  <c r="AR54" i="69"/>
  <c r="DL69" i="66"/>
  <c r="AR69" i="66"/>
  <c r="DL21" i="66"/>
  <c r="AR21" i="66"/>
  <c r="DL79" i="66"/>
  <c r="AR79" i="66"/>
  <c r="DL101" i="66"/>
  <c r="AR101" i="66"/>
  <c r="DL20" i="66"/>
  <c r="AR20" i="66"/>
  <c r="DL39" i="66"/>
  <c r="AR39" i="66"/>
  <c r="DL81" i="66"/>
  <c r="AR81" i="66"/>
  <c r="DL99" i="66"/>
  <c r="AR99" i="66"/>
  <c r="DL52" i="66"/>
  <c r="AR52" i="66"/>
  <c r="DL98" i="66"/>
  <c r="AR98" i="66"/>
  <c r="DL36" i="66"/>
  <c r="AR36" i="66"/>
  <c r="DL84" i="66"/>
  <c r="AR84" i="66"/>
  <c r="DL97" i="66"/>
  <c r="AR97" i="66"/>
  <c r="DF41" i="69"/>
  <c r="AR41" i="69"/>
  <c r="DF10" i="69"/>
  <c r="AR10" i="69"/>
  <c r="DF106" i="70"/>
  <c r="AR106" i="70"/>
  <c r="DF87" i="70"/>
  <c r="AR87" i="70"/>
  <c r="DF100" i="69"/>
  <c r="AR100" i="69"/>
  <c r="DF93" i="70"/>
  <c r="AR93" i="70"/>
  <c r="DF85" i="69"/>
  <c r="AR85" i="69"/>
  <c r="DF76" i="69"/>
  <c r="AR76" i="69"/>
  <c r="DF36" i="70"/>
  <c r="AR36" i="70"/>
  <c r="DF103" i="70"/>
  <c r="AR103" i="70"/>
  <c r="DF55" i="70"/>
  <c r="AR55" i="70"/>
  <c r="DF25" i="69"/>
  <c r="AR25" i="69"/>
  <c r="DF77" i="70"/>
  <c r="AR77" i="70"/>
  <c r="DF24" i="70"/>
  <c r="AR24" i="70"/>
  <c r="DF104" i="69"/>
  <c r="AR104" i="69"/>
  <c r="DL37" i="66"/>
  <c r="AR37" i="66"/>
  <c r="DL83" i="66"/>
  <c r="AR83" i="66"/>
  <c r="DL38" i="66"/>
  <c r="AR38" i="66"/>
  <c r="DL78" i="66"/>
  <c r="AR78" i="66"/>
  <c r="DF105" i="70"/>
  <c r="AR105" i="70"/>
  <c r="DF86" i="70"/>
  <c r="AR86" i="70"/>
  <c r="DF26" i="70"/>
  <c r="AR26" i="70"/>
  <c r="DF88" i="70"/>
  <c r="AR88" i="70"/>
  <c r="DF69" i="69"/>
  <c r="AR69" i="69"/>
  <c r="DF97" i="70"/>
  <c r="AR97" i="70"/>
  <c r="DF84" i="70"/>
  <c r="AR84" i="70"/>
  <c r="DF29" i="70"/>
  <c r="AR29" i="70"/>
  <c r="DF31" i="70"/>
  <c r="AR31" i="70"/>
  <c r="DF104" i="70"/>
  <c r="AR104" i="70"/>
  <c r="DF45" i="69"/>
  <c r="AR45" i="69"/>
  <c r="DF50" i="70"/>
  <c r="AR50" i="70"/>
  <c r="DF74" i="69"/>
  <c r="AR74" i="69"/>
  <c r="DF57" i="69"/>
  <c r="AR57" i="69"/>
  <c r="DF22" i="69"/>
  <c r="AR22" i="69"/>
  <c r="DF66" i="69"/>
  <c r="AR66" i="69"/>
  <c r="DF95" i="69"/>
  <c r="AR95" i="69"/>
  <c r="DF72" i="69"/>
  <c r="AR72" i="69"/>
  <c r="DF96" i="69"/>
  <c r="AR96" i="69"/>
  <c r="DF46" i="70"/>
  <c r="AR46" i="70"/>
  <c r="DF60" i="69"/>
  <c r="AR60" i="69"/>
  <c r="DF71" i="69"/>
  <c r="AR71" i="69"/>
  <c r="DF45" i="70"/>
  <c r="AR45" i="70"/>
  <c r="DF41" i="70"/>
  <c r="AR41" i="70"/>
  <c r="DF86" i="69"/>
  <c r="AR86" i="69"/>
  <c r="DF94" i="70"/>
  <c r="AR94" i="70"/>
  <c r="DF33" i="70"/>
  <c r="AR33" i="70"/>
  <c r="DF82" i="69"/>
  <c r="AR82" i="69"/>
  <c r="DF11" i="69"/>
  <c r="AR11" i="69"/>
  <c r="DF102" i="69"/>
  <c r="AR102" i="69"/>
  <c r="DF58" i="69"/>
  <c r="AR58" i="69"/>
  <c r="DF49" i="70"/>
  <c r="AR49" i="70"/>
  <c r="DF19" i="69"/>
  <c r="AR19" i="69"/>
  <c r="DF98" i="69"/>
  <c r="AR98" i="69"/>
  <c r="DF89" i="69"/>
  <c r="AR89" i="69"/>
  <c r="DF50" i="69"/>
  <c r="AR50" i="69"/>
  <c r="DF47" i="69"/>
  <c r="AR47" i="69"/>
  <c r="DL87" i="66"/>
  <c r="AR87" i="66"/>
  <c r="DL22" i="66"/>
  <c r="AR22" i="66"/>
  <c r="DF46" i="69"/>
  <c r="AR46" i="69"/>
  <c r="DF27" i="69"/>
  <c r="AR27" i="69"/>
  <c r="DL89" i="66"/>
  <c r="AR89" i="66"/>
  <c r="DL74" i="66"/>
  <c r="AR74" i="66"/>
  <c r="DL67" i="66"/>
  <c r="AR67" i="66"/>
  <c r="DL14" i="66"/>
  <c r="AR14" i="66"/>
  <c r="DL19" i="66"/>
  <c r="AR19" i="66"/>
  <c r="DL70" i="66"/>
  <c r="AR70" i="66"/>
  <c r="DL10" i="66"/>
  <c r="AR10" i="66"/>
  <c r="DL58" i="66"/>
  <c r="AR58" i="66"/>
  <c r="DL94" i="66"/>
  <c r="AR94" i="66"/>
  <c r="DL46" i="66"/>
  <c r="AR46" i="66"/>
  <c r="DM33" i="66"/>
  <c r="AR33" i="66"/>
  <c r="DL29" i="66"/>
  <c r="AR29" i="66"/>
  <c r="DL17" i="66"/>
  <c r="AR17" i="66"/>
  <c r="DL30" i="66"/>
  <c r="AR30" i="66"/>
  <c r="DE37" i="66"/>
  <c r="DT11" i="66"/>
  <c r="DE89" i="66"/>
  <c r="DG16" i="66"/>
  <c r="DE16" i="66"/>
  <c r="DF16" i="66"/>
  <c r="DT96" i="66"/>
  <c r="AQ11" i="66"/>
  <c r="AQ81" i="66"/>
  <c r="AQ33" i="66"/>
  <c r="DE33" i="66"/>
  <c r="DS7" i="66"/>
  <c r="AQ74" i="66"/>
  <c r="AM10" i="65"/>
  <c r="AN10" i="65"/>
  <c r="AN20" i="65"/>
  <c r="AM20" i="65"/>
  <c r="AM5" i="65"/>
  <c r="AN5" i="65"/>
  <c r="AN24" i="65"/>
  <c r="AM24" i="65"/>
  <c r="AM13" i="65"/>
  <c r="AN13" i="65"/>
  <c r="AM23" i="65"/>
  <c r="AN23" i="65"/>
  <c r="AN11" i="65"/>
  <c r="AM11" i="65"/>
  <c r="AN18" i="65"/>
  <c r="AM18" i="65"/>
  <c r="AM12" i="65"/>
  <c r="AN12" i="65"/>
  <c r="AM6" i="65"/>
  <c r="AN6" i="65"/>
  <c r="AM15" i="65"/>
  <c r="AN15" i="65"/>
  <c r="AN19" i="65"/>
  <c r="AM19" i="65"/>
  <c r="AN9" i="65"/>
  <c r="AM9" i="65"/>
  <c r="AM16" i="65"/>
  <c r="AN16" i="65"/>
  <c r="AM14" i="65"/>
  <c r="AN14" i="65"/>
  <c r="AM21" i="65"/>
  <c r="AN21" i="65"/>
  <c r="AM8" i="65"/>
  <c r="AN8" i="65"/>
  <c r="AM17" i="65"/>
  <c r="AN17" i="65"/>
  <c r="AN22" i="65"/>
  <c r="AM22" i="65"/>
  <c r="AN7" i="65"/>
  <c r="AM7" i="65"/>
  <c r="AQ85" i="66"/>
  <c r="DF66" i="66"/>
  <c r="DM99" i="66"/>
  <c r="DM98" i="66"/>
  <c r="DS58" i="66"/>
  <c r="DT58" i="66"/>
  <c r="DG93" i="70"/>
  <c r="DG48" i="70"/>
  <c r="DG105" i="70"/>
  <c r="DG26" i="70"/>
  <c r="DG106" i="69"/>
  <c r="DG47" i="69"/>
  <c r="DG23" i="69"/>
  <c r="AQ69" i="66"/>
  <c r="DG43" i="69"/>
  <c r="DG75" i="70"/>
  <c r="DG30" i="70"/>
  <c r="DG22" i="70"/>
  <c r="DG35" i="70"/>
  <c r="DM84" i="66"/>
  <c r="AQ50" i="66"/>
  <c r="AQ32" i="66"/>
  <c r="DG99" i="69"/>
  <c r="DG94" i="69"/>
  <c r="DM102" i="66"/>
  <c r="AQ19" i="66"/>
  <c r="DG45" i="70"/>
  <c r="DG86" i="69"/>
  <c r="DT95" i="66"/>
  <c r="DM80" i="66"/>
  <c r="DM74" i="66"/>
  <c r="DE72" i="66"/>
  <c r="DF21" i="66"/>
  <c r="AQ72" i="66"/>
  <c r="DG74" i="66"/>
  <c r="DG21" i="66"/>
  <c r="DG34" i="70"/>
  <c r="DG90" i="70"/>
  <c r="DG102" i="69"/>
  <c r="DG58" i="69"/>
  <c r="DE13" i="66"/>
  <c r="DT57" i="66"/>
  <c r="DT92" i="66"/>
  <c r="DM10" i="66"/>
  <c r="DM29" i="66"/>
  <c r="AQ70" i="66"/>
  <c r="AQ21" i="66"/>
  <c r="DG76" i="70"/>
  <c r="DG36" i="69"/>
  <c r="DG62" i="69"/>
  <c r="DG90" i="69"/>
  <c r="DM91" i="66"/>
  <c r="DG88" i="70"/>
  <c r="DG84" i="70"/>
  <c r="DG50" i="70"/>
  <c r="DG57" i="69"/>
  <c r="DG16" i="69"/>
  <c r="DG76" i="69"/>
  <c r="DG92" i="69"/>
  <c r="DG103" i="69"/>
  <c r="DG20" i="69"/>
  <c r="DG17" i="70"/>
  <c r="DG68" i="69"/>
  <c r="DG49" i="70"/>
  <c r="DG89" i="69"/>
  <c r="DG34" i="69"/>
  <c r="DG30" i="69"/>
  <c r="DM42" i="66"/>
  <c r="DM106" i="66"/>
  <c r="DM103" i="66"/>
  <c r="DT65" i="66"/>
  <c r="DE23" i="66"/>
  <c r="DT28" i="66"/>
  <c r="DM105" i="66"/>
  <c r="DM78" i="66"/>
  <c r="DM76" i="66"/>
  <c r="DG45" i="69"/>
  <c r="DG18" i="69"/>
  <c r="DG11" i="70"/>
  <c r="DG8" i="70"/>
  <c r="DG25" i="70"/>
  <c r="DG98" i="69"/>
  <c r="DG43" i="70"/>
  <c r="DM49" i="66"/>
  <c r="DM55" i="66"/>
  <c r="DM14" i="66"/>
  <c r="DF23" i="66"/>
  <c r="DM88" i="66"/>
  <c r="DM36" i="66"/>
  <c r="DM97" i="66"/>
  <c r="DG38" i="69"/>
  <c r="DG99" i="70"/>
  <c r="DF49" i="66"/>
  <c r="DG39" i="69"/>
  <c r="DG31" i="70"/>
  <c r="DG95" i="70"/>
  <c r="DG81" i="70"/>
  <c r="DG87" i="70"/>
  <c r="DG32" i="70"/>
  <c r="DG74" i="70"/>
  <c r="DG100" i="69"/>
  <c r="DG19" i="70"/>
  <c r="DG88" i="69"/>
  <c r="DG96" i="69"/>
  <c r="DG9" i="69"/>
  <c r="DG101" i="70"/>
  <c r="DG7" i="69"/>
  <c r="DG75" i="69"/>
  <c r="DG83" i="69"/>
  <c r="DG25" i="69"/>
  <c r="DG15" i="69"/>
  <c r="DG60" i="70"/>
  <c r="DG50" i="69"/>
  <c r="DG32" i="69"/>
  <c r="DF11" i="66"/>
  <c r="DS90" i="66"/>
  <c r="DF13" i="66"/>
  <c r="DF102" i="66"/>
  <c r="DE76" i="66"/>
  <c r="DE70" i="66"/>
  <c r="DF67" i="66"/>
  <c r="DG86" i="70"/>
  <c r="DG100" i="70"/>
  <c r="DG97" i="70"/>
  <c r="DG29" i="70"/>
  <c r="DG79" i="70"/>
  <c r="DG66" i="69"/>
  <c r="DG72" i="69"/>
  <c r="DG97" i="69"/>
  <c r="DG39" i="70"/>
  <c r="DG62" i="70"/>
  <c r="DG46" i="70"/>
  <c r="DG78" i="69"/>
  <c r="DG94" i="70"/>
  <c r="DG82" i="69"/>
  <c r="DG92" i="70"/>
  <c r="DG65" i="69"/>
  <c r="DG24" i="70"/>
  <c r="DG51" i="70"/>
  <c r="DG12" i="69"/>
  <c r="DG67" i="70"/>
  <c r="DM87" i="66"/>
  <c r="DM68" i="66"/>
  <c r="DT90" i="66"/>
  <c r="DF48" i="66"/>
  <c r="DF76" i="66"/>
  <c r="DM51" i="66"/>
  <c r="DF70" i="66"/>
  <c r="DF19" i="66"/>
  <c r="DG41" i="69"/>
  <c r="DG44" i="70"/>
  <c r="DG80" i="70"/>
  <c r="DG13" i="70"/>
  <c r="DG47" i="70"/>
  <c r="DG21" i="69"/>
  <c r="DG77" i="69"/>
  <c r="DG85" i="69"/>
  <c r="DG18" i="70"/>
  <c r="DG14" i="69"/>
  <c r="DG12" i="70"/>
  <c r="DG21" i="70"/>
  <c r="DG40" i="70"/>
  <c r="DG87" i="69"/>
  <c r="DG69" i="70"/>
  <c r="DM92" i="66"/>
  <c r="DG64" i="70"/>
  <c r="DG59" i="70"/>
  <c r="DT22" i="66"/>
  <c r="DS60" i="66"/>
  <c r="DG106" i="70"/>
  <c r="DG14" i="70"/>
  <c r="DG72" i="70"/>
  <c r="DG83" i="70"/>
  <c r="DG98" i="70"/>
  <c r="DG69" i="69"/>
  <c r="DG91" i="70"/>
  <c r="DG96" i="70"/>
  <c r="DG104" i="70"/>
  <c r="DG74" i="69"/>
  <c r="DG70" i="69"/>
  <c r="DG37" i="70"/>
  <c r="DG38" i="70"/>
  <c r="DG71" i="69"/>
  <c r="DG27" i="70"/>
  <c r="DG42" i="69"/>
  <c r="DG64" i="69"/>
  <c r="DG20" i="70"/>
  <c r="DG53" i="70"/>
  <c r="DG10" i="69"/>
  <c r="DG37" i="69"/>
  <c r="DG56" i="69"/>
  <c r="DG63" i="69"/>
  <c r="DG15" i="70"/>
  <c r="DG82" i="70"/>
  <c r="DG73" i="70"/>
  <c r="DG13" i="69"/>
  <c r="DG22" i="69"/>
  <c r="DG95" i="69"/>
  <c r="DG73" i="69"/>
  <c r="DG101" i="69"/>
  <c r="DG60" i="69"/>
  <c r="DG10" i="70"/>
  <c r="DG52" i="70"/>
  <c r="DG24" i="69"/>
  <c r="DG41" i="70"/>
  <c r="DG61" i="70"/>
  <c r="DG84" i="69"/>
  <c r="DG36" i="70"/>
  <c r="DG33" i="70"/>
  <c r="DG103" i="70"/>
  <c r="DG40" i="69"/>
  <c r="DG89" i="70"/>
  <c r="DG59" i="69"/>
  <c r="DG11" i="69"/>
  <c r="DG85" i="70"/>
  <c r="DG28" i="70"/>
  <c r="DG78" i="70"/>
  <c r="DG44" i="69"/>
  <c r="DG67" i="69"/>
  <c r="DG16" i="70"/>
  <c r="DG19" i="69"/>
  <c r="DG80" i="69"/>
  <c r="DG42" i="70"/>
  <c r="DG35" i="69"/>
  <c r="DM28" i="66"/>
  <c r="DF86" i="66"/>
  <c r="DM86" i="66"/>
  <c r="DM66" i="66"/>
  <c r="DM37" i="66"/>
  <c r="DM96" i="66"/>
  <c r="DM9" i="66"/>
  <c r="DM83" i="66"/>
  <c r="DM18" i="66"/>
  <c r="DM7" i="66"/>
  <c r="DM54" i="66"/>
  <c r="DM21" i="66"/>
  <c r="DM39" i="66"/>
  <c r="DF96" i="66"/>
  <c r="DM8" i="66"/>
  <c r="DM34" i="66"/>
  <c r="DM95" i="66"/>
  <c r="DM104" i="66"/>
  <c r="DE19" i="66"/>
  <c r="DS45" i="66"/>
  <c r="DM45" i="66"/>
  <c r="DM82" i="66"/>
  <c r="DM72" i="66"/>
  <c r="DM17" i="66"/>
  <c r="DF50" i="66"/>
  <c r="DF69" i="66"/>
  <c r="DG7" i="70"/>
  <c r="DG55" i="70"/>
  <c r="DG17" i="69"/>
  <c r="DG61" i="69"/>
  <c r="DG9" i="70"/>
  <c r="DG54" i="70"/>
  <c r="DG79" i="69"/>
  <c r="DG68" i="70"/>
  <c r="DG81" i="69"/>
  <c r="DG66" i="70"/>
  <c r="DG93" i="69"/>
  <c r="DG77" i="70"/>
  <c r="DG102" i="70"/>
  <c r="DG23" i="70"/>
  <c r="DG8" i="69"/>
  <c r="DG71" i="70"/>
  <c r="DG91" i="69"/>
  <c r="DG70" i="70"/>
  <c r="DG104" i="69"/>
  <c r="DG105" i="69"/>
  <c r="DG65" i="70"/>
  <c r="DE11" i="66"/>
  <c r="DM24" i="66"/>
  <c r="DG33" i="69"/>
  <c r="DT13" i="66"/>
  <c r="DM53" i="66"/>
  <c r="DE32" i="66"/>
  <c r="DS22" i="66"/>
  <c r="DM41" i="66"/>
  <c r="DM94" i="66"/>
  <c r="DM100" i="66"/>
  <c r="DM46" i="66"/>
  <c r="DM13" i="66"/>
  <c r="DM64" i="66"/>
  <c r="DT45" i="66"/>
  <c r="DM69" i="66"/>
  <c r="DM38" i="66"/>
  <c r="DM73" i="66"/>
  <c r="DT53" i="66"/>
  <c r="DT64" i="66"/>
  <c r="DE55" i="66"/>
  <c r="DM81" i="66"/>
  <c r="DS10" i="66"/>
  <c r="DE69" i="66"/>
  <c r="DF74" i="66"/>
  <c r="DF58" i="66"/>
  <c r="DF84" i="66"/>
  <c r="DM27" i="66"/>
  <c r="DT43" i="66"/>
  <c r="DM25" i="66"/>
  <c r="DF57" i="66"/>
  <c r="DM22" i="66"/>
  <c r="DM44" i="66"/>
  <c r="DG46" i="69"/>
  <c r="DG51" i="69"/>
  <c r="DG27" i="69"/>
  <c r="DM47" i="66"/>
  <c r="DM93" i="66"/>
  <c r="DF68" i="66"/>
  <c r="DM77" i="66"/>
  <c r="DU57" i="66"/>
  <c r="DS57" i="66"/>
  <c r="DU12" i="66"/>
  <c r="DS12" i="66"/>
  <c r="DT12" i="66"/>
  <c r="DT79" i="66"/>
  <c r="DF47" i="66"/>
  <c r="DG57" i="70"/>
  <c r="DG49" i="69"/>
  <c r="DG56" i="70"/>
  <c r="DG31" i="69"/>
  <c r="DG63" i="70"/>
  <c r="DG52" i="69"/>
  <c r="DG26" i="69"/>
  <c r="DM31" i="66"/>
  <c r="DF81" i="66"/>
  <c r="DF32" i="66"/>
  <c r="DE80" i="66"/>
  <c r="DF9" i="66"/>
  <c r="DM67" i="66"/>
  <c r="DF55" i="66"/>
  <c r="DS44" i="66"/>
  <c r="DF28" i="66"/>
  <c r="DM70" i="66"/>
  <c r="DT94" i="66"/>
  <c r="DE94" i="66"/>
  <c r="DF72" i="66"/>
  <c r="DE51" i="66"/>
  <c r="DF17" i="66"/>
  <c r="DT35" i="66"/>
  <c r="DE96" i="66"/>
  <c r="DT14" i="66"/>
  <c r="DM58" i="66"/>
  <c r="DM35" i="66"/>
  <c r="DT42" i="66"/>
  <c r="DE85" i="66"/>
  <c r="DM62" i="66"/>
  <c r="DE87" i="66"/>
  <c r="DM15" i="66"/>
  <c r="DT60" i="66"/>
  <c r="DF99" i="66"/>
  <c r="DE104" i="66"/>
  <c r="DT88" i="66"/>
  <c r="DE50" i="66"/>
  <c r="DM61" i="66"/>
  <c r="DM30" i="66"/>
  <c r="DS89" i="66"/>
  <c r="DT89" i="66"/>
  <c r="DU21" i="66"/>
  <c r="DS21" i="66"/>
  <c r="DT21" i="66"/>
  <c r="DU17" i="66"/>
  <c r="DS17" i="66"/>
  <c r="DT17" i="66"/>
  <c r="DU49" i="66"/>
  <c r="DS49" i="66"/>
  <c r="DT49" i="66"/>
  <c r="DS18" i="66"/>
  <c r="DT18" i="66"/>
  <c r="DU68" i="66"/>
  <c r="DS68" i="66"/>
  <c r="DT68" i="66"/>
  <c r="DU48" i="66"/>
  <c r="DS48" i="66"/>
  <c r="DT48" i="66"/>
  <c r="DA29" i="70"/>
  <c r="CY29" i="70"/>
  <c r="DA75" i="69"/>
  <c r="CY75" i="69"/>
  <c r="DA20" i="70"/>
  <c r="CY20" i="70"/>
  <c r="DA18" i="70"/>
  <c r="CY18" i="70"/>
  <c r="CZ18" i="70"/>
  <c r="DM100" i="70"/>
  <c r="DN100" i="70"/>
  <c r="DA19" i="70"/>
  <c r="CY19" i="70"/>
  <c r="CZ19" i="70"/>
  <c r="DA97" i="70"/>
  <c r="CY97" i="70"/>
  <c r="CZ97" i="70"/>
  <c r="DM22" i="69"/>
  <c r="DN22" i="69"/>
  <c r="DA54" i="70"/>
  <c r="CY54" i="70"/>
  <c r="CZ54" i="70"/>
  <c r="DA103" i="70"/>
  <c r="CY103" i="70"/>
  <c r="CZ103" i="70"/>
  <c r="DM99" i="69"/>
  <c r="DN99" i="69"/>
  <c r="DA59" i="70"/>
  <c r="CY59" i="70"/>
  <c r="DA56" i="70"/>
  <c r="CY56" i="70"/>
  <c r="DA88" i="69"/>
  <c r="CY88" i="69"/>
  <c r="DA36" i="70"/>
  <c r="CY36" i="70"/>
  <c r="DA87" i="69"/>
  <c r="CY87" i="69"/>
  <c r="DM16" i="69"/>
  <c r="DN16" i="69"/>
  <c r="DM68" i="69"/>
  <c r="DN68" i="69"/>
  <c r="DA47" i="69"/>
  <c r="CY47" i="69"/>
  <c r="CZ47" i="69"/>
  <c r="DA76" i="69"/>
  <c r="CY76" i="69"/>
  <c r="DM19" i="70"/>
  <c r="DN19" i="70"/>
  <c r="DA62" i="69"/>
  <c r="CY62" i="69"/>
  <c r="CZ62" i="69"/>
  <c r="DA10" i="69"/>
  <c r="CY10" i="69"/>
  <c r="CZ10" i="69"/>
  <c r="DM73" i="69"/>
  <c r="DN73" i="69"/>
  <c r="DA91" i="69"/>
  <c r="CY91" i="69"/>
  <c r="CZ91" i="69"/>
  <c r="DM17" i="70"/>
  <c r="DN17" i="70"/>
  <c r="DA14" i="70"/>
  <c r="CY14" i="70"/>
  <c r="CZ14" i="70"/>
  <c r="DA33" i="70"/>
  <c r="CY33" i="70"/>
  <c r="CZ33" i="70"/>
  <c r="DA55" i="70"/>
  <c r="CY55" i="70"/>
  <c r="CZ55" i="70"/>
  <c r="DA82" i="69"/>
  <c r="CY82" i="69"/>
  <c r="CZ82" i="69"/>
  <c r="DM63" i="70"/>
  <c r="DN63" i="70"/>
  <c r="DM66" i="69"/>
  <c r="DN66" i="69"/>
  <c r="DA12" i="70"/>
  <c r="CY12" i="70"/>
  <c r="CZ12" i="70"/>
  <c r="DM10" i="70"/>
  <c r="DN10" i="70"/>
  <c r="DM50" i="69"/>
  <c r="DN50" i="69"/>
  <c r="DA51" i="70"/>
  <c r="CY51" i="70"/>
  <c r="DA58" i="69"/>
  <c r="CY58" i="69"/>
  <c r="DA57" i="69"/>
  <c r="CY57" i="69"/>
  <c r="DA90" i="69"/>
  <c r="CY90" i="69"/>
  <c r="CZ90" i="69"/>
  <c r="DM49" i="69"/>
  <c r="DN49" i="69"/>
  <c r="DA85" i="70"/>
  <c r="CY85" i="70"/>
  <c r="CZ85" i="70"/>
  <c r="DM83" i="69"/>
  <c r="DN83" i="69"/>
  <c r="DA34" i="69"/>
  <c r="CY34" i="69"/>
  <c r="CZ34" i="69"/>
  <c r="DA51" i="69"/>
  <c r="CY51" i="69"/>
  <c r="CZ51" i="69"/>
  <c r="DM27" i="69"/>
  <c r="DN27" i="69"/>
  <c r="DA99" i="69"/>
  <c r="CY99" i="69"/>
  <c r="CZ99" i="69"/>
  <c r="DA70" i="70"/>
  <c r="CY70" i="70"/>
  <c r="CZ70" i="70"/>
  <c r="DA52" i="70"/>
  <c r="CY52" i="70"/>
  <c r="DA35" i="70"/>
  <c r="CY35" i="70"/>
  <c r="DA38" i="70"/>
  <c r="CY38" i="70"/>
  <c r="DM99" i="70"/>
  <c r="DN99" i="70"/>
  <c r="DA25" i="69"/>
  <c r="CY25" i="69"/>
  <c r="CZ25" i="69"/>
  <c r="DA11" i="69"/>
  <c r="CY11" i="69"/>
  <c r="CZ11" i="69"/>
  <c r="DM76" i="69"/>
  <c r="DN76" i="69"/>
  <c r="DA96" i="69"/>
  <c r="CY96" i="69"/>
  <c r="DM16" i="70"/>
  <c r="DN16" i="70"/>
  <c r="DA71" i="70"/>
  <c r="CY71" i="70"/>
  <c r="CZ71" i="70"/>
  <c r="DA71" i="69"/>
  <c r="CY71" i="69"/>
  <c r="CZ71" i="69"/>
  <c r="DA103" i="69"/>
  <c r="CY103" i="69"/>
  <c r="CZ103" i="69"/>
  <c r="CY86" i="70"/>
  <c r="CZ86" i="70"/>
  <c r="DA22" i="69"/>
  <c r="CY22" i="69"/>
  <c r="CZ22" i="69"/>
  <c r="DM33" i="70"/>
  <c r="DN33" i="70"/>
  <c r="DA76" i="70"/>
  <c r="CY76" i="70"/>
  <c r="CZ76" i="70"/>
  <c r="DA106" i="70"/>
  <c r="CY106" i="70"/>
  <c r="CZ106" i="70"/>
  <c r="DA33" i="69"/>
  <c r="CY33" i="69"/>
  <c r="CZ33" i="69"/>
  <c r="DM22" i="70"/>
  <c r="DN22" i="70"/>
  <c r="DN31" i="70"/>
  <c r="CZ26" i="70"/>
  <c r="DN29" i="70"/>
  <c r="DN56" i="70"/>
  <c r="DN94" i="70"/>
  <c r="CZ38" i="70"/>
  <c r="DN50" i="70"/>
  <c r="DN82" i="70"/>
  <c r="DN93" i="69"/>
  <c r="CZ57" i="69"/>
  <c r="CZ29" i="70"/>
  <c r="DN101" i="70"/>
  <c r="DN92" i="70"/>
  <c r="CZ36" i="70"/>
  <c r="DN86" i="69"/>
  <c r="DN31" i="69"/>
  <c r="DN40" i="69"/>
  <c r="DN69" i="70"/>
  <c r="DN25" i="69"/>
  <c r="DN37" i="70"/>
  <c r="DN11" i="69"/>
  <c r="DN39" i="70"/>
  <c r="DN14" i="69"/>
  <c r="DS102" i="66"/>
  <c r="DM56" i="66"/>
  <c r="DF80" i="66"/>
  <c r="DM89" i="66"/>
  <c r="DG55" i="69"/>
  <c r="DG53" i="69"/>
  <c r="DG54" i="69"/>
  <c r="DG29" i="69"/>
  <c r="DG58" i="70"/>
  <c r="DG48" i="69"/>
  <c r="DG28" i="69"/>
  <c r="DM26" i="66"/>
  <c r="DT100" i="66"/>
  <c r="DM23" i="66"/>
  <c r="DM12" i="66"/>
  <c r="DT29" i="66"/>
  <c r="DM43" i="66"/>
  <c r="DM79" i="66"/>
  <c r="DM85" i="66"/>
  <c r="DT44" i="66"/>
  <c r="DM40" i="66"/>
  <c r="DM101" i="66"/>
  <c r="DM50" i="66"/>
  <c r="DM20" i="66"/>
  <c r="DF94" i="66"/>
  <c r="DF51" i="66"/>
  <c r="DF61" i="66"/>
  <c r="DE35" i="66"/>
  <c r="DE14" i="66"/>
  <c r="DF85" i="66"/>
  <c r="DM63" i="66"/>
  <c r="DF87" i="66"/>
  <c r="DF60" i="66"/>
  <c r="DF104" i="66"/>
  <c r="DM48" i="66"/>
  <c r="DM16" i="66"/>
  <c r="DM65" i="66"/>
  <c r="DT66" i="66"/>
  <c r="DM57" i="66"/>
  <c r="DT39" i="66"/>
  <c r="DE40" i="66"/>
  <c r="DM11" i="66"/>
  <c r="DS36" i="66"/>
  <c r="DT36" i="66"/>
  <c r="DS16" i="66"/>
  <c r="DT16" i="66"/>
  <c r="DG25" i="66"/>
  <c r="DE25" i="66"/>
  <c r="DF25" i="66"/>
  <c r="DG20" i="66"/>
  <c r="DE20" i="66"/>
  <c r="DF20" i="66"/>
  <c r="DS97" i="66"/>
  <c r="DT97" i="66"/>
  <c r="DU75" i="66"/>
  <c r="DS75" i="66"/>
  <c r="DT75" i="66"/>
  <c r="DU63" i="66"/>
  <c r="DS63" i="66"/>
  <c r="DT63" i="66"/>
  <c r="DA93" i="69"/>
  <c r="CY93" i="69"/>
  <c r="DA49" i="70"/>
  <c r="CY49" i="70"/>
  <c r="DA58" i="70"/>
  <c r="CY58" i="70"/>
  <c r="DA20" i="69"/>
  <c r="CY20" i="69"/>
  <c r="DA72" i="70"/>
  <c r="CY72" i="70"/>
  <c r="DA16" i="69"/>
  <c r="CY16" i="69"/>
  <c r="DM21" i="70"/>
  <c r="DN21" i="70"/>
  <c r="DA90" i="70"/>
  <c r="CY90" i="70"/>
  <c r="DA83" i="69"/>
  <c r="CY83" i="69"/>
  <c r="CZ83" i="69"/>
  <c r="DM53" i="69"/>
  <c r="DN53" i="69"/>
  <c r="DA78" i="69"/>
  <c r="CY78" i="69"/>
  <c r="CZ78" i="69"/>
  <c r="DM77" i="70"/>
  <c r="DN77" i="70"/>
  <c r="DM106" i="69"/>
  <c r="DN106" i="69"/>
  <c r="DM101" i="69"/>
  <c r="DN101" i="69"/>
  <c r="CY66" i="69"/>
  <c r="CZ66" i="69"/>
  <c r="DM8" i="69"/>
  <c r="DN8" i="69"/>
  <c r="DM54" i="69"/>
  <c r="DN54" i="69"/>
  <c r="DA55" i="69"/>
  <c r="CY55" i="69"/>
  <c r="CZ55" i="69"/>
  <c r="DA50" i="69"/>
  <c r="CY50" i="69"/>
  <c r="CZ50" i="69"/>
  <c r="DA75" i="70"/>
  <c r="CY75" i="70"/>
  <c r="DA57" i="70"/>
  <c r="CY57" i="70"/>
  <c r="CZ57" i="70"/>
  <c r="CY26" i="69"/>
  <c r="CZ26" i="69"/>
  <c r="DA69" i="70"/>
  <c r="CY69" i="70"/>
  <c r="CZ69" i="70"/>
  <c r="DM96" i="69"/>
  <c r="DN96" i="69"/>
  <c r="DA98" i="69"/>
  <c r="CY98" i="69"/>
  <c r="CZ98" i="69"/>
  <c r="DM19" i="69"/>
  <c r="DN19" i="69"/>
  <c r="DM71" i="69"/>
  <c r="DN71" i="69"/>
  <c r="DM36" i="69"/>
  <c r="DN36" i="69"/>
  <c r="DM48" i="69"/>
  <c r="DN48" i="69"/>
  <c r="DM106" i="70"/>
  <c r="DN106" i="70"/>
  <c r="DM7" i="70"/>
  <c r="DN7" i="70"/>
  <c r="DA82" i="70"/>
  <c r="CY82" i="70"/>
  <c r="DA21" i="69"/>
  <c r="CY21" i="69"/>
  <c r="DM72" i="70"/>
  <c r="DN72" i="70"/>
  <c r="DA28" i="69"/>
  <c r="CY28" i="69"/>
  <c r="DA14" i="69"/>
  <c r="CY14" i="69"/>
  <c r="CZ14" i="69"/>
  <c r="DM90" i="70"/>
  <c r="DN90" i="70"/>
  <c r="DA38" i="69"/>
  <c r="CY38" i="69"/>
  <c r="CZ38" i="69"/>
  <c r="DA70" i="69"/>
  <c r="CY70" i="69"/>
  <c r="CZ70" i="69"/>
  <c r="DM97" i="70"/>
  <c r="DN97" i="70"/>
  <c r="DM40" i="70"/>
  <c r="DN40" i="70"/>
  <c r="DA41" i="69"/>
  <c r="CY41" i="69"/>
  <c r="CZ41" i="69"/>
  <c r="DM14" i="70"/>
  <c r="DN14" i="70"/>
  <c r="DM15" i="70"/>
  <c r="DN15" i="70"/>
  <c r="DM63" i="69"/>
  <c r="DN63" i="69"/>
  <c r="DA18" i="69"/>
  <c r="CY18" i="69"/>
  <c r="CZ18" i="69"/>
  <c r="DM103" i="70"/>
  <c r="DN103" i="70"/>
  <c r="DA97" i="69"/>
  <c r="CY97" i="69"/>
  <c r="CZ97" i="69"/>
  <c r="DA32" i="69"/>
  <c r="CY32" i="69"/>
  <c r="DM28" i="69"/>
  <c r="DN28" i="69"/>
  <c r="DM100" i="69"/>
  <c r="DN100" i="69"/>
  <c r="DM98" i="69"/>
  <c r="DN98" i="69"/>
  <c r="DM87" i="70"/>
  <c r="DN87" i="70"/>
  <c r="DA85" i="69"/>
  <c r="CY85" i="69"/>
  <c r="CZ85" i="69"/>
  <c r="DM95" i="70"/>
  <c r="DN95" i="70"/>
  <c r="DA15" i="69"/>
  <c r="CY15" i="69"/>
  <c r="CZ15" i="69"/>
  <c r="DM55" i="70"/>
  <c r="DN55" i="70"/>
  <c r="DA63" i="70"/>
  <c r="CY63" i="70"/>
  <c r="CZ63" i="70"/>
  <c r="DA13" i="69"/>
  <c r="CY13" i="69"/>
  <c r="CZ13" i="69"/>
  <c r="DA29" i="69"/>
  <c r="CY29" i="69"/>
  <c r="CZ29" i="69"/>
  <c r="DN51" i="70"/>
  <c r="DN60" i="69"/>
  <c r="CZ82" i="70"/>
  <c r="CZ93" i="69"/>
  <c r="DN48" i="70"/>
  <c r="DN36" i="70"/>
  <c r="DN20" i="69"/>
  <c r="DN60" i="70"/>
  <c r="DN75" i="69"/>
  <c r="DN70" i="70"/>
  <c r="DN30" i="70"/>
  <c r="DN93" i="70"/>
  <c r="DN49" i="70"/>
  <c r="DN27" i="70"/>
  <c r="DN68" i="70"/>
  <c r="DN67" i="70"/>
  <c r="DN58" i="70"/>
  <c r="DN87" i="69"/>
  <c r="DN96" i="70"/>
  <c r="DN57" i="70"/>
  <c r="DN77" i="69"/>
  <c r="DN26" i="69"/>
  <c r="DN20" i="70"/>
  <c r="DN18" i="70"/>
  <c r="DN67" i="69"/>
  <c r="DN84" i="70"/>
  <c r="DN69" i="69"/>
  <c r="DN88" i="70"/>
  <c r="CZ90" i="70"/>
  <c r="DT102" i="66"/>
  <c r="DM90" i="66"/>
  <c r="DM71" i="66"/>
  <c r="DT76" i="66"/>
  <c r="DM75" i="66"/>
  <c r="DF35" i="66"/>
  <c r="DM59" i="66"/>
  <c r="DF14" i="66"/>
  <c r="DS31" i="66"/>
  <c r="DF40" i="66"/>
  <c r="DS23" i="66"/>
  <c r="DT23" i="66"/>
  <c r="DS40" i="66"/>
  <c r="DT40" i="66"/>
  <c r="DA59" i="69"/>
  <c r="CY59" i="69"/>
  <c r="DA74" i="70"/>
  <c r="CY74" i="70"/>
  <c r="DA65" i="69"/>
  <c r="CY65" i="69"/>
  <c r="DA92" i="70"/>
  <c r="CY92" i="70"/>
  <c r="DA105" i="69"/>
  <c r="CY105" i="69"/>
  <c r="DA31" i="69"/>
  <c r="CY31" i="69"/>
  <c r="DA88" i="70"/>
  <c r="CY88" i="70"/>
  <c r="CZ88" i="70"/>
  <c r="DA35" i="69"/>
  <c r="CY35" i="69"/>
  <c r="CZ35" i="69"/>
  <c r="DM44" i="70"/>
  <c r="DN44" i="70"/>
  <c r="DM15" i="69"/>
  <c r="DN15" i="69"/>
  <c r="DM44" i="69"/>
  <c r="DN44" i="69"/>
  <c r="DA48" i="69"/>
  <c r="CY48" i="69"/>
  <c r="CZ48" i="69"/>
  <c r="DM81" i="70"/>
  <c r="DN81" i="70"/>
  <c r="DA61" i="70"/>
  <c r="CY61" i="70"/>
  <c r="CZ61" i="70"/>
  <c r="DA12" i="69"/>
  <c r="CY12" i="69"/>
  <c r="CZ12" i="69"/>
  <c r="DM94" i="69"/>
  <c r="DN94" i="69"/>
  <c r="DM79" i="70"/>
  <c r="DN79" i="70"/>
  <c r="DM97" i="69"/>
  <c r="DN97" i="69"/>
  <c r="DM80" i="69"/>
  <c r="DN80" i="69"/>
  <c r="DA45" i="69"/>
  <c r="CY45" i="69"/>
  <c r="CZ45" i="69"/>
  <c r="DM29" i="69"/>
  <c r="DN29" i="69"/>
  <c r="DA101" i="70"/>
  <c r="CY101" i="70"/>
  <c r="DA67" i="70"/>
  <c r="CY67" i="70"/>
  <c r="DA9" i="69"/>
  <c r="CY9" i="69"/>
  <c r="DM53" i="70"/>
  <c r="DN53" i="70"/>
  <c r="DA95" i="69"/>
  <c r="CY95" i="69"/>
  <c r="DM81" i="69"/>
  <c r="DN81" i="69"/>
  <c r="DM64" i="69"/>
  <c r="DN64" i="69"/>
  <c r="DA47" i="70"/>
  <c r="CY47" i="70"/>
  <c r="CZ47" i="70"/>
  <c r="DA87" i="70"/>
  <c r="CY87" i="70"/>
  <c r="CZ87" i="70"/>
  <c r="DM78" i="70"/>
  <c r="DN78" i="70"/>
  <c r="DM103" i="69"/>
  <c r="DN103" i="69"/>
  <c r="DM86" i="70"/>
  <c r="DN86" i="70"/>
  <c r="DM98" i="70"/>
  <c r="DN98" i="70"/>
  <c r="DA72" i="69"/>
  <c r="CY72" i="69"/>
  <c r="CZ72" i="69"/>
  <c r="DA42" i="70"/>
  <c r="CY42" i="70"/>
  <c r="CZ42" i="70"/>
  <c r="DM23" i="69"/>
  <c r="DN23" i="69"/>
  <c r="DM45" i="69"/>
  <c r="DN45" i="69"/>
  <c r="DA28" i="70"/>
  <c r="CY28" i="70"/>
  <c r="DA48" i="70"/>
  <c r="CY48" i="70"/>
  <c r="DA27" i="70"/>
  <c r="CY27" i="70"/>
  <c r="CZ27" i="70"/>
  <c r="DA92" i="69"/>
  <c r="CY92" i="69"/>
  <c r="DA77" i="69"/>
  <c r="CY77" i="69"/>
  <c r="CZ77" i="69"/>
  <c r="DM11" i="70"/>
  <c r="DN11" i="70"/>
  <c r="DM84" i="69"/>
  <c r="DN84" i="69"/>
  <c r="DM42" i="69"/>
  <c r="DN42" i="69"/>
  <c r="DA9" i="70"/>
  <c r="CY9" i="70"/>
  <c r="CZ9" i="70"/>
  <c r="DM46" i="69"/>
  <c r="DN46" i="69"/>
  <c r="DM10" i="69"/>
  <c r="DN10" i="69"/>
  <c r="DM78" i="69"/>
  <c r="DN78" i="69"/>
  <c r="DM89" i="69"/>
  <c r="DN89" i="69"/>
  <c r="DA31" i="70"/>
  <c r="CY31" i="70"/>
  <c r="DA53" i="70"/>
  <c r="CY53" i="70"/>
  <c r="DA64" i="70"/>
  <c r="CY64" i="70"/>
  <c r="CZ64" i="70"/>
  <c r="DA67" i="69"/>
  <c r="CY67" i="69"/>
  <c r="CZ67" i="69"/>
  <c r="DA102" i="70"/>
  <c r="CY102" i="70"/>
  <c r="CZ102" i="70"/>
  <c r="DA39" i="70"/>
  <c r="CY39" i="70"/>
  <c r="CZ39" i="70"/>
  <c r="DA81" i="69"/>
  <c r="CY81" i="69"/>
  <c r="DM38" i="69"/>
  <c r="DN38" i="69"/>
  <c r="DM47" i="70"/>
  <c r="DN47" i="70"/>
  <c r="DM70" i="69"/>
  <c r="DN70" i="69"/>
  <c r="DA73" i="69"/>
  <c r="CY73" i="69"/>
  <c r="CZ73" i="69"/>
  <c r="DM91" i="69"/>
  <c r="DN91" i="69"/>
  <c r="DM51" i="69"/>
  <c r="DN51" i="69"/>
  <c r="DA24" i="70"/>
  <c r="CY24" i="70"/>
  <c r="CZ24" i="70"/>
  <c r="DM42" i="70"/>
  <c r="DN42" i="70"/>
  <c r="DM18" i="69"/>
  <c r="DN18" i="69"/>
  <c r="DM61" i="70"/>
  <c r="DN61" i="70"/>
  <c r="DM82" i="69"/>
  <c r="DN82" i="69"/>
  <c r="DM80" i="70"/>
  <c r="DN80" i="70"/>
  <c r="DM25" i="70"/>
  <c r="DN25" i="70"/>
  <c r="DN58" i="69"/>
  <c r="CZ49" i="70"/>
  <c r="DN57" i="69"/>
  <c r="DN59" i="70"/>
  <c r="DN65" i="69"/>
  <c r="DN9" i="69"/>
  <c r="CZ58" i="70"/>
  <c r="CZ86" i="69"/>
  <c r="CZ75" i="70"/>
  <c r="DN105" i="69"/>
  <c r="CZ58" i="69"/>
  <c r="DN52" i="70"/>
  <c r="DN26" i="70"/>
  <c r="DN66" i="70"/>
  <c r="CZ59" i="70"/>
  <c r="CZ35" i="70"/>
  <c r="DN88" i="69"/>
  <c r="DN102" i="69"/>
  <c r="DN21" i="69"/>
  <c r="DN90" i="69"/>
  <c r="DN8" i="70"/>
  <c r="DN47" i="69"/>
  <c r="DN64" i="70"/>
  <c r="DN85" i="70"/>
  <c r="CZ76" i="69"/>
  <c r="DN89" i="70"/>
  <c r="CZ96" i="69"/>
  <c r="DN7" i="69"/>
  <c r="DE81" i="66"/>
  <c r="DE9" i="66"/>
  <c r="DE28" i="66"/>
  <c r="DT51" i="66"/>
  <c r="DT10" i="66"/>
  <c r="DT31" i="66"/>
  <c r="DM32" i="66"/>
  <c r="DT15" i="66"/>
  <c r="DM60" i="66"/>
  <c r="DS106" i="66"/>
  <c r="DT106" i="66"/>
  <c r="DU105" i="66"/>
  <c r="DS105" i="66"/>
  <c r="DT105" i="66"/>
  <c r="DU74" i="66"/>
  <c r="DS74" i="66"/>
  <c r="DT74" i="66"/>
  <c r="DS59" i="66"/>
  <c r="DT59" i="66"/>
  <c r="DA50" i="70"/>
  <c r="CY50" i="70"/>
  <c r="DA74" i="69"/>
  <c r="CY74" i="69"/>
  <c r="DA94" i="70"/>
  <c r="CY94" i="70"/>
  <c r="DA68" i="69"/>
  <c r="CY68" i="69"/>
  <c r="DM32" i="69"/>
  <c r="DN32" i="69"/>
  <c r="DA84" i="69"/>
  <c r="CY84" i="69"/>
  <c r="DA37" i="70"/>
  <c r="CY37" i="70"/>
  <c r="CZ37" i="70"/>
  <c r="DA65" i="70"/>
  <c r="CY65" i="70"/>
  <c r="CZ65" i="70"/>
  <c r="DA7" i="69"/>
  <c r="CY7" i="69"/>
  <c r="CZ7" i="69"/>
  <c r="DM52" i="69"/>
  <c r="DN52" i="69"/>
  <c r="DA43" i="69"/>
  <c r="CY43" i="69"/>
  <c r="CZ43" i="69"/>
  <c r="DA64" i="69"/>
  <c r="CY64" i="69"/>
  <c r="CZ64" i="69"/>
  <c r="DA78" i="70"/>
  <c r="CY78" i="70"/>
  <c r="CZ78" i="70"/>
  <c r="DA19" i="69"/>
  <c r="CY19" i="69"/>
  <c r="CZ19" i="69"/>
  <c r="DA89" i="69"/>
  <c r="CY89" i="69"/>
  <c r="CZ89" i="69"/>
  <c r="DA40" i="70"/>
  <c r="CY40" i="70"/>
  <c r="CZ40" i="70"/>
  <c r="DA36" i="69"/>
  <c r="CY36" i="69"/>
  <c r="CZ36" i="69"/>
  <c r="DM24" i="70"/>
  <c r="DN24" i="70"/>
  <c r="DM13" i="69"/>
  <c r="DN13" i="69"/>
  <c r="DM79" i="69"/>
  <c r="DN79" i="69"/>
  <c r="DM91" i="70"/>
  <c r="DN91" i="70"/>
  <c r="DA23" i="69"/>
  <c r="CY23" i="69"/>
  <c r="CZ23" i="69"/>
  <c r="DM33" i="69"/>
  <c r="DN33" i="69"/>
  <c r="DM13" i="70"/>
  <c r="DN13" i="70"/>
  <c r="DA30" i="69"/>
  <c r="CY30" i="69"/>
  <c r="CZ30" i="69"/>
  <c r="DA7" i="70"/>
  <c r="CY7" i="70"/>
  <c r="CZ7" i="70"/>
  <c r="DA60" i="69"/>
  <c r="CY60" i="69"/>
  <c r="DA99" i="70"/>
  <c r="CY99" i="70"/>
  <c r="DA49" i="69"/>
  <c r="CY49" i="69"/>
  <c r="DA11" i="70"/>
  <c r="CY11" i="70"/>
  <c r="DA100" i="69"/>
  <c r="CY100" i="69"/>
  <c r="DA84" i="70"/>
  <c r="CY84" i="70"/>
  <c r="CZ84" i="70"/>
  <c r="DA89" i="70"/>
  <c r="CY89" i="70"/>
  <c r="CZ89" i="70"/>
  <c r="DM83" i="70"/>
  <c r="DN83" i="70"/>
  <c r="DA42" i="69"/>
  <c r="CY42" i="69"/>
  <c r="CZ42" i="69"/>
  <c r="DM35" i="69"/>
  <c r="DN35" i="69"/>
  <c r="DM43" i="69"/>
  <c r="DN43" i="69"/>
  <c r="DM71" i="70"/>
  <c r="DN71" i="70"/>
  <c r="DM85" i="69"/>
  <c r="DN85" i="69"/>
  <c r="DM45" i="70"/>
  <c r="DN45" i="70"/>
  <c r="DM62" i="70"/>
  <c r="DN62" i="70"/>
  <c r="DA27" i="69"/>
  <c r="CY27" i="69"/>
  <c r="CZ27" i="69"/>
  <c r="DM54" i="70"/>
  <c r="DN54" i="70"/>
  <c r="DM76" i="70"/>
  <c r="DN76" i="70"/>
  <c r="DM12" i="69"/>
  <c r="DN12" i="69"/>
  <c r="DM105" i="70"/>
  <c r="DN105" i="70"/>
  <c r="DA80" i="70"/>
  <c r="CY80" i="70"/>
  <c r="CZ80" i="70"/>
  <c r="DM55" i="69"/>
  <c r="DN55" i="69"/>
  <c r="DM30" i="69"/>
  <c r="DN30" i="69"/>
  <c r="DA102" i="69"/>
  <c r="CZ102" i="69"/>
  <c r="DA96" i="70"/>
  <c r="CY96" i="70"/>
  <c r="DA8" i="70"/>
  <c r="CY8" i="70"/>
  <c r="DA104" i="70"/>
  <c r="CY104" i="70"/>
  <c r="CZ104" i="70"/>
  <c r="DA16" i="70"/>
  <c r="CY16" i="70"/>
  <c r="CZ16" i="70"/>
  <c r="DM46" i="70"/>
  <c r="DN46" i="70"/>
  <c r="DM34" i="70"/>
  <c r="DN34" i="70"/>
  <c r="DM62" i="69"/>
  <c r="DN62" i="69"/>
  <c r="DA44" i="70"/>
  <c r="CY44" i="70"/>
  <c r="CZ44" i="70"/>
  <c r="DA77" i="70"/>
  <c r="CY77" i="70"/>
  <c r="CZ77" i="70"/>
  <c r="DA106" i="69"/>
  <c r="CY106" i="69"/>
  <c r="CZ106" i="69"/>
  <c r="DA61" i="69"/>
  <c r="CY61" i="69"/>
  <c r="CZ61" i="69"/>
  <c r="DA81" i="70"/>
  <c r="CY81" i="70"/>
  <c r="CZ81" i="70"/>
  <c r="DM24" i="69"/>
  <c r="DN24" i="69"/>
  <c r="DA79" i="70"/>
  <c r="CY79" i="70"/>
  <c r="CZ79" i="70"/>
  <c r="DM41" i="70"/>
  <c r="DN41" i="70"/>
  <c r="DM12" i="70"/>
  <c r="DN12" i="70"/>
  <c r="DA37" i="69"/>
  <c r="CY37" i="69"/>
  <c r="CZ37" i="69"/>
  <c r="DM23" i="70"/>
  <c r="DN23" i="70"/>
  <c r="DA93" i="70"/>
  <c r="CY93" i="70"/>
  <c r="DA17" i="69"/>
  <c r="CY17" i="69"/>
  <c r="CY66" i="70"/>
  <c r="CZ66" i="70"/>
  <c r="DA73" i="70"/>
  <c r="CY73" i="70"/>
  <c r="DA40" i="69"/>
  <c r="CY40" i="69"/>
  <c r="CZ40" i="69"/>
  <c r="DM95" i="69"/>
  <c r="DN95" i="69"/>
  <c r="DA83" i="70"/>
  <c r="CY83" i="70"/>
  <c r="DM34" i="69"/>
  <c r="DN34" i="69"/>
  <c r="DM9" i="70"/>
  <c r="DN9" i="70"/>
  <c r="DA45" i="70"/>
  <c r="CY45" i="70"/>
  <c r="CZ45" i="70"/>
  <c r="DM104" i="69"/>
  <c r="DN104" i="69"/>
  <c r="DA98" i="70"/>
  <c r="CY98" i="70"/>
  <c r="CZ98" i="70"/>
  <c r="DM72" i="69"/>
  <c r="DN72" i="69"/>
  <c r="DM41" i="69"/>
  <c r="DN41" i="69"/>
  <c r="DM39" i="69"/>
  <c r="DN39" i="69"/>
  <c r="DM61" i="69"/>
  <c r="DN61" i="69"/>
  <c r="DA105" i="70"/>
  <c r="CY105" i="70"/>
  <c r="CZ105" i="70"/>
  <c r="DM37" i="69"/>
  <c r="DN37" i="69"/>
  <c r="DA54" i="69"/>
  <c r="CY54" i="69"/>
  <c r="CZ54" i="69"/>
  <c r="DA13" i="70"/>
  <c r="CY13" i="70"/>
  <c r="CZ13" i="70"/>
  <c r="CZ28" i="70"/>
  <c r="CZ52" i="70"/>
  <c r="DN17" i="69"/>
  <c r="DN56" i="69"/>
  <c r="DN59" i="69"/>
  <c r="CZ74" i="70"/>
  <c r="DN35" i="70"/>
  <c r="CZ88" i="69"/>
  <c r="DN73" i="70"/>
  <c r="CZ87" i="69"/>
  <c r="CZ96" i="70"/>
  <c r="DN28" i="70"/>
  <c r="DN43" i="70"/>
  <c r="DN74" i="69"/>
  <c r="CZ48" i="70"/>
  <c r="CZ59" i="69"/>
  <c r="DN74" i="70"/>
  <c r="CZ56" i="70"/>
  <c r="DN92" i="69"/>
  <c r="CZ94" i="70"/>
  <c r="DN38" i="70"/>
  <c r="CZ75" i="69"/>
  <c r="CZ16" i="69"/>
  <c r="CZ32" i="69"/>
  <c r="CZ28" i="69"/>
  <c r="CY102" i="69"/>
  <c r="DN32" i="70"/>
  <c r="CZ100" i="69"/>
  <c r="DN102" i="70"/>
  <c r="CZ95" i="69"/>
  <c r="DN104" i="70"/>
  <c r="DN65" i="70"/>
  <c r="CZ65" i="69"/>
  <c r="CZ72" i="70"/>
  <c r="DG92" i="66"/>
  <c r="DE92" i="66"/>
  <c r="DG36" i="66"/>
  <c r="DE36" i="66"/>
  <c r="DG77" i="66"/>
  <c r="DE77" i="66"/>
  <c r="DF12" i="66"/>
  <c r="DG27" i="66"/>
  <c r="DE27" i="66"/>
  <c r="CZ49" i="69"/>
  <c r="DG88" i="66"/>
  <c r="DE88" i="66"/>
  <c r="CZ51" i="70"/>
  <c r="DN75" i="70"/>
  <c r="CZ20" i="69"/>
  <c r="CZ20" i="70"/>
  <c r="DG52" i="66"/>
  <c r="DE52" i="66"/>
  <c r="DG65" i="66"/>
  <c r="DE65" i="66"/>
  <c r="DG34" i="66"/>
  <c r="DE34" i="66"/>
  <c r="CZ60" i="69"/>
  <c r="DG59" i="66"/>
  <c r="DE59" i="66"/>
  <c r="DF92" i="66"/>
  <c r="DU98" i="66"/>
  <c r="DS98" i="66"/>
  <c r="DF77" i="66"/>
  <c r="CR9" i="66"/>
  <c r="DH72" i="70"/>
  <c r="DH83" i="70"/>
  <c r="DH34" i="70"/>
  <c r="DH38" i="69"/>
  <c r="DH99" i="70"/>
  <c r="DH105" i="70"/>
  <c r="DH41" i="69"/>
  <c r="DH86" i="70"/>
  <c r="CJ10" i="70"/>
  <c r="DH98" i="70"/>
  <c r="CJ7" i="70"/>
  <c r="DH26" i="70"/>
  <c r="DH43" i="69"/>
  <c r="DH88" i="70"/>
  <c r="DH100" i="70"/>
  <c r="DH27" i="70"/>
  <c r="DH42" i="69"/>
  <c r="DH64" i="69"/>
  <c r="DH20" i="70"/>
  <c r="DH53" i="70"/>
  <c r="DH10" i="69"/>
  <c r="DH69" i="69"/>
  <c r="DH91" i="70"/>
  <c r="DH97" i="70"/>
  <c r="DH39" i="69"/>
  <c r="DH84" i="70"/>
  <c r="DH96" i="70"/>
  <c r="DH29" i="70"/>
  <c r="DH75" i="70"/>
  <c r="DH79" i="70"/>
  <c r="DH106" i="70"/>
  <c r="DH31" i="70"/>
  <c r="DH95" i="70"/>
  <c r="DH81" i="70"/>
  <c r="DH30" i="70"/>
  <c r="DH37" i="69"/>
  <c r="DH56" i="69"/>
  <c r="DH63" i="69"/>
  <c r="DH15" i="70"/>
  <c r="DH82" i="70"/>
  <c r="DH73" i="70"/>
  <c r="DH104" i="70"/>
  <c r="DH87" i="70"/>
  <c r="DH32" i="70"/>
  <c r="DH74" i="70"/>
  <c r="DH45" i="69"/>
  <c r="DH14" i="70"/>
  <c r="DH50" i="70"/>
  <c r="DH13" i="69"/>
  <c r="DH74" i="69"/>
  <c r="DH100" i="69"/>
  <c r="DH19" i="70"/>
  <c r="DH18" i="69"/>
  <c r="DH57" i="69"/>
  <c r="DH22" i="70"/>
  <c r="DH22" i="69"/>
  <c r="DH70" i="69"/>
  <c r="DH11" i="70"/>
  <c r="DH16" i="69"/>
  <c r="DH66" i="69"/>
  <c r="CJ9" i="69"/>
  <c r="DH88" i="69"/>
  <c r="DH95" i="69"/>
  <c r="DH37" i="70"/>
  <c r="DH72" i="69"/>
  <c r="DH97" i="69"/>
  <c r="DH39" i="70"/>
  <c r="DH62" i="70"/>
  <c r="DH96" i="69"/>
  <c r="DH99" i="69"/>
  <c r="DH44" i="70"/>
  <c r="DH73" i="69"/>
  <c r="DH101" i="69"/>
  <c r="DH38" i="70"/>
  <c r="DH94" i="69"/>
  <c r="DH93" i="70"/>
  <c r="DH35" i="70"/>
  <c r="DH76" i="70"/>
  <c r="DH36" i="69"/>
  <c r="DH90" i="70"/>
  <c r="DH80" i="70"/>
  <c r="DH13" i="70"/>
  <c r="DH47" i="70"/>
  <c r="DH21" i="69"/>
  <c r="DH77" i="69"/>
  <c r="DH85" i="69"/>
  <c r="DH18" i="70"/>
  <c r="DH14" i="69"/>
  <c r="DH12" i="70"/>
  <c r="DH21" i="70"/>
  <c r="CJ8" i="70"/>
  <c r="DH46" i="70"/>
  <c r="DH9" i="69"/>
  <c r="DH60" i="69"/>
  <c r="DH10" i="70"/>
  <c r="DH52" i="70"/>
  <c r="DH24" i="69"/>
  <c r="DH71" i="69"/>
  <c r="DH76" i="69"/>
  <c r="DH92" i="69"/>
  <c r="DH103" i="69"/>
  <c r="DH45" i="70"/>
  <c r="DH78" i="69"/>
  <c r="DH41" i="70"/>
  <c r="DH61" i="70"/>
  <c r="DH84" i="69"/>
  <c r="DH36" i="70"/>
  <c r="DH86" i="69"/>
  <c r="CJ10" i="69"/>
  <c r="DH40" i="70"/>
  <c r="DH87" i="69"/>
  <c r="DH69" i="70"/>
  <c r="DH94" i="70"/>
  <c r="DH101" i="70"/>
  <c r="DH33" i="70"/>
  <c r="DH103" i="70"/>
  <c r="DH40" i="69"/>
  <c r="DH89" i="70"/>
  <c r="DH59" i="69"/>
  <c r="DH20" i="69"/>
  <c r="DH82" i="69"/>
  <c r="DH62" i="69"/>
  <c r="DH8" i="70"/>
  <c r="DH17" i="70"/>
  <c r="DH48" i="70"/>
  <c r="DH7" i="69"/>
  <c r="DH7" i="70"/>
  <c r="DH55" i="70"/>
  <c r="DH17" i="69"/>
  <c r="DH61" i="69"/>
  <c r="DH9" i="70"/>
  <c r="DH54" i="70"/>
  <c r="DH11" i="69"/>
  <c r="DH75" i="69"/>
  <c r="DH83" i="69"/>
  <c r="DH25" i="69"/>
  <c r="DH102" i="69"/>
  <c r="DH68" i="69"/>
  <c r="DH79" i="69"/>
  <c r="DH68" i="70"/>
  <c r="DH81" i="69"/>
  <c r="DH66" i="70"/>
  <c r="CJ9" i="70"/>
  <c r="DH93" i="69"/>
  <c r="DH77" i="70"/>
  <c r="DH102" i="70"/>
  <c r="DH85" i="70"/>
  <c r="DH28" i="70"/>
  <c r="DH78" i="70"/>
  <c r="DH44" i="69"/>
  <c r="DH92" i="70"/>
  <c r="DH23" i="69"/>
  <c r="DH90" i="69"/>
  <c r="DH65" i="69"/>
  <c r="DH24" i="70"/>
  <c r="DH51" i="70"/>
  <c r="DH15" i="69"/>
  <c r="DH58" i="69"/>
  <c r="DH23" i="70"/>
  <c r="DH8" i="69"/>
  <c r="DH67" i="69"/>
  <c r="DH16" i="70"/>
  <c r="DH25" i="70"/>
  <c r="DH49" i="70"/>
  <c r="DH12" i="69"/>
  <c r="DH19" i="69"/>
  <c r="DH80" i="69"/>
  <c r="DH98" i="69"/>
  <c r="DH43" i="70"/>
  <c r="DH89" i="69"/>
  <c r="DH67" i="70"/>
  <c r="DH60" i="70"/>
  <c r="DH106" i="69"/>
  <c r="DH71" i="70"/>
  <c r="DH91" i="69"/>
  <c r="DH70" i="70"/>
  <c r="DH104" i="69"/>
  <c r="DH105" i="69"/>
  <c r="DH42" i="70"/>
  <c r="DH50" i="69"/>
  <c r="DH32" i="69"/>
  <c r="DH47" i="69"/>
  <c r="DH34" i="69"/>
  <c r="DH65" i="70"/>
  <c r="DH35" i="69"/>
  <c r="DN28" i="66"/>
  <c r="DU79" i="66"/>
  <c r="AQ84" i="66"/>
  <c r="DG84" i="66"/>
  <c r="DN87" i="66"/>
  <c r="DN93" i="66"/>
  <c r="DN22" i="66"/>
  <c r="AQ68" i="66"/>
  <c r="DG68" i="66"/>
  <c r="DN27" i="66"/>
  <c r="DU43" i="66"/>
  <c r="AQ43" i="66"/>
  <c r="DT86" i="66"/>
  <c r="CQ10" i="66"/>
  <c r="DU86" i="66"/>
  <c r="AQ86" i="66"/>
  <c r="CO10" i="66"/>
  <c r="CR10" i="66" s="1"/>
  <c r="DG86" i="66"/>
  <c r="DN44" i="66"/>
  <c r="DN86" i="66"/>
  <c r="CP10" i="66"/>
  <c r="DN92" i="66"/>
  <c r="DN49" i="66"/>
  <c r="DN24" i="66"/>
  <c r="DN68" i="66"/>
  <c r="DH64" i="70"/>
  <c r="DH46" i="69"/>
  <c r="CJ8" i="69"/>
  <c r="DH51" i="69"/>
  <c r="DH27" i="69"/>
  <c r="DH59" i="70"/>
  <c r="DH30" i="69"/>
  <c r="DH33" i="69"/>
  <c r="DN66" i="66"/>
  <c r="CP9" i="66"/>
  <c r="DN42" i="66"/>
  <c r="DN106" i="66"/>
  <c r="DN77" i="66"/>
  <c r="AQ47" i="66"/>
  <c r="DG47" i="66"/>
  <c r="DU13" i="66"/>
  <c r="AQ13" i="66"/>
  <c r="DN47" i="66"/>
  <c r="DN25" i="66"/>
  <c r="AQ57" i="66"/>
  <c r="DG57" i="66"/>
  <c r="DH57" i="70"/>
  <c r="DH49" i="69"/>
  <c r="DH56" i="70"/>
  <c r="DH31" i="69"/>
  <c r="DH63" i="70"/>
  <c r="DH52" i="69"/>
  <c r="DH26" i="69"/>
  <c r="CJ7" i="69"/>
  <c r="DN31" i="66"/>
  <c r="AQ102" i="66"/>
  <c r="DG102" i="66"/>
  <c r="DN37" i="66"/>
  <c r="DN90" i="66"/>
  <c r="DN96" i="66"/>
  <c r="AQ48" i="66"/>
  <c r="DG48" i="66"/>
  <c r="DN53" i="66"/>
  <c r="DN9" i="66"/>
  <c r="DN56" i="66"/>
  <c r="DN71" i="66"/>
  <c r="DN83" i="66"/>
  <c r="DN89" i="66"/>
  <c r="DS25" i="66"/>
  <c r="DU25" i="66"/>
  <c r="AQ25" i="66"/>
  <c r="DN18" i="66"/>
  <c r="DN7" i="66"/>
  <c r="DH55" i="69"/>
  <c r="DH53" i="69"/>
  <c r="DH54" i="69"/>
  <c r="DH29" i="69"/>
  <c r="DH58" i="70"/>
  <c r="DH48" i="69"/>
  <c r="DH28" i="69"/>
  <c r="CP7" i="66"/>
  <c r="DN26" i="66"/>
  <c r="DU95" i="66"/>
  <c r="DU100" i="66"/>
  <c r="DN103" i="66"/>
  <c r="DN74" i="66"/>
  <c r="DN80" i="66"/>
  <c r="DN23" i="66"/>
  <c r="DN12" i="66"/>
  <c r="DU29" i="66"/>
  <c r="DN69" i="66"/>
  <c r="DN38" i="66"/>
  <c r="DN102" i="66"/>
  <c r="DN73" i="66"/>
  <c r="DU53" i="66"/>
  <c r="AQ53" i="66"/>
  <c r="DN54" i="66"/>
  <c r="DN21" i="66"/>
  <c r="DU64" i="66"/>
  <c r="DN67" i="66"/>
  <c r="DU76" i="66"/>
  <c r="AQ76" i="66"/>
  <c r="DN43" i="66"/>
  <c r="DN79" i="66"/>
  <c r="DN85" i="66"/>
  <c r="DN55" i="66"/>
  <c r="DN14" i="66"/>
  <c r="DU65" i="66"/>
  <c r="AQ65" i="66"/>
  <c r="DM19" i="66"/>
  <c r="DN19" i="66"/>
  <c r="DN40" i="66"/>
  <c r="DN101" i="66"/>
  <c r="DN50" i="66"/>
  <c r="DN20" i="66"/>
  <c r="DU28" i="66"/>
  <c r="AQ28" i="66"/>
  <c r="DN70" i="66"/>
  <c r="DU94" i="66"/>
  <c r="AQ94" i="66"/>
  <c r="DN39" i="66"/>
  <c r="DN75" i="66"/>
  <c r="DN81" i="66"/>
  <c r="DU51" i="66"/>
  <c r="AQ51" i="66"/>
  <c r="AQ17" i="66"/>
  <c r="DG17" i="66"/>
  <c r="DN51" i="66"/>
  <c r="DN10" i="66"/>
  <c r="AQ61" i="66"/>
  <c r="DG61" i="66"/>
  <c r="DU35" i="66"/>
  <c r="AQ35" i="66"/>
  <c r="DN59" i="66"/>
  <c r="DN99" i="66"/>
  <c r="DN8" i="66"/>
  <c r="DN34" i="66"/>
  <c r="DN95" i="66"/>
  <c r="DN104" i="66"/>
  <c r="DU14" i="66"/>
  <c r="AQ14" i="66"/>
  <c r="DM52" i="66"/>
  <c r="DN52" i="66"/>
  <c r="DT62" i="66"/>
  <c r="DU62" i="66"/>
  <c r="AQ62" i="66"/>
  <c r="DN58" i="66"/>
  <c r="DN35" i="66"/>
  <c r="DU42" i="66"/>
  <c r="DN41" i="66"/>
  <c r="DN94" i="66"/>
  <c r="DN100" i="66"/>
  <c r="DN46" i="66"/>
  <c r="CP8" i="66"/>
  <c r="DN13" i="66"/>
  <c r="DN63" i="66"/>
  <c r="DN62" i="66"/>
  <c r="DL33" i="66"/>
  <c r="DN33" i="66"/>
  <c r="DN105" i="66"/>
  <c r="DN29" i="66"/>
  <c r="DS87" i="66"/>
  <c r="DU87" i="66"/>
  <c r="AQ87" i="66"/>
  <c r="DN98" i="66"/>
  <c r="DN88" i="66"/>
  <c r="DN15" i="66"/>
  <c r="AQ60" i="66"/>
  <c r="DG60" i="66"/>
  <c r="DN64" i="66"/>
  <c r="AQ99" i="66"/>
  <c r="DG99" i="66"/>
  <c r="DN36" i="66"/>
  <c r="DN78" i="66"/>
  <c r="DN84" i="66"/>
  <c r="DN48" i="66"/>
  <c r="DN16" i="66"/>
  <c r="DN65" i="66"/>
  <c r="DU66" i="66"/>
  <c r="CQ9" i="66"/>
  <c r="AQ66" i="66"/>
  <c r="DN57" i="66"/>
  <c r="DN76" i="66"/>
  <c r="DU39" i="66"/>
  <c r="DN45" i="66"/>
  <c r="DN82" i="66"/>
  <c r="DN72" i="66"/>
  <c r="DN17" i="66"/>
  <c r="DS30" i="66"/>
  <c r="DU30" i="66"/>
  <c r="AQ30" i="66"/>
  <c r="DN32" i="66"/>
  <c r="DU88" i="66"/>
  <c r="AQ88" i="66"/>
  <c r="DN91" i="66"/>
  <c r="DN97" i="66"/>
  <c r="DU15" i="66"/>
  <c r="DN11" i="66"/>
  <c r="DN60" i="66"/>
  <c r="DN61" i="66"/>
  <c r="DN30" i="66"/>
  <c r="AQ105" i="66"/>
  <c r="DG105" i="66"/>
  <c r="DW71" i="66"/>
  <c r="AN71" i="66"/>
  <c r="DE71" i="66" s="1"/>
  <c r="M71" i="66"/>
  <c r="DT37" i="66"/>
  <c r="DU37" i="66"/>
  <c r="AQ37" i="66"/>
  <c r="DU36" i="66"/>
  <c r="AQ36" i="66"/>
  <c r="DU101" i="66"/>
  <c r="AQ101" i="66"/>
  <c r="AN93" i="66"/>
  <c r="DW93" i="66"/>
  <c r="M93" i="66"/>
  <c r="DT34" i="66"/>
  <c r="DU34" i="66"/>
  <c r="AQ34" i="66"/>
  <c r="DS73" i="66"/>
  <c r="DU73" i="66"/>
  <c r="AQ73" i="66"/>
  <c r="DU92" i="66"/>
  <c r="AQ92" i="66"/>
  <c r="DW78" i="66"/>
  <c r="AN78" i="66"/>
  <c r="M78" i="66"/>
  <c r="DS52" i="66"/>
  <c r="DU52" i="66"/>
  <c r="AQ52" i="66"/>
  <c r="DT77" i="66"/>
  <c r="DU77" i="66"/>
  <c r="AQ77" i="66"/>
  <c r="DU54" i="66"/>
  <c r="AQ54" i="66"/>
  <c r="M38" i="66"/>
  <c r="AN38" i="66"/>
  <c r="DW38" i="66"/>
  <c r="DU106" i="66"/>
  <c r="DW79" i="66"/>
  <c r="M79" i="66"/>
  <c r="AN79" i="66"/>
  <c r="V105" i="66"/>
  <c r="S105" i="66"/>
  <c r="DW18" i="66"/>
  <c r="AN18" i="66"/>
  <c r="AQ18" i="66" s="1"/>
  <c r="M18" i="66"/>
  <c r="V87" i="66"/>
  <c r="S87" i="66"/>
  <c r="M90" i="66"/>
  <c r="AN90" i="66"/>
  <c r="DW90" i="66"/>
  <c r="DU89" i="66"/>
  <c r="AQ89" i="66"/>
  <c r="M97" i="66"/>
  <c r="AN97" i="66"/>
  <c r="AQ97" i="66" s="1"/>
  <c r="DW97" i="66"/>
  <c r="DU16" i="66"/>
  <c r="AQ16" i="66"/>
  <c r="V73" i="66"/>
  <c r="S73" i="66"/>
  <c r="M100" i="66"/>
  <c r="AN100" i="66"/>
  <c r="AQ100" i="66" s="1"/>
  <c r="DW100" i="66"/>
  <c r="M22" i="66"/>
  <c r="DW22" i="66"/>
  <c r="AN22" i="66"/>
  <c r="V12" i="66"/>
  <c r="S12" i="66"/>
  <c r="DU23" i="66"/>
  <c r="AQ23" i="66"/>
  <c r="M44" i="66"/>
  <c r="AN44" i="66"/>
  <c r="DW44" i="66"/>
  <c r="M8" i="66"/>
  <c r="AN8" i="66"/>
  <c r="DW8" i="66"/>
  <c r="V40" i="66"/>
  <c r="S40" i="66"/>
  <c r="V81" i="66"/>
  <c r="S81" i="66"/>
  <c r="DW42" i="66"/>
  <c r="AN42" i="66"/>
  <c r="AQ42" i="66" s="1"/>
  <c r="M42" i="66"/>
  <c r="V22" i="66"/>
  <c r="S22" i="66"/>
  <c r="M45" i="66"/>
  <c r="AN45" i="66"/>
  <c r="DW45" i="66"/>
  <c r="V106" i="66"/>
  <c r="S106" i="66"/>
  <c r="DW31" i="66"/>
  <c r="AN31" i="66"/>
  <c r="M31" i="66"/>
  <c r="M24" i="66"/>
  <c r="AN24" i="66"/>
  <c r="DW24" i="66"/>
  <c r="V52" i="66"/>
  <c r="S52" i="66"/>
  <c r="AN26" i="66"/>
  <c r="DW26" i="66"/>
  <c r="M26" i="66"/>
  <c r="M83" i="66"/>
  <c r="AN83" i="66"/>
  <c r="DW83" i="66"/>
  <c r="AN64" i="66"/>
  <c r="AQ64" i="66" s="1"/>
  <c r="DW64" i="66"/>
  <c r="M64" i="66"/>
  <c r="AN106" i="66"/>
  <c r="DW106" i="66"/>
  <c r="M106" i="66"/>
  <c r="DU97" i="66"/>
  <c r="AN39" i="66"/>
  <c r="AQ39" i="66" s="1"/>
  <c r="DW39" i="66"/>
  <c r="M39" i="66"/>
  <c r="DU59" i="66"/>
  <c r="AQ59" i="66"/>
  <c r="M41" i="66"/>
  <c r="AN41" i="66"/>
  <c r="DF41" i="66" s="1"/>
  <c r="DW41" i="66"/>
  <c r="M82" i="66"/>
  <c r="AN82" i="66"/>
  <c r="DW82" i="66"/>
  <c r="DS9" i="66"/>
  <c r="DU9" i="66"/>
  <c r="AQ9" i="66"/>
  <c r="AN95" i="66"/>
  <c r="DW95" i="66"/>
  <c r="M95" i="66"/>
  <c r="M10" i="66"/>
  <c r="AN10" i="66"/>
  <c r="DW10" i="66"/>
  <c r="DW29" i="66"/>
  <c r="AN29" i="66"/>
  <c r="AQ29" i="66" s="1"/>
  <c r="M29" i="66"/>
  <c r="DU18" i="66"/>
  <c r="CQ8" i="66"/>
  <c r="CT8" i="66" s="1"/>
  <c r="DU46" i="66"/>
  <c r="AQ46" i="66"/>
  <c r="DS27" i="66"/>
  <c r="DU27" i="66"/>
  <c r="AQ27" i="66"/>
  <c r="DS80" i="66"/>
  <c r="DU80" i="66"/>
  <c r="AQ80" i="66"/>
  <c r="M103" i="66"/>
  <c r="AN103" i="66"/>
  <c r="DW103" i="66"/>
  <c r="M91" i="66"/>
  <c r="AN91" i="66"/>
  <c r="DW91" i="66"/>
  <c r="M15" i="66"/>
  <c r="AN15" i="66"/>
  <c r="AQ15" i="66" s="1"/>
  <c r="DW15" i="66"/>
  <c r="DO51" i="70"/>
  <c r="AQ51" i="70"/>
  <c r="DO28" i="70"/>
  <c r="AQ28" i="70"/>
  <c r="DO52" i="70"/>
  <c r="AQ52" i="70"/>
  <c r="DO82" i="70"/>
  <c r="AQ82" i="70"/>
  <c r="DO48" i="70"/>
  <c r="AQ48" i="70"/>
  <c r="DO92" i="69"/>
  <c r="AQ92" i="69"/>
  <c r="DA86" i="69"/>
  <c r="CI10" i="69"/>
  <c r="DO102" i="69"/>
  <c r="AQ102" i="69"/>
  <c r="DO60" i="70"/>
  <c r="DO96" i="70"/>
  <c r="AQ96" i="70"/>
  <c r="DO57" i="70"/>
  <c r="AQ57" i="70"/>
  <c r="DO77" i="69"/>
  <c r="AQ77" i="69"/>
  <c r="DO90" i="69"/>
  <c r="AQ90" i="69"/>
  <c r="AQ32" i="69"/>
  <c r="DO32" i="69"/>
  <c r="DO21" i="70"/>
  <c r="DO40" i="69"/>
  <c r="AQ40" i="69"/>
  <c r="DO100" i="70"/>
  <c r="DO25" i="69"/>
  <c r="AQ25" i="69"/>
  <c r="AQ67" i="69"/>
  <c r="DO67" i="69"/>
  <c r="DO85" i="70"/>
  <c r="AQ85" i="70"/>
  <c r="DO11" i="69"/>
  <c r="AQ11" i="69"/>
  <c r="DO69" i="69"/>
  <c r="AQ104" i="70"/>
  <c r="DO104" i="70"/>
  <c r="DO52" i="69"/>
  <c r="DO53" i="69"/>
  <c r="M46" i="70"/>
  <c r="AN46" i="70"/>
  <c r="AQ46" i="70" s="1"/>
  <c r="M34" i="70"/>
  <c r="AN34" i="70"/>
  <c r="AQ34" i="70" s="1"/>
  <c r="DO44" i="70"/>
  <c r="AQ44" i="70"/>
  <c r="DO22" i="69"/>
  <c r="AQ22" i="69"/>
  <c r="AQ77" i="70"/>
  <c r="DO77" i="70"/>
  <c r="AQ15" i="69"/>
  <c r="DO15" i="69"/>
  <c r="DO106" i="69"/>
  <c r="AQ106" i="69"/>
  <c r="DO44" i="69"/>
  <c r="M17" i="70"/>
  <c r="AN17" i="70"/>
  <c r="DO24" i="70"/>
  <c r="AQ24" i="70"/>
  <c r="DO81" i="70"/>
  <c r="AQ81" i="70"/>
  <c r="DO101" i="69"/>
  <c r="DO94" i="69"/>
  <c r="DO79" i="70"/>
  <c r="AQ79" i="70"/>
  <c r="DO13" i="69"/>
  <c r="AQ13" i="69"/>
  <c r="CI9" i="69"/>
  <c r="DA66" i="69"/>
  <c r="DO79" i="69"/>
  <c r="DO97" i="69"/>
  <c r="AQ97" i="69"/>
  <c r="M41" i="70"/>
  <c r="AN41" i="70"/>
  <c r="AQ41" i="70" s="1"/>
  <c r="DO91" i="70"/>
  <c r="DO8" i="69"/>
  <c r="DO80" i="69"/>
  <c r="AQ99" i="69"/>
  <c r="DO99" i="69"/>
  <c r="AQ33" i="69"/>
  <c r="DO33" i="69"/>
  <c r="AQ54" i="69"/>
  <c r="DO54" i="69"/>
  <c r="DO29" i="69"/>
  <c r="AQ29" i="69"/>
  <c r="DO13" i="70"/>
  <c r="AQ13" i="70"/>
  <c r="M10" i="70"/>
  <c r="AN10" i="70"/>
  <c r="AQ10" i="70" s="1"/>
  <c r="DO70" i="70"/>
  <c r="AQ70" i="70"/>
  <c r="AQ50" i="70"/>
  <c r="DO50" i="70"/>
  <c r="M30" i="70"/>
  <c r="AN30" i="70"/>
  <c r="AQ30" i="70" s="1"/>
  <c r="M43" i="70"/>
  <c r="AN43" i="70"/>
  <c r="AQ43" i="70" s="1"/>
  <c r="AQ93" i="70"/>
  <c r="DO93" i="70"/>
  <c r="CI7" i="70"/>
  <c r="DA26" i="70"/>
  <c r="DO27" i="70"/>
  <c r="AQ27" i="70"/>
  <c r="DO66" i="70"/>
  <c r="CK9" i="70"/>
  <c r="AQ66" i="70"/>
  <c r="AQ59" i="69"/>
  <c r="DO59" i="69"/>
  <c r="DO68" i="70"/>
  <c r="DO65" i="69"/>
  <c r="AQ65" i="69"/>
  <c r="AQ35" i="70"/>
  <c r="DO35" i="70"/>
  <c r="AQ73" i="70"/>
  <c r="DO73" i="70"/>
  <c r="DO20" i="69"/>
  <c r="AQ20" i="69"/>
  <c r="AQ38" i="70"/>
  <c r="DO38" i="70"/>
  <c r="DO16" i="69"/>
  <c r="AQ16" i="69"/>
  <c r="DO68" i="69"/>
  <c r="AQ68" i="69"/>
  <c r="AQ31" i="69"/>
  <c r="DO31" i="69"/>
  <c r="DO20" i="70"/>
  <c r="AQ20" i="70"/>
  <c r="CI7" i="69"/>
  <c r="DA26" i="69"/>
  <c r="DO18" i="70"/>
  <c r="AQ18" i="70"/>
  <c r="DO32" i="70"/>
  <c r="DO53" i="70"/>
  <c r="AQ53" i="70"/>
  <c r="DO64" i="70"/>
  <c r="AQ64" i="70"/>
  <c r="DO102" i="70"/>
  <c r="AQ102" i="70"/>
  <c r="DO39" i="70"/>
  <c r="AQ39" i="70"/>
  <c r="AQ81" i="69"/>
  <c r="DO81" i="69"/>
  <c r="AQ96" i="69"/>
  <c r="DO96" i="69"/>
  <c r="DO83" i="70"/>
  <c r="AQ83" i="70"/>
  <c r="AQ7" i="69"/>
  <c r="DO7" i="69"/>
  <c r="DO35" i="69"/>
  <c r="AQ35" i="69"/>
  <c r="DO19" i="70"/>
  <c r="AQ19" i="70"/>
  <c r="M46" i="69"/>
  <c r="AN46" i="69"/>
  <c r="AQ46" i="69" s="1"/>
  <c r="DO43" i="69"/>
  <c r="AQ43" i="69"/>
  <c r="AQ64" i="69"/>
  <c r="DO64" i="69"/>
  <c r="DO71" i="70"/>
  <c r="AQ71" i="70"/>
  <c r="DO85" i="69"/>
  <c r="AQ85" i="69"/>
  <c r="DO45" i="70"/>
  <c r="AQ45" i="70"/>
  <c r="AQ78" i="70"/>
  <c r="DO78" i="70"/>
  <c r="M95" i="70"/>
  <c r="AN95" i="70"/>
  <c r="AQ95" i="70" s="1"/>
  <c r="AQ19" i="69"/>
  <c r="DO19" i="69"/>
  <c r="DO71" i="69"/>
  <c r="AQ71" i="69"/>
  <c r="DO73" i="69"/>
  <c r="AQ73" i="69"/>
  <c r="DO103" i="69"/>
  <c r="AQ103" i="69"/>
  <c r="CK10" i="70"/>
  <c r="DO86" i="70"/>
  <c r="AQ86" i="70"/>
  <c r="M104" i="69"/>
  <c r="AN104" i="69"/>
  <c r="AQ104" i="69" s="1"/>
  <c r="DO62" i="70"/>
  <c r="DO98" i="70"/>
  <c r="AQ98" i="70"/>
  <c r="DO17" i="70"/>
  <c r="DO36" i="69"/>
  <c r="AQ36" i="69"/>
  <c r="AQ48" i="69"/>
  <c r="DO48" i="69"/>
  <c r="M15" i="70"/>
  <c r="AN15" i="70"/>
  <c r="DO54" i="70"/>
  <c r="AQ54" i="70"/>
  <c r="M63" i="69"/>
  <c r="AN63" i="69"/>
  <c r="AQ63" i="69" s="1"/>
  <c r="DO76" i="70"/>
  <c r="AQ76" i="70"/>
  <c r="DO12" i="69"/>
  <c r="AQ12" i="69"/>
  <c r="M24" i="69"/>
  <c r="AN24" i="69"/>
  <c r="AQ24" i="69" s="1"/>
  <c r="AQ63" i="70"/>
  <c r="DO63" i="70"/>
  <c r="DO105" i="70"/>
  <c r="AQ105" i="70"/>
  <c r="DO66" i="69"/>
  <c r="AQ66" i="69"/>
  <c r="CK9" i="69"/>
  <c r="DO106" i="70"/>
  <c r="AQ106" i="70"/>
  <c r="AQ23" i="69"/>
  <c r="DO23" i="69"/>
  <c r="DO45" i="69"/>
  <c r="AQ45" i="69"/>
  <c r="AQ55" i="69"/>
  <c r="DO55" i="69"/>
  <c r="DO30" i="69"/>
  <c r="AQ30" i="69"/>
  <c r="DO10" i="70"/>
  <c r="DO7" i="70"/>
  <c r="AQ7" i="70"/>
  <c r="DO50" i="69"/>
  <c r="AQ50" i="69"/>
  <c r="M23" i="70"/>
  <c r="AN23" i="70"/>
  <c r="AQ23" i="70" s="1"/>
  <c r="AQ31" i="70"/>
  <c r="DO31" i="70"/>
  <c r="DO60" i="69"/>
  <c r="AQ60" i="69"/>
  <c r="AQ17" i="69"/>
  <c r="DO17" i="69"/>
  <c r="DO74" i="69"/>
  <c r="AQ74" i="69"/>
  <c r="DO93" i="69"/>
  <c r="AQ93" i="69"/>
  <c r="DO49" i="70"/>
  <c r="AQ49" i="70"/>
  <c r="M56" i="69"/>
  <c r="AN56" i="69"/>
  <c r="AQ56" i="69" s="1"/>
  <c r="DO26" i="70"/>
  <c r="CK7" i="70"/>
  <c r="AQ26" i="70"/>
  <c r="DO29" i="70"/>
  <c r="AQ29" i="70"/>
  <c r="DO74" i="70"/>
  <c r="AQ74" i="70"/>
  <c r="DO92" i="70"/>
  <c r="AQ92" i="70"/>
  <c r="AQ9" i="69"/>
  <c r="DO9" i="69"/>
  <c r="DO58" i="70"/>
  <c r="AQ58" i="70"/>
  <c r="DO94" i="70"/>
  <c r="AQ94" i="70"/>
  <c r="DO86" i="69"/>
  <c r="CK10" i="69"/>
  <c r="AQ86" i="69"/>
  <c r="M60" i="70"/>
  <c r="AN60" i="70"/>
  <c r="DO75" i="69"/>
  <c r="AQ75" i="69"/>
  <c r="DO105" i="69"/>
  <c r="AQ105" i="69"/>
  <c r="DO72" i="70"/>
  <c r="AQ72" i="70"/>
  <c r="DO49" i="69"/>
  <c r="AQ49" i="69"/>
  <c r="DO26" i="69"/>
  <c r="AQ26" i="69"/>
  <c r="CK7" i="69"/>
  <c r="AQ11" i="70"/>
  <c r="DO11" i="70"/>
  <c r="DO47" i="69"/>
  <c r="AQ47" i="69"/>
  <c r="M100" i="70"/>
  <c r="AN100" i="70"/>
  <c r="DO84" i="69"/>
  <c r="AQ84" i="69"/>
  <c r="DO37" i="70"/>
  <c r="AQ37" i="70"/>
  <c r="AQ88" i="70"/>
  <c r="DO88" i="70"/>
  <c r="DO90" i="70"/>
  <c r="AQ90" i="70"/>
  <c r="AQ83" i="69"/>
  <c r="DO83" i="69"/>
  <c r="AQ42" i="69"/>
  <c r="DO42" i="69"/>
  <c r="DO46" i="69"/>
  <c r="CK8" i="69"/>
  <c r="CN8" i="69" s="1"/>
  <c r="DO46" i="70"/>
  <c r="CK8" i="70"/>
  <c r="DO34" i="70"/>
  <c r="DO62" i="69"/>
  <c r="AQ62" i="69"/>
  <c r="AQ10" i="69"/>
  <c r="DO10" i="69"/>
  <c r="DO97" i="70"/>
  <c r="AQ97" i="70"/>
  <c r="DO78" i="69"/>
  <c r="AQ78" i="69"/>
  <c r="DO89" i="69"/>
  <c r="AQ89" i="69"/>
  <c r="DO40" i="70"/>
  <c r="AQ40" i="70"/>
  <c r="DO14" i="70"/>
  <c r="AQ14" i="70"/>
  <c r="M39" i="69"/>
  <c r="AN39" i="69"/>
  <c r="AQ39" i="69" s="1"/>
  <c r="AQ27" i="69"/>
  <c r="DO27" i="69"/>
  <c r="DO15" i="70"/>
  <c r="DO63" i="69"/>
  <c r="M101" i="69"/>
  <c r="AN101" i="69"/>
  <c r="DO103" i="70"/>
  <c r="AQ103" i="70"/>
  <c r="DO24" i="69"/>
  <c r="M94" i="69"/>
  <c r="AN94" i="69"/>
  <c r="M79" i="69"/>
  <c r="AN79" i="69"/>
  <c r="AQ79" i="69" s="1"/>
  <c r="DO41" i="70"/>
  <c r="M91" i="70"/>
  <c r="AN91" i="70"/>
  <c r="M80" i="69"/>
  <c r="AN80" i="69"/>
  <c r="AQ12" i="70"/>
  <c r="DO12" i="70"/>
  <c r="M25" i="70"/>
  <c r="AN25" i="70"/>
  <c r="M22" i="70"/>
  <c r="AN22" i="70"/>
  <c r="AQ22" i="70" s="1"/>
  <c r="DO23" i="70"/>
  <c r="DO58" i="69"/>
  <c r="AQ58" i="69"/>
  <c r="DO30" i="70"/>
  <c r="DO43" i="70"/>
  <c r="DO56" i="69"/>
  <c r="DO57" i="69"/>
  <c r="AQ57" i="69"/>
  <c r="CI9" i="70"/>
  <c r="DA66" i="70"/>
  <c r="M68" i="70"/>
  <c r="AN68" i="70"/>
  <c r="AQ68" i="70" s="1"/>
  <c r="AQ59" i="70"/>
  <c r="DO59" i="70"/>
  <c r="DO101" i="70"/>
  <c r="AQ101" i="70"/>
  <c r="AQ67" i="70"/>
  <c r="DO67" i="70"/>
  <c r="V46" i="70"/>
  <c r="S46" i="70"/>
  <c r="DO56" i="70"/>
  <c r="AQ56" i="70"/>
  <c r="AQ88" i="69"/>
  <c r="DO88" i="69"/>
  <c r="DO36" i="70"/>
  <c r="AQ36" i="70"/>
  <c r="AQ87" i="69"/>
  <c r="DO87" i="69"/>
  <c r="DO75" i="70"/>
  <c r="AQ75" i="70"/>
  <c r="DO21" i="69"/>
  <c r="AQ21" i="69"/>
  <c r="DO99" i="70"/>
  <c r="AQ99" i="70"/>
  <c r="DO28" i="69"/>
  <c r="AQ28" i="69"/>
  <c r="AQ8" i="70"/>
  <c r="DO8" i="70"/>
  <c r="M21" i="70"/>
  <c r="AN21" i="70"/>
  <c r="M32" i="70"/>
  <c r="AN32" i="70"/>
  <c r="AQ69" i="70"/>
  <c r="DO69" i="70"/>
  <c r="AQ100" i="69"/>
  <c r="DO100" i="69"/>
  <c r="AQ84" i="70"/>
  <c r="DO84" i="70"/>
  <c r="M69" i="69"/>
  <c r="AN69" i="69"/>
  <c r="DO76" i="69"/>
  <c r="AQ76" i="69"/>
  <c r="DO95" i="69"/>
  <c r="AQ95" i="69"/>
  <c r="DO89" i="70"/>
  <c r="AQ89" i="70"/>
  <c r="AQ14" i="69"/>
  <c r="DO14" i="69"/>
  <c r="AQ65" i="70"/>
  <c r="DO65" i="70"/>
  <c r="AQ98" i="69"/>
  <c r="DO98" i="69"/>
  <c r="AQ34" i="69"/>
  <c r="DO34" i="69"/>
  <c r="AQ9" i="70"/>
  <c r="DO9" i="70"/>
  <c r="M52" i="69"/>
  <c r="AN52" i="69"/>
  <c r="AQ52" i="69" s="1"/>
  <c r="DO38" i="69"/>
  <c r="AQ38" i="69"/>
  <c r="DO16" i="70"/>
  <c r="AQ16" i="70"/>
  <c r="M53" i="69"/>
  <c r="AN53" i="69"/>
  <c r="AQ47" i="70"/>
  <c r="DO47" i="70"/>
  <c r="DO87" i="70"/>
  <c r="AQ87" i="70"/>
  <c r="DO70" i="69"/>
  <c r="AQ70" i="69"/>
  <c r="DO95" i="70"/>
  <c r="S46" i="69"/>
  <c r="V46" i="69"/>
  <c r="CI10" i="70"/>
  <c r="DA86" i="70"/>
  <c r="DO104" i="69"/>
  <c r="M62" i="70"/>
  <c r="AN62" i="70"/>
  <c r="AQ62" i="70" s="1"/>
  <c r="AQ72" i="69"/>
  <c r="DO72" i="69"/>
  <c r="DO91" i="69"/>
  <c r="AQ91" i="69"/>
  <c r="AQ41" i="69"/>
  <c r="DO41" i="69"/>
  <c r="M44" i="69"/>
  <c r="AN44" i="69"/>
  <c r="AQ44" i="69" s="1"/>
  <c r="DO51" i="69"/>
  <c r="AQ51" i="69"/>
  <c r="DO39" i="69"/>
  <c r="V72" i="70"/>
  <c r="S72" i="70"/>
  <c r="DO33" i="70"/>
  <c r="AQ33" i="70"/>
  <c r="DO55" i="70"/>
  <c r="AQ55" i="70"/>
  <c r="DO61" i="69"/>
  <c r="AQ61" i="69"/>
  <c r="DO42" i="70"/>
  <c r="AQ42" i="70"/>
  <c r="DO18" i="69"/>
  <c r="AQ18" i="69"/>
  <c r="DO61" i="70"/>
  <c r="AQ61" i="70"/>
  <c r="DO82" i="69"/>
  <c r="AQ82" i="69"/>
  <c r="DO80" i="70"/>
  <c r="AQ80" i="70"/>
  <c r="M8" i="69"/>
  <c r="AN8" i="69"/>
  <c r="DO25" i="70"/>
  <c r="AQ37" i="69"/>
  <c r="DO37" i="69"/>
  <c r="DO22" i="70"/>
  <c r="S93" i="69"/>
  <c r="V93" i="69"/>
  <c r="CM8" i="70" l="1"/>
  <c r="CS9" i="66"/>
  <c r="CN10" i="70"/>
  <c r="CM9" i="69"/>
  <c r="CN9" i="69"/>
  <c r="DG93" i="66"/>
  <c r="DE93" i="66"/>
  <c r="DF93" i="66"/>
  <c r="AQ93" i="66"/>
  <c r="CZ56" i="69"/>
  <c r="DF71" i="66"/>
  <c r="DE103" i="66"/>
  <c r="DF103" i="66"/>
  <c r="DA8" i="69"/>
  <c r="CY8" i="69"/>
  <c r="CZ8" i="69"/>
  <c r="DA44" i="69"/>
  <c r="CY44" i="69"/>
  <c r="CZ44" i="69"/>
  <c r="DA62" i="70"/>
  <c r="CY62" i="70"/>
  <c r="CZ62" i="70"/>
  <c r="DA53" i="69"/>
  <c r="CY53" i="69"/>
  <c r="CZ53" i="69"/>
  <c r="DA69" i="69"/>
  <c r="CY69" i="69"/>
  <c r="CZ69" i="69"/>
  <c r="DA32" i="70"/>
  <c r="CY32" i="70"/>
  <c r="CZ32" i="70"/>
  <c r="DA25" i="70"/>
  <c r="CY25" i="70"/>
  <c r="CZ25" i="70"/>
  <c r="DA80" i="69"/>
  <c r="CY80" i="69"/>
  <c r="CZ80" i="69"/>
  <c r="DA94" i="69"/>
  <c r="CY94" i="69"/>
  <c r="CZ94" i="69"/>
  <c r="CN8" i="70"/>
  <c r="DA63" i="69"/>
  <c r="CY63" i="69"/>
  <c r="CZ63" i="69"/>
  <c r="DA15" i="70"/>
  <c r="CY15" i="70"/>
  <c r="CZ15" i="70"/>
  <c r="DA104" i="69"/>
  <c r="CY104" i="69"/>
  <c r="CZ104" i="69"/>
  <c r="DA30" i="70"/>
  <c r="CY30" i="70"/>
  <c r="CZ30" i="70"/>
  <c r="AQ8" i="69"/>
  <c r="DA41" i="70"/>
  <c r="CY41" i="70"/>
  <c r="CZ41" i="70"/>
  <c r="AQ94" i="69"/>
  <c r="DA17" i="70"/>
  <c r="CY17" i="70"/>
  <c r="CZ17" i="70"/>
  <c r="CY46" i="70"/>
  <c r="CZ46" i="70"/>
  <c r="DG91" i="66"/>
  <c r="DE91" i="66"/>
  <c r="DF91" i="66"/>
  <c r="AQ91" i="66"/>
  <c r="DE10" i="66"/>
  <c r="DF10" i="66"/>
  <c r="DG95" i="66"/>
  <c r="DE95" i="66"/>
  <c r="DF95" i="66"/>
  <c r="DG41" i="66"/>
  <c r="DE41" i="66"/>
  <c r="AQ41" i="66"/>
  <c r="DG83" i="66"/>
  <c r="DE83" i="66"/>
  <c r="DF83" i="66"/>
  <c r="AQ83" i="66"/>
  <c r="DE26" i="66"/>
  <c r="DF26" i="66"/>
  <c r="AQ26" i="66"/>
  <c r="DG24" i="66"/>
  <c r="DE24" i="66"/>
  <c r="DF24" i="66"/>
  <c r="AQ24" i="66"/>
  <c r="DE45" i="66"/>
  <c r="DF45" i="66"/>
  <c r="DE8" i="66"/>
  <c r="DF8" i="66"/>
  <c r="DG97" i="66"/>
  <c r="DE97" i="66"/>
  <c r="DF97" i="66"/>
  <c r="DG38" i="66"/>
  <c r="DE38" i="66"/>
  <c r="AQ38" i="66"/>
  <c r="CT9" i="66"/>
  <c r="CM8" i="69"/>
  <c r="DF38" i="66"/>
  <c r="DA60" i="70"/>
  <c r="CY60" i="70"/>
  <c r="CZ60" i="70"/>
  <c r="DG106" i="66"/>
  <c r="DE106" i="66"/>
  <c r="DF106" i="66"/>
  <c r="DE31" i="66"/>
  <c r="DF31" i="66"/>
  <c r="DE44" i="66"/>
  <c r="DF44" i="66"/>
  <c r="DG78" i="66"/>
  <c r="DE78" i="66"/>
  <c r="DF78" i="66"/>
  <c r="AQ78" i="66"/>
  <c r="AQ32" i="70"/>
  <c r="DG82" i="66"/>
  <c r="DE82" i="66"/>
  <c r="DF82" i="66"/>
  <c r="AQ82" i="66"/>
  <c r="DG100" i="66"/>
  <c r="DE100" i="66"/>
  <c r="DF100" i="66"/>
  <c r="DE90" i="66"/>
  <c r="DF90" i="66"/>
  <c r="AQ106" i="66"/>
  <c r="CM10" i="69"/>
  <c r="DA56" i="69"/>
  <c r="CY56" i="69"/>
  <c r="CY46" i="69"/>
  <c r="CZ46" i="69"/>
  <c r="DA23" i="70"/>
  <c r="CY23" i="70"/>
  <c r="CZ23" i="70"/>
  <c r="DA95" i="70"/>
  <c r="CY95" i="70"/>
  <c r="CZ95" i="70"/>
  <c r="AQ69" i="69"/>
  <c r="DG15" i="66"/>
  <c r="DE15" i="66"/>
  <c r="DF15" i="66"/>
  <c r="DG29" i="66"/>
  <c r="DE29" i="66"/>
  <c r="DF29" i="66"/>
  <c r="DG42" i="66"/>
  <c r="DE42" i="66"/>
  <c r="DF42" i="66"/>
  <c r="DE22" i="66"/>
  <c r="DF22" i="66"/>
  <c r="AQ25" i="70"/>
  <c r="DA52" i="69"/>
  <c r="CY52" i="69"/>
  <c r="CZ52" i="69"/>
  <c r="DA21" i="70"/>
  <c r="CY21" i="70"/>
  <c r="CZ21" i="70"/>
  <c r="DA68" i="70"/>
  <c r="CY68" i="70"/>
  <c r="CZ68" i="70"/>
  <c r="DA22" i="70"/>
  <c r="CY22" i="70"/>
  <c r="CZ22" i="70"/>
  <c r="DA91" i="70"/>
  <c r="CY91" i="70"/>
  <c r="CZ91" i="70"/>
  <c r="DA79" i="69"/>
  <c r="CY79" i="69"/>
  <c r="CZ79" i="69"/>
  <c r="DA101" i="69"/>
  <c r="CY101" i="69"/>
  <c r="CZ101" i="69"/>
  <c r="AQ15" i="70"/>
  <c r="DA39" i="69"/>
  <c r="CY39" i="69"/>
  <c r="CZ39" i="69"/>
  <c r="DA100" i="70"/>
  <c r="CY100" i="70"/>
  <c r="CZ100" i="70"/>
  <c r="CN10" i="69"/>
  <c r="DA24" i="69"/>
  <c r="CY24" i="69"/>
  <c r="CZ24" i="69"/>
  <c r="AQ17" i="70"/>
  <c r="CN9" i="70"/>
  <c r="DA43" i="70"/>
  <c r="CY43" i="70"/>
  <c r="CZ43" i="70"/>
  <c r="DA10" i="70"/>
  <c r="CY10" i="70"/>
  <c r="CZ10" i="70"/>
  <c r="AQ80" i="69"/>
  <c r="AQ91" i="70"/>
  <c r="AQ101" i="69"/>
  <c r="DA34" i="70"/>
  <c r="CY34" i="70"/>
  <c r="CZ34" i="70"/>
  <c r="AQ53" i="69"/>
  <c r="AQ100" i="70"/>
  <c r="AQ21" i="70"/>
  <c r="AQ60" i="70"/>
  <c r="CL10" i="69"/>
  <c r="DG39" i="66"/>
  <c r="DE39" i="66"/>
  <c r="DF39" i="66"/>
  <c r="DG64" i="66"/>
  <c r="DE64" i="66"/>
  <c r="DF64" i="66"/>
  <c r="DG18" i="66"/>
  <c r="DE18" i="66"/>
  <c r="DF18" i="66"/>
  <c r="DG79" i="66"/>
  <c r="DE79" i="66"/>
  <c r="DF79" i="66"/>
  <c r="AQ95" i="66"/>
  <c r="CS8" i="66"/>
  <c r="CS10" i="66"/>
  <c r="CT10" i="66"/>
  <c r="AQ79" i="66"/>
  <c r="CM9" i="70"/>
  <c r="CM10" i="70"/>
  <c r="CL10" i="70"/>
  <c r="CI8" i="69"/>
  <c r="CL8" i="69" s="1"/>
  <c r="DA46" i="69"/>
  <c r="CI8" i="70"/>
  <c r="CL8" i="70" s="1"/>
  <c r="DA46" i="70"/>
  <c r="AQ103" i="66"/>
  <c r="DG103" i="66"/>
  <c r="AQ10" i="66"/>
  <c r="DG10" i="66"/>
  <c r="CO7" i="66"/>
  <c r="DG26" i="66"/>
  <c r="AQ31" i="66"/>
  <c r="DG31" i="66"/>
  <c r="AQ45" i="66"/>
  <c r="DG45" i="66"/>
  <c r="AQ8" i="66"/>
  <c r="DG8" i="66"/>
  <c r="AQ44" i="66"/>
  <c r="DG44" i="66"/>
  <c r="AQ22" i="66"/>
  <c r="DG22" i="66"/>
  <c r="AQ90" i="66"/>
  <c r="DG90" i="66"/>
  <c r="AQ71" i="66"/>
  <c r="DG71" i="66"/>
  <c r="CL9" i="70" l="1"/>
  <c r="CL9" i="69"/>
  <c r="CP17" i="66"/>
  <c r="CR8" i="66"/>
  <c r="BN86" i="69" l="1"/>
  <c r="AX86" i="69"/>
  <c r="BT86" i="69"/>
  <c r="BY86" i="69" s="1"/>
  <c r="AV86" i="69"/>
  <c r="BE86" i="69"/>
  <c r="BH86" i="69" s="1"/>
  <c r="BF86" i="69"/>
  <c r="BU86" i="69"/>
  <c r="BX86" i="69" s="1"/>
  <c r="AW86" i="69"/>
  <c r="BM86" i="69"/>
  <c r="BP86" i="69" s="1"/>
  <c r="BD86" i="69"/>
  <c r="BI86" i="69" s="1"/>
  <c r="BL86" i="69"/>
  <c r="BQ86" i="69" s="1"/>
  <c r="BL106" i="66"/>
  <c r="AW106" i="66"/>
  <c r="BF106" i="66"/>
  <c r="BT106" i="66"/>
  <c r="BE106" i="66"/>
  <c r="BH106" i="66" s="1"/>
  <c r="BD106" i="66"/>
  <c r="AX106" i="66"/>
  <c r="BU106" i="66"/>
  <c r="BX106" i="66" s="1"/>
  <c r="BM106" i="66"/>
  <c r="BP106" i="66" s="1"/>
  <c r="BV26" i="69"/>
  <c r="BU26" i="69"/>
  <c r="BX26" i="69" s="1"/>
  <c r="BT26" i="69"/>
  <c r="BY26" i="69" s="1"/>
  <c r="BL26" i="69"/>
  <c r="BQ26" i="69" s="1"/>
  <c r="BM26" i="69"/>
  <c r="BP26" i="69" s="1"/>
  <c r="BE26" i="69"/>
  <c r="BH26" i="69" s="1"/>
  <c r="AX26" i="69"/>
  <c r="BD26" i="69"/>
  <c r="BI26" i="69" s="1"/>
  <c r="BN26" i="69"/>
  <c r="AV26" i="69"/>
  <c r="AX40" i="66"/>
  <c r="BV40" i="66"/>
  <c r="BE40" i="66"/>
  <c r="BH40" i="66" s="1"/>
  <c r="AV40" i="66"/>
  <c r="BT40" i="66"/>
  <c r="BU40" i="66"/>
  <c r="BX40" i="66" s="1"/>
  <c r="AW40" i="66"/>
  <c r="BD40" i="66"/>
  <c r="BL40" i="66"/>
  <c r="BM40" i="66"/>
  <c r="BP40" i="66" s="1"/>
  <c r="BT22" i="69"/>
  <c r="BY22" i="69" s="1"/>
  <c r="BN22" i="69"/>
  <c r="BF22" i="69"/>
  <c r="BM22" i="69"/>
  <c r="BP22" i="69" s="1"/>
  <c r="AV22" i="69"/>
  <c r="BL22" i="69"/>
  <c r="BQ22" i="69" s="1"/>
  <c r="AW22" i="69"/>
  <c r="BD22" i="69"/>
  <c r="BI22" i="69" s="1"/>
  <c r="BU22" i="69"/>
  <c r="BX22" i="69" s="1"/>
  <c r="BE22" i="69"/>
  <c r="BH22" i="69" s="1"/>
  <c r="AX22" i="69"/>
  <c r="AV48" i="70"/>
  <c r="AX48" i="70"/>
  <c r="BV48" i="70"/>
  <c r="BT48" i="70"/>
  <c r="BY48" i="70" s="1"/>
  <c r="BU48" i="70"/>
  <c r="BX48" i="70" s="1"/>
  <c r="AW48" i="70"/>
  <c r="BN48" i="70"/>
  <c r="BE48" i="70"/>
  <c r="BH48" i="70" s="1"/>
  <c r="BD48" i="70"/>
  <c r="BI48" i="70" s="1"/>
  <c r="BM48" i="70"/>
  <c r="BP48" i="70" s="1"/>
  <c r="BL48" i="70"/>
  <c r="BQ48" i="70" s="1"/>
  <c r="AV18" i="70"/>
  <c r="BM18" i="70"/>
  <c r="BP18" i="70" s="1"/>
  <c r="AW18" i="70"/>
  <c r="BD18" i="70"/>
  <c r="BI18" i="70" s="1"/>
  <c r="BV18" i="70"/>
  <c r="AX18" i="70"/>
  <c r="BU18" i="70"/>
  <c r="BX18" i="70" s="1"/>
  <c r="BN18" i="70"/>
  <c r="BF18" i="70"/>
  <c r="BE18" i="70"/>
  <c r="BH18" i="70" s="1"/>
  <c r="BL18" i="70"/>
  <c r="BQ18" i="70" s="1"/>
  <c r="BT18" i="70"/>
  <c r="BY18" i="70" s="1"/>
  <c r="BM58" i="70"/>
  <c r="BP58" i="70" s="1"/>
  <c r="BL58" i="70"/>
  <c r="BQ58" i="70" s="1"/>
  <c r="BF58" i="70"/>
  <c r="BN58" i="70"/>
  <c r="BE58" i="70"/>
  <c r="BH58" i="70" s="1"/>
  <c r="BU58" i="70"/>
  <c r="BX58" i="70" s="1"/>
  <c r="BT58" i="70"/>
  <c r="BY58" i="70" s="1"/>
  <c r="AV58" i="70"/>
  <c r="AW58" i="70"/>
  <c r="BD58" i="70"/>
  <c r="BI58" i="70" s="1"/>
  <c r="AX58" i="70"/>
  <c r="AX101" i="66"/>
  <c r="BN101" i="66"/>
  <c r="BT101" i="66"/>
  <c r="BE101" i="66"/>
  <c r="BH101" i="66" s="1"/>
  <c r="BD101" i="66"/>
  <c r="BM101" i="66"/>
  <c r="BP101" i="66" s="1"/>
  <c r="AV101" i="66"/>
  <c r="AW101" i="66"/>
  <c r="BF101" i="66"/>
  <c r="BL101" i="66"/>
  <c r="BU101" i="66"/>
  <c r="BX101" i="66" s="1"/>
  <c r="BU103" i="70"/>
  <c r="BX103" i="70" s="1"/>
  <c r="BT103" i="70"/>
  <c r="BY103" i="70" s="1"/>
  <c r="AV103" i="70"/>
  <c r="AX103" i="70"/>
  <c r="AW103" i="70"/>
  <c r="BM103" i="70"/>
  <c r="BP103" i="70" s="1"/>
  <c r="BD103" i="70"/>
  <c r="BI103" i="70" s="1"/>
  <c r="BE103" i="70"/>
  <c r="BH103" i="70" s="1"/>
  <c r="BL103" i="70"/>
  <c r="BQ103" i="70" s="1"/>
  <c r="BT91" i="69"/>
  <c r="BY91" i="69" s="1"/>
  <c r="BN91" i="69"/>
  <c r="BV91" i="69"/>
  <c r="AX91" i="69"/>
  <c r="BD91" i="69"/>
  <c r="BI91" i="69" s="1"/>
  <c r="BF91" i="69"/>
  <c r="BE91" i="69"/>
  <c r="BH91" i="69" s="1"/>
  <c r="BU91" i="69"/>
  <c r="BX91" i="69" s="1"/>
  <c r="AW91" i="69"/>
  <c r="BM91" i="69"/>
  <c r="BP91" i="69" s="1"/>
  <c r="AV91" i="69"/>
  <c r="AX38" i="70"/>
  <c r="AV38" i="70"/>
  <c r="BL38" i="70"/>
  <c r="BQ38" i="70" s="1"/>
  <c r="AW38" i="70"/>
  <c r="BF38" i="70"/>
  <c r="BD38" i="70"/>
  <c r="BI38" i="70" s="1"/>
  <c r="BV38" i="70"/>
  <c r="BM38" i="70"/>
  <c r="BP38" i="70" s="1"/>
  <c r="BU38" i="70"/>
  <c r="BX38" i="70" s="1"/>
  <c r="BE38" i="70"/>
  <c r="BH38" i="70" s="1"/>
  <c r="BT38" i="70"/>
  <c r="BY38" i="70" s="1"/>
  <c r="BT20" i="69"/>
  <c r="BY20" i="69" s="1"/>
  <c r="AX20" i="69"/>
  <c r="BM20" i="69"/>
  <c r="BP20" i="69" s="1"/>
  <c r="AW20" i="69"/>
  <c r="BD20" i="69"/>
  <c r="BI20" i="69" s="1"/>
  <c r="AV20" i="69"/>
  <c r="BL20" i="69"/>
  <c r="BQ20" i="69" s="1"/>
  <c r="BU20" i="69"/>
  <c r="BX20" i="69" s="1"/>
  <c r="BE20" i="69"/>
  <c r="BH20" i="69" s="1"/>
  <c r="BN20" i="69"/>
  <c r="BE76" i="70"/>
  <c r="BH76" i="70" s="1"/>
  <c r="BD76" i="70"/>
  <c r="BI76" i="70" s="1"/>
  <c r="BL76" i="70"/>
  <c r="BQ76" i="70" s="1"/>
  <c r="BM76" i="70"/>
  <c r="BP76" i="70" s="1"/>
  <c r="AW76" i="70"/>
  <c r="BT76" i="70"/>
  <c r="BY76" i="70" s="1"/>
  <c r="BU76" i="70"/>
  <c r="BX76" i="70" s="1"/>
  <c r="AV76" i="70"/>
  <c r="AX76" i="70"/>
  <c r="BL63" i="66"/>
  <c r="AW63" i="66"/>
  <c r="BU63" i="66"/>
  <c r="BX63" i="66" s="1"/>
  <c r="BT63" i="66"/>
  <c r="BD63" i="66"/>
  <c r="AV63" i="66"/>
  <c r="BE63" i="66"/>
  <c r="BH63" i="66" s="1"/>
  <c r="BV63" i="66"/>
  <c r="BM63" i="66"/>
  <c r="BP63" i="66" s="1"/>
  <c r="AX63" i="66"/>
  <c r="AV89" i="70"/>
  <c r="BM89" i="70"/>
  <c r="BP89" i="70" s="1"/>
  <c r="BU89" i="70"/>
  <c r="BX89" i="70" s="1"/>
  <c r="BD89" i="70"/>
  <c r="BI89" i="70" s="1"/>
  <c r="BT89" i="70"/>
  <c r="BY89" i="70" s="1"/>
  <c r="BF89" i="70"/>
  <c r="BN89" i="70"/>
  <c r="BL89" i="70"/>
  <c r="BQ89" i="70" s="1"/>
  <c r="BE89" i="70"/>
  <c r="BH89" i="70" s="1"/>
  <c r="BV89" i="70"/>
  <c r="AW8" i="66"/>
  <c r="BT8" i="66"/>
  <c r="BE8" i="66"/>
  <c r="BH8" i="66" s="1"/>
  <c r="BD8" i="66"/>
  <c r="BU8" i="66"/>
  <c r="BX8" i="66" s="1"/>
  <c r="BM8" i="66"/>
  <c r="BP8" i="66" s="1"/>
  <c r="AX8" i="66"/>
  <c r="BF8" i="66"/>
  <c r="BL8" i="66"/>
  <c r="AW72" i="70"/>
  <c r="BF72" i="70"/>
  <c r="BV72" i="70"/>
  <c r="BL72" i="70"/>
  <c r="BQ72" i="70" s="1"/>
  <c r="AX72" i="70"/>
  <c r="BD72" i="70"/>
  <c r="BI72" i="70" s="1"/>
  <c r="BM72" i="70"/>
  <c r="BP72" i="70" s="1"/>
  <c r="BT72" i="70"/>
  <c r="BY72" i="70" s="1"/>
  <c r="BU72" i="70"/>
  <c r="BX72" i="70" s="1"/>
  <c r="BE72" i="70"/>
  <c r="BH72" i="70" s="1"/>
  <c r="AV72" i="70"/>
  <c r="BD36" i="66"/>
  <c r="AW36" i="66"/>
  <c r="BU36" i="66"/>
  <c r="BX36" i="66" s="1"/>
  <c r="BL36" i="66"/>
  <c r="BV36" i="66"/>
  <c r="BE36" i="66"/>
  <c r="BH36" i="66" s="1"/>
  <c r="AX36" i="66"/>
  <c r="AV36" i="66"/>
  <c r="BM36" i="66"/>
  <c r="BP36" i="66" s="1"/>
  <c r="BT36" i="66"/>
  <c r="BV90" i="69"/>
  <c r="BF90" i="69"/>
  <c r="BT90" i="69"/>
  <c r="BY90" i="69" s="1"/>
  <c r="AX90" i="69"/>
  <c r="BE90" i="69"/>
  <c r="BH90" i="69" s="1"/>
  <c r="BU90" i="69"/>
  <c r="BX90" i="69" s="1"/>
  <c r="BN90" i="69"/>
  <c r="AV90" i="69"/>
  <c r="AW90" i="69"/>
  <c r="BM90" i="69"/>
  <c r="BP90" i="69" s="1"/>
  <c r="BD90" i="69"/>
  <c r="BI90" i="69" s="1"/>
  <c r="BL90" i="69"/>
  <c r="BQ90" i="69" s="1"/>
  <c r="BF29" i="66"/>
  <c r="AW29" i="66"/>
  <c r="BM29" i="66"/>
  <c r="BP29" i="66" s="1"/>
  <c r="BV29" i="66"/>
  <c r="AX29" i="66"/>
  <c r="BL29" i="66"/>
  <c r="BD29" i="66"/>
  <c r="BT29" i="66"/>
  <c r="BU29" i="66"/>
  <c r="BX29" i="66" s="1"/>
  <c r="AV29" i="66"/>
  <c r="BE29" i="66"/>
  <c r="BH29" i="66" s="1"/>
  <c r="AX85" i="66"/>
  <c r="BU85" i="66"/>
  <c r="BX85" i="66" s="1"/>
  <c r="BN85" i="66"/>
  <c r="BE85" i="66"/>
  <c r="BH85" i="66" s="1"/>
  <c r="AW85" i="66"/>
  <c r="BD85" i="66"/>
  <c r="BV85" i="66"/>
  <c r="AV85" i="66"/>
  <c r="BL85" i="66"/>
  <c r="BM85" i="66"/>
  <c r="BP85" i="66" s="1"/>
  <c r="BT85" i="66"/>
  <c r="BN59" i="69"/>
  <c r="BT59" i="69"/>
  <c r="BY59" i="69" s="1"/>
  <c r="BD59" i="69"/>
  <c r="BI59" i="69" s="1"/>
  <c r="BM59" i="69"/>
  <c r="BP59" i="69" s="1"/>
  <c r="AV59" i="69"/>
  <c r="BU59" i="69"/>
  <c r="BX59" i="69" s="1"/>
  <c r="AW59" i="69"/>
  <c r="BV59" i="69"/>
  <c r="BE59" i="69"/>
  <c r="BH59" i="69" s="1"/>
  <c r="BF59" i="69"/>
  <c r="BL59" i="69"/>
  <c r="BQ59" i="69" s="1"/>
  <c r="AX59" i="69"/>
  <c r="BF70" i="70"/>
  <c r="AW70" i="70"/>
  <c r="BE70" i="70"/>
  <c r="BH70" i="70" s="1"/>
  <c r="AX70" i="70"/>
  <c r="BL70" i="70"/>
  <c r="BQ70" i="70" s="1"/>
  <c r="BT70" i="70"/>
  <c r="BY70" i="70" s="1"/>
  <c r="BU70" i="70"/>
  <c r="BX70" i="70" s="1"/>
  <c r="BM70" i="70"/>
  <c r="BP70" i="70" s="1"/>
  <c r="BL50" i="70"/>
  <c r="BQ50" i="70" s="1"/>
  <c r="BT50" i="70"/>
  <c r="BY50" i="70" s="1"/>
  <c r="BM50" i="70"/>
  <c r="BP50" i="70" s="1"/>
  <c r="AV50" i="70"/>
  <c r="BD50" i="70"/>
  <c r="BI50" i="70" s="1"/>
  <c r="AX50" i="70"/>
  <c r="BU50" i="70"/>
  <c r="BX50" i="70" s="1"/>
  <c r="BF50" i="70"/>
  <c r="BE50" i="70"/>
  <c r="BH50" i="70" s="1"/>
  <c r="AW50" i="70"/>
  <c r="BD79" i="69"/>
  <c r="BI79" i="69" s="1"/>
  <c r="BN79" i="69"/>
  <c r="BE79" i="69"/>
  <c r="BH79" i="69" s="1"/>
  <c r="AX79" i="69"/>
  <c r="BV79" i="69"/>
  <c r="BU79" i="69"/>
  <c r="BX79" i="69" s="1"/>
  <c r="BT79" i="69"/>
  <c r="BY79" i="69" s="1"/>
  <c r="AW79" i="69"/>
  <c r="AV79" i="69"/>
  <c r="BL79" i="69"/>
  <c r="BQ79" i="69" s="1"/>
  <c r="BM79" i="69"/>
  <c r="BP79" i="69" s="1"/>
  <c r="AX71" i="66"/>
  <c r="BM71" i="66"/>
  <c r="BP71" i="66" s="1"/>
  <c r="BT71" i="66"/>
  <c r="BD71" i="66"/>
  <c r="BN71" i="66"/>
  <c r="AW71" i="66"/>
  <c r="AV71" i="66"/>
  <c r="BL71" i="66"/>
  <c r="BE71" i="66"/>
  <c r="BH71" i="66" s="1"/>
  <c r="BU71" i="66"/>
  <c r="BX71" i="66" s="1"/>
  <c r="BU57" i="69"/>
  <c r="BX57" i="69" s="1"/>
  <c r="AX57" i="69"/>
  <c r="AW57" i="69"/>
  <c r="AV57" i="69"/>
  <c r="BN57" i="69"/>
  <c r="BM57" i="69"/>
  <c r="BP57" i="69" s="1"/>
  <c r="BV57" i="69"/>
  <c r="BD57" i="69"/>
  <c r="BI57" i="69" s="1"/>
  <c r="BE57" i="69"/>
  <c r="BH57" i="69" s="1"/>
  <c r="BL57" i="69"/>
  <c r="BQ57" i="69" s="1"/>
  <c r="BT57" i="69"/>
  <c r="BY57" i="69" s="1"/>
  <c r="BN17" i="70"/>
  <c r="BU17" i="70"/>
  <c r="BX17" i="70" s="1"/>
  <c r="BE17" i="70"/>
  <c r="BH17" i="70" s="1"/>
  <c r="BL17" i="70"/>
  <c r="BQ17" i="70" s="1"/>
  <c r="BM17" i="70"/>
  <c r="BP17" i="70" s="1"/>
  <c r="BT17" i="70"/>
  <c r="BY17" i="70" s="1"/>
  <c r="AX17" i="70"/>
  <c r="BD17" i="70"/>
  <c r="BI17" i="70" s="1"/>
  <c r="AV17" i="70"/>
  <c r="BE86" i="70"/>
  <c r="BH86" i="70" s="1"/>
  <c r="BL86" i="70"/>
  <c r="BQ86" i="70" s="1"/>
  <c r="AV86" i="70"/>
  <c r="BN86" i="70"/>
  <c r="AW86" i="70"/>
  <c r="BD86" i="70"/>
  <c r="BI86" i="70" s="1"/>
  <c r="BT86" i="70"/>
  <c r="BY86" i="70" s="1"/>
  <c r="BM86" i="70"/>
  <c r="BP86" i="70" s="1"/>
  <c r="BU86" i="70"/>
  <c r="BX86" i="70" s="1"/>
  <c r="AX86" i="70"/>
  <c r="AW51" i="66"/>
  <c r="BN51" i="66"/>
  <c r="BV51" i="66"/>
  <c r="BE51" i="66"/>
  <c r="BH51" i="66" s="1"/>
  <c r="BL51" i="66"/>
  <c r="AX51" i="66"/>
  <c r="BM51" i="66"/>
  <c r="BP51" i="66" s="1"/>
  <c r="AV51" i="66"/>
  <c r="BU51" i="66"/>
  <c r="BX51" i="66" s="1"/>
  <c r="BD51" i="66"/>
  <c r="BT51" i="66"/>
  <c r="BE33" i="69"/>
  <c r="BH33" i="69" s="1"/>
  <c r="BL33" i="69"/>
  <c r="BQ33" i="69" s="1"/>
  <c r="AV33" i="69"/>
  <c r="AW33" i="69"/>
  <c r="BU33" i="69"/>
  <c r="BX33" i="69" s="1"/>
  <c r="BT33" i="69"/>
  <c r="BY33" i="69" s="1"/>
  <c r="BM33" i="69"/>
  <c r="BP33" i="69" s="1"/>
  <c r="BF33" i="69"/>
  <c r="AX33" i="69"/>
  <c r="BD33" i="69"/>
  <c r="BI33" i="69" s="1"/>
  <c r="BV93" i="69"/>
  <c r="BN93" i="69"/>
  <c r="BF93" i="69"/>
  <c r="AV93" i="69"/>
  <c r="BL93" i="69"/>
  <c r="BQ93" i="69" s="1"/>
  <c r="BD93" i="69"/>
  <c r="BI93" i="69" s="1"/>
  <c r="AW93" i="69"/>
  <c r="BM93" i="69"/>
  <c r="BP93" i="69" s="1"/>
  <c r="BT93" i="69"/>
  <c r="BY93" i="69" s="1"/>
  <c r="BE93" i="69"/>
  <c r="BH93" i="69" s="1"/>
  <c r="BU93" i="69"/>
  <c r="BX93" i="69" s="1"/>
  <c r="BD51" i="69"/>
  <c r="BI51" i="69" s="1"/>
  <c r="BL51" i="69"/>
  <c r="BQ51" i="69" s="1"/>
  <c r="BT51" i="69"/>
  <c r="BY51" i="69" s="1"/>
  <c r="AX51" i="69"/>
  <c r="BV51" i="69"/>
  <c r="BM51" i="69"/>
  <c r="BP51" i="69" s="1"/>
  <c r="BU51" i="69"/>
  <c r="BX51" i="69" s="1"/>
  <c r="AV51" i="69"/>
  <c r="BE51" i="69"/>
  <c r="BH51" i="69" s="1"/>
  <c r="AW51" i="69"/>
  <c r="BV94" i="70"/>
  <c r="BU94" i="70"/>
  <c r="BX94" i="70" s="1"/>
  <c r="BT94" i="70"/>
  <c r="BY94" i="70" s="1"/>
  <c r="BL94" i="70"/>
  <c r="BQ94" i="70" s="1"/>
  <c r="BF94" i="70"/>
  <c r="BM94" i="70"/>
  <c r="BP94" i="70" s="1"/>
  <c r="AW94" i="70"/>
  <c r="BE94" i="70"/>
  <c r="BH94" i="70" s="1"/>
  <c r="AX94" i="70"/>
  <c r="BD94" i="70"/>
  <c r="BI94" i="70" s="1"/>
  <c r="BN94" i="70"/>
  <c r="AV94" i="70"/>
  <c r="BL63" i="69"/>
  <c r="BQ63" i="69" s="1"/>
  <c r="BF63" i="69"/>
  <c r="BV63" i="69"/>
  <c r="BE63" i="69"/>
  <c r="BH63" i="69" s="1"/>
  <c r="BT63" i="69"/>
  <c r="BY63" i="69" s="1"/>
  <c r="BD63" i="69"/>
  <c r="BI63" i="69" s="1"/>
  <c r="AX63" i="69"/>
  <c r="BN63" i="69"/>
  <c r="BU63" i="69"/>
  <c r="BX63" i="69" s="1"/>
  <c r="BM63" i="69"/>
  <c r="BP63" i="69" s="1"/>
  <c r="AW63" i="69"/>
  <c r="AV63" i="69"/>
  <c r="BT58" i="69"/>
  <c r="BY58" i="69" s="1"/>
  <c r="AV58" i="69"/>
  <c r="AW58" i="69"/>
  <c r="BU58" i="69"/>
  <c r="BX58" i="69" s="1"/>
  <c r="BM58" i="69"/>
  <c r="BP58" i="69" s="1"/>
  <c r="BF58" i="69"/>
  <c r="BD58" i="69"/>
  <c r="BI58" i="69" s="1"/>
  <c r="AX58" i="69"/>
  <c r="BL58" i="69"/>
  <c r="BQ58" i="69" s="1"/>
  <c r="BE58" i="69"/>
  <c r="BH58" i="69" s="1"/>
  <c r="BN58" i="69"/>
  <c r="BE11" i="69"/>
  <c r="BH11" i="69" s="1"/>
  <c r="AV11" i="69"/>
  <c r="BL11" i="69"/>
  <c r="BQ11" i="69" s="1"/>
  <c r="BN11" i="69"/>
  <c r="AW11" i="69"/>
  <c r="BU11" i="69"/>
  <c r="BX11" i="69" s="1"/>
  <c r="BD11" i="69"/>
  <c r="BI11" i="69" s="1"/>
  <c r="BM11" i="69"/>
  <c r="BP11" i="69" s="1"/>
  <c r="BV11" i="69"/>
  <c r="BF11" i="69"/>
  <c r="AX11" i="69"/>
  <c r="BT11" i="69"/>
  <c r="BY11" i="69" s="1"/>
  <c r="AW19" i="66"/>
  <c r="BN19" i="66"/>
  <c r="BT19" i="66"/>
  <c r="BL19" i="66"/>
  <c r="BE19" i="66"/>
  <c r="BH19" i="66" s="1"/>
  <c r="AX19" i="66"/>
  <c r="BU19" i="66"/>
  <c r="BX19" i="66" s="1"/>
  <c r="AV19" i="66"/>
  <c r="BM19" i="66"/>
  <c r="BP19" i="66" s="1"/>
  <c r="BD19" i="66"/>
  <c r="BV19" i="66"/>
  <c r="AV51" i="70"/>
  <c r="BU51" i="70"/>
  <c r="BX51" i="70" s="1"/>
  <c r="BE51" i="70"/>
  <c r="BH51" i="70" s="1"/>
  <c r="BD51" i="70"/>
  <c r="BI51" i="70" s="1"/>
  <c r="BN51" i="70"/>
  <c r="AX51" i="70"/>
  <c r="BF51" i="70"/>
  <c r="BT51" i="70"/>
  <c r="BY51" i="70" s="1"/>
  <c r="BM51" i="70"/>
  <c r="BP51" i="70" s="1"/>
  <c r="BL51" i="70"/>
  <c r="BQ51" i="70" s="1"/>
  <c r="BV51" i="70"/>
  <c r="BN65" i="69"/>
  <c r="AX65" i="69"/>
  <c r="BM65" i="69"/>
  <c r="BP65" i="69" s="1"/>
  <c r="AV65" i="69"/>
  <c r="BU65" i="69"/>
  <c r="BX65" i="69" s="1"/>
  <c r="BF65" i="69"/>
  <c r="BT65" i="69"/>
  <c r="BY65" i="69" s="1"/>
  <c r="AW65" i="69"/>
  <c r="BE65" i="69"/>
  <c r="BH65" i="69" s="1"/>
  <c r="BD65" i="69"/>
  <c r="BI65" i="69" s="1"/>
  <c r="BV8" i="70"/>
  <c r="BD8" i="70"/>
  <c r="BI8" i="70" s="1"/>
  <c r="BN8" i="70"/>
  <c r="BF8" i="70"/>
  <c r="BM8" i="70"/>
  <c r="BP8" i="70" s="1"/>
  <c r="AV8" i="70"/>
  <c r="BL8" i="70"/>
  <c r="BQ8" i="70" s="1"/>
  <c r="BE8" i="70"/>
  <c r="BH8" i="70" s="1"/>
  <c r="AW8" i="70"/>
  <c r="AX8" i="70"/>
  <c r="BU8" i="70"/>
  <c r="BX8" i="70" s="1"/>
  <c r="BT8" i="70"/>
  <c r="BY8" i="70" s="1"/>
  <c r="BM32" i="70"/>
  <c r="BP32" i="70" s="1"/>
  <c r="BT32" i="70"/>
  <c r="BY32" i="70" s="1"/>
  <c r="BV32" i="70"/>
  <c r="AX32" i="70"/>
  <c r="BF32" i="70"/>
  <c r="BN32" i="70"/>
  <c r="BE32" i="70"/>
  <c r="BH32" i="70" s="1"/>
  <c r="BD32" i="70"/>
  <c r="BI32" i="70" s="1"/>
  <c r="BU32" i="70"/>
  <c r="BX32" i="70" s="1"/>
  <c r="AV32" i="70"/>
  <c r="AW32" i="70"/>
  <c r="BL32" i="70"/>
  <c r="BQ32" i="70" s="1"/>
  <c r="BD52" i="66"/>
  <c r="AW52" i="66"/>
  <c r="BT52" i="66"/>
  <c r="BN52" i="66"/>
  <c r="BL52" i="66"/>
  <c r="BE52" i="66"/>
  <c r="BH52" i="66" s="1"/>
  <c r="AX52" i="66"/>
  <c r="AV52" i="66"/>
  <c r="BU52" i="66"/>
  <c r="BX52" i="66" s="1"/>
  <c r="BM52" i="66"/>
  <c r="BP52" i="66" s="1"/>
  <c r="AW67" i="66"/>
  <c r="BM67" i="66"/>
  <c r="BP67" i="66" s="1"/>
  <c r="BV67" i="66"/>
  <c r="BE67" i="66"/>
  <c r="BH67" i="66" s="1"/>
  <c r="AX67" i="66"/>
  <c r="AV67" i="66"/>
  <c r="BN67" i="66"/>
  <c r="BD67" i="66"/>
  <c r="BU67" i="66"/>
  <c r="BX67" i="66" s="1"/>
  <c r="BL67" i="66"/>
  <c r="BT67" i="66"/>
  <c r="AV50" i="69"/>
  <c r="AW50" i="69"/>
  <c r="BV50" i="69"/>
  <c r="BL50" i="69"/>
  <c r="BQ50" i="69" s="1"/>
  <c r="BE50" i="69"/>
  <c r="BH50" i="69" s="1"/>
  <c r="AX50" i="69"/>
  <c r="BU50" i="69"/>
  <c r="BX50" i="69" s="1"/>
  <c r="BF50" i="69"/>
  <c r="BD50" i="69"/>
  <c r="BI50" i="69" s="1"/>
  <c r="BM50" i="69"/>
  <c r="BP50" i="69" s="1"/>
  <c r="BT50" i="69"/>
  <c r="BY50" i="69" s="1"/>
  <c r="AX98" i="69"/>
  <c r="BN98" i="69"/>
  <c r="BU98" i="69"/>
  <c r="BX98" i="69" s="1"/>
  <c r="BM98" i="69"/>
  <c r="BP98" i="69" s="1"/>
  <c r="AV98" i="69"/>
  <c r="BT98" i="69"/>
  <c r="BY98" i="69" s="1"/>
  <c r="BE98" i="69"/>
  <c r="BH98" i="69" s="1"/>
  <c r="BL98" i="69"/>
  <c r="BQ98" i="69" s="1"/>
  <c r="BF98" i="69"/>
  <c r="BD98" i="69"/>
  <c r="BI98" i="69" s="1"/>
  <c r="BV98" i="69"/>
  <c r="AW98" i="69"/>
  <c r="BD13" i="70"/>
  <c r="BI13" i="70" s="1"/>
  <c r="BT13" i="70"/>
  <c r="BY13" i="70" s="1"/>
  <c r="BU13" i="70"/>
  <c r="BX13" i="70" s="1"/>
  <c r="AV13" i="70"/>
  <c r="AX13" i="70"/>
  <c r="AW13" i="70"/>
  <c r="BN13" i="70"/>
  <c r="BM13" i="70"/>
  <c r="BP13" i="70" s="1"/>
  <c r="BL13" i="70"/>
  <c r="BQ13" i="70" s="1"/>
  <c r="BE13" i="70"/>
  <c r="BH13" i="70" s="1"/>
  <c r="BU35" i="69"/>
  <c r="BX35" i="69" s="1"/>
  <c r="BT35" i="69"/>
  <c r="BY35" i="69" s="1"/>
  <c r="BL35" i="69"/>
  <c r="BQ35" i="69" s="1"/>
  <c r="BF35" i="69"/>
  <c r="BM35" i="69"/>
  <c r="BP35" i="69" s="1"/>
  <c r="AW35" i="69"/>
  <c r="BE35" i="69"/>
  <c r="BH35" i="69" s="1"/>
  <c r="AX35" i="69"/>
  <c r="BD35" i="69"/>
  <c r="BI35" i="69" s="1"/>
  <c r="AV35" i="69"/>
  <c r="AX23" i="66"/>
  <c r="BN23" i="66"/>
  <c r="BT23" i="66"/>
  <c r="BE23" i="66"/>
  <c r="BH23" i="66" s="1"/>
  <c r="BL23" i="66"/>
  <c r="BM23" i="66"/>
  <c r="BP23" i="66" s="1"/>
  <c r="AW23" i="66"/>
  <c r="AV23" i="66"/>
  <c r="BF23" i="66"/>
  <c r="BD23" i="66"/>
  <c r="BU23" i="66"/>
  <c r="BX23" i="66" s="1"/>
  <c r="AV79" i="70"/>
  <c r="BD79" i="70"/>
  <c r="BI79" i="70" s="1"/>
  <c r="BM79" i="70"/>
  <c r="BP79" i="70" s="1"/>
  <c r="BN79" i="70"/>
  <c r="BE79" i="70"/>
  <c r="BH79" i="70" s="1"/>
  <c r="BU79" i="70"/>
  <c r="BX79" i="70" s="1"/>
  <c r="BL79" i="70"/>
  <c r="BQ79" i="70" s="1"/>
  <c r="AX79" i="70"/>
  <c r="AW79" i="70"/>
  <c r="BT79" i="70"/>
  <c r="BY79" i="70" s="1"/>
  <c r="BF79" i="70"/>
  <c r="BV79" i="70"/>
  <c r="BM67" i="69"/>
  <c r="BP67" i="69" s="1"/>
  <c r="BF67" i="69"/>
  <c r="BN67" i="69"/>
  <c r="AW67" i="69"/>
  <c r="BD67" i="69"/>
  <c r="BI67" i="69" s="1"/>
  <c r="BV67" i="69"/>
  <c r="BU67" i="69"/>
  <c r="BX67" i="69" s="1"/>
  <c r="AV67" i="69"/>
  <c r="BE67" i="69"/>
  <c r="BH67" i="69" s="1"/>
  <c r="BT67" i="69"/>
  <c r="BY67" i="69" s="1"/>
  <c r="AX67" i="69"/>
  <c r="BM42" i="70"/>
  <c r="BP42" i="70" s="1"/>
  <c r="AV42" i="70"/>
  <c r="BF42" i="70"/>
  <c r="BU42" i="70"/>
  <c r="BX42" i="70" s="1"/>
  <c r="BE42" i="70"/>
  <c r="BH42" i="70" s="1"/>
  <c r="BD42" i="70"/>
  <c r="BI42" i="70" s="1"/>
  <c r="BV42" i="70"/>
  <c r="AX42" i="70"/>
  <c r="BT42" i="70"/>
  <c r="BY42" i="70" s="1"/>
  <c r="BL42" i="70"/>
  <c r="BQ42" i="70" s="1"/>
  <c r="BN42" i="70"/>
  <c r="AW42" i="70"/>
  <c r="BU36" i="69"/>
  <c r="BX36" i="69" s="1"/>
  <c r="BT36" i="69"/>
  <c r="BY36" i="69" s="1"/>
  <c r="BL36" i="69"/>
  <c r="BQ36" i="69" s="1"/>
  <c r="BF36" i="69"/>
  <c r="AV36" i="69"/>
  <c r="AW36" i="69"/>
  <c r="BE36" i="69"/>
  <c r="BH36" i="69" s="1"/>
  <c r="BM36" i="69"/>
  <c r="BP36" i="69" s="1"/>
  <c r="BD36" i="69"/>
  <c r="BI36" i="69" s="1"/>
  <c r="BN36" i="69"/>
  <c r="AX36" i="69"/>
  <c r="BE39" i="70"/>
  <c r="BH39" i="70" s="1"/>
  <c r="BD39" i="70"/>
  <c r="BI39" i="70" s="1"/>
  <c r="AV39" i="70"/>
  <c r="BT39" i="70"/>
  <c r="BY39" i="70" s="1"/>
  <c r="BU39" i="70"/>
  <c r="BX39" i="70" s="1"/>
  <c r="AW39" i="70"/>
  <c r="BM39" i="70"/>
  <c r="BP39" i="70" s="1"/>
  <c r="BL39" i="70"/>
  <c r="BQ39" i="70" s="1"/>
  <c r="AX39" i="70"/>
  <c r="BF102" i="66"/>
  <c r="AX102" i="66"/>
  <c r="BV102" i="66"/>
  <c r="BM102" i="66"/>
  <c r="BP102" i="66" s="1"/>
  <c r="BL102" i="66"/>
  <c r="BD102" i="66"/>
  <c r="BE102" i="66"/>
  <c r="BH102" i="66" s="1"/>
  <c r="AV102" i="66"/>
  <c r="BT102" i="66"/>
  <c r="BU102" i="66"/>
  <c r="BX102" i="66" s="1"/>
  <c r="BV50" i="66"/>
  <c r="BD50" i="66"/>
  <c r="AV50" i="66"/>
  <c r="BM50" i="66"/>
  <c r="BP50" i="66" s="1"/>
  <c r="BN50" i="66"/>
  <c r="AX50" i="66"/>
  <c r="BU50" i="66"/>
  <c r="BX50" i="66" s="1"/>
  <c r="BT50" i="66"/>
  <c r="BE50" i="66"/>
  <c r="BH50" i="66" s="1"/>
  <c r="AW50" i="66"/>
  <c r="BL50" i="66"/>
  <c r="AW97" i="69"/>
  <c r="AV97" i="69"/>
  <c r="BN97" i="69"/>
  <c r="BV97" i="69"/>
  <c r="BF97" i="69"/>
  <c r="BT97" i="69"/>
  <c r="BY97" i="69" s="1"/>
  <c r="BL97" i="69"/>
  <c r="BQ97" i="69" s="1"/>
  <c r="BU97" i="69"/>
  <c r="BX97" i="69" s="1"/>
  <c r="BM97" i="69"/>
  <c r="BP97" i="69" s="1"/>
  <c r="AX97" i="69"/>
  <c r="BE97" i="69"/>
  <c r="BH97" i="69" s="1"/>
  <c r="BF66" i="70"/>
  <c r="BM66" i="70"/>
  <c r="BP66" i="70" s="1"/>
  <c r="BU66" i="70"/>
  <c r="BX66" i="70" s="1"/>
  <c r="BE66" i="70"/>
  <c r="BH66" i="70" s="1"/>
  <c r="BL66" i="70"/>
  <c r="BQ66" i="70" s="1"/>
  <c r="AW66" i="70"/>
  <c r="BT66" i="70"/>
  <c r="BY66" i="70" s="1"/>
  <c r="AX66" i="70"/>
  <c r="BV66" i="70"/>
  <c r="BD66" i="70"/>
  <c r="BI66" i="70" s="1"/>
  <c r="AV66" i="70"/>
  <c r="BN85" i="70"/>
  <c r="BV85" i="70"/>
  <c r="AX85" i="70"/>
  <c r="BE85" i="70"/>
  <c r="BH85" i="70" s="1"/>
  <c r="BU85" i="70"/>
  <c r="BX85" i="70" s="1"/>
  <c r="BD85" i="70"/>
  <c r="BI85" i="70" s="1"/>
  <c r="BM85" i="70"/>
  <c r="BP85" i="70" s="1"/>
  <c r="BF85" i="70"/>
  <c r="BL85" i="70"/>
  <c r="BQ85" i="70" s="1"/>
  <c r="AW85" i="70"/>
  <c r="BE62" i="66"/>
  <c r="BH62" i="66" s="1"/>
  <c r="BL62" i="66"/>
  <c r="BT62" i="66"/>
  <c r="BM62" i="66"/>
  <c r="BP62" i="66" s="1"/>
  <c r="AX62" i="66"/>
  <c r="BF62" i="66"/>
  <c r="BU62" i="66"/>
  <c r="BX62" i="66" s="1"/>
  <c r="AW62" i="66"/>
  <c r="BD62" i="66"/>
  <c r="AW35" i="66"/>
  <c r="BT35" i="66"/>
  <c r="BM35" i="66"/>
  <c r="BP35" i="66" s="1"/>
  <c r="BF35" i="66"/>
  <c r="AX35" i="66"/>
  <c r="BD35" i="66"/>
  <c r="AV35" i="66"/>
  <c r="BV35" i="66"/>
  <c r="BL35" i="66"/>
  <c r="BE35" i="66"/>
  <c r="BH35" i="66" s="1"/>
  <c r="BU35" i="66"/>
  <c r="BX35" i="66" s="1"/>
  <c r="AW14" i="69"/>
  <c r="BU14" i="69"/>
  <c r="BX14" i="69" s="1"/>
  <c r="BV14" i="69"/>
  <c r="BF14" i="69"/>
  <c r="BT14" i="69"/>
  <c r="BY14" i="69" s="1"/>
  <c r="BM14" i="69"/>
  <c r="BP14" i="69" s="1"/>
  <c r="BE14" i="69"/>
  <c r="BH14" i="69" s="1"/>
  <c r="BN14" i="69"/>
  <c r="AX14" i="69"/>
  <c r="BL14" i="69"/>
  <c r="BQ14" i="69" s="1"/>
  <c r="AV14" i="69"/>
  <c r="BD14" i="69"/>
  <c r="BI14" i="69" s="1"/>
  <c r="AX74" i="69"/>
  <c r="BE74" i="69"/>
  <c r="BH74" i="69" s="1"/>
  <c r="AV74" i="69"/>
  <c r="BL74" i="69"/>
  <c r="BQ74" i="69" s="1"/>
  <c r="AW74" i="69"/>
  <c r="BD74" i="69"/>
  <c r="BI74" i="69" s="1"/>
  <c r="BT74" i="69"/>
  <c r="BY74" i="69" s="1"/>
  <c r="BM74" i="69"/>
  <c r="BP74" i="69" s="1"/>
  <c r="BU74" i="69"/>
  <c r="BX74" i="69" s="1"/>
  <c r="BN74" i="69"/>
  <c r="AX18" i="69"/>
  <c r="BD18" i="69"/>
  <c r="BI18" i="69" s="1"/>
  <c r="BU18" i="69"/>
  <c r="BX18" i="69" s="1"/>
  <c r="BL18" i="69"/>
  <c r="BQ18" i="69" s="1"/>
  <c r="BE18" i="69"/>
  <c r="BH18" i="69" s="1"/>
  <c r="BM18" i="69"/>
  <c r="BP18" i="69" s="1"/>
  <c r="AV18" i="69"/>
  <c r="AW18" i="69"/>
  <c r="BV18" i="69"/>
  <c r="BT18" i="69"/>
  <c r="BY18" i="69" s="1"/>
  <c r="BF18" i="69"/>
  <c r="AV49" i="70"/>
  <c r="BN49" i="70"/>
  <c r="BE49" i="70"/>
  <c r="BH49" i="70" s="1"/>
  <c r="BU49" i="70"/>
  <c r="BX49" i="70" s="1"/>
  <c r="BT49" i="70"/>
  <c r="BY49" i="70" s="1"/>
  <c r="AW49" i="70"/>
  <c r="BV49" i="70"/>
  <c r="BF49" i="70"/>
  <c r="AX49" i="70"/>
  <c r="BM49" i="70"/>
  <c r="BP49" i="70" s="1"/>
  <c r="BL49" i="70"/>
  <c r="BQ49" i="70" s="1"/>
  <c r="BD49" i="70"/>
  <c r="BI49" i="70" s="1"/>
  <c r="BL82" i="66"/>
  <c r="BD82" i="66"/>
  <c r="BF82" i="66"/>
  <c r="BT82" i="66"/>
  <c r="BU82" i="66"/>
  <c r="BX82" i="66" s="1"/>
  <c r="BE82" i="66"/>
  <c r="BH82" i="66" s="1"/>
  <c r="AW82" i="66"/>
  <c r="AV82" i="66"/>
  <c r="AX82" i="66"/>
  <c r="BN82" i="66"/>
  <c r="BM82" i="66"/>
  <c r="BP82" i="66" s="1"/>
  <c r="BV96" i="69"/>
  <c r="BL96" i="69"/>
  <c r="BQ96" i="69" s="1"/>
  <c r="BU96" i="69"/>
  <c r="BX96" i="69" s="1"/>
  <c r="AW96" i="69"/>
  <c r="BM96" i="69"/>
  <c r="BP96" i="69" s="1"/>
  <c r="AV96" i="69"/>
  <c r="BE96" i="69"/>
  <c r="BH96" i="69" s="1"/>
  <c r="BT96" i="69"/>
  <c r="BY96" i="69" s="1"/>
  <c r="AX96" i="69"/>
  <c r="BD96" i="69"/>
  <c r="BI96" i="69" s="1"/>
  <c r="BN60" i="70"/>
  <c r="BF60" i="70"/>
  <c r="AW60" i="70"/>
  <c r="BD60" i="70"/>
  <c r="BI60" i="70" s="1"/>
  <c r="BE60" i="70"/>
  <c r="BH60" i="70" s="1"/>
  <c r="BM60" i="70"/>
  <c r="BP60" i="70" s="1"/>
  <c r="BT60" i="70"/>
  <c r="BY60" i="70" s="1"/>
  <c r="AX60" i="70"/>
  <c r="AV60" i="70"/>
  <c r="BL60" i="70"/>
  <c r="BQ60" i="70" s="1"/>
  <c r="BU60" i="70"/>
  <c r="BX60" i="70" s="1"/>
  <c r="BE37" i="69"/>
  <c r="BH37" i="69" s="1"/>
  <c r="BL37" i="69"/>
  <c r="BQ37" i="69" s="1"/>
  <c r="AV37" i="69"/>
  <c r="BN37" i="69"/>
  <c r="AW37" i="69"/>
  <c r="BU37" i="69"/>
  <c r="BX37" i="69" s="1"/>
  <c r="BT37" i="69"/>
  <c r="BY37" i="69" s="1"/>
  <c r="BM37" i="69"/>
  <c r="BP37" i="69" s="1"/>
  <c r="BF37" i="69"/>
  <c r="BD37" i="69"/>
  <c r="BI37" i="69" s="1"/>
  <c r="AV31" i="70"/>
  <c r="AW31" i="70"/>
  <c r="BV31" i="70"/>
  <c r="AX31" i="70"/>
  <c r="BF31" i="70"/>
  <c r="BD31" i="70"/>
  <c r="BI31" i="70" s="1"/>
  <c r="BE31" i="70"/>
  <c r="BH31" i="70" s="1"/>
  <c r="BL31" i="70"/>
  <c r="BQ31" i="70" s="1"/>
  <c r="BT31" i="70"/>
  <c r="BY31" i="70" s="1"/>
  <c r="BM31" i="70"/>
  <c r="BP31" i="70" s="1"/>
  <c r="BU31" i="70"/>
  <c r="BX31" i="70" s="1"/>
  <c r="BF95" i="66"/>
  <c r="AV95" i="66"/>
  <c r="BV95" i="66"/>
  <c r="BU95" i="66"/>
  <c r="BX95" i="66" s="1"/>
  <c r="AW95" i="66"/>
  <c r="BD95" i="66"/>
  <c r="BL95" i="66"/>
  <c r="BM95" i="66"/>
  <c r="BP95" i="66" s="1"/>
  <c r="BT95" i="66"/>
  <c r="AX95" i="66"/>
  <c r="BE95" i="66"/>
  <c r="BH95" i="66" s="1"/>
  <c r="AX81" i="70"/>
  <c r="BL81" i="70"/>
  <c r="BQ81" i="70" s="1"/>
  <c r="BT81" i="70"/>
  <c r="BY81" i="70" s="1"/>
  <c r="BF81" i="70"/>
  <c r="AV81" i="70"/>
  <c r="BM81" i="70"/>
  <c r="BP81" i="70" s="1"/>
  <c r="BE81" i="70"/>
  <c r="BH81" i="70" s="1"/>
  <c r="BD81" i="70"/>
  <c r="BI81" i="70" s="1"/>
  <c r="BU81" i="70"/>
  <c r="BX81" i="70" s="1"/>
  <c r="AW81" i="70"/>
  <c r="BL83" i="70"/>
  <c r="BQ83" i="70" s="1"/>
  <c r="AV83" i="70"/>
  <c r="BV83" i="70"/>
  <c r="BN83" i="70"/>
  <c r="BE83" i="70"/>
  <c r="BH83" i="70" s="1"/>
  <c r="BT83" i="70"/>
  <c r="BY83" i="70" s="1"/>
  <c r="BU83" i="70"/>
  <c r="BX83" i="70" s="1"/>
  <c r="BD83" i="70"/>
  <c r="BI83" i="70" s="1"/>
  <c r="AX83" i="70"/>
  <c r="BM83" i="70"/>
  <c r="BP83" i="70" s="1"/>
  <c r="AW83" i="70"/>
  <c r="BL41" i="66"/>
  <c r="BD41" i="66"/>
  <c r="BT41" i="66"/>
  <c r="BU41" i="66"/>
  <c r="BX41" i="66" s="1"/>
  <c r="AW41" i="66"/>
  <c r="BE41" i="66"/>
  <c r="BH41" i="66" s="1"/>
  <c r="AX41" i="66"/>
  <c r="BM41" i="66"/>
  <c r="BP41" i="66" s="1"/>
  <c r="BM88" i="69"/>
  <c r="BP88" i="69" s="1"/>
  <c r="BL88" i="69"/>
  <c r="BQ88" i="69" s="1"/>
  <c r="BE88" i="69"/>
  <c r="BH88" i="69" s="1"/>
  <c r="AV88" i="69"/>
  <c r="BV88" i="69"/>
  <c r="BT88" i="69"/>
  <c r="BY88" i="69" s="1"/>
  <c r="AW88" i="69"/>
  <c r="BF88" i="69"/>
  <c r="AX88" i="69"/>
  <c r="BD88" i="69"/>
  <c r="BI88" i="69" s="1"/>
  <c r="BU88" i="69"/>
  <c r="BX88" i="69" s="1"/>
  <c r="BT28" i="69"/>
  <c r="BY28" i="69" s="1"/>
  <c r="BM28" i="69"/>
  <c r="BP28" i="69" s="1"/>
  <c r="BU28" i="69"/>
  <c r="BX28" i="69" s="1"/>
  <c r="AX28" i="69"/>
  <c r="BD28" i="69"/>
  <c r="BI28" i="69" s="1"/>
  <c r="BE28" i="69"/>
  <c r="BH28" i="69" s="1"/>
  <c r="BL28" i="69"/>
  <c r="BQ28" i="69" s="1"/>
  <c r="AV28" i="69"/>
  <c r="BN28" i="69"/>
  <c r="BV12" i="70"/>
  <c r="AV12" i="70"/>
  <c r="BL12" i="70"/>
  <c r="BQ12" i="70" s="1"/>
  <c r="AX12" i="70"/>
  <c r="BD12" i="70"/>
  <c r="BI12" i="70" s="1"/>
  <c r="AW12" i="70"/>
  <c r="BE12" i="70"/>
  <c r="BH12" i="70" s="1"/>
  <c r="BM12" i="70"/>
  <c r="BP12" i="70" s="1"/>
  <c r="BN12" i="70"/>
  <c r="BU12" i="70"/>
  <c r="BX12" i="70" s="1"/>
  <c r="BV20" i="70"/>
  <c r="BN20" i="70"/>
  <c r="BD20" i="70"/>
  <c r="BI20" i="70" s="1"/>
  <c r="AX20" i="70"/>
  <c r="BL20" i="70"/>
  <c r="BQ20" i="70" s="1"/>
  <c r="BU20" i="70"/>
  <c r="BX20" i="70" s="1"/>
  <c r="BM20" i="70"/>
  <c r="BP20" i="70" s="1"/>
  <c r="AV20" i="70"/>
  <c r="BF20" i="70"/>
  <c r="AW20" i="70"/>
  <c r="BE20" i="70"/>
  <c r="BH20" i="70" s="1"/>
  <c r="BD102" i="69"/>
  <c r="BI102" i="69" s="1"/>
  <c r="BM102" i="69"/>
  <c r="BP102" i="69" s="1"/>
  <c r="AX102" i="69"/>
  <c r="BT102" i="69"/>
  <c r="BY102" i="69" s="1"/>
  <c r="BU102" i="69"/>
  <c r="BX102" i="69" s="1"/>
  <c r="BN102" i="69"/>
  <c r="AW102" i="69"/>
  <c r="BL102" i="69"/>
  <c r="BQ102" i="69" s="1"/>
  <c r="AV102" i="69"/>
  <c r="BE102" i="69"/>
  <c r="BH102" i="69" s="1"/>
  <c r="BD87" i="70"/>
  <c r="BI87" i="70" s="1"/>
  <c r="BN87" i="70"/>
  <c r="BV87" i="70"/>
  <c r="AX87" i="70"/>
  <c r="AV87" i="70"/>
  <c r="BF87" i="70"/>
  <c r="AW87" i="70"/>
  <c r="BM87" i="70"/>
  <c r="BP87" i="70" s="1"/>
  <c r="BU87" i="70"/>
  <c r="BX87" i="70" s="1"/>
  <c r="BE87" i="70"/>
  <c r="BH87" i="70" s="1"/>
  <c r="BL87" i="70"/>
  <c r="BQ87" i="70" s="1"/>
  <c r="BL53" i="69"/>
  <c r="BQ53" i="69" s="1"/>
  <c r="BT53" i="69"/>
  <c r="BY53" i="69" s="1"/>
  <c r="BE53" i="69"/>
  <c r="BH53" i="69" s="1"/>
  <c r="BM53" i="69"/>
  <c r="BP53" i="69" s="1"/>
  <c r="AX53" i="69"/>
  <c r="BD53" i="69"/>
  <c r="BI53" i="69" s="1"/>
  <c r="AW53" i="69"/>
  <c r="AV53" i="69"/>
  <c r="BU53" i="69"/>
  <c r="BX53" i="69" s="1"/>
  <c r="BE106" i="70"/>
  <c r="BH106" i="70" s="1"/>
  <c r="BU106" i="70"/>
  <c r="BX106" i="70" s="1"/>
  <c r="BN106" i="70"/>
  <c r="AV106" i="70"/>
  <c r="AW106" i="70"/>
  <c r="BT106" i="70"/>
  <c r="BY106" i="70" s="1"/>
  <c r="BD106" i="70"/>
  <c r="BI106" i="70" s="1"/>
  <c r="BL106" i="70"/>
  <c r="BQ106" i="70" s="1"/>
  <c r="AX106" i="70"/>
  <c r="BV106" i="70"/>
  <c r="BM106" i="70"/>
  <c r="BP106" i="70" s="1"/>
  <c r="BF106" i="70"/>
  <c r="AV56" i="70"/>
  <c r="BF56" i="70"/>
  <c r="AW56" i="70"/>
  <c r="BU56" i="70"/>
  <c r="BX56" i="70" s="1"/>
  <c r="BE56" i="70"/>
  <c r="BH56" i="70" s="1"/>
  <c r="BL56" i="70"/>
  <c r="BQ56" i="70" s="1"/>
  <c r="BT56" i="70"/>
  <c r="BY56" i="70" s="1"/>
  <c r="AX56" i="70"/>
  <c r="BM56" i="70"/>
  <c r="BP56" i="70" s="1"/>
  <c r="BD56" i="70"/>
  <c r="BI56" i="70" s="1"/>
  <c r="BL20" i="66"/>
  <c r="AW20" i="66"/>
  <c r="BF20" i="66"/>
  <c r="BM20" i="66"/>
  <c r="BP20" i="66" s="1"/>
  <c r="BE20" i="66"/>
  <c r="BH20" i="66" s="1"/>
  <c r="BD20" i="66"/>
  <c r="AX20" i="66"/>
  <c r="AV20" i="66"/>
  <c r="BV20" i="66"/>
  <c r="BT20" i="66"/>
  <c r="BU20" i="66"/>
  <c r="BX20" i="66" s="1"/>
  <c r="AW89" i="66"/>
  <c r="BT89" i="66"/>
  <c r="BU89" i="66"/>
  <c r="BX89" i="66" s="1"/>
  <c r="BL89" i="66"/>
  <c r="BE89" i="66"/>
  <c r="BH89" i="66" s="1"/>
  <c r="BM89" i="66"/>
  <c r="BP89" i="66" s="1"/>
  <c r="AX89" i="66"/>
  <c r="BD89" i="66"/>
  <c r="AV64" i="69"/>
  <c r="BT64" i="69"/>
  <c r="BY64" i="69" s="1"/>
  <c r="BU64" i="69"/>
  <c r="BX64" i="69" s="1"/>
  <c r="AX64" i="69"/>
  <c r="BE64" i="69"/>
  <c r="BH64" i="69" s="1"/>
  <c r="AW64" i="69"/>
  <c r="BF64" i="69"/>
  <c r="BL64" i="69"/>
  <c r="BQ64" i="69" s="1"/>
  <c r="BD64" i="69"/>
  <c r="BI64" i="69" s="1"/>
  <c r="BM64" i="69"/>
  <c r="BP64" i="69" s="1"/>
  <c r="BF104" i="70"/>
  <c r="BM104" i="70"/>
  <c r="BP104" i="70" s="1"/>
  <c r="AW104" i="70"/>
  <c r="AV104" i="70"/>
  <c r="AX104" i="70"/>
  <c r="BT104" i="70"/>
  <c r="BY104" i="70" s="1"/>
  <c r="BU104" i="70"/>
  <c r="BX104" i="70" s="1"/>
  <c r="BE104" i="70"/>
  <c r="BH104" i="70" s="1"/>
  <c r="BN104" i="70"/>
  <c r="BD104" i="70"/>
  <c r="BI104" i="70" s="1"/>
  <c r="BL104" i="70"/>
  <c r="BQ104" i="70" s="1"/>
  <c r="AV9" i="70"/>
  <c r="BF9" i="70"/>
  <c r="BU9" i="70"/>
  <c r="BX9" i="70" s="1"/>
  <c r="AX9" i="70"/>
  <c r="BE9" i="70"/>
  <c r="BH9" i="70" s="1"/>
  <c r="BN9" i="70"/>
  <c r="BV9" i="70"/>
  <c r="BM9" i="70"/>
  <c r="BP9" i="70" s="1"/>
  <c r="AW9" i="70"/>
  <c r="BT9" i="70"/>
  <c r="BY9" i="70" s="1"/>
  <c r="BD9" i="70"/>
  <c r="BI9" i="70" s="1"/>
  <c r="BL9" i="70"/>
  <c r="BQ9" i="70" s="1"/>
  <c r="AX13" i="69"/>
  <c r="AV13" i="69"/>
  <c r="AW13" i="69"/>
  <c r="BN13" i="69"/>
  <c r="BU13" i="69"/>
  <c r="BX13" i="69" s="1"/>
  <c r="BT13" i="69"/>
  <c r="BY13" i="69" s="1"/>
  <c r="BF13" i="69"/>
  <c r="BL13" i="69"/>
  <c r="BQ13" i="69" s="1"/>
  <c r="BM13" i="69"/>
  <c r="BP13" i="69" s="1"/>
  <c r="BE13" i="69"/>
  <c r="BH13" i="69" s="1"/>
  <c r="BD13" i="69"/>
  <c r="BI13" i="69" s="1"/>
  <c r="BE10" i="70"/>
  <c r="BH10" i="70" s="1"/>
  <c r="BF10" i="70"/>
  <c r="BU10" i="70"/>
  <c r="BX10" i="70" s="1"/>
  <c r="BM10" i="70"/>
  <c r="BP10" i="70" s="1"/>
  <c r="BT10" i="70"/>
  <c r="BY10" i="70" s="1"/>
  <c r="AW10" i="70"/>
  <c r="BV10" i="70"/>
  <c r="AV10" i="70"/>
  <c r="BN10" i="70"/>
  <c r="AX10" i="70"/>
  <c r="BD10" i="70"/>
  <c r="BI10" i="70" s="1"/>
  <c r="BL10" i="70"/>
  <c r="BQ10" i="70" s="1"/>
  <c r="BE33" i="66"/>
  <c r="BH33" i="66" s="1"/>
  <c r="AW33" i="66"/>
  <c r="BN33" i="66"/>
  <c r="BT33" i="66"/>
  <c r="BV33" i="66"/>
  <c r="AX33" i="66"/>
  <c r="BD33" i="66"/>
  <c r="AV33" i="66"/>
  <c r="BU33" i="66"/>
  <c r="BX33" i="66" s="1"/>
  <c r="BL33" i="66"/>
  <c r="BT24" i="69"/>
  <c r="BY24" i="69" s="1"/>
  <c r="BM24" i="69"/>
  <c r="BP24" i="69" s="1"/>
  <c r="BU24" i="69"/>
  <c r="BX24" i="69" s="1"/>
  <c r="AX24" i="69"/>
  <c r="BD24" i="69"/>
  <c r="BI24" i="69" s="1"/>
  <c r="BE24" i="69"/>
  <c r="BH24" i="69" s="1"/>
  <c r="BL24" i="69"/>
  <c r="BQ24" i="69" s="1"/>
  <c r="AV24" i="69"/>
  <c r="BN24" i="69"/>
  <c r="AW24" i="69"/>
  <c r="BF24" i="69"/>
  <c r="BT90" i="70"/>
  <c r="BY90" i="70" s="1"/>
  <c r="BU90" i="70"/>
  <c r="BX90" i="70" s="1"/>
  <c r="BD90" i="70"/>
  <c r="BI90" i="70" s="1"/>
  <c r="BM90" i="70"/>
  <c r="BP90" i="70" s="1"/>
  <c r="BE90" i="70"/>
  <c r="BH90" i="70" s="1"/>
  <c r="AX90" i="70"/>
  <c r="AW90" i="70"/>
  <c r="BN90" i="70"/>
  <c r="AV90" i="70"/>
  <c r="BL90" i="70"/>
  <c r="BQ90" i="70" s="1"/>
  <c r="BM82" i="69"/>
  <c r="BP82" i="69" s="1"/>
  <c r="AV82" i="69"/>
  <c r="BE82" i="69"/>
  <c r="BH82" i="69" s="1"/>
  <c r="BD82" i="69"/>
  <c r="BI82" i="69" s="1"/>
  <c r="AX82" i="69"/>
  <c r="BV82" i="69"/>
  <c r="BN82" i="69"/>
  <c r="AW82" i="69"/>
  <c r="BL82" i="69"/>
  <c r="BQ82" i="69" s="1"/>
  <c r="BT82" i="69"/>
  <c r="BY82" i="69" s="1"/>
  <c r="BU82" i="69"/>
  <c r="BX82" i="69" s="1"/>
  <c r="AW105" i="66"/>
  <c r="BN105" i="66"/>
  <c r="BT105" i="66"/>
  <c r="BE105" i="66"/>
  <c r="BH105" i="66" s="1"/>
  <c r="BL105" i="66"/>
  <c r="AX105" i="66"/>
  <c r="BM105" i="66"/>
  <c r="BP105" i="66" s="1"/>
  <c r="AV105" i="66"/>
  <c r="BV105" i="66"/>
  <c r="BF105" i="66"/>
  <c r="BD105" i="66"/>
  <c r="BU105" i="66"/>
  <c r="BX105" i="66" s="1"/>
  <c r="BM78" i="69"/>
  <c r="BP78" i="69" s="1"/>
  <c r="AX78" i="69"/>
  <c r="BF78" i="69"/>
  <c r="BL78" i="69"/>
  <c r="BQ78" i="69" s="1"/>
  <c r="BU78" i="69"/>
  <c r="BX78" i="69" s="1"/>
  <c r="BE78" i="69"/>
  <c r="BH78" i="69" s="1"/>
  <c r="BD78" i="69"/>
  <c r="BI78" i="69" s="1"/>
  <c r="BT78" i="69"/>
  <c r="BY78" i="69" s="1"/>
  <c r="AV78" i="69"/>
  <c r="BN77" i="70"/>
  <c r="BL77" i="70"/>
  <c r="BQ77" i="70" s="1"/>
  <c r="BM77" i="70"/>
  <c r="BP77" i="70" s="1"/>
  <c r="BV77" i="70"/>
  <c r="BE77" i="70"/>
  <c r="BH77" i="70" s="1"/>
  <c r="AW77" i="70"/>
  <c r="BT77" i="70"/>
  <c r="BY77" i="70" s="1"/>
  <c r="AX77" i="70"/>
  <c r="AV77" i="70"/>
  <c r="BD77" i="70"/>
  <c r="BI77" i="70" s="1"/>
  <c r="BF77" i="70"/>
  <c r="BU77" i="70"/>
  <c r="BX77" i="70" s="1"/>
  <c r="AW78" i="70"/>
  <c r="BN78" i="70"/>
  <c r="BT78" i="70"/>
  <c r="BY78" i="70" s="1"/>
  <c r="BE78" i="70"/>
  <c r="BH78" i="70" s="1"/>
  <c r="BD78" i="70"/>
  <c r="BI78" i="70" s="1"/>
  <c r="BV78" i="70"/>
  <c r="BU78" i="70"/>
  <c r="BX78" i="70" s="1"/>
  <c r="AX78" i="70"/>
  <c r="BL78" i="70"/>
  <c r="BQ78" i="70" s="1"/>
  <c r="AV78" i="70"/>
  <c r="BM78" i="70"/>
  <c r="BP78" i="70" s="1"/>
  <c r="BV95" i="69"/>
  <c r="AV95" i="69"/>
  <c r="BM95" i="69"/>
  <c r="BP95" i="69" s="1"/>
  <c r="BD95" i="69"/>
  <c r="BI95" i="69" s="1"/>
  <c r="BL95" i="69"/>
  <c r="BQ95" i="69" s="1"/>
  <c r="AW95" i="69"/>
  <c r="BE95" i="69"/>
  <c r="BH95" i="69" s="1"/>
  <c r="BT95" i="69"/>
  <c r="BY95" i="69" s="1"/>
  <c r="BF95" i="69"/>
  <c r="AX95" i="69"/>
  <c r="BU95" i="69"/>
  <c r="BX95" i="69" s="1"/>
  <c r="AX56" i="66"/>
  <c r="BN56" i="66"/>
  <c r="BV56" i="66"/>
  <c r="BE56" i="66"/>
  <c r="BH56" i="66" s="1"/>
  <c r="AV56" i="66"/>
  <c r="BL56" i="66"/>
  <c r="BU56" i="66"/>
  <c r="BX56" i="66" s="1"/>
  <c r="AW56" i="66"/>
  <c r="BD56" i="66"/>
  <c r="BM56" i="66"/>
  <c r="BP56" i="66" s="1"/>
  <c r="BT56" i="66"/>
  <c r="BT38" i="69"/>
  <c r="BY38" i="69" s="1"/>
  <c r="BF38" i="69"/>
  <c r="AX38" i="69"/>
  <c r="BD38" i="69"/>
  <c r="BI38" i="69" s="1"/>
  <c r="AW38" i="69"/>
  <c r="BN38" i="69"/>
  <c r="BL38" i="69"/>
  <c r="BQ38" i="69" s="1"/>
  <c r="BU38" i="69"/>
  <c r="BX38" i="69" s="1"/>
  <c r="BE38" i="69"/>
  <c r="BH38" i="69" s="1"/>
  <c r="BM38" i="69"/>
  <c r="BP38" i="69" s="1"/>
  <c r="BF87" i="69"/>
  <c r="BL87" i="69"/>
  <c r="BQ87" i="69" s="1"/>
  <c r="BU87" i="69"/>
  <c r="BX87" i="69" s="1"/>
  <c r="BM87" i="69"/>
  <c r="BP87" i="69" s="1"/>
  <c r="BV87" i="69"/>
  <c r="AX87" i="69"/>
  <c r="BT87" i="69"/>
  <c r="BY87" i="69" s="1"/>
  <c r="AW87" i="69"/>
  <c r="BE87" i="69"/>
  <c r="BH87" i="69" s="1"/>
  <c r="BD87" i="69"/>
  <c r="BI87" i="69" s="1"/>
  <c r="AX70" i="69"/>
  <c r="BL70" i="69"/>
  <c r="BQ70" i="69" s="1"/>
  <c r="BN70" i="69"/>
  <c r="BD70" i="69"/>
  <c r="BI70" i="69" s="1"/>
  <c r="BU70" i="69"/>
  <c r="BX70" i="69" s="1"/>
  <c r="BE70" i="69"/>
  <c r="BH70" i="69" s="1"/>
  <c r="AW70" i="69"/>
  <c r="BM70" i="69"/>
  <c r="BP70" i="69" s="1"/>
  <c r="BV70" i="69"/>
  <c r="BT70" i="69"/>
  <c r="BY70" i="69" s="1"/>
  <c r="AV70" i="69"/>
  <c r="AX7" i="70"/>
  <c r="BT7" i="70"/>
  <c r="BY7" i="70" s="1"/>
  <c r="BV7" i="70"/>
  <c r="BU7" i="70"/>
  <c r="BX7" i="70" s="1"/>
  <c r="AV7" i="70"/>
  <c r="BE7" i="70"/>
  <c r="BH7" i="70" s="1"/>
  <c r="AW7" i="70"/>
  <c r="BL7" i="70"/>
  <c r="BQ7" i="70" s="1"/>
  <c r="BD7" i="70"/>
  <c r="BI7" i="70" s="1"/>
  <c r="BM7" i="70"/>
  <c r="BP7" i="70" s="1"/>
  <c r="BF7" i="70"/>
  <c r="BV76" i="69"/>
  <c r="AV76" i="69"/>
  <c r="BE76" i="69"/>
  <c r="BH76" i="69" s="1"/>
  <c r="AW76" i="69"/>
  <c r="BM76" i="69"/>
  <c r="BP76" i="69" s="1"/>
  <c r="BL76" i="69"/>
  <c r="BQ76" i="69" s="1"/>
  <c r="BD76" i="69"/>
  <c r="BI76" i="69" s="1"/>
  <c r="AX76" i="69"/>
  <c r="BT76" i="69"/>
  <c r="BY76" i="69" s="1"/>
  <c r="BU76" i="69"/>
  <c r="BX76" i="69" s="1"/>
  <c r="BF76" i="69"/>
  <c r="BU22" i="70"/>
  <c r="BX22" i="70" s="1"/>
  <c r="BN22" i="70"/>
  <c r="BF22" i="70"/>
  <c r="BE22" i="70"/>
  <c r="BH22" i="70" s="1"/>
  <c r="BL22" i="70"/>
  <c r="BQ22" i="70" s="1"/>
  <c r="AX22" i="70"/>
  <c r="AV22" i="70"/>
  <c r="BM22" i="70"/>
  <c r="BP22" i="70" s="1"/>
  <c r="AW22" i="70"/>
  <c r="BD22" i="70"/>
  <c r="BI22" i="70" s="1"/>
  <c r="BV22" i="70"/>
  <c r="BT22" i="70"/>
  <c r="BY22" i="70" s="1"/>
  <c r="BL71" i="69"/>
  <c r="BQ71" i="69" s="1"/>
  <c r="BE71" i="69"/>
  <c r="BH71" i="69" s="1"/>
  <c r="BD71" i="69"/>
  <c r="BI71" i="69" s="1"/>
  <c r="BM71" i="69"/>
  <c r="BP71" i="69" s="1"/>
  <c r="AV71" i="69"/>
  <c r="BV71" i="69"/>
  <c r="BT71" i="69"/>
  <c r="BY71" i="69" s="1"/>
  <c r="AW71" i="69"/>
  <c r="AX71" i="69"/>
  <c r="BM16" i="69"/>
  <c r="BP16" i="69" s="1"/>
  <c r="BT16" i="69"/>
  <c r="BY16" i="69" s="1"/>
  <c r="BF16" i="69"/>
  <c r="AW16" i="69"/>
  <c r="AV16" i="69"/>
  <c r="BL16" i="69"/>
  <c r="BQ16" i="69" s="1"/>
  <c r="BD16" i="69"/>
  <c r="BI16" i="69" s="1"/>
  <c r="BU16" i="69"/>
  <c r="BX16" i="69" s="1"/>
  <c r="AX16" i="69"/>
  <c r="BU27" i="69"/>
  <c r="BX27" i="69" s="1"/>
  <c r="BD27" i="69"/>
  <c r="BI27" i="69" s="1"/>
  <c r="BL27" i="69"/>
  <c r="BQ27" i="69" s="1"/>
  <c r="BV27" i="69"/>
  <c r="AX27" i="69"/>
  <c r="AW27" i="69"/>
  <c r="BM27" i="69"/>
  <c r="BP27" i="69" s="1"/>
  <c r="BT27" i="69"/>
  <c r="BY27" i="69" s="1"/>
  <c r="BE27" i="69"/>
  <c r="BH27" i="69" s="1"/>
  <c r="AV27" i="69"/>
  <c r="BE54" i="69"/>
  <c r="BH54" i="69" s="1"/>
  <c r="BM54" i="69"/>
  <c r="BP54" i="69" s="1"/>
  <c r="BD54" i="69"/>
  <c r="BI54" i="69" s="1"/>
  <c r="AW54" i="69"/>
  <c r="BU54" i="69"/>
  <c r="BX54" i="69" s="1"/>
  <c r="BT54" i="69"/>
  <c r="BY54" i="69" s="1"/>
  <c r="BL54" i="69"/>
  <c r="BQ54" i="69" s="1"/>
  <c r="BN54" i="69"/>
  <c r="BF54" i="69"/>
  <c r="AX54" i="69"/>
  <c r="AV54" i="69"/>
  <c r="AV16" i="70"/>
  <c r="BL16" i="70"/>
  <c r="BQ16" i="70" s="1"/>
  <c r="BV16" i="70"/>
  <c r="BD16" i="70"/>
  <c r="BI16" i="70" s="1"/>
  <c r="AW16" i="70"/>
  <c r="BM16" i="70"/>
  <c r="BP16" i="70" s="1"/>
  <c r="BU16" i="70"/>
  <c r="BX16" i="70" s="1"/>
  <c r="AX16" i="70"/>
  <c r="BE16" i="70"/>
  <c r="BH16" i="70" s="1"/>
  <c r="BT16" i="70"/>
  <c r="BY16" i="70" s="1"/>
  <c r="BL83" i="69"/>
  <c r="BQ83" i="69" s="1"/>
  <c r="BV83" i="69"/>
  <c r="BT83" i="69"/>
  <c r="BY83" i="69" s="1"/>
  <c r="BU83" i="69"/>
  <c r="BX83" i="69" s="1"/>
  <c r="BD83" i="69"/>
  <c r="BI83" i="69" s="1"/>
  <c r="AV83" i="69"/>
  <c r="AW83" i="69"/>
  <c r="BE83" i="69"/>
  <c r="BH83" i="69" s="1"/>
  <c r="BM83" i="69"/>
  <c r="BP83" i="69" s="1"/>
  <c r="AX83" i="69"/>
  <c r="BE98" i="70"/>
  <c r="BH98" i="70" s="1"/>
  <c r="BU98" i="70"/>
  <c r="BX98" i="70" s="1"/>
  <c r="BN98" i="70"/>
  <c r="AV98" i="70"/>
  <c r="AW98" i="70"/>
  <c r="BF98" i="70"/>
  <c r="BD98" i="70"/>
  <c r="BI98" i="70" s="1"/>
  <c r="BL98" i="70"/>
  <c r="BQ98" i="70" s="1"/>
  <c r="BT98" i="70"/>
  <c r="BY98" i="70" s="1"/>
  <c r="BM98" i="70"/>
  <c r="BP98" i="70" s="1"/>
  <c r="AX98" i="70"/>
  <c r="BM55" i="70"/>
  <c r="BP55" i="70" s="1"/>
  <c r="BL55" i="70"/>
  <c r="BQ55" i="70" s="1"/>
  <c r="BF55" i="70"/>
  <c r="BN55" i="70"/>
  <c r="BE55" i="70"/>
  <c r="BH55" i="70" s="1"/>
  <c r="BV55" i="70"/>
  <c r="BT55" i="70"/>
  <c r="BY55" i="70" s="1"/>
  <c r="AV55" i="70"/>
  <c r="BD55" i="70"/>
  <c r="BI55" i="70" s="1"/>
  <c r="BU55" i="70"/>
  <c r="BX55" i="70" s="1"/>
  <c r="AW55" i="70"/>
  <c r="BV77" i="69"/>
  <c r="BE77" i="69"/>
  <c r="BH77" i="69" s="1"/>
  <c r="BD77" i="69"/>
  <c r="BI77" i="69" s="1"/>
  <c r="AV77" i="69"/>
  <c r="AW77" i="69"/>
  <c r="BL77" i="69"/>
  <c r="BQ77" i="69" s="1"/>
  <c r="BU77" i="69"/>
  <c r="BX77" i="69" s="1"/>
  <c r="AX77" i="69"/>
  <c r="BM77" i="69"/>
  <c r="BP77" i="69" s="1"/>
  <c r="BT77" i="69"/>
  <c r="BY77" i="69" s="1"/>
  <c r="BN77" i="69"/>
  <c r="BU32" i="69"/>
  <c r="BX32" i="69" s="1"/>
  <c r="BD32" i="69"/>
  <c r="BI32" i="69" s="1"/>
  <c r="BL32" i="69"/>
  <c r="BQ32" i="69" s="1"/>
  <c r="BV32" i="69"/>
  <c r="AX32" i="69"/>
  <c r="BM32" i="69"/>
  <c r="BP32" i="69" s="1"/>
  <c r="BT32" i="69"/>
  <c r="BY32" i="69" s="1"/>
  <c r="AW32" i="69"/>
  <c r="BF32" i="69"/>
  <c r="BE32" i="69"/>
  <c r="BH32" i="69" s="1"/>
  <c r="AW23" i="70"/>
  <c r="AX23" i="70"/>
  <c r="BN23" i="70"/>
  <c r="BM23" i="70"/>
  <c r="BP23" i="70" s="1"/>
  <c r="BV23" i="70"/>
  <c r="BT23" i="70"/>
  <c r="BY23" i="70" s="1"/>
  <c r="BD23" i="70"/>
  <c r="BI23" i="70" s="1"/>
  <c r="BF23" i="70"/>
  <c r="BE23" i="70"/>
  <c r="BH23" i="70" s="1"/>
  <c r="BU23" i="70"/>
  <c r="BX23" i="70" s="1"/>
  <c r="AV23" i="70"/>
  <c r="BL23" i="70"/>
  <c r="BQ23" i="70" s="1"/>
  <c r="BF63" i="70"/>
  <c r="AX63" i="70"/>
  <c r="BE63" i="70"/>
  <c r="BH63" i="70" s="1"/>
  <c r="AW63" i="70"/>
  <c r="BL63" i="70"/>
  <c r="BQ63" i="70" s="1"/>
  <c r="BD63" i="70"/>
  <c r="BI63" i="70" s="1"/>
  <c r="AV63" i="70"/>
  <c r="BU63" i="70"/>
  <c r="BX63" i="70" s="1"/>
  <c r="BV63" i="70"/>
  <c r="BT63" i="70"/>
  <c r="BY63" i="70" s="1"/>
  <c r="BM63" i="70"/>
  <c r="BP63" i="70" s="1"/>
  <c r="BD72" i="66"/>
  <c r="BL72" i="66"/>
  <c r="BT72" i="66"/>
  <c r="BU72" i="66"/>
  <c r="BX72" i="66" s="1"/>
  <c r="AX72" i="66"/>
  <c r="BE72" i="66"/>
  <c r="BH72" i="66" s="1"/>
  <c r="AV72" i="66"/>
  <c r="BM72" i="66"/>
  <c r="BP72" i="66" s="1"/>
  <c r="BV72" i="66"/>
  <c r="BL7" i="66"/>
  <c r="BM7" i="66"/>
  <c r="BP7" i="66" s="1"/>
  <c r="BT7" i="66"/>
  <c r="BN7" i="66"/>
  <c r="AW7" i="66"/>
  <c r="AV7" i="66"/>
  <c r="BF7" i="66"/>
  <c r="AX7" i="66"/>
  <c r="BV7" i="66"/>
  <c r="BU7" i="66"/>
  <c r="BX7" i="66" s="1"/>
  <c r="BE7" i="66"/>
  <c r="BH7" i="66" s="1"/>
  <c r="BD7" i="66"/>
  <c r="BE96" i="66"/>
  <c r="BH96" i="66" s="1"/>
  <c r="AX96" i="66"/>
  <c r="BM96" i="66"/>
  <c r="BP96" i="66" s="1"/>
  <c r="BU96" i="66"/>
  <c r="BX96" i="66" s="1"/>
  <c r="BT96" i="66"/>
  <c r="AW96" i="66"/>
  <c r="BD96" i="66"/>
  <c r="AV96" i="66"/>
  <c r="BL96" i="66"/>
  <c r="BF96" i="66"/>
  <c r="BU80" i="66"/>
  <c r="BX80" i="66" s="1"/>
  <c r="AX80" i="66"/>
  <c r="AV80" i="66"/>
  <c r="BE80" i="66"/>
  <c r="BH80" i="66" s="1"/>
  <c r="BL80" i="66"/>
  <c r="BT80" i="66"/>
  <c r="AW80" i="66"/>
  <c r="BN80" i="66"/>
  <c r="BD80" i="66"/>
  <c r="BM80" i="66"/>
  <c r="BP80" i="66" s="1"/>
  <c r="BU16" i="66"/>
  <c r="BX16" i="66" s="1"/>
  <c r="AW16" i="66"/>
  <c r="AV16" i="66"/>
  <c r="BE16" i="66"/>
  <c r="BH16" i="66" s="1"/>
  <c r="BM16" i="66"/>
  <c r="BP16" i="66" s="1"/>
  <c r="AX16" i="66"/>
  <c r="BL16" i="66"/>
  <c r="BV16" i="66"/>
  <c r="BD16" i="66"/>
  <c r="BF16" i="66"/>
  <c r="BT16" i="66"/>
  <c r="BT43" i="69"/>
  <c r="BY43" i="69" s="1"/>
  <c r="BM43" i="69"/>
  <c r="BP43" i="69" s="1"/>
  <c r="BF43" i="69"/>
  <c r="BD43" i="69"/>
  <c r="BI43" i="69" s="1"/>
  <c r="BE43" i="69"/>
  <c r="BH43" i="69" s="1"/>
  <c r="AW43" i="69"/>
  <c r="BL43" i="69"/>
  <c r="BQ43" i="69" s="1"/>
  <c r="AX43" i="69"/>
  <c r="BU43" i="69"/>
  <c r="BX43" i="69" s="1"/>
  <c r="BD59" i="70"/>
  <c r="BI59" i="70" s="1"/>
  <c r="BV59" i="70"/>
  <c r="AV59" i="70"/>
  <c r="AW59" i="70"/>
  <c r="BM59" i="70"/>
  <c r="BP59" i="70" s="1"/>
  <c r="BL59" i="70"/>
  <c r="BQ59" i="70" s="1"/>
  <c r="BE59" i="70"/>
  <c r="BH59" i="70" s="1"/>
  <c r="AX59" i="70"/>
  <c r="BU59" i="70"/>
  <c r="BX59" i="70" s="1"/>
  <c r="BT11" i="70"/>
  <c r="BY11" i="70" s="1"/>
  <c r="AX11" i="70"/>
  <c r="BF11" i="70"/>
  <c r="BD11" i="70"/>
  <c r="BI11" i="70" s="1"/>
  <c r="BM11" i="70"/>
  <c r="BP11" i="70" s="1"/>
  <c r="BN11" i="70"/>
  <c r="BU11" i="70"/>
  <c r="BX11" i="70" s="1"/>
  <c r="BE11" i="70"/>
  <c r="BH11" i="70" s="1"/>
  <c r="BL11" i="70"/>
  <c r="BQ11" i="70" s="1"/>
  <c r="AV11" i="70"/>
  <c r="AW49" i="69"/>
  <c r="BM49" i="69"/>
  <c r="BP49" i="69" s="1"/>
  <c r="BF49" i="69"/>
  <c r="BE49" i="69"/>
  <c r="BH49" i="69" s="1"/>
  <c r="AV49" i="69"/>
  <c r="BL49" i="69"/>
  <c r="BQ49" i="69" s="1"/>
  <c r="BD49" i="69"/>
  <c r="BI49" i="69" s="1"/>
  <c r="BU49" i="69"/>
  <c r="BX49" i="69" s="1"/>
  <c r="AX49" i="69"/>
  <c r="BT49" i="69"/>
  <c r="BY49" i="69" s="1"/>
  <c r="BV49" i="69"/>
  <c r="BU15" i="69"/>
  <c r="BX15" i="69" s="1"/>
  <c r="BM15" i="69"/>
  <c r="BP15" i="69" s="1"/>
  <c r="AV15" i="69"/>
  <c r="AX15" i="69"/>
  <c r="BT15" i="69"/>
  <c r="BY15" i="69" s="1"/>
  <c r="BE15" i="69"/>
  <c r="BH15" i="69" s="1"/>
  <c r="BD15" i="69"/>
  <c r="BI15" i="69" s="1"/>
  <c r="BN15" i="69"/>
  <c r="BL15" i="69"/>
  <c r="BQ15" i="69" s="1"/>
  <c r="BF15" i="69"/>
  <c r="AW80" i="70"/>
  <c r="BT80" i="70"/>
  <c r="BY80" i="70" s="1"/>
  <c r="BU80" i="70"/>
  <c r="BX80" i="70" s="1"/>
  <c r="AV80" i="70"/>
  <c r="AX80" i="70"/>
  <c r="BE80" i="70"/>
  <c r="BH80" i="70" s="1"/>
  <c r="BD80" i="70"/>
  <c r="BI80" i="70" s="1"/>
  <c r="BL80" i="70"/>
  <c r="BQ80" i="70" s="1"/>
  <c r="BF80" i="70"/>
  <c r="BM80" i="70"/>
  <c r="BP80" i="70" s="1"/>
  <c r="AW21" i="69"/>
  <c r="BE21" i="69"/>
  <c r="BH21" i="69" s="1"/>
  <c r="AX21" i="69"/>
  <c r="BD21" i="69"/>
  <c r="BI21" i="69" s="1"/>
  <c r="BN21" i="69"/>
  <c r="AV21" i="69"/>
  <c r="BV21" i="69"/>
  <c r="BU21" i="69"/>
  <c r="BX21" i="69" s="1"/>
  <c r="BT21" i="69"/>
  <c r="BY21" i="69" s="1"/>
  <c r="BM21" i="69"/>
  <c r="BP21" i="69" s="1"/>
  <c r="AV44" i="70"/>
  <c r="BL44" i="70"/>
  <c r="BQ44" i="70" s="1"/>
  <c r="BF44" i="70"/>
  <c r="AX44" i="70"/>
  <c r="BM44" i="70"/>
  <c r="BP44" i="70" s="1"/>
  <c r="AW44" i="70"/>
  <c r="BD44" i="70"/>
  <c r="BI44" i="70" s="1"/>
  <c r="BU44" i="70"/>
  <c r="BX44" i="70" s="1"/>
  <c r="BT44" i="70"/>
  <c r="BY44" i="70" s="1"/>
  <c r="BE44" i="70"/>
  <c r="BH44" i="70" s="1"/>
  <c r="BF28" i="70"/>
  <c r="BU28" i="70"/>
  <c r="BX28" i="70" s="1"/>
  <c r="BE28" i="70"/>
  <c r="BH28" i="70" s="1"/>
  <c r="AX28" i="70"/>
  <c r="BL28" i="70"/>
  <c r="BQ28" i="70" s="1"/>
  <c r="AV28" i="70"/>
  <c r="BM28" i="70"/>
  <c r="BP28" i="70" s="1"/>
  <c r="BV28" i="70"/>
  <c r="BT28" i="70"/>
  <c r="BY28" i="70" s="1"/>
  <c r="BD28" i="70"/>
  <c r="BI28" i="70" s="1"/>
  <c r="BU45" i="69"/>
  <c r="BX45" i="69" s="1"/>
  <c r="BV45" i="69"/>
  <c r="BN45" i="69"/>
  <c r="BD45" i="69"/>
  <c r="BI45" i="69" s="1"/>
  <c r="BF45" i="69"/>
  <c r="AW45" i="69"/>
  <c r="AV45" i="69"/>
  <c r="BM45" i="69"/>
  <c r="BP45" i="69" s="1"/>
  <c r="BT45" i="69"/>
  <c r="BY45" i="69" s="1"/>
  <c r="AX96" i="70"/>
  <c r="BE96" i="70"/>
  <c r="BH96" i="70" s="1"/>
  <c r="BU96" i="70"/>
  <c r="BX96" i="70" s="1"/>
  <c r="BT96" i="70"/>
  <c r="BY96" i="70" s="1"/>
  <c r="BD96" i="70"/>
  <c r="BI96" i="70" s="1"/>
  <c r="BM96" i="70"/>
  <c r="BP96" i="70" s="1"/>
  <c r="BL96" i="70"/>
  <c r="BQ96" i="70" s="1"/>
  <c r="BN96" i="70"/>
  <c r="AW96" i="70"/>
  <c r="AX45" i="70"/>
  <c r="AV45" i="70"/>
  <c r="AW45" i="70"/>
  <c r="BU45" i="70"/>
  <c r="BX45" i="70" s="1"/>
  <c r="BL45" i="70"/>
  <c r="BQ45" i="70" s="1"/>
  <c r="BF45" i="70"/>
  <c r="BN45" i="70"/>
  <c r="BE45" i="70"/>
  <c r="BH45" i="70" s="1"/>
  <c r="BM45" i="70"/>
  <c r="BP45" i="70" s="1"/>
  <c r="BV45" i="70"/>
  <c r="BD45" i="70"/>
  <c r="BI45" i="70" s="1"/>
  <c r="BT45" i="70"/>
  <c r="BY45" i="70" s="1"/>
  <c r="AV94" i="66"/>
  <c r="BF94" i="66"/>
  <c r="BM94" i="66"/>
  <c r="BP94" i="66" s="1"/>
  <c r="BV94" i="66"/>
  <c r="AX94" i="66"/>
  <c r="BD94" i="66"/>
  <c r="BT94" i="66"/>
  <c r="BN94" i="66"/>
  <c r="AW94" i="66"/>
  <c r="BU94" i="66"/>
  <c r="BX94" i="66" s="1"/>
  <c r="BL94" i="66"/>
  <c r="BE94" i="66"/>
  <c r="BH94" i="66" s="1"/>
  <c r="BL32" i="66"/>
  <c r="BF32" i="66"/>
  <c r="BT32" i="66"/>
  <c r="BU32" i="66"/>
  <c r="BX32" i="66" s="1"/>
  <c r="AW32" i="66"/>
  <c r="BD32" i="66"/>
  <c r="BN32" i="66"/>
  <c r="AX32" i="66"/>
  <c r="BM32" i="66"/>
  <c r="BP32" i="66" s="1"/>
  <c r="BE32" i="66"/>
  <c r="BH32" i="66" s="1"/>
  <c r="BU91" i="70"/>
  <c r="BX91" i="70" s="1"/>
  <c r="BT91" i="70"/>
  <c r="BY91" i="70" s="1"/>
  <c r="BF91" i="70"/>
  <c r="BN91" i="70"/>
  <c r="BM91" i="70"/>
  <c r="BP91" i="70" s="1"/>
  <c r="AW91" i="70"/>
  <c r="AV91" i="70"/>
  <c r="BD91" i="70"/>
  <c r="BI91" i="70" s="1"/>
  <c r="BE91" i="70"/>
  <c r="BH91" i="70" s="1"/>
  <c r="BL91" i="70"/>
  <c r="BQ91" i="70" s="1"/>
  <c r="AX91" i="70"/>
  <c r="AX105" i="70"/>
  <c r="AW105" i="70"/>
  <c r="AV105" i="70"/>
  <c r="BL105" i="70"/>
  <c r="BQ105" i="70" s="1"/>
  <c r="BN105" i="70"/>
  <c r="BT105" i="70"/>
  <c r="BY105" i="70" s="1"/>
  <c r="BE105" i="70"/>
  <c r="BH105" i="70" s="1"/>
  <c r="BU105" i="70"/>
  <c r="BX105" i="70" s="1"/>
  <c r="BM105" i="70"/>
  <c r="BP105" i="70" s="1"/>
  <c r="BD105" i="70"/>
  <c r="BI105" i="70" s="1"/>
  <c r="BV105" i="70"/>
  <c r="BD68" i="66"/>
  <c r="AW68" i="66"/>
  <c r="BT68" i="66"/>
  <c r="BN68" i="66"/>
  <c r="BL68" i="66"/>
  <c r="BE68" i="66"/>
  <c r="BH68" i="66" s="1"/>
  <c r="AX68" i="66"/>
  <c r="BU68" i="66"/>
  <c r="BX68" i="66" s="1"/>
  <c r="BM68" i="66"/>
  <c r="BP68" i="66" s="1"/>
  <c r="BT30" i="69"/>
  <c r="BY30" i="69" s="1"/>
  <c r="BN30" i="69"/>
  <c r="BF30" i="69"/>
  <c r="BM30" i="69"/>
  <c r="BP30" i="69" s="1"/>
  <c r="AV30" i="69"/>
  <c r="BL30" i="69"/>
  <c r="BQ30" i="69" s="1"/>
  <c r="AW30" i="69"/>
  <c r="BD30" i="69"/>
  <c r="BI30" i="69" s="1"/>
  <c r="BU30" i="69"/>
  <c r="BX30" i="69" s="1"/>
  <c r="BE30" i="69"/>
  <c r="BH30" i="69" s="1"/>
  <c r="AX30" i="69"/>
  <c r="BD62" i="70"/>
  <c r="BI62" i="70" s="1"/>
  <c r="AV62" i="70"/>
  <c r="BN62" i="70"/>
  <c r="BL62" i="70"/>
  <c r="BQ62" i="70" s="1"/>
  <c r="BM62" i="70"/>
  <c r="BP62" i="70" s="1"/>
  <c r="AX62" i="70"/>
  <c r="BV62" i="70"/>
  <c r="BT62" i="70"/>
  <c r="BY62" i="70" s="1"/>
  <c r="BU62" i="70"/>
  <c r="BX62" i="70" s="1"/>
  <c r="BE62" i="70"/>
  <c r="BH62" i="70" s="1"/>
  <c r="AW62" i="70"/>
  <c r="BE47" i="69"/>
  <c r="BH47" i="69" s="1"/>
  <c r="BF47" i="69"/>
  <c r="AW47" i="69"/>
  <c r="BU47" i="69"/>
  <c r="BX47" i="69" s="1"/>
  <c r="BN47" i="69"/>
  <c r="AX47" i="69"/>
  <c r="BV47" i="69"/>
  <c r="BD47" i="69"/>
  <c r="BI47" i="69" s="1"/>
  <c r="BM47" i="69"/>
  <c r="BP47" i="69" s="1"/>
  <c r="BL47" i="69"/>
  <c r="BQ47" i="69" s="1"/>
  <c r="BT47" i="69"/>
  <c r="BY47" i="69" s="1"/>
  <c r="AV47" i="69"/>
  <c r="BT35" i="70"/>
  <c r="BY35" i="70" s="1"/>
  <c r="AV35" i="70"/>
  <c r="BD35" i="70"/>
  <c r="BI35" i="70" s="1"/>
  <c r="AW35" i="70"/>
  <c r="BM35" i="70"/>
  <c r="BP35" i="70" s="1"/>
  <c r="BL35" i="70"/>
  <c r="BQ35" i="70" s="1"/>
  <c r="AX35" i="70"/>
  <c r="BU35" i="70"/>
  <c r="BX35" i="70" s="1"/>
  <c r="BN35" i="70"/>
  <c r="BE35" i="70"/>
  <c r="BH35" i="70" s="1"/>
  <c r="AX95" i="70"/>
  <c r="BF95" i="70"/>
  <c r="BT95" i="70"/>
  <c r="BY95" i="70" s="1"/>
  <c r="BD95" i="70"/>
  <c r="BI95" i="70" s="1"/>
  <c r="BM95" i="70"/>
  <c r="BP95" i="70" s="1"/>
  <c r="AV95" i="70"/>
  <c r="BE95" i="70"/>
  <c r="BH95" i="70" s="1"/>
  <c r="BU95" i="70"/>
  <c r="BX95" i="70" s="1"/>
  <c r="BN95" i="70"/>
  <c r="AW95" i="70"/>
  <c r="BL95" i="70"/>
  <c r="BQ95" i="70" s="1"/>
  <c r="AW60" i="69"/>
  <c r="BL60" i="69"/>
  <c r="BQ60" i="69" s="1"/>
  <c r="AV60" i="69"/>
  <c r="BF60" i="69"/>
  <c r="BV60" i="69"/>
  <c r="BT60" i="69"/>
  <c r="BY60" i="69" s="1"/>
  <c r="BD60" i="69"/>
  <c r="BI60" i="69" s="1"/>
  <c r="AX60" i="69"/>
  <c r="BU60" i="69"/>
  <c r="BX60" i="69" s="1"/>
  <c r="BM60" i="69"/>
  <c r="BP60" i="69" s="1"/>
  <c r="BE60" i="69"/>
  <c r="BH60" i="69" s="1"/>
  <c r="AX97" i="70"/>
  <c r="AW97" i="70"/>
  <c r="BL97" i="70"/>
  <c r="BQ97" i="70" s="1"/>
  <c r="BE97" i="70"/>
  <c r="BH97" i="70" s="1"/>
  <c r="BM97" i="70"/>
  <c r="BP97" i="70" s="1"/>
  <c r="BD97" i="70"/>
  <c r="BI97" i="70" s="1"/>
  <c r="BU97" i="70"/>
  <c r="BX97" i="70" s="1"/>
  <c r="BF97" i="70"/>
  <c r="BV97" i="70"/>
  <c r="BT97" i="70"/>
  <c r="BY97" i="70" s="1"/>
  <c r="AV97" i="70"/>
  <c r="BU47" i="70"/>
  <c r="BX47" i="70" s="1"/>
  <c r="BD47" i="70"/>
  <c r="BI47" i="70" s="1"/>
  <c r="BL47" i="70"/>
  <c r="BQ47" i="70" s="1"/>
  <c r="AW47" i="70"/>
  <c r="BV47" i="70"/>
  <c r="AV47" i="70"/>
  <c r="BE47" i="70"/>
  <c r="BH47" i="70" s="1"/>
  <c r="BT47" i="70"/>
  <c r="BY47" i="70" s="1"/>
  <c r="AX47" i="70"/>
  <c r="BT54" i="70"/>
  <c r="BY54" i="70" s="1"/>
  <c r="BN54" i="70"/>
  <c r="AX54" i="70"/>
  <c r="BF54" i="70"/>
  <c r="BM54" i="70"/>
  <c r="BP54" i="70" s="1"/>
  <c r="AV54" i="70"/>
  <c r="BL54" i="70"/>
  <c r="BQ54" i="70" s="1"/>
  <c r="AW54" i="70"/>
  <c r="BE54" i="70"/>
  <c r="BH54" i="70" s="1"/>
  <c r="BU54" i="70"/>
  <c r="BX54" i="70" s="1"/>
  <c r="BL57" i="66"/>
  <c r="BD57" i="66"/>
  <c r="BT57" i="66"/>
  <c r="BN57" i="66"/>
  <c r="AW57" i="66"/>
  <c r="BE57" i="66"/>
  <c r="BH57" i="66" s="1"/>
  <c r="AX57" i="66"/>
  <c r="BM57" i="66"/>
  <c r="BP57" i="66" s="1"/>
  <c r="BU57" i="66"/>
  <c r="BX57" i="66" s="1"/>
  <c r="BL64" i="66"/>
  <c r="AX64" i="66"/>
  <c r="BT64" i="66"/>
  <c r="BV64" i="66"/>
  <c r="AW64" i="66"/>
  <c r="BF64" i="66"/>
  <c r="AV64" i="66"/>
  <c r="BE64" i="66"/>
  <c r="BH64" i="66" s="1"/>
  <c r="BM64" i="66"/>
  <c r="BP64" i="66" s="1"/>
  <c r="BU64" i="66"/>
  <c r="BX64" i="66" s="1"/>
  <c r="BD64" i="66"/>
  <c r="BT66" i="66"/>
  <c r="AV66" i="66"/>
  <c r="AW66" i="66"/>
  <c r="BF66" i="66"/>
  <c r="BL66" i="66"/>
  <c r="BU66" i="66"/>
  <c r="BX66" i="66" s="1"/>
  <c r="AX66" i="66"/>
  <c r="BM66" i="66"/>
  <c r="BP66" i="66" s="1"/>
  <c r="BE66" i="66"/>
  <c r="BH66" i="66" s="1"/>
  <c r="BD66" i="66"/>
  <c r="BN101" i="69"/>
  <c r="BF101" i="69"/>
  <c r="BD101" i="69"/>
  <c r="BI101" i="69" s="1"/>
  <c r="AV101" i="69"/>
  <c r="BE101" i="69"/>
  <c r="BH101" i="69" s="1"/>
  <c r="BU101" i="69"/>
  <c r="BX101" i="69" s="1"/>
  <c r="BT101" i="69"/>
  <c r="BY101" i="69" s="1"/>
  <c r="BV101" i="69"/>
  <c r="AX101" i="69"/>
  <c r="AW101" i="69"/>
  <c r="BL101" i="69"/>
  <c r="BQ101" i="69" s="1"/>
  <c r="BM101" i="69"/>
  <c r="BP101" i="69" s="1"/>
  <c r="AV56" i="69"/>
  <c r="BN56" i="69"/>
  <c r="BM56" i="69"/>
  <c r="BP56" i="69" s="1"/>
  <c r="BL56" i="69"/>
  <c r="BQ56" i="69" s="1"/>
  <c r="BE56" i="69"/>
  <c r="BH56" i="69" s="1"/>
  <c r="BF56" i="69"/>
  <c r="AW56" i="69"/>
  <c r="BT56" i="69"/>
  <c r="BY56" i="69" s="1"/>
  <c r="BU56" i="69"/>
  <c r="BX56" i="69" s="1"/>
  <c r="AX56" i="69"/>
  <c r="BE75" i="70"/>
  <c r="BH75" i="70" s="1"/>
  <c r="AX75" i="70"/>
  <c r="BT75" i="70"/>
  <c r="BY75" i="70" s="1"/>
  <c r="BD75" i="70"/>
  <c r="BI75" i="70" s="1"/>
  <c r="BU75" i="70"/>
  <c r="BX75" i="70" s="1"/>
  <c r="AV75" i="70"/>
  <c r="AW75" i="70"/>
  <c r="BM75" i="70"/>
  <c r="BP75" i="70" s="1"/>
  <c r="BN75" i="70"/>
  <c r="BL75" i="70"/>
  <c r="BQ75" i="70" s="1"/>
  <c r="AX104" i="69"/>
  <c r="BL104" i="69"/>
  <c r="BQ104" i="69" s="1"/>
  <c r="BT104" i="69"/>
  <c r="BY104" i="69" s="1"/>
  <c r="BU104" i="69"/>
  <c r="BX104" i="69" s="1"/>
  <c r="BE104" i="69"/>
  <c r="BH104" i="69" s="1"/>
  <c r="BV104" i="69"/>
  <c r="BD104" i="69"/>
  <c r="BI104" i="69" s="1"/>
  <c r="AW104" i="69"/>
  <c r="BM104" i="69"/>
  <c r="BP104" i="69" s="1"/>
  <c r="BF104" i="69"/>
  <c r="BT48" i="69"/>
  <c r="BY48" i="69" s="1"/>
  <c r="BF48" i="69"/>
  <c r="AW48" i="69"/>
  <c r="AV48" i="69"/>
  <c r="BN48" i="69"/>
  <c r="BM48" i="69"/>
  <c r="BP48" i="69" s="1"/>
  <c r="AX48" i="69"/>
  <c r="BL48" i="69"/>
  <c r="BQ48" i="69" s="1"/>
  <c r="BU48" i="69"/>
  <c r="BX48" i="69" s="1"/>
  <c r="BD48" i="69"/>
  <c r="BI48" i="69" s="1"/>
  <c r="BN43" i="70"/>
  <c r="BT43" i="70"/>
  <c r="BY43" i="70" s="1"/>
  <c r="BM43" i="70"/>
  <c r="BP43" i="70" s="1"/>
  <c r="AV43" i="70"/>
  <c r="BU43" i="70"/>
  <c r="BX43" i="70" s="1"/>
  <c r="BE43" i="70"/>
  <c r="BH43" i="70" s="1"/>
  <c r="AX43" i="70"/>
  <c r="BD43" i="70"/>
  <c r="BI43" i="70" s="1"/>
  <c r="BL43" i="70"/>
  <c r="BQ43" i="70" s="1"/>
  <c r="BV43" i="70"/>
  <c r="BD100" i="69"/>
  <c r="BI100" i="69" s="1"/>
  <c r="BM100" i="69"/>
  <c r="BP100" i="69" s="1"/>
  <c r="AV100" i="69"/>
  <c r="BL100" i="69"/>
  <c r="BQ100" i="69" s="1"/>
  <c r="BT100" i="69"/>
  <c r="BY100" i="69" s="1"/>
  <c r="AW100" i="69"/>
  <c r="BV100" i="69"/>
  <c r="AX100" i="69"/>
  <c r="BE100" i="69"/>
  <c r="BH100" i="69" s="1"/>
  <c r="BU100" i="69"/>
  <c r="BX100" i="69" s="1"/>
  <c r="AW9" i="69"/>
  <c r="BE9" i="69"/>
  <c r="BH9" i="69" s="1"/>
  <c r="AX9" i="69"/>
  <c r="BT9" i="69"/>
  <c r="BY9" i="69" s="1"/>
  <c r="BN9" i="69"/>
  <c r="BL9" i="69"/>
  <c r="BQ9" i="69" s="1"/>
  <c r="BU9" i="69"/>
  <c r="BX9" i="69" s="1"/>
  <c r="BD9" i="69"/>
  <c r="BI9" i="69" s="1"/>
  <c r="AV9" i="69"/>
  <c r="BF9" i="69"/>
  <c r="BM9" i="69"/>
  <c r="BP9" i="69" s="1"/>
  <c r="BU88" i="70"/>
  <c r="BX88" i="70" s="1"/>
  <c r="BT88" i="70"/>
  <c r="BY88" i="70" s="1"/>
  <c r="BM88" i="70"/>
  <c r="BP88" i="70" s="1"/>
  <c r="AV88" i="70"/>
  <c r="BF88" i="70"/>
  <c r="BN88" i="70"/>
  <c r="AW88" i="70"/>
  <c r="BD88" i="70"/>
  <c r="BI88" i="70" s="1"/>
  <c r="BL88" i="70"/>
  <c r="BQ88" i="70" s="1"/>
  <c r="AX88" i="70"/>
  <c r="BE88" i="70"/>
  <c r="BH88" i="70" s="1"/>
  <c r="BV94" i="69"/>
  <c r="BU94" i="69"/>
  <c r="BX94" i="69" s="1"/>
  <c r="BL94" i="69"/>
  <c r="BQ94" i="69" s="1"/>
  <c r="AW94" i="69"/>
  <c r="BD94" i="69"/>
  <c r="BI94" i="69" s="1"/>
  <c r="AV94" i="69"/>
  <c r="BE94" i="69"/>
  <c r="BH94" i="69" s="1"/>
  <c r="BT94" i="69"/>
  <c r="BY94" i="69" s="1"/>
  <c r="AX94" i="69"/>
  <c r="BF94" i="69"/>
  <c r="BM94" i="69"/>
  <c r="BP94" i="69" s="1"/>
  <c r="AW25" i="69"/>
  <c r="BE25" i="69"/>
  <c r="BH25" i="69" s="1"/>
  <c r="AX25" i="69"/>
  <c r="BD25" i="69"/>
  <c r="BI25" i="69" s="1"/>
  <c r="BN25" i="69"/>
  <c r="AV25" i="69"/>
  <c r="BL25" i="69"/>
  <c r="BQ25" i="69" s="1"/>
  <c r="BF25" i="69"/>
  <c r="BM25" i="69"/>
  <c r="BP25" i="69" s="1"/>
  <c r="BV25" i="69"/>
  <c r="BU25" i="69"/>
  <c r="BX25" i="69" s="1"/>
  <c r="BT25" i="69"/>
  <c r="BY25" i="69" s="1"/>
  <c r="BV46" i="70"/>
  <c r="BN46" i="70"/>
  <c r="BF46" i="70"/>
  <c r="BL46" i="70"/>
  <c r="BQ46" i="70" s="1"/>
  <c r="BM46" i="70"/>
  <c r="BP46" i="70" s="1"/>
  <c r="AV46" i="70"/>
  <c r="BE46" i="70"/>
  <c r="BH46" i="70" s="1"/>
  <c r="BD46" i="70"/>
  <c r="BI46" i="70" s="1"/>
  <c r="BT46" i="70"/>
  <c r="BY46" i="70" s="1"/>
  <c r="BU46" i="70"/>
  <c r="BX46" i="70" s="1"/>
  <c r="AW46" i="70"/>
  <c r="AW21" i="70"/>
  <c r="AX21" i="70"/>
  <c r="BL21" i="70"/>
  <c r="BQ21" i="70" s="1"/>
  <c r="BM21" i="70"/>
  <c r="BP21" i="70" s="1"/>
  <c r="BV21" i="70"/>
  <c r="BT21" i="70"/>
  <c r="BY21" i="70" s="1"/>
  <c r="BU21" i="70"/>
  <c r="BX21" i="70" s="1"/>
  <c r="AV21" i="70"/>
  <c r="BN21" i="70"/>
  <c r="BD21" i="70"/>
  <c r="BI21" i="70" s="1"/>
  <c r="BE21" i="70"/>
  <c r="BH21" i="70" s="1"/>
  <c r="BE81" i="66"/>
  <c r="BH81" i="66" s="1"/>
  <c r="BL81" i="66"/>
  <c r="BT81" i="66"/>
  <c r="BM81" i="66"/>
  <c r="BP81" i="66" s="1"/>
  <c r="AX81" i="66"/>
  <c r="BF81" i="66"/>
  <c r="BU81" i="66"/>
  <c r="BX81" i="66" s="1"/>
  <c r="AW81" i="66"/>
  <c r="BD81" i="66"/>
  <c r="AV15" i="66"/>
  <c r="BL15" i="66"/>
  <c r="BN15" i="66"/>
  <c r="BT15" i="66"/>
  <c r="AX15" i="66"/>
  <c r="BE15" i="66"/>
  <c r="BH15" i="66" s="1"/>
  <c r="BU15" i="66"/>
  <c r="BX15" i="66" s="1"/>
  <c r="BM15" i="66"/>
  <c r="BP15" i="66" s="1"/>
  <c r="BD15" i="66"/>
  <c r="BF15" i="66"/>
  <c r="AW15" i="66"/>
  <c r="BM85" i="69"/>
  <c r="BP85" i="69" s="1"/>
  <c r="BT85" i="69"/>
  <c r="BY85" i="69" s="1"/>
  <c r="AX85" i="69"/>
  <c r="BE85" i="69"/>
  <c r="BH85" i="69" s="1"/>
  <c r="BN85" i="69"/>
  <c r="AW85" i="69"/>
  <c r="BD85" i="69"/>
  <c r="BI85" i="69" s="1"/>
  <c r="BL85" i="69"/>
  <c r="BQ85" i="69" s="1"/>
  <c r="BF85" i="69"/>
  <c r="BU85" i="69"/>
  <c r="BX85" i="69" s="1"/>
  <c r="BV85" i="69"/>
  <c r="BD99" i="70"/>
  <c r="BI99" i="70" s="1"/>
  <c r="BV99" i="70"/>
  <c r="BN99" i="70"/>
  <c r="BF99" i="70"/>
  <c r="BM99" i="70"/>
  <c r="BP99" i="70" s="1"/>
  <c r="BL99" i="70"/>
  <c r="BQ99" i="70" s="1"/>
  <c r="AV99" i="70"/>
  <c r="AW99" i="70"/>
  <c r="BT99" i="70"/>
  <c r="BY99" i="70" s="1"/>
  <c r="BU99" i="70"/>
  <c r="BX99" i="70" s="1"/>
  <c r="BE99" i="70"/>
  <c r="BH99" i="70" s="1"/>
  <c r="AX99" i="70"/>
  <c r="BU37" i="70"/>
  <c r="BX37" i="70" s="1"/>
  <c r="BV37" i="70"/>
  <c r="BE37" i="70"/>
  <c r="BH37" i="70" s="1"/>
  <c r="BN37" i="70"/>
  <c r="BM37" i="70"/>
  <c r="BP37" i="70" s="1"/>
  <c r="BL37" i="70"/>
  <c r="BQ37" i="70" s="1"/>
  <c r="BD37" i="70"/>
  <c r="BI37" i="70" s="1"/>
  <c r="AW37" i="70"/>
  <c r="BT37" i="70"/>
  <c r="BY37" i="70" s="1"/>
  <c r="AV37" i="70"/>
  <c r="AX37" i="70"/>
  <c r="BU29" i="69"/>
  <c r="BX29" i="69" s="1"/>
  <c r="BD29" i="69"/>
  <c r="BI29" i="69" s="1"/>
  <c r="BL29" i="69"/>
  <c r="BQ29" i="69" s="1"/>
  <c r="BV29" i="69"/>
  <c r="AX29" i="69"/>
  <c r="BM29" i="69"/>
  <c r="BP29" i="69" s="1"/>
  <c r="BT29" i="69"/>
  <c r="BY29" i="69" s="1"/>
  <c r="AW29" i="69"/>
  <c r="AV29" i="69"/>
  <c r="BE29" i="69"/>
  <c r="BH29" i="69" s="1"/>
  <c r="BU26" i="70"/>
  <c r="BX26" i="70" s="1"/>
  <c r="BE26" i="70"/>
  <c r="BH26" i="70" s="1"/>
  <c r="BF26" i="70"/>
  <c r="AV26" i="70"/>
  <c r="BM26" i="70"/>
  <c r="BP26" i="70" s="1"/>
  <c r="BL26" i="70"/>
  <c r="BQ26" i="70" s="1"/>
  <c r="AX26" i="70"/>
  <c r="BV26" i="70"/>
  <c r="BT26" i="70"/>
  <c r="BY26" i="70" s="1"/>
  <c r="AW26" i="70"/>
  <c r="BD26" i="70"/>
  <c r="BI26" i="70" s="1"/>
  <c r="AV105" i="69"/>
  <c r="BD105" i="69"/>
  <c r="BI105" i="69" s="1"/>
  <c r="BN105" i="69"/>
  <c r="BV105" i="69"/>
  <c r="AX105" i="69"/>
  <c r="BT105" i="69"/>
  <c r="BY105" i="69" s="1"/>
  <c r="BL105" i="69"/>
  <c r="BQ105" i="69" s="1"/>
  <c r="BM105" i="69"/>
  <c r="BP105" i="69" s="1"/>
  <c r="BU105" i="69"/>
  <c r="BX105" i="69" s="1"/>
  <c r="BE105" i="69"/>
  <c r="BH105" i="69" s="1"/>
  <c r="AV40" i="69"/>
  <c r="BV40" i="69"/>
  <c r="BD40" i="69"/>
  <c r="BI40" i="69" s="1"/>
  <c r="BF40" i="69"/>
  <c r="BM40" i="69"/>
  <c r="BP40" i="69" s="1"/>
  <c r="AX40" i="69"/>
  <c r="BU40" i="69"/>
  <c r="BX40" i="69" s="1"/>
  <c r="AW40" i="69"/>
  <c r="BT40" i="69"/>
  <c r="BY40" i="69" s="1"/>
  <c r="BN40" i="69"/>
  <c r="BE40" i="69"/>
  <c r="BH40" i="69" s="1"/>
  <c r="BL40" i="69"/>
  <c r="BQ40" i="69" s="1"/>
  <c r="BM84" i="70"/>
  <c r="BP84" i="70" s="1"/>
  <c r="BD84" i="70"/>
  <c r="BI84" i="70" s="1"/>
  <c r="AW84" i="70"/>
  <c r="AV84" i="70"/>
  <c r="BL84" i="70"/>
  <c r="BQ84" i="70" s="1"/>
  <c r="BT84" i="70"/>
  <c r="BY84" i="70" s="1"/>
  <c r="BN84" i="70"/>
  <c r="AX84" i="70"/>
  <c r="BU84" i="70"/>
  <c r="BX84" i="70" s="1"/>
  <c r="BE84" i="70"/>
  <c r="BH84" i="70" s="1"/>
  <c r="AW19" i="70"/>
  <c r="AX19" i="70"/>
  <c r="BT19" i="70"/>
  <c r="BY19" i="70" s="1"/>
  <c r="BM19" i="70"/>
  <c r="BP19" i="70" s="1"/>
  <c r="BV19" i="70"/>
  <c r="BN19" i="70"/>
  <c r="BD19" i="70"/>
  <c r="BI19" i="70" s="1"/>
  <c r="BF19" i="70"/>
  <c r="BE19" i="70"/>
  <c r="BH19" i="70" s="1"/>
  <c r="AV19" i="70"/>
  <c r="BL19" i="70"/>
  <c r="BQ19" i="70" s="1"/>
  <c r="BL86" i="66"/>
  <c r="BD86" i="66"/>
  <c r="BV86" i="66"/>
  <c r="BM86" i="66"/>
  <c r="BP86" i="66" s="1"/>
  <c r="AW86" i="66"/>
  <c r="BE86" i="66"/>
  <c r="BH86" i="66" s="1"/>
  <c r="BF86" i="66"/>
  <c r="AV86" i="66"/>
  <c r="BT86" i="66"/>
  <c r="BU86" i="66"/>
  <c r="BX86" i="66" s="1"/>
  <c r="AX86" i="66"/>
  <c r="BD24" i="66"/>
  <c r="BE24" i="66"/>
  <c r="BH24" i="66" s="1"/>
  <c r="BN24" i="66"/>
  <c r="BV24" i="66"/>
  <c r="AX24" i="66"/>
  <c r="BL24" i="66"/>
  <c r="AV24" i="66"/>
  <c r="BT24" i="66"/>
  <c r="BM24" i="66"/>
  <c r="BP24" i="66" s="1"/>
  <c r="BU24" i="66"/>
  <c r="BX24" i="66" s="1"/>
  <c r="AW24" i="66"/>
  <c r="BV98" i="66"/>
  <c r="AV98" i="66"/>
  <c r="BD98" i="66"/>
  <c r="BL98" i="66"/>
  <c r="BE98" i="66"/>
  <c r="BH98" i="66" s="1"/>
  <c r="AX98" i="66"/>
  <c r="BU98" i="66"/>
  <c r="BX98" i="66" s="1"/>
  <c r="BT98" i="66"/>
  <c r="AW98" i="66"/>
  <c r="BM98" i="66"/>
  <c r="BP98" i="66" s="1"/>
  <c r="BV31" i="66"/>
  <c r="AW31" i="66"/>
  <c r="AV31" i="66"/>
  <c r="BF31" i="66"/>
  <c r="BL31" i="66"/>
  <c r="AX31" i="66"/>
  <c r="BU31" i="66"/>
  <c r="BX31" i="66" s="1"/>
  <c r="BM31" i="66"/>
  <c r="BP31" i="66" s="1"/>
  <c r="BD31" i="66"/>
  <c r="BT31" i="66"/>
  <c r="BD80" i="69"/>
  <c r="BI80" i="69" s="1"/>
  <c r="AX80" i="69"/>
  <c r="BE80" i="69"/>
  <c r="BH80" i="69" s="1"/>
  <c r="BN80" i="69"/>
  <c r="BT80" i="69"/>
  <c r="BY80" i="69" s="1"/>
  <c r="BU80" i="69"/>
  <c r="BX80" i="69" s="1"/>
  <c r="AV80" i="69"/>
  <c r="BL80" i="69"/>
  <c r="BQ80" i="69" s="1"/>
  <c r="AW80" i="69"/>
  <c r="BM80" i="69"/>
  <c r="BP80" i="69" s="1"/>
  <c r="BV80" i="69"/>
  <c r="BL10" i="69"/>
  <c r="BQ10" i="69" s="1"/>
  <c r="BM10" i="69"/>
  <c r="BP10" i="69" s="1"/>
  <c r="BD10" i="69"/>
  <c r="BI10" i="69" s="1"/>
  <c r="BE10" i="69"/>
  <c r="BH10" i="69" s="1"/>
  <c r="BU10" i="69"/>
  <c r="BX10" i="69" s="1"/>
  <c r="BT10" i="69"/>
  <c r="BY10" i="69" s="1"/>
  <c r="AX10" i="69"/>
  <c r="AW10" i="69"/>
  <c r="BV68" i="70"/>
  <c r="BN68" i="70"/>
  <c r="BD68" i="70"/>
  <c r="BI68" i="70" s="1"/>
  <c r="AW68" i="70"/>
  <c r="BE68" i="70"/>
  <c r="BH68" i="70" s="1"/>
  <c r="AX68" i="70"/>
  <c r="AV68" i="70"/>
  <c r="BU68" i="70"/>
  <c r="BX68" i="70" s="1"/>
  <c r="BT68" i="70"/>
  <c r="BY68" i="70" s="1"/>
  <c r="BM68" i="70"/>
  <c r="BP68" i="70" s="1"/>
  <c r="BT75" i="69"/>
  <c r="BY75" i="69" s="1"/>
  <c r="AX75" i="69"/>
  <c r="BN75" i="69"/>
  <c r="BU75" i="69"/>
  <c r="BX75" i="69" s="1"/>
  <c r="BE75" i="69"/>
  <c r="BH75" i="69" s="1"/>
  <c r="AV75" i="69"/>
  <c r="BL75" i="69"/>
  <c r="BQ75" i="69" s="1"/>
  <c r="BD75" i="69"/>
  <c r="BI75" i="69" s="1"/>
  <c r="BM75" i="69"/>
  <c r="BP75" i="69" s="1"/>
  <c r="AW75" i="69"/>
  <c r="BF75" i="69"/>
  <c r="AX12" i="69"/>
  <c r="BU12" i="69"/>
  <c r="BX12" i="69" s="1"/>
  <c r="BE12" i="69"/>
  <c r="BH12" i="69" s="1"/>
  <c r="BN12" i="69"/>
  <c r="BT12" i="69"/>
  <c r="BY12" i="69" s="1"/>
  <c r="BF12" i="69"/>
  <c r="BM12" i="69"/>
  <c r="BP12" i="69" s="1"/>
  <c r="BL12" i="69"/>
  <c r="BQ12" i="69" s="1"/>
  <c r="AV12" i="69"/>
  <c r="AX33" i="70"/>
  <c r="BU33" i="70"/>
  <c r="BX33" i="70" s="1"/>
  <c r="BN33" i="70"/>
  <c r="BF33" i="70"/>
  <c r="AV33" i="70"/>
  <c r="BL33" i="70"/>
  <c r="BQ33" i="70" s="1"/>
  <c r="BT33" i="70"/>
  <c r="BY33" i="70" s="1"/>
  <c r="BD33" i="70"/>
  <c r="BI33" i="70" s="1"/>
  <c r="BE33" i="70"/>
  <c r="BH33" i="70" s="1"/>
  <c r="BM33" i="70"/>
  <c r="BP33" i="70" s="1"/>
  <c r="AW33" i="70"/>
  <c r="BE46" i="69"/>
  <c r="BH46" i="69" s="1"/>
  <c r="AX46" i="69"/>
  <c r="BN46" i="69"/>
  <c r="BM46" i="69"/>
  <c r="BP46" i="69" s="1"/>
  <c r="BV46" i="69"/>
  <c r="BU46" i="69"/>
  <c r="BX46" i="69" s="1"/>
  <c r="AV46" i="69"/>
  <c r="AW46" i="69"/>
  <c r="BT46" i="69"/>
  <c r="BY46" i="69" s="1"/>
  <c r="BL46" i="69"/>
  <c r="BQ46" i="69" s="1"/>
  <c r="BD46" i="69"/>
  <c r="BI46" i="69" s="1"/>
  <c r="BF46" i="69"/>
  <c r="AV24" i="70"/>
  <c r="BD24" i="70"/>
  <c r="BI24" i="70" s="1"/>
  <c r="BL24" i="70"/>
  <c r="BQ24" i="70" s="1"/>
  <c r="AX24" i="70"/>
  <c r="BN24" i="70"/>
  <c r="BM24" i="70"/>
  <c r="BP24" i="70" s="1"/>
  <c r="AW24" i="70"/>
  <c r="BE24" i="70"/>
  <c r="BH24" i="70" s="1"/>
  <c r="BT24" i="70"/>
  <c r="BY24" i="70" s="1"/>
  <c r="BU24" i="70"/>
  <c r="BX24" i="70" s="1"/>
  <c r="BF53" i="70"/>
  <c r="AV53" i="70"/>
  <c r="BL53" i="70"/>
  <c r="BQ53" i="70" s="1"/>
  <c r="BD53" i="70"/>
  <c r="BI53" i="70" s="1"/>
  <c r="BE53" i="70"/>
  <c r="BH53" i="70" s="1"/>
  <c r="BU53" i="70"/>
  <c r="BX53" i="70" s="1"/>
  <c r="BV53" i="70"/>
  <c r="BM53" i="70"/>
  <c r="BP53" i="70" s="1"/>
  <c r="BD73" i="69"/>
  <c r="BI73" i="69" s="1"/>
  <c r="AX73" i="69"/>
  <c r="AV73" i="69"/>
  <c r="BE73" i="69"/>
  <c r="BH73" i="69" s="1"/>
  <c r="AW73" i="69"/>
  <c r="BL73" i="69"/>
  <c r="BQ73" i="69" s="1"/>
  <c r="BT73" i="69"/>
  <c r="BY73" i="69" s="1"/>
  <c r="BM73" i="69"/>
  <c r="BP73" i="69" s="1"/>
  <c r="BF73" i="69"/>
  <c r="BT61" i="70"/>
  <c r="BY61" i="70" s="1"/>
  <c r="BE61" i="70"/>
  <c r="BH61" i="70" s="1"/>
  <c r="BF61" i="70"/>
  <c r="BN61" i="70"/>
  <c r="BU61" i="70"/>
  <c r="BX61" i="70" s="1"/>
  <c r="BL61" i="70"/>
  <c r="BQ61" i="70" s="1"/>
  <c r="BV61" i="70"/>
  <c r="BD61" i="70"/>
  <c r="BI61" i="70" s="1"/>
  <c r="AV61" i="70"/>
  <c r="AX61" i="70"/>
  <c r="AW61" i="70"/>
  <c r="BM61" i="70"/>
  <c r="BP61" i="70" s="1"/>
  <c r="AX25" i="70"/>
  <c r="BV25" i="70"/>
  <c r="BT25" i="70"/>
  <c r="BY25" i="70" s="1"/>
  <c r="BD25" i="70"/>
  <c r="BI25" i="70" s="1"/>
  <c r="AW25" i="70"/>
  <c r="AV25" i="70"/>
  <c r="BM25" i="70"/>
  <c r="BP25" i="70" s="1"/>
  <c r="BN25" i="70"/>
  <c r="BL25" i="70"/>
  <c r="BQ25" i="70" s="1"/>
  <c r="BU25" i="70"/>
  <c r="BX25" i="70" s="1"/>
  <c r="BE25" i="70"/>
  <c r="BH25" i="70" s="1"/>
  <c r="BE46" i="66"/>
  <c r="BH46" i="66" s="1"/>
  <c r="BL46" i="66"/>
  <c r="BT46" i="66"/>
  <c r="BM46" i="66"/>
  <c r="BP46" i="66" s="1"/>
  <c r="AX46" i="66"/>
  <c r="BF46" i="66"/>
  <c r="BU46" i="66"/>
  <c r="BX46" i="66" s="1"/>
  <c r="AW46" i="66"/>
  <c r="AV46" i="66"/>
  <c r="BD46" i="66"/>
  <c r="AW18" i="66"/>
  <c r="AX18" i="66"/>
  <c r="AV18" i="66"/>
  <c r="BT18" i="66"/>
  <c r="BN18" i="66"/>
  <c r="BL18" i="66"/>
  <c r="BM18" i="66"/>
  <c r="BP18" i="66" s="1"/>
  <c r="BU18" i="66"/>
  <c r="BX18" i="66" s="1"/>
  <c r="BE18" i="66"/>
  <c r="BH18" i="66" s="1"/>
  <c r="BD18" i="66"/>
  <c r="BT61" i="66"/>
  <c r="AX61" i="66"/>
  <c r="BN61" i="66"/>
  <c r="BD61" i="66"/>
  <c r="BF61" i="66"/>
  <c r="AW61" i="66"/>
  <c r="BL61" i="66"/>
  <c r="BE61" i="66"/>
  <c r="BH61" i="66" s="1"/>
  <c r="BU61" i="66"/>
  <c r="BX61" i="66" s="1"/>
  <c r="BM61" i="66"/>
  <c r="BP61" i="66" s="1"/>
  <c r="AV61" i="66"/>
  <c r="AV103" i="69"/>
  <c r="BE103" i="69"/>
  <c r="BH103" i="69" s="1"/>
  <c r="BF103" i="69"/>
  <c r="AX103" i="69"/>
  <c r="BU103" i="69"/>
  <c r="BX103" i="69" s="1"/>
  <c r="BT103" i="69"/>
  <c r="BY103" i="69" s="1"/>
  <c r="BL103" i="69"/>
  <c r="BQ103" i="69" s="1"/>
  <c r="AW103" i="69"/>
  <c r="BD103" i="69"/>
  <c r="BI103" i="69" s="1"/>
  <c r="BM103" i="69"/>
  <c r="BP103" i="69" s="1"/>
  <c r="BV103" i="69"/>
  <c r="AX42" i="69"/>
  <c r="BF42" i="69"/>
  <c r="BE42" i="69"/>
  <c r="BH42" i="69" s="1"/>
  <c r="BM42" i="69"/>
  <c r="BP42" i="69" s="1"/>
  <c r="BT42" i="69"/>
  <c r="BY42" i="69" s="1"/>
  <c r="AW42" i="69"/>
  <c r="BV42" i="69"/>
  <c r="BN42" i="69"/>
  <c r="BL42" i="69"/>
  <c r="BQ42" i="69" s="1"/>
  <c r="BD42" i="69"/>
  <c r="BI42" i="69" s="1"/>
  <c r="BU42" i="69"/>
  <c r="BX42" i="69" s="1"/>
  <c r="AV42" i="69"/>
  <c r="AV71" i="70"/>
  <c r="BU71" i="70"/>
  <c r="BX71" i="70" s="1"/>
  <c r="BF71" i="70"/>
  <c r="BN71" i="70"/>
  <c r="AX71" i="70"/>
  <c r="BE71" i="70"/>
  <c r="BH71" i="70" s="1"/>
  <c r="BV71" i="70"/>
  <c r="BM71" i="70"/>
  <c r="BP71" i="70" s="1"/>
  <c r="BL71" i="70"/>
  <c r="BQ71" i="70" s="1"/>
  <c r="BD71" i="70"/>
  <c r="BI71" i="70" s="1"/>
  <c r="BT71" i="70"/>
  <c r="BY71" i="70" s="1"/>
  <c r="AW71" i="70"/>
  <c r="BM99" i="69"/>
  <c r="BP99" i="69" s="1"/>
  <c r="BU99" i="69"/>
  <c r="BX99" i="69" s="1"/>
  <c r="BD99" i="69"/>
  <c r="BI99" i="69" s="1"/>
  <c r="BL99" i="69"/>
  <c r="BQ99" i="69" s="1"/>
  <c r="BT99" i="69"/>
  <c r="BY99" i="69" s="1"/>
  <c r="AV99" i="69"/>
  <c r="AW99" i="69"/>
  <c r="AX99" i="69"/>
  <c r="BE99" i="69"/>
  <c r="BH99" i="69" s="1"/>
  <c r="AW62" i="69"/>
  <c r="BU62" i="69"/>
  <c r="BX62" i="69" s="1"/>
  <c r="BE62" i="69"/>
  <c r="BH62" i="69" s="1"/>
  <c r="BN62" i="69"/>
  <c r="AX62" i="69"/>
  <c r="AV62" i="69"/>
  <c r="BT62" i="69"/>
  <c r="BY62" i="69" s="1"/>
  <c r="BV62" i="69"/>
  <c r="BD62" i="69"/>
  <c r="BI62" i="69" s="1"/>
  <c r="BM62" i="69"/>
  <c r="BP62" i="69" s="1"/>
  <c r="BL62" i="69"/>
  <c r="BQ62" i="69" s="1"/>
  <c r="BF40" i="70"/>
  <c r="AW40" i="70"/>
  <c r="BV40" i="70"/>
  <c r="AV40" i="70"/>
  <c r="BM40" i="70"/>
  <c r="BP40" i="70" s="1"/>
  <c r="BE40" i="70"/>
  <c r="BH40" i="70" s="1"/>
  <c r="BN40" i="70"/>
  <c r="BL40" i="70"/>
  <c r="BQ40" i="70" s="1"/>
  <c r="BT40" i="70"/>
  <c r="BY40" i="70" s="1"/>
  <c r="BD40" i="70"/>
  <c r="BI40" i="70" s="1"/>
  <c r="AX40" i="70"/>
  <c r="BU40" i="70"/>
  <c r="BX40" i="70" s="1"/>
  <c r="BD81" i="69"/>
  <c r="BI81" i="69" s="1"/>
  <c r="BL81" i="69"/>
  <c r="BQ81" i="69" s="1"/>
  <c r="BT81" i="69"/>
  <c r="BY81" i="69" s="1"/>
  <c r="BV81" i="69"/>
  <c r="BE81" i="69"/>
  <c r="BH81" i="69" s="1"/>
  <c r="AV81" i="69"/>
  <c r="BM81" i="69"/>
  <c r="BP81" i="69" s="1"/>
  <c r="BN81" i="69"/>
  <c r="AW81" i="69"/>
  <c r="BU81" i="69"/>
  <c r="BX81" i="69" s="1"/>
  <c r="AX81" i="69"/>
  <c r="BT17" i="69"/>
  <c r="BY17" i="69" s="1"/>
  <c r="BF17" i="69"/>
  <c r="AW17" i="69"/>
  <c r="BE17" i="69"/>
  <c r="BH17" i="69" s="1"/>
  <c r="BM17" i="69"/>
  <c r="BP17" i="69" s="1"/>
  <c r="BD17" i="69"/>
  <c r="BI17" i="69" s="1"/>
  <c r="BV17" i="69"/>
  <c r="AX17" i="69"/>
  <c r="AV17" i="69"/>
  <c r="BN17" i="69"/>
  <c r="BL17" i="69"/>
  <c r="BQ17" i="69" s="1"/>
  <c r="BU17" i="69"/>
  <c r="BX17" i="69" s="1"/>
  <c r="BN67" i="70"/>
  <c r="AW67" i="70"/>
  <c r="BF67" i="70"/>
  <c r="BD67" i="70"/>
  <c r="BI67" i="70" s="1"/>
  <c r="BU67" i="70"/>
  <c r="BX67" i="70" s="1"/>
  <c r="BT67" i="70"/>
  <c r="BY67" i="70" s="1"/>
  <c r="BL67" i="70"/>
  <c r="BQ67" i="70" s="1"/>
  <c r="AV67" i="70"/>
  <c r="AX67" i="70"/>
  <c r="BM67" i="70"/>
  <c r="BP67" i="70" s="1"/>
  <c r="BE67" i="70"/>
  <c r="BH67" i="70" s="1"/>
  <c r="BV92" i="69"/>
  <c r="AV92" i="69"/>
  <c r="BU92" i="69"/>
  <c r="BX92" i="69" s="1"/>
  <c r="AX92" i="69"/>
  <c r="BD92" i="69"/>
  <c r="BI92" i="69" s="1"/>
  <c r="BN92" i="69"/>
  <c r="AW92" i="69"/>
  <c r="BL92" i="69"/>
  <c r="BQ92" i="69" s="1"/>
  <c r="BE92" i="69"/>
  <c r="BH92" i="69" s="1"/>
  <c r="BM92" i="69"/>
  <c r="BP92" i="69" s="1"/>
  <c r="BT39" i="69"/>
  <c r="BY39" i="69" s="1"/>
  <c r="BF39" i="69"/>
  <c r="AV39" i="69"/>
  <c r="BD39" i="69"/>
  <c r="BI39" i="69" s="1"/>
  <c r="BU39" i="69"/>
  <c r="BX39" i="69" s="1"/>
  <c r="BE39" i="69"/>
  <c r="BH39" i="69" s="1"/>
  <c r="AX39" i="69"/>
  <c r="BL39" i="69"/>
  <c r="BQ39" i="69" s="1"/>
  <c r="BM39" i="69"/>
  <c r="BP39" i="69" s="1"/>
  <c r="AW39" i="69"/>
  <c r="BV29" i="70"/>
  <c r="BD29" i="70"/>
  <c r="BI29" i="70" s="1"/>
  <c r="BM29" i="70"/>
  <c r="BP29" i="70" s="1"/>
  <c r="AX29" i="70"/>
  <c r="BT29" i="70"/>
  <c r="BY29" i="70" s="1"/>
  <c r="AV29" i="70"/>
  <c r="BL29" i="70"/>
  <c r="BQ29" i="70" s="1"/>
  <c r="BU29" i="70"/>
  <c r="BX29" i="70" s="1"/>
  <c r="AW29" i="70"/>
  <c r="BE29" i="70"/>
  <c r="BH29" i="70" s="1"/>
  <c r="BE82" i="70"/>
  <c r="BH82" i="70" s="1"/>
  <c r="BT82" i="70"/>
  <c r="BY82" i="70" s="1"/>
  <c r="BN82" i="70"/>
  <c r="BV82" i="70"/>
  <c r="AX82" i="70"/>
  <c r="BD82" i="70"/>
  <c r="BI82" i="70" s="1"/>
  <c r="BM82" i="70"/>
  <c r="BP82" i="70" s="1"/>
  <c r="AW82" i="70"/>
  <c r="BL82" i="70"/>
  <c r="BQ82" i="70" s="1"/>
  <c r="AV82" i="70"/>
  <c r="BF82" i="70"/>
  <c r="BU82" i="70"/>
  <c r="BX82" i="70" s="1"/>
  <c r="BL76" i="66"/>
  <c r="AW76" i="66"/>
  <c r="BU76" i="66"/>
  <c r="BX76" i="66" s="1"/>
  <c r="BN76" i="66"/>
  <c r="BM76" i="66"/>
  <c r="BP76" i="66" s="1"/>
  <c r="AV76" i="66"/>
  <c r="BF76" i="66"/>
  <c r="AX76" i="66"/>
  <c r="BE76" i="66"/>
  <c r="BH76" i="66" s="1"/>
  <c r="BT76" i="66"/>
  <c r="BV76" i="66"/>
  <c r="BD76" i="66"/>
  <c r="BE11" i="66"/>
  <c r="BH11" i="66" s="1"/>
  <c r="AX11" i="66"/>
  <c r="BN11" i="66"/>
  <c r="BM11" i="66"/>
  <c r="BP11" i="66" s="1"/>
  <c r="BV11" i="66"/>
  <c r="AW11" i="66"/>
  <c r="BD11" i="66"/>
  <c r="AV11" i="66"/>
  <c r="BF11" i="66"/>
  <c r="BT11" i="66"/>
  <c r="BU11" i="66"/>
  <c r="BX11" i="66" s="1"/>
  <c r="BL11" i="66"/>
  <c r="BF73" i="66"/>
  <c r="AV73" i="66"/>
  <c r="AW73" i="66"/>
  <c r="BN73" i="66"/>
  <c r="BT73" i="66"/>
  <c r="BV73" i="66"/>
  <c r="BE73" i="66"/>
  <c r="BH73" i="66" s="1"/>
  <c r="AX73" i="66"/>
  <c r="BD73" i="66"/>
  <c r="BU73" i="66"/>
  <c r="BX73" i="66" s="1"/>
  <c r="BL73" i="66"/>
  <c r="BF10" i="66"/>
  <c r="AV10" i="66"/>
  <c r="AX10" i="66"/>
  <c r="BN10" i="66"/>
  <c r="BV10" i="66"/>
  <c r="BU10" i="66"/>
  <c r="BX10" i="66" s="1"/>
  <c r="BE10" i="66"/>
  <c r="BH10" i="66" s="1"/>
  <c r="AW10" i="66"/>
  <c r="BD10" i="66"/>
  <c r="BT10" i="66"/>
  <c r="BM10" i="66"/>
  <c r="BP10" i="66" s="1"/>
  <c r="BL10" i="66"/>
  <c r="BU45" i="66"/>
  <c r="BX45" i="66" s="1"/>
  <c r="AX45" i="66"/>
  <c r="BM45" i="66"/>
  <c r="BP45" i="66" s="1"/>
  <c r="BE45" i="66"/>
  <c r="BH45" i="66" s="1"/>
  <c r="BL45" i="66"/>
  <c r="AW45" i="66"/>
  <c r="BD45" i="66"/>
  <c r="BF45" i="66"/>
  <c r="BT45" i="66"/>
  <c r="BV45" i="66"/>
  <c r="AV45" i="66"/>
  <c r="BE89" i="69"/>
  <c r="BH89" i="69" s="1"/>
  <c r="BL89" i="69"/>
  <c r="BQ89" i="69" s="1"/>
  <c r="BV89" i="69"/>
  <c r="BD89" i="69"/>
  <c r="BI89" i="69" s="1"/>
  <c r="AX89" i="69"/>
  <c r="BT89" i="69"/>
  <c r="BY89" i="69" s="1"/>
  <c r="BM89" i="69"/>
  <c r="BP89" i="69" s="1"/>
  <c r="BF89" i="69"/>
  <c r="BU89" i="69"/>
  <c r="BX89" i="69" s="1"/>
  <c r="AV89" i="69"/>
  <c r="AW89" i="69"/>
  <c r="BL31" i="69"/>
  <c r="BQ31" i="69" s="1"/>
  <c r="AW31" i="69"/>
  <c r="AX31" i="69"/>
  <c r="BU31" i="69"/>
  <c r="BX31" i="69" s="1"/>
  <c r="BE31" i="69"/>
  <c r="BH31" i="69" s="1"/>
  <c r="BD31" i="69"/>
  <c r="BI31" i="69" s="1"/>
  <c r="BF31" i="69"/>
  <c r="BM31" i="69"/>
  <c r="BP31" i="69" s="1"/>
  <c r="BN31" i="69"/>
  <c r="BT31" i="69"/>
  <c r="BY31" i="69" s="1"/>
  <c r="BT15" i="70"/>
  <c r="BY15" i="70" s="1"/>
  <c r="AX15" i="70"/>
  <c r="AV15" i="70"/>
  <c r="BD15" i="70"/>
  <c r="BI15" i="70" s="1"/>
  <c r="BF15" i="70"/>
  <c r="BL15" i="70"/>
  <c r="BQ15" i="70" s="1"/>
  <c r="AW15" i="70"/>
  <c r="BM15" i="70"/>
  <c r="BP15" i="70" s="1"/>
  <c r="BE15" i="70"/>
  <c r="BH15" i="70" s="1"/>
  <c r="BN15" i="70"/>
  <c r="BU15" i="70"/>
  <c r="BX15" i="70" s="1"/>
  <c r="BV84" i="69"/>
  <c r="BM84" i="69"/>
  <c r="BP84" i="69" s="1"/>
  <c r="BT84" i="69"/>
  <c r="BY84" i="69" s="1"/>
  <c r="BE84" i="69"/>
  <c r="BH84" i="69" s="1"/>
  <c r="BL84" i="69"/>
  <c r="BQ84" i="69" s="1"/>
  <c r="BF84" i="69"/>
  <c r="AV84" i="69"/>
  <c r="AW84" i="69"/>
  <c r="BU84" i="69"/>
  <c r="BX84" i="69" s="1"/>
  <c r="BD84" i="69"/>
  <c r="BI84" i="69" s="1"/>
  <c r="BT23" i="69"/>
  <c r="BY23" i="69" s="1"/>
  <c r="BM23" i="69"/>
  <c r="BP23" i="69" s="1"/>
  <c r="AX23" i="69"/>
  <c r="BU23" i="69"/>
  <c r="BX23" i="69" s="1"/>
  <c r="BN23" i="69"/>
  <c r="BD23" i="69"/>
  <c r="BI23" i="69" s="1"/>
  <c r="AV23" i="69"/>
  <c r="BE23" i="69"/>
  <c r="BH23" i="69" s="1"/>
  <c r="BL23" i="69"/>
  <c r="BQ23" i="69" s="1"/>
  <c r="AV74" i="70"/>
  <c r="AX74" i="70"/>
  <c r="BD74" i="70"/>
  <c r="BI74" i="70" s="1"/>
  <c r="BE74" i="70"/>
  <c r="BH74" i="70" s="1"/>
  <c r="BF74" i="70"/>
  <c r="BM74" i="70"/>
  <c r="BP74" i="70" s="1"/>
  <c r="BV74" i="70"/>
  <c r="BL74" i="70"/>
  <c r="BQ74" i="70" s="1"/>
  <c r="BU74" i="70"/>
  <c r="BX74" i="70" s="1"/>
  <c r="BT74" i="70"/>
  <c r="BY74" i="70" s="1"/>
  <c r="AW74" i="70"/>
  <c r="BN74" i="70"/>
  <c r="AX61" i="69"/>
  <c r="BF61" i="69"/>
  <c r="BT61" i="69"/>
  <c r="BY61" i="69" s="1"/>
  <c r="BL61" i="69"/>
  <c r="BQ61" i="69" s="1"/>
  <c r="BU61" i="69"/>
  <c r="BX61" i="69" s="1"/>
  <c r="BM61" i="69"/>
  <c r="BP61" i="69" s="1"/>
  <c r="BD61" i="69"/>
  <c r="BI61" i="69" s="1"/>
  <c r="AW61" i="69"/>
  <c r="BN61" i="69"/>
  <c r="BE61" i="69"/>
  <c r="BH61" i="69" s="1"/>
  <c r="BD57" i="70"/>
  <c r="BI57" i="70" s="1"/>
  <c r="AW57" i="70"/>
  <c r="AV57" i="70"/>
  <c r="BL57" i="70"/>
  <c r="BQ57" i="70" s="1"/>
  <c r="BV57" i="70"/>
  <c r="BE57" i="70"/>
  <c r="BH57" i="70" s="1"/>
  <c r="BF57" i="70"/>
  <c r="AX57" i="70"/>
  <c r="BM57" i="70"/>
  <c r="BP57" i="70" s="1"/>
  <c r="BT57" i="70"/>
  <c r="BY57" i="70" s="1"/>
  <c r="BU57" i="70"/>
  <c r="BX57" i="70" s="1"/>
  <c r="BD102" i="70"/>
  <c r="BI102" i="70" s="1"/>
  <c r="BL102" i="70"/>
  <c r="BQ102" i="70" s="1"/>
  <c r="BF102" i="70"/>
  <c r="BV102" i="70"/>
  <c r="BM102" i="70"/>
  <c r="BP102" i="70" s="1"/>
  <c r="BT102" i="70"/>
  <c r="BY102" i="70" s="1"/>
  <c r="BE102" i="70"/>
  <c r="BH102" i="70" s="1"/>
  <c r="BU102" i="70"/>
  <c r="BX102" i="70" s="1"/>
  <c r="AW102" i="70"/>
  <c r="AX102" i="70"/>
  <c r="BV66" i="69"/>
  <c r="BE66" i="69"/>
  <c r="BH66" i="69" s="1"/>
  <c r="AX66" i="69"/>
  <c r="BU66" i="69"/>
  <c r="BX66" i="69" s="1"/>
  <c r="AV66" i="69"/>
  <c r="BD66" i="69"/>
  <c r="BI66" i="69" s="1"/>
  <c r="BF66" i="69"/>
  <c r="BM66" i="69"/>
  <c r="BP66" i="69" s="1"/>
  <c r="BN66" i="69"/>
  <c r="BL66" i="69"/>
  <c r="BQ66" i="69" s="1"/>
  <c r="AW66" i="69"/>
  <c r="BT66" i="69"/>
  <c r="BY66" i="69" s="1"/>
  <c r="AW7" i="69"/>
  <c r="BE7" i="69"/>
  <c r="BH7" i="69" s="1"/>
  <c r="BL7" i="69"/>
  <c r="BQ7" i="69" s="1"/>
  <c r="BT7" i="69"/>
  <c r="BY7" i="69" s="1"/>
  <c r="BM7" i="69"/>
  <c r="BP7" i="69" s="1"/>
  <c r="BV7" i="69"/>
  <c r="BU7" i="69"/>
  <c r="BX7" i="69" s="1"/>
  <c r="BD7" i="69"/>
  <c r="BI7" i="69" s="1"/>
  <c r="BF7" i="69"/>
  <c r="AX7" i="69"/>
  <c r="BV69" i="70"/>
  <c r="AX69" i="70"/>
  <c r="BF69" i="70"/>
  <c r="AW69" i="70"/>
  <c r="BD69" i="70"/>
  <c r="BI69" i="70" s="1"/>
  <c r="BE69" i="70"/>
  <c r="BH69" i="70" s="1"/>
  <c r="AV69" i="70"/>
  <c r="BU69" i="70"/>
  <c r="BX69" i="70" s="1"/>
  <c r="BM69" i="70"/>
  <c r="BP69" i="70" s="1"/>
  <c r="BT69" i="70"/>
  <c r="BY69" i="70" s="1"/>
  <c r="BL69" i="70"/>
  <c r="BQ69" i="70" s="1"/>
  <c r="BN69" i="70"/>
  <c r="BE65" i="70"/>
  <c r="BH65" i="70" s="1"/>
  <c r="AW65" i="70"/>
  <c r="BN65" i="70"/>
  <c r="AV65" i="70"/>
  <c r="BU65" i="70"/>
  <c r="BX65" i="70" s="1"/>
  <c r="BL65" i="70"/>
  <c r="BQ65" i="70" s="1"/>
  <c r="BV65" i="70"/>
  <c r="BT65" i="70"/>
  <c r="BY65" i="70" s="1"/>
  <c r="BD65" i="70"/>
  <c r="BI65" i="70" s="1"/>
  <c r="AX65" i="70"/>
  <c r="BM65" i="70"/>
  <c r="BP65" i="70" s="1"/>
  <c r="BF65" i="70"/>
  <c r="BL58" i="66"/>
  <c r="AX58" i="66"/>
  <c r="BN58" i="66"/>
  <c r="BV58" i="66"/>
  <c r="BT58" i="66"/>
  <c r="AV58" i="66"/>
  <c r="BF58" i="66"/>
  <c r="AW58" i="66"/>
  <c r="BE58" i="66"/>
  <c r="BH58" i="66" s="1"/>
  <c r="BM58" i="66"/>
  <c r="BP58" i="66" s="1"/>
  <c r="BU58" i="66"/>
  <c r="BX58" i="66" s="1"/>
  <c r="BD58" i="66"/>
  <c r="BD77" i="66"/>
  <c r="BE77" i="66"/>
  <c r="BH77" i="66" s="1"/>
  <c r="BT77" i="66"/>
  <c r="BU77" i="66"/>
  <c r="BX77" i="66" s="1"/>
  <c r="BF77" i="66"/>
  <c r="BL77" i="66"/>
  <c r="AW77" i="66"/>
  <c r="BM77" i="66"/>
  <c r="BP77" i="66" s="1"/>
  <c r="AX77" i="66"/>
  <c r="BE59" i="66"/>
  <c r="BH59" i="66" s="1"/>
  <c r="AX59" i="66"/>
  <c r="BM59" i="66"/>
  <c r="BP59" i="66" s="1"/>
  <c r="BN59" i="66"/>
  <c r="BT59" i="66"/>
  <c r="AW59" i="66"/>
  <c r="BL59" i="66"/>
  <c r="AV59" i="66"/>
  <c r="BD59" i="66"/>
  <c r="BU59" i="66"/>
  <c r="BX59" i="66" s="1"/>
  <c r="BV59" i="66"/>
  <c r="BF59" i="66"/>
  <c r="BE83" i="66"/>
  <c r="BH83" i="66" s="1"/>
  <c r="AV83" i="66"/>
  <c r="AW83" i="66"/>
  <c r="BV83" i="66"/>
  <c r="BT83" i="66"/>
  <c r="BU83" i="66"/>
  <c r="BX83" i="66" s="1"/>
  <c r="BN83" i="66"/>
  <c r="BF83" i="66"/>
  <c r="BL83" i="66"/>
  <c r="AX83" i="66"/>
  <c r="BD83" i="66"/>
  <c r="BM93" i="66"/>
  <c r="BP93" i="66" s="1"/>
  <c r="AX93" i="66"/>
  <c r="BN93" i="66"/>
  <c r="BF93" i="66"/>
  <c r="BD93" i="66"/>
  <c r="AW93" i="66"/>
  <c r="BE93" i="66"/>
  <c r="BH93" i="66" s="1"/>
  <c r="BL93" i="66"/>
  <c r="BU93" i="66"/>
  <c r="BX93" i="66" s="1"/>
  <c r="AV93" i="66"/>
  <c r="BV93" i="66"/>
  <c r="BT93" i="66"/>
  <c r="BT27" i="66"/>
  <c r="BE27" i="66"/>
  <c r="BH27" i="66" s="1"/>
  <c r="BU27" i="66"/>
  <c r="BX27" i="66" s="1"/>
  <c r="BD27" i="66"/>
  <c r="BL27" i="66"/>
  <c r="AX27" i="66"/>
  <c r="BF27" i="66"/>
  <c r="AV27" i="66"/>
  <c r="BM27" i="66"/>
  <c r="BP27" i="66" s="1"/>
  <c r="AW27" i="66"/>
  <c r="BN27" i="66"/>
  <c r="BV27" i="66"/>
  <c r="BN69" i="69"/>
  <c r="AX69" i="69"/>
  <c r="BV69" i="69"/>
  <c r="BM69" i="69"/>
  <c r="BP69" i="69" s="1"/>
  <c r="BE69" i="69"/>
  <c r="BH69" i="69" s="1"/>
  <c r="BU69" i="69"/>
  <c r="BX69" i="69" s="1"/>
  <c r="BT69" i="69"/>
  <c r="BY69" i="69" s="1"/>
  <c r="AV69" i="69"/>
  <c r="BD69" i="69"/>
  <c r="BI69" i="69" s="1"/>
  <c r="BF69" i="69"/>
  <c r="AW69" i="69"/>
  <c r="BL69" i="69"/>
  <c r="BQ69" i="69" s="1"/>
  <c r="BU100" i="70"/>
  <c r="BX100" i="70" s="1"/>
  <c r="BE100" i="70"/>
  <c r="BH100" i="70" s="1"/>
  <c r="BL100" i="70"/>
  <c r="BQ100" i="70" s="1"/>
  <c r="BV100" i="70"/>
  <c r="BD100" i="70"/>
  <c r="BI100" i="70" s="1"/>
  <c r="BN100" i="70"/>
  <c r="AV100" i="70"/>
  <c r="AX100" i="70"/>
  <c r="BT100" i="70"/>
  <c r="BY100" i="70" s="1"/>
  <c r="BF100" i="70"/>
  <c r="BM100" i="70"/>
  <c r="BP100" i="70" s="1"/>
  <c r="AW100" i="70"/>
  <c r="AX27" i="70"/>
  <c r="BU27" i="70"/>
  <c r="BX27" i="70" s="1"/>
  <c r="BV27" i="70"/>
  <c r="BL27" i="70"/>
  <c r="BQ27" i="70" s="1"/>
  <c r="BD27" i="70"/>
  <c r="BI27" i="70" s="1"/>
  <c r="AV27" i="70"/>
  <c r="BM27" i="70"/>
  <c r="BP27" i="70" s="1"/>
  <c r="BE27" i="70"/>
  <c r="BH27" i="70" s="1"/>
  <c r="BF27" i="70"/>
  <c r="BD72" i="69"/>
  <c r="BI72" i="69" s="1"/>
  <c r="BU72" i="69"/>
  <c r="BX72" i="69" s="1"/>
  <c r="BT72" i="69"/>
  <c r="BY72" i="69" s="1"/>
  <c r="BN72" i="69"/>
  <c r="AW72" i="69"/>
  <c r="AX72" i="69"/>
  <c r="BE72" i="69"/>
  <c r="BH72" i="69" s="1"/>
  <c r="AV72" i="69"/>
  <c r="BL72" i="69"/>
  <c r="BQ72" i="69" s="1"/>
  <c r="BF72" i="69"/>
  <c r="BM72" i="69"/>
  <c r="BP72" i="69" s="1"/>
  <c r="BU19" i="69"/>
  <c r="BX19" i="69" s="1"/>
  <c r="BE19" i="69"/>
  <c r="BH19" i="69" s="1"/>
  <c r="BN19" i="69"/>
  <c r="BT19" i="69"/>
  <c r="BY19" i="69" s="1"/>
  <c r="BD19" i="69"/>
  <c r="BI19" i="69" s="1"/>
  <c r="BF19" i="69"/>
  <c r="AX19" i="69"/>
  <c r="BL19" i="69"/>
  <c r="BQ19" i="69" s="1"/>
  <c r="AV19" i="69"/>
  <c r="BM19" i="69"/>
  <c r="BP19" i="69" s="1"/>
  <c r="AW19" i="69"/>
  <c r="BV14" i="70"/>
  <c r="AV14" i="70"/>
  <c r="AW14" i="70"/>
  <c r="AX14" i="70"/>
  <c r="BD14" i="70"/>
  <c r="BI14" i="70" s="1"/>
  <c r="BN14" i="70"/>
  <c r="BM14" i="70"/>
  <c r="BP14" i="70" s="1"/>
  <c r="BL14" i="70"/>
  <c r="BQ14" i="70" s="1"/>
  <c r="BE14" i="70"/>
  <c r="BH14" i="70" s="1"/>
  <c r="BU14" i="70"/>
  <c r="BX14" i="70" s="1"/>
  <c r="AV52" i="69"/>
  <c r="BN52" i="69"/>
  <c r="BD52" i="69"/>
  <c r="BI52" i="69" s="1"/>
  <c r="BT52" i="69"/>
  <c r="BY52" i="69" s="1"/>
  <c r="AW52" i="69"/>
  <c r="BU52" i="69"/>
  <c r="BX52" i="69" s="1"/>
  <c r="BE52" i="69"/>
  <c r="BH52" i="69" s="1"/>
  <c r="BL52" i="69"/>
  <c r="BQ52" i="69" s="1"/>
  <c r="BV52" i="69"/>
  <c r="BM52" i="69"/>
  <c r="BP52" i="69" s="1"/>
  <c r="AX52" i="69"/>
  <c r="BN93" i="70"/>
  <c r="AX93" i="70"/>
  <c r="AW93" i="70"/>
  <c r="BE93" i="70"/>
  <c r="BH93" i="70" s="1"/>
  <c r="BV93" i="70"/>
  <c r="BF93" i="70"/>
  <c r="AV93" i="70"/>
  <c r="BM93" i="70"/>
  <c r="BP93" i="70" s="1"/>
  <c r="BU93" i="70"/>
  <c r="BX93" i="70" s="1"/>
  <c r="BD93" i="70"/>
  <c r="BI93" i="70" s="1"/>
  <c r="BT93" i="70"/>
  <c r="BY93" i="70" s="1"/>
  <c r="BL93" i="70"/>
  <c r="BQ93" i="70" s="1"/>
  <c r="AX36" i="70"/>
  <c r="BF36" i="70"/>
  <c r="BL36" i="70"/>
  <c r="BQ36" i="70" s="1"/>
  <c r="BU36" i="70"/>
  <c r="BX36" i="70" s="1"/>
  <c r="AW36" i="70"/>
  <c r="BT36" i="70"/>
  <c r="BY36" i="70" s="1"/>
  <c r="BE36" i="70"/>
  <c r="BH36" i="70" s="1"/>
  <c r="BN36" i="70"/>
  <c r="AV36" i="70"/>
  <c r="BM36" i="70"/>
  <c r="BP36" i="70" s="1"/>
  <c r="BD36" i="70"/>
  <c r="BI36" i="70" s="1"/>
  <c r="BD68" i="69"/>
  <c r="BI68" i="69" s="1"/>
  <c r="AW68" i="69"/>
  <c r="BT68" i="69"/>
  <c r="BY68" i="69" s="1"/>
  <c r="BM68" i="69"/>
  <c r="BP68" i="69" s="1"/>
  <c r="BL68" i="69"/>
  <c r="BQ68" i="69" s="1"/>
  <c r="BE68" i="69"/>
  <c r="BH68" i="69" s="1"/>
  <c r="AX68" i="69"/>
  <c r="BV68" i="69"/>
  <c r="AV68" i="69"/>
  <c r="AV52" i="70"/>
  <c r="BD52" i="70"/>
  <c r="BI52" i="70" s="1"/>
  <c r="AW52" i="70"/>
  <c r="AX52" i="70"/>
  <c r="BU52" i="70"/>
  <c r="BX52" i="70" s="1"/>
  <c r="BN52" i="70"/>
  <c r="BM52" i="70"/>
  <c r="BP52" i="70" s="1"/>
  <c r="BT52" i="70"/>
  <c r="BY52" i="70" s="1"/>
  <c r="BE52" i="70"/>
  <c r="BH52" i="70" s="1"/>
  <c r="BV52" i="70"/>
  <c r="BE101" i="70"/>
  <c r="BH101" i="70" s="1"/>
  <c r="BU101" i="70"/>
  <c r="BX101" i="70" s="1"/>
  <c r="BF101" i="70"/>
  <c r="BD101" i="70"/>
  <c r="BI101" i="70" s="1"/>
  <c r="BV101" i="70"/>
  <c r="BT101" i="70"/>
  <c r="BY101" i="70" s="1"/>
  <c r="AX101" i="70"/>
  <c r="AW101" i="70"/>
  <c r="AV101" i="70"/>
  <c r="BL101" i="70"/>
  <c r="BQ101" i="70" s="1"/>
  <c r="BD42" i="66"/>
  <c r="AX42" i="66"/>
  <c r="BM42" i="66"/>
  <c r="BP42" i="66" s="1"/>
  <c r="BU42" i="66"/>
  <c r="BX42" i="66" s="1"/>
  <c r="BN42" i="66"/>
  <c r="AV42" i="66"/>
  <c r="BL42" i="66"/>
  <c r="AW42" i="66"/>
  <c r="BV42" i="66"/>
  <c r="BT42" i="66"/>
  <c r="BE42" i="66"/>
  <c r="BH42" i="66" s="1"/>
  <c r="AV47" i="66"/>
  <c r="BE47" i="66"/>
  <c r="BH47" i="66" s="1"/>
  <c r="BT47" i="66"/>
  <c r="BV47" i="66"/>
  <c r="AX47" i="66"/>
  <c r="BF47" i="66"/>
  <c r="BL47" i="66"/>
  <c r="BD47" i="66"/>
  <c r="BM47" i="66"/>
  <c r="BP47" i="66" s="1"/>
  <c r="BN47" i="66"/>
  <c r="BU47" i="66"/>
  <c r="BX47" i="66" s="1"/>
  <c r="AW47" i="66"/>
  <c r="BD99" i="66"/>
  <c r="AV99" i="66"/>
  <c r="AW99" i="66"/>
  <c r="BN99" i="66"/>
  <c r="BM99" i="66"/>
  <c r="BP99" i="66" s="1"/>
  <c r="BT99" i="66"/>
  <c r="BL99" i="66"/>
  <c r="AX99" i="66"/>
  <c r="BU99" i="66"/>
  <c r="BX99" i="66" s="1"/>
  <c r="BV99" i="66"/>
  <c r="BE99" i="66"/>
  <c r="BH99" i="66" s="1"/>
  <c r="BE43" i="66"/>
  <c r="BH43" i="66" s="1"/>
  <c r="AX43" i="66"/>
  <c r="AW43" i="66"/>
  <c r="BT43" i="66"/>
  <c r="BU43" i="66"/>
  <c r="BX43" i="66" s="1"/>
  <c r="BD43" i="66"/>
  <c r="AV43" i="66"/>
  <c r="BF43" i="66"/>
  <c r="BM43" i="66"/>
  <c r="BP43" i="66" s="1"/>
  <c r="BL43" i="66"/>
  <c r="BD48" i="66"/>
  <c r="AX48" i="66"/>
  <c r="AW48" i="66"/>
  <c r="BV48" i="66"/>
  <c r="BN48" i="66"/>
  <c r="BT48" i="66"/>
  <c r="BM48" i="66"/>
  <c r="BP48" i="66" s="1"/>
  <c r="BU48" i="66"/>
  <c r="BX48" i="66" s="1"/>
  <c r="BE48" i="66"/>
  <c r="BH48" i="66" s="1"/>
  <c r="AV48" i="66"/>
  <c r="BL48" i="66"/>
  <c r="BT75" i="66"/>
  <c r="AX75" i="66"/>
  <c r="BN75" i="66"/>
  <c r="BD75" i="66"/>
  <c r="BL75" i="66"/>
  <c r="AV75" i="66"/>
  <c r="BE75" i="66"/>
  <c r="BH75" i="66" s="1"/>
  <c r="BU75" i="66"/>
  <c r="BX75" i="66" s="1"/>
  <c r="AW75" i="66"/>
  <c r="BM75" i="66"/>
  <c r="BP75" i="66" s="1"/>
  <c r="BV75" i="66"/>
  <c r="BU12" i="66"/>
  <c r="BX12" i="66" s="1"/>
  <c r="AW12" i="66"/>
  <c r="BN12" i="66"/>
  <c r="BE12" i="66"/>
  <c r="BH12" i="66" s="1"/>
  <c r="BV12" i="66"/>
  <c r="AX12" i="66"/>
  <c r="BD12" i="66"/>
  <c r="BF12" i="66"/>
  <c r="BT12" i="66"/>
  <c r="AV12" i="66"/>
  <c r="BL12" i="66"/>
  <c r="BM12" i="66"/>
  <c r="BP12" i="66" s="1"/>
  <c r="AV55" i="69"/>
  <c r="BE55" i="69"/>
  <c r="BH55" i="69" s="1"/>
  <c r="BU55" i="69"/>
  <c r="BX55" i="69" s="1"/>
  <c r="BV55" i="69"/>
  <c r="AW55" i="69"/>
  <c r="AX55" i="69"/>
  <c r="BD55" i="69"/>
  <c r="BI55" i="69" s="1"/>
  <c r="BT55" i="69"/>
  <c r="BY55" i="69" s="1"/>
  <c r="BM55" i="69"/>
  <c r="BP55" i="69" s="1"/>
  <c r="BL55" i="69"/>
  <c r="BQ55" i="69" s="1"/>
  <c r="BL30" i="70"/>
  <c r="BQ30" i="70" s="1"/>
  <c r="AV30" i="70"/>
  <c r="BF30" i="70"/>
  <c r="BD30" i="70"/>
  <c r="BI30" i="70" s="1"/>
  <c r="BE30" i="70"/>
  <c r="BH30" i="70" s="1"/>
  <c r="AW30" i="70"/>
  <c r="BM30" i="70"/>
  <c r="BP30" i="70" s="1"/>
  <c r="AX30" i="70"/>
  <c r="BU30" i="70"/>
  <c r="BX30" i="70" s="1"/>
  <c r="BT30" i="70"/>
  <c r="BY30" i="70" s="1"/>
  <c r="BV30" i="70"/>
  <c r="BE73" i="70"/>
  <c r="BH73" i="70" s="1"/>
  <c r="BL73" i="70"/>
  <c r="BQ73" i="70" s="1"/>
  <c r="AV73" i="70"/>
  <c r="BD73" i="70"/>
  <c r="BI73" i="70" s="1"/>
  <c r="BT73" i="70"/>
  <c r="BY73" i="70" s="1"/>
  <c r="BV73" i="70"/>
  <c r="AW73" i="70"/>
  <c r="BF73" i="70"/>
  <c r="BU73" i="70"/>
  <c r="BX73" i="70" s="1"/>
  <c r="BM73" i="70"/>
  <c r="BP73" i="70" s="1"/>
  <c r="BU41" i="69"/>
  <c r="BX41" i="69" s="1"/>
  <c r="BM41" i="69"/>
  <c r="BP41" i="69" s="1"/>
  <c r="AX41" i="69"/>
  <c r="AW41" i="69"/>
  <c r="BT41" i="69"/>
  <c r="BY41" i="69" s="1"/>
  <c r="BE41" i="69"/>
  <c r="BH41" i="69" s="1"/>
  <c r="BN41" i="69"/>
  <c r="BD41" i="69"/>
  <c r="BI41" i="69" s="1"/>
  <c r="BL41" i="69"/>
  <c r="BQ41" i="69" s="1"/>
  <c r="AV41" i="69"/>
  <c r="BL8" i="69"/>
  <c r="BQ8" i="69" s="1"/>
  <c r="BM8" i="69"/>
  <c r="BP8" i="69" s="1"/>
  <c r="BE8" i="69"/>
  <c r="BH8" i="69" s="1"/>
  <c r="BU8" i="69"/>
  <c r="BX8" i="69" s="1"/>
  <c r="BD8" i="69"/>
  <c r="BI8" i="69" s="1"/>
  <c r="AX8" i="69"/>
  <c r="AV8" i="69"/>
  <c r="BT8" i="69"/>
  <c r="BY8" i="69" s="1"/>
  <c r="BD64" i="70"/>
  <c r="BI64" i="70" s="1"/>
  <c r="AV64" i="70"/>
  <c r="BL64" i="70"/>
  <c r="BQ64" i="70" s="1"/>
  <c r="AX64" i="70"/>
  <c r="BF64" i="70"/>
  <c r="BT64" i="70"/>
  <c r="BY64" i="70" s="1"/>
  <c r="BM64" i="70"/>
  <c r="BP64" i="70" s="1"/>
  <c r="BE64" i="70"/>
  <c r="BH64" i="70" s="1"/>
  <c r="AW64" i="70"/>
  <c r="BU64" i="70"/>
  <c r="BX64" i="70" s="1"/>
  <c r="BM34" i="69"/>
  <c r="BP34" i="69" s="1"/>
  <c r="BT34" i="69"/>
  <c r="BY34" i="69" s="1"/>
  <c r="BN34" i="69"/>
  <c r="AV34" i="69"/>
  <c r="BF34" i="69"/>
  <c r="AW34" i="69"/>
  <c r="BU34" i="69"/>
  <c r="BX34" i="69" s="1"/>
  <c r="BD34" i="69"/>
  <c r="BI34" i="69" s="1"/>
  <c r="BL34" i="69"/>
  <c r="BQ34" i="69" s="1"/>
  <c r="AX34" i="69"/>
  <c r="BE34" i="69"/>
  <c r="BH34" i="69" s="1"/>
  <c r="BE34" i="70"/>
  <c r="BH34" i="70" s="1"/>
  <c r="BL34" i="70"/>
  <c r="BQ34" i="70" s="1"/>
  <c r="BV34" i="70"/>
  <c r="BM34" i="70"/>
  <c r="BP34" i="70" s="1"/>
  <c r="BU34" i="70"/>
  <c r="BX34" i="70" s="1"/>
  <c r="BD34" i="70"/>
  <c r="BI34" i="70" s="1"/>
  <c r="BT34" i="70"/>
  <c r="BY34" i="70" s="1"/>
  <c r="AV34" i="70"/>
  <c r="AX34" i="70"/>
  <c r="BF34" i="70"/>
  <c r="BN34" i="70"/>
  <c r="BV106" i="69"/>
  <c r="BD106" i="69"/>
  <c r="BI106" i="69" s="1"/>
  <c r="BN106" i="69"/>
  <c r="BE106" i="69"/>
  <c r="BH106" i="69" s="1"/>
  <c r="AX106" i="69"/>
  <c r="BM106" i="69"/>
  <c r="BP106" i="69" s="1"/>
  <c r="BU106" i="69"/>
  <c r="BX106" i="69" s="1"/>
  <c r="BT106" i="69"/>
  <c r="BY106" i="69" s="1"/>
  <c r="AV106" i="69"/>
  <c r="AW44" i="69"/>
  <c r="BL44" i="69"/>
  <c r="BQ44" i="69" s="1"/>
  <c r="BU44" i="69"/>
  <c r="BX44" i="69" s="1"/>
  <c r="AX44" i="69"/>
  <c r="BM44" i="69"/>
  <c r="BP44" i="69" s="1"/>
  <c r="BT44" i="69"/>
  <c r="BY44" i="69" s="1"/>
  <c r="BD44" i="69"/>
  <c r="BI44" i="69" s="1"/>
  <c r="BF44" i="69"/>
  <c r="AV44" i="69"/>
  <c r="BU92" i="70"/>
  <c r="BX92" i="70" s="1"/>
  <c r="BE92" i="70"/>
  <c r="BH92" i="70" s="1"/>
  <c r="BF92" i="70"/>
  <c r="AV92" i="70"/>
  <c r="BM92" i="70"/>
  <c r="BP92" i="70" s="1"/>
  <c r="BL92" i="70"/>
  <c r="BQ92" i="70" s="1"/>
  <c r="AW92" i="70"/>
  <c r="BD92" i="70"/>
  <c r="BI92" i="70" s="1"/>
  <c r="BN92" i="70"/>
  <c r="BV92" i="70"/>
  <c r="AX92" i="70"/>
  <c r="BT92" i="70"/>
  <c r="BY92" i="70" s="1"/>
  <c r="BE41" i="70"/>
  <c r="BH41" i="70" s="1"/>
  <c r="AV41" i="70"/>
  <c r="BU41" i="70"/>
  <c r="BX41" i="70" s="1"/>
  <c r="BM41" i="70"/>
  <c r="BP41" i="70" s="1"/>
  <c r="AW41" i="70"/>
  <c r="BT41" i="70"/>
  <c r="BY41" i="70" s="1"/>
  <c r="BL41" i="70"/>
  <c r="BQ41" i="70" s="1"/>
  <c r="BN41" i="70"/>
  <c r="BV41" i="70"/>
  <c r="AX41" i="70"/>
  <c r="BD41" i="70"/>
  <c r="BI41" i="70" s="1"/>
  <c r="BE90" i="66"/>
  <c r="BH90" i="66" s="1"/>
  <c r="AX90" i="66"/>
  <c r="BV90" i="66"/>
  <c r="BT90" i="66"/>
  <c r="BM90" i="66"/>
  <c r="BP90" i="66" s="1"/>
  <c r="AV90" i="66"/>
  <c r="BD90" i="66"/>
  <c r="AW90" i="66"/>
  <c r="BL90" i="66"/>
  <c r="BU90" i="66"/>
  <c r="BX90" i="66" s="1"/>
  <c r="BN90" i="66"/>
  <c r="BF28" i="66"/>
  <c r="AW28" i="66"/>
  <c r="BM28" i="66"/>
  <c r="BP28" i="66" s="1"/>
  <c r="BL28" i="66"/>
  <c r="BV28" i="66"/>
  <c r="AV28" i="66"/>
  <c r="BE28" i="66"/>
  <c r="BH28" i="66" s="1"/>
  <c r="AX28" i="66"/>
  <c r="BD28" i="66"/>
  <c r="BU28" i="66"/>
  <c r="BX28" i="66" s="1"/>
  <c r="BT28" i="66"/>
  <c r="BD14" i="66"/>
  <c r="BE14" i="66"/>
  <c r="BH14" i="66" s="1"/>
  <c r="BU14" i="66"/>
  <c r="BX14" i="66" s="1"/>
  <c r="AW14" i="66"/>
  <c r="BL14" i="66"/>
  <c r="BF14" i="66"/>
  <c r="AV14" i="66"/>
  <c r="BT14" i="66"/>
  <c r="BV14" i="66"/>
  <c r="BM14" i="66"/>
  <c r="BP14" i="66" s="1"/>
  <c r="AX14" i="66"/>
  <c r="AV91" i="66"/>
  <c r="BE91" i="66"/>
  <c r="BH91" i="66" s="1"/>
  <c r="AW91" i="66"/>
  <c r="BU91" i="66"/>
  <c r="BX91" i="66" s="1"/>
  <c r="BV91" i="66"/>
  <c r="BT91" i="66"/>
  <c r="BD91" i="66"/>
  <c r="AX91" i="66"/>
  <c r="BM91" i="66"/>
  <c r="BP91" i="66" s="1"/>
  <c r="BN91" i="66"/>
  <c r="BL91" i="66"/>
  <c r="BE25" i="66"/>
  <c r="BH25" i="66" s="1"/>
  <c r="AV25" i="66"/>
  <c r="BT25" i="66"/>
  <c r="BM25" i="66"/>
  <c r="BP25" i="66" s="1"/>
  <c r="BU25" i="66"/>
  <c r="BX25" i="66" s="1"/>
  <c r="AW25" i="66"/>
  <c r="BD25" i="66"/>
  <c r="AX25" i="66"/>
  <c r="BL25" i="66"/>
  <c r="BN25" i="66"/>
  <c r="BL87" i="66"/>
  <c r="BD87" i="66"/>
  <c r="BT87" i="66"/>
  <c r="AX87" i="66"/>
  <c r="BE87" i="66"/>
  <c r="BH87" i="66" s="1"/>
  <c r="BF87" i="66"/>
  <c r="AV87" i="66"/>
  <c r="BM87" i="66"/>
  <c r="BP87" i="66" s="1"/>
  <c r="BU87" i="66"/>
  <c r="BX87" i="66" s="1"/>
  <c r="AW87" i="66"/>
  <c r="AW21" i="66"/>
  <c r="BM21" i="66"/>
  <c r="BP21" i="66" s="1"/>
  <c r="BN21" i="66"/>
  <c r="BL21" i="66"/>
  <c r="AV21" i="66"/>
  <c r="BE21" i="66"/>
  <c r="BH21" i="66" s="1"/>
  <c r="BF21" i="66"/>
  <c r="AX21" i="66"/>
  <c r="BV21" i="66"/>
  <c r="BT21" i="66"/>
  <c r="BD21" i="66"/>
  <c r="BN78" i="66"/>
  <c r="BF78" i="66"/>
  <c r="AX78" i="66"/>
  <c r="AV78" i="66"/>
  <c r="BM78" i="66"/>
  <c r="BP78" i="66" s="1"/>
  <c r="BT78" i="66"/>
  <c r="BD78" i="66"/>
  <c r="AW78" i="66"/>
  <c r="BL78" i="66"/>
  <c r="BE78" i="66"/>
  <c r="BH78" i="66" s="1"/>
  <c r="BU78" i="66"/>
  <c r="BX78" i="66" s="1"/>
  <c r="BD13" i="66"/>
  <c r="AX13" i="66"/>
  <c r="BM13" i="66"/>
  <c r="BP13" i="66" s="1"/>
  <c r="BU13" i="66"/>
  <c r="BX13" i="66" s="1"/>
  <c r="BE13" i="66"/>
  <c r="BH13" i="66" s="1"/>
  <c r="AV13" i="66"/>
  <c r="BL13" i="66"/>
  <c r="AW13" i="66"/>
  <c r="BT13" i="66"/>
  <c r="BV13" i="66"/>
  <c r="BF13" i="66"/>
  <c r="BE55" i="66"/>
  <c r="BH55" i="66" s="1"/>
  <c r="AW55" i="66"/>
  <c r="BL55" i="66"/>
  <c r="BU55" i="66"/>
  <c r="BX55" i="66" s="1"/>
  <c r="BF55" i="66"/>
  <c r="AX55" i="66"/>
  <c r="BD55" i="66"/>
  <c r="AV55" i="66"/>
  <c r="BM55" i="66"/>
  <c r="BP55" i="66" s="1"/>
  <c r="BN55" i="66"/>
  <c r="BT55" i="66"/>
  <c r="BV55" i="66"/>
  <c r="BE54" i="66"/>
  <c r="BH54" i="66" s="1"/>
  <c r="AX54" i="66"/>
  <c r="BL54" i="66"/>
  <c r="BT54" i="66"/>
  <c r="BF54" i="66"/>
  <c r="BD54" i="66"/>
  <c r="AV54" i="66"/>
  <c r="BU54" i="66"/>
  <c r="BX54" i="66" s="1"/>
  <c r="BN54" i="66"/>
  <c r="BM54" i="66"/>
  <c r="BP54" i="66" s="1"/>
  <c r="AW54" i="66"/>
  <c r="BE97" i="66"/>
  <c r="BH97" i="66" s="1"/>
  <c r="BL97" i="66"/>
  <c r="BV97" i="66"/>
  <c r="BT97" i="66"/>
  <c r="AX97" i="66"/>
  <c r="BF97" i="66"/>
  <c r="BD97" i="66"/>
  <c r="AV97" i="66"/>
  <c r="BM97" i="66"/>
  <c r="BP97" i="66" s="1"/>
  <c r="BU97" i="66"/>
  <c r="BX97" i="66" s="1"/>
  <c r="AW97" i="66"/>
  <c r="AW34" i="66"/>
  <c r="AV34" i="66"/>
  <c r="BV34" i="66"/>
  <c r="BN34" i="66"/>
  <c r="BM34" i="66"/>
  <c r="BP34" i="66" s="1"/>
  <c r="BE34" i="66"/>
  <c r="BH34" i="66" s="1"/>
  <c r="BD34" i="66"/>
  <c r="BT34" i="66"/>
  <c r="BU34" i="66"/>
  <c r="BX34" i="66" s="1"/>
  <c r="BL34" i="66"/>
  <c r="AX34" i="66"/>
  <c r="AW69" i="66"/>
  <c r="BT69" i="66"/>
  <c r="BL69" i="66"/>
  <c r="AX69" i="66"/>
  <c r="BE69" i="66"/>
  <c r="BH69" i="66" s="1"/>
  <c r="BD69" i="66"/>
  <c r="BV69" i="66"/>
  <c r="BU69" i="66"/>
  <c r="BX69" i="66" s="1"/>
  <c r="BM69" i="66"/>
  <c r="BP69" i="66" s="1"/>
  <c r="AV69" i="66"/>
  <c r="BE60" i="66"/>
  <c r="BH60" i="66" s="1"/>
  <c r="AW60" i="66"/>
  <c r="BT60" i="66"/>
  <c r="BV60" i="66"/>
  <c r="BF60" i="66"/>
  <c r="AV60" i="66"/>
  <c r="BD60" i="66"/>
  <c r="AX60" i="66"/>
  <c r="BU60" i="66"/>
  <c r="BX60" i="66" s="1"/>
  <c r="BM60" i="66"/>
  <c r="BP60" i="66" s="1"/>
  <c r="BL60" i="66"/>
  <c r="BL100" i="66"/>
  <c r="BF100" i="66"/>
  <c r="BM100" i="66"/>
  <c r="BP100" i="66" s="1"/>
  <c r="AV100" i="66"/>
  <c r="BD100" i="66"/>
  <c r="BE100" i="66"/>
  <c r="BH100" i="66" s="1"/>
  <c r="AW100" i="66"/>
  <c r="BT100" i="66"/>
  <c r="BU100" i="66"/>
  <c r="BX100" i="66" s="1"/>
  <c r="BV100" i="66"/>
  <c r="AX100" i="66"/>
  <c r="BF39" i="66"/>
  <c r="AW39" i="66"/>
  <c r="BD39" i="66"/>
  <c r="BT39" i="66"/>
  <c r="BL39" i="66"/>
  <c r="AX39" i="66"/>
  <c r="BE39" i="66"/>
  <c r="BH39" i="66" s="1"/>
  <c r="AV39" i="66"/>
  <c r="BN39" i="66"/>
  <c r="BM39" i="66"/>
  <c r="BP39" i="66" s="1"/>
  <c r="BU39" i="66"/>
  <c r="BX39" i="66" s="1"/>
  <c r="AV104" i="66"/>
  <c r="AW104" i="66"/>
  <c r="BU104" i="66"/>
  <c r="BX104" i="66" s="1"/>
  <c r="BL104" i="66"/>
  <c r="BV104" i="66"/>
  <c r="AX104" i="66"/>
  <c r="BF104" i="66"/>
  <c r="BD104" i="66"/>
  <c r="BE104" i="66"/>
  <c r="BH104" i="66" s="1"/>
  <c r="BT104" i="66"/>
  <c r="BM104" i="66"/>
  <c r="BP104" i="66" s="1"/>
  <c r="BF38" i="66"/>
  <c r="AX38" i="66"/>
  <c r="BD38" i="66"/>
  <c r="BM38" i="66"/>
  <c r="BP38" i="66" s="1"/>
  <c r="BL38" i="66"/>
  <c r="BE38" i="66"/>
  <c r="BH38" i="66" s="1"/>
  <c r="AV38" i="66"/>
  <c r="BV38" i="66"/>
  <c r="BT38" i="66"/>
  <c r="BU38" i="66"/>
  <c r="BX38" i="66" s="1"/>
  <c r="AW38" i="66"/>
  <c r="AV79" i="66"/>
  <c r="BL79" i="66"/>
  <c r="BV79" i="66"/>
  <c r="BN79" i="66"/>
  <c r="AX79" i="66"/>
  <c r="BE79" i="66"/>
  <c r="BH79" i="66" s="1"/>
  <c r="BF79" i="66"/>
  <c r="AW79" i="66"/>
  <c r="BU79" i="66"/>
  <c r="BX79" i="66" s="1"/>
  <c r="BT79" i="66"/>
  <c r="BM79" i="66"/>
  <c r="BP79" i="66" s="1"/>
  <c r="BD79" i="66"/>
  <c r="BE17" i="66"/>
  <c r="BH17" i="66" s="1"/>
  <c r="AW17" i="66"/>
  <c r="BN17" i="66"/>
  <c r="BT17" i="66"/>
  <c r="BL17" i="66"/>
  <c r="BF17" i="66"/>
  <c r="BD17" i="66"/>
  <c r="AV17" i="66"/>
  <c r="BM17" i="66"/>
  <c r="BP17" i="66" s="1"/>
  <c r="BU17" i="66"/>
  <c r="BX17" i="66" s="1"/>
  <c r="AX17" i="66"/>
  <c r="AW53" i="66"/>
  <c r="BU53" i="66"/>
  <c r="BX53" i="66" s="1"/>
  <c r="BL53" i="66"/>
  <c r="BT53" i="66"/>
  <c r="AX53" i="66"/>
  <c r="BE53" i="66"/>
  <c r="BH53" i="66" s="1"/>
  <c r="BF53" i="66"/>
  <c r="BD53" i="66"/>
  <c r="BM53" i="66"/>
  <c r="BP53" i="66" s="1"/>
  <c r="BN53" i="66"/>
  <c r="AV53" i="66"/>
  <c r="BF44" i="66"/>
  <c r="AW44" i="66"/>
  <c r="BN44" i="66"/>
  <c r="BM44" i="66"/>
  <c r="BP44" i="66" s="1"/>
  <c r="BL44" i="66"/>
  <c r="AV44" i="66"/>
  <c r="BE44" i="66"/>
  <c r="BH44" i="66" s="1"/>
  <c r="AX44" i="66"/>
  <c r="BT44" i="66"/>
  <c r="BU44" i="66"/>
  <c r="BX44" i="66" s="1"/>
  <c r="BD44" i="66"/>
  <c r="BD88" i="66"/>
  <c r="BU88" i="66"/>
  <c r="BX88" i="66" s="1"/>
  <c r="BN88" i="66"/>
  <c r="BM88" i="66"/>
  <c r="BP88" i="66" s="1"/>
  <c r="AX88" i="66"/>
  <c r="BE88" i="66"/>
  <c r="BH88" i="66" s="1"/>
  <c r="AV88" i="66"/>
  <c r="BL88" i="66"/>
  <c r="BT88" i="66"/>
  <c r="BV88" i="66"/>
  <c r="AW88" i="66"/>
  <c r="BE26" i="66"/>
  <c r="BH26" i="66" s="1"/>
  <c r="AX26" i="66"/>
  <c r="BL26" i="66"/>
  <c r="BT26" i="66"/>
  <c r="BF26" i="66"/>
  <c r="AV26" i="66"/>
  <c r="BD26" i="66"/>
  <c r="AW26" i="66"/>
  <c r="BM26" i="66"/>
  <c r="BP26" i="66" s="1"/>
  <c r="BU26" i="66"/>
  <c r="BX26" i="66" s="1"/>
  <c r="BD84" i="66"/>
  <c r="AX84" i="66"/>
  <c r="AV84" i="66"/>
  <c r="BV84" i="66"/>
  <c r="BT84" i="66"/>
  <c r="BU84" i="66"/>
  <c r="BX84" i="66" s="1"/>
  <c r="AW84" i="66"/>
  <c r="BL84" i="66"/>
  <c r="BM84" i="66"/>
  <c r="BP84" i="66" s="1"/>
  <c r="BE84" i="66"/>
  <c r="BH84" i="66" s="1"/>
  <c r="BL22" i="66"/>
  <c r="AW22" i="66"/>
  <c r="BE22" i="66"/>
  <c r="BH22" i="66" s="1"/>
  <c r="BM22" i="66"/>
  <c r="BP22" i="66" s="1"/>
  <c r="BD22" i="66"/>
  <c r="AV22" i="66"/>
  <c r="BV22" i="66"/>
  <c r="BT22" i="66"/>
  <c r="BU22" i="66"/>
  <c r="BX22" i="66" s="1"/>
  <c r="AX22" i="66"/>
  <c r="BL65" i="66"/>
  <c r="AW65" i="66"/>
  <c r="BU65" i="66"/>
  <c r="BX65" i="66" s="1"/>
  <c r="BV65" i="66"/>
  <c r="BF65" i="66"/>
  <c r="BD65" i="66"/>
  <c r="BE65" i="66"/>
  <c r="BH65" i="66" s="1"/>
  <c r="AV65" i="66"/>
  <c r="BM65" i="66"/>
  <c r="BP65" i="66" s="1"/>
  <c r="BT65" i="66"/>
  <c r="AX65" i="66"/>
  <c r="AV103" i="66"/>
  <c r="BL103" i="66"/>
  <c r="BV103" i="66"/>
  <c r="BN103" i="66"/>
  <c r="AX103" i="66"/>
  <c r="BE103" i="66"/>
  <c r="BH103" i="66" s="1"/>
  <c r="BD103" i="66"/>
  <c r="BU103" i="66"/>
  <c r="BX103" i="66" s="1"/>
  <c r="BT103" i="66"/>
  <c r="BM103" i="66"/>
  <c r="BP103" i="66" s="1"/>
  <c r="AW103" i="66"/>
  <c r="BD37" i="66"/>
  <c r="BL37" i="66"/>
  <c r="BT37" i="66"/>
  <c r="BV37" i="66"/>
  <c r="AX37" i="66"/>
  <c r="BE37" i="66"/>
  <c r="BH37" i="66" s="1"/>
  <c r="AW37" i="66"/>
  <c r="BM37" i="66"/>
  <c r="BP37" i="66" s="1"/>
  <c r="BU37" i="66"/>
  <c r="BX37" i="66" s="1"/>
  <c r="AV37" i="66"/>
  <c r="BL92" i="66"/>
  <c r="AW92" i="66"/>
  <c r="AV92" i="66"/>
  <c r="BT92" i="66"/>
  <c r="BV92" i="66"/>
  <c r="BM92" i="66"/>
  <c r="BP92" i="66" s="1"/>
  <c r="BF92" i="66"/>
  <c r="AX92" i="66"/>
  <c r="BE92" i="66"/>
  <c r="BH92" i="66" s="1"/>
  <c r="BU92" i="66"/>
  <c r="BX92" i="66" s="1"/>
  <c r="BD92" i="66"/>
  <c r="BL30" i="66"/>
  <c r="AW30" i="66"/>
  <c r="BU30" i="66"/>
  <c r="BX30" i="66" s="1"/>
  <c r="BV30" i="66"/>
  <c r="BF30" i="66"/>
  <c r="AX30" i="66"/>
  <c r="BE30" i="66"/>
  <c r="BH30" i="66" s="1"/>
  <c r="AV30" i="66"/>
  <c r="BM30" i="66"/>
  <c r="BP30" i="66" s="1"/>
  <c r="BT30" i="66"/>
  <c r="BN30" i="66"/>
  <c r="BD30" i="66"/>
  <c r="BF74" i="66"/>
  <c r="AX74" i="66"/>
  <c r="AV74" i="66"/>
  <c r="BL74" i="66"/>
  <c r="BD74" i="66"/>
  <c r="BE74" i="66"/>
  <c r="BH74" i="66" s="1"/>
  <c r="AW74" i="66"/>
  <c r="BV74" i="66"/>
  <c r="BT74" i="66"/>
  <c r="BU74" i="66"/>
  <c r="BX74" i="66" s="1"/>
  <c r="BF9" i="66"/>
  <c r="AX9" i="66"/>
  <c r="BD9" i="66"/>
  <c r="BL9" i="66"/>
  <c r="AW9" i="66"/>
  <c r="BE9" i="66"/>
  <c r="BH9" i="66" s="1"/>
  <c r="AV9" i="66"/>
  <c r="BT9" i="66"/>
  <c r="BM9" i="66"/>
  <c r="BP9" i="66" s="1"/>
  <c r="BU9" i="66"/>
  <c r="BX9" i="66" s="1"/>
  <c r="BL70" i="66"/>
  <c r="AX70" i="66"/>
  <c r="BM70" i="66"/>
  <c r="BP70" i="66" s="1"/>
  <c r="BD70" i="66"/>
  <c r="BE70" i="66"/>
  <c r="BH70" i="66" s="1"/>
  <c r="BT70" i="66"/>
  <c r="BU70" i="66"/>
  <c r="BX70" i="66" s="1"/>
  <c r="AW70" i="66"/>
  <c r="BD49" i="66"/>
  <c r="AW49" i="66"/>
  <c r="BV49" i="66"/>
  <c r="BT49" i="66"/>
  <c r="BE49" i="66"/>
  <c r="BH49" i="66" s="1"/>
  <c r="BL49" i="66"/>
  <c r="BF49" i="66"/>
  <c r="AV49" i="66"/>
  <c r="BU49" i="66"/>
  <c r="BX49" i="66" s="1"/>
  <c r="BM49" i="66"/>
  <c r="BP49" i="66" s="1"/>
  <c r="AX49" i="66"/>
  <c r="BN49" i="66" l="1"/>
  <c r="BQ49" i="66"/>
  <c r="S51" i="71"/>
  <c r="U51" i="71" s="1"/>
  <c r="AZ49" i="66"/>
  <c r="CC49" i="66"/>
  <c r="CF49" i="66" s="1"/>
  <c r="BB70" i="66"/>
  <c r="I72" i="71"/>
  <c r="AZ9" i="66"/>
  <c r="CC9" i="66"/>
  <c r="CF9" i="66" s="1"/>
  <c r="I11" i="71"/>
  <c r="AY9" i="66"/>
  <c r="BB9" i="66"/>
  <c r="X76" i="71"/>
  <c r="Z76" i="71" s="1"/>
  <c r="BY74" i="66"/>
  <c r="BI74" i="66"/>
  <c r="N76" i="71"/>
  <c r="P76" i="71" s="1"/>
  <c r="BB74" i="66"/>
  <c r="AY74" i="66"/>
  <c r="I76" i="71"/>
  <c r="BY30" i="66"/>
  <c r="X32" i="71"/>
  <c r="Z32" i="71" s="1"/>
  <c r="CD30" i="66"/>
  <c r="BB30" i="66"/>
  <c r="AY30" i="66"/>
  <c r="I32" i="71"/>
  <c r="AZ30" i="66"/>
  <c r="CC30" i="66"/>
  <c r="CF30" i="66" s="1"/>
  <c r="AZ92" i="66"/>
  <c r="CC92" i="66"/>
  <c r="CF92" i="66" s="1"/>
  <c r="BN37" i="66"/>
  <c r="BQ37" i="66"/>
  <c r="S39" i="71"/>
  <c r="U39" i="71" s="1"/>
  <c r="BY103" i="66"/>
  <c r="X105" i="71"/>
  <c r="Z105" i="71" s="1"/>
  <c r="BQ103" i="66"/>
  <c r="S105" i="71"/>
  <c r="U105" i="71" s="1"/>
  <c r="BY65" i="66"/>
  <c r="X67" i="71"/>
  <c r="Z67" i="71" s="1"/>
  <c r="N67" i="71"/>
  <c r="P67" i="71" s="1"/>
  <c r="BI65" i="66"/>
  <c r="AZ65" i="66"/>
  <c r="CC65" i="66"/>
  <c r="CF65" i="66" s="1"/>
  <c r="X24" i="71"/>
  <c r="Z24" i="71" s="1"/>
  <c r="BY22" i="66"/>
  <c r="BN22" i="66"/>
  <c r="AZ22" i="66"/>
  <c r="CC22" i="66"/>
  <c r="CF22" i="66" s="1"/>
  <c r="BN84" i="66"/>
  <c r="BB84" i="66"/>
  <c r="AY84" i="66"/>
  <c r="I86" i="71"/>
  <c r="H28" i="71"/>
  <c r="K28" i="71" s="1"/>
  <c r="CB26" i="66"/>
  <c r="CU7" i="66" s="1"/>
  <c r="BA26" i="66"/>
  <c r="AY26" i="66"/>
  <c r="I28" i="71"/>
  <c r="BB26" i="66"/>
  <c r="BY88" i="66"/>
  <c r="X90" i="71"/>
  <c r="Z90" i="71" s="1"/>
  <c r="BV44" i="66"/>
  <c r="BA44" i="66"/>
  <c r="H46" i="71"/>
  <c r="K46" i="71" s="1"/>
  <c r="CB44" i="66"/>
  <c r="AZ44" i="66"/>
  <c r="CC44" i="66"/>
  <c r="CF44" i="66" s="1"/>
  <c r="T55" i="71"/>
  <c r="V55" i="71" s="1"/>
  <c r="BO53" i="66"/>
  <c r="BR53" i="66"/>
  <c r="BJ17" i="66"/>
  <c r="O19" i="71"/>
  <c r="Q19" i="71" s="1"/>
  <c r="BG17" i="66"/>
  <c r="AZ17" i="66"/>
  <c r="CC17" i="66"/>
  <c r="CF17" i="66" s="1"/>
  <c r="X81" i="71"/>
  <c r="Z81" i="71" s="1"/>
  <c r="BY79" i="66"/>
  <c r="S81" i="71"/>
  <c r="U81" i="71" s="1"/>
  <c r="BQ79" i="66"/>
  <c r="BY38" i="66"/>
  <c r="X40" i="71"/>
  <c r="Z40" i="71" s="1"/>
  <c r="BN38" i="66"/>
  <c r="AY38" i="66"/>
  <c r="I40" i="71"/>
  <c r="BB38" i="66"/>
  <c r="BN104" i="66"/>
  <c r="CD104" i="66" s="1"/>
  <c r="AY104" i="66"/>
  <c r="I106" i="71"/>
  <c r="BB104" i="66"/>
  <c r="AZ104" i="66"/>
  <c r="CC104" i="66"/>
  <c r="CF104" i="66" s="1"/>
  <c r="BR39" i="66"/>
  <c r="T41" i="71"/>
  <c r="V41" i="71" s="1"/>
  <c r="BO39" i="66"/>
  <c r="I41" i="71"/>
  <c r="BB39" i="66"/>
  <c r="AY39" i="66"/>
  <c r="AZ39" i="66"/>
  <c r="CC39" i="66"/>
  <c r="CF39" i="66" s="1"/>
  <c r="BI100" i="66"/>
  <c r="N102" i="71"/>
  <c r="P102" i="71" s="1"/>
  <c r="BJ100" i="66"/>
  <c r="O102" i="71"/>
  <c r="Q102" i="71" s="1"/>
  <c r="BG100" i="66"/>
  <c r="BN60" i="66"/>
  <c r="CB60" i="66"/>
  <c r="H62" i="71"/>
  <c r="K62" i="71" s="1"/>
  <c r="BA60" i="66"/>
  <c r="AZ60" i="66"/>
  <c r="CC60" i="66"/>
  <c r="CF60" i="66" s="1"/>
  <c r="BN69" i="66"/>
  <c r="CB34" i="66"/>
  <c r="BA34" i="66"/>
  <c r="H36" i="71"/>
  <c r="K36" i="71" s="1"/>
  <c r="BJ97" i="66"/>
  <c r="O99" i="71"/>
  <c r="Q99" i="71" s="1"/>
  <c r="BG97" i="66"/>
  <c r="BQ97" i="66"/>
  <c r="S99" i="71"/>
  <c r="U99" i="71" s="1"/>
  <c r="BO54" i="66"/>
  <c r="BR54" i="66"/>
  <c r="T56" i="71"/>
  <c r="V56" i="71" s="1"/>
  <c r="BV54" i="66"/>
  <c r="AY54" i="66"/>
  <c r="I56" i="71"/>
  <c r="BB54" i="66"/>
  <c r="CD54" i="66"/>
  <c r="BR55" i="66"/>
  <c r="T57" i="71"/>
  <c r="V57" i="71" s="1"/>
  <c r="BO55" i="66"/>
  <c r="CD55" i="66"/>
  <c r="AY55" i="66"/>
  <c r="I57" i="71"/>
  <c r="BB55" i="66"/>
  <c r="AZ55" i="66"/>
  <c r="CC55" i="66"/>
  <c r="CF55" i="66" s="1"/>
  <c r="BZ13" i="66"/>
  <c r="Y15" i="71"/>
  <c r="AA15" i="71" s="1"/>
  <c r="BW13" i="66"/>
  <c r="CB13" i="66"/>
  <c r="H15" i="71"/>
  <c r="K15" i="71" s="1"/>
  <c r="BA13" i="66"/>
  <c r="AY13" i="66"/>
  <c r="I15" i="71"/>
  <c r="BB13" i="66"/>
  <c r="BV78" i="66"/>
  <c r="BY78" i="66"/>
  <c r="X80" i="71"/>
  <c r="Z80" i="71" s="1"/>
  <c r="BG78" i="66"/>
  <c r="BJ78" i="66"/>
  <c r="O80" i="71"/>
  <c r="Q80" i="71" s="1"/>
  <c r="BU21" i="66"/>
  <c r="BX21" i="66" s="1"/>
  <c r="N89" i="71"/>
  <c r="P89" i="71" s="1"/>
  <c r="BI87" i="66"/>
  <c r="BV25" i="66"/>
  <c r="AZ25" i="66"/>
  <c r="CC25" i="66"/>
  <c r="CF25" i="66" s="1"/>
  <c r="BA25" i="66"/>
  <c r="CB25" i="66"/>
  <c r="H27" i="71"/>
  <c r="K27" i="71" s="1"/>
  <c r="X93" i="71"/>
  <c r="Z93" i="71" s="1"/>
  <c r="BY91" i="66"/>
  <c r="BZ14" i="66"/>
  <c r="Y16" i="71"/>
  <c r="AA16" i="71" s="1"/>
  <c r="BW14" i="66"/>
  <c r="S16" i="71"/>
  <c r="U16" i="71" s="1"/>
  <c r="BQ14" i="66"/>
  <c r="BA28" i="66"/>
  <c r="CB28" i="66"/>
  <c r="H30" i="71"/>
  <c r="K30" i="71" s="1"/>
  <c r="AZ28" i="66"/>
  <c r="CC28" i="66"/>
  <c r="CF28" i="66" s="1"/>
  <c r="BA90" i="66"/>
  <c r="CB90" i="66"/>
  <c r="H92" i="71"/>
  <c r="K92" i="71" s="1"/>
  <c r="BB90" i="66"/>
  <c r="AY90" i="66"/>
  <c r="I92" i="71"/>
  <c r="BB41" i="70"/>
  <c r="AY41" i="70"/>
  <c r="BA41" i="70"/>
  <c r="CB41" i="70"/>
  <c r="BW92" i="70"/>
  <c r="BZ92" i="70"/>
  <c r="BJ44" i="69"/>
  <c r="BG44" i="69"/>
  <c r="BN44" i="69"/>
  <c r="AY106" i="69"/>
  <c r="BB106" i="69"/>
  <c r="BB34" i="70"/>
  <c r="AY34" i="70"/>
  <c r="CD34" i="70"/>
  <c r="BV34" i="69"/>
  <c r="AZ34" i="69"/>
  <c r="CC34" i="69"/>
  <c r="CF34" i="69" s="1"/>
  <c r="AZ64" i="70"/>
  <c r="CC64" i="70"/>
  <c r="CF64" i="70" s="1"/>
  <c r="BJ64" i="70"/>
  <c r="BG64" i="70"/>
  <c r="BA64" i="70"/>
  <c r="CB64" i="70"/>
  <c r="BN8" i="69"/>
  <c r="AY8" i="69"/>
  <c r="BB8" i="69"/>
  <c r="BF8" i="69"/>
  <c r="BR41" i="69"/>
  <c r="BO41" i="69"/>
  <c r="AY41" i="69"/>
  <c r="BB41" i="69"/>
  <c r="AX73" i="70"/>
  <c r="AZ73" i="70"/>
  <c r="CC73" i="70"/>
  <c r="CF73" i="70" s="1"/>
  <c r="BA73" i="70"/>
  <c r="CB73" i="70"/>
  <c r="AZ30" i="70"/>
  <c r="CC30" i="70"/>
  <c r="CF30" i="70" s="1"/>
  <c r="BJ30" i="70"/>
  <c r="BG30" i="70"/>
  <c r="AZ55" i="69"/>
  <c r="CC55" i="69"/>
  <c r="CF55" i="69" s="1"/>
  <c r="BN55" i="69"/>
  <c r="BQ12" i="66"/>
  <c r="S14" i="71"/>
  <c r="U14" i="71" s="1"/>
  <c r="BI12" i="66"/>
  <c r="N14" i="71"/>
  <c r="P14" i="71" s="1"/>
  <c r="BR12" i="66"/>
  <c r="T14" i="71"/>
  <c r="V14" i="71" s="1"/>
  <c r="BO12" i="66"/>
  <c r="BF75" i="66"/>
  <c r="T77" i="71"/>
  <c r="V77" i="71" s="1"/>
  <c r="BO75" i="66"/>
  <c r="BR75" i="66"/>
  <c r="BF48" i="66"/>
  <c r="AZ48" i="66"/>
  <c r="CC48" i="66"/>
  <c r="CF48" i="66" s="1"/>
  <c r="BI43" i="66"/>
  <c r="N45" i="71"/>
  <c r="P45" i="71" s="1"/>
  <c r="AZ43" i="66"/>
  <c r="CC43" i="66"/>
  <c r="CF43" i="66" s="1"/>
  <c r="BZ99" i="66"/>
  <c r="Y101" i="71"/>
  <c r="AA101" i="71" s="1"/>
  <c r="BW99" i="66"/>
  <c r="BQ99" i="66"/>
  <c r="S101" i="71"/>
  <c r="U101" i="71" s="1"/>
  <c r="AZ99" i="66"/>
  <c r="CC99" i="66"/>
  <c r="CF99" i="66" s="1"/>
  <c r="BQ47" i="66"/>
  <c r="S49" i="71"/>
  <c r="U49" i="71" s="1"/>
  <c r="BY47" i="66"/>
  <c r="X49" i="71"/>
  <c r="Z49" i="71" s="1"/>
  <c r="BY42" i="66"/>
  <c r="X44" i="71"/>
  <c r="Z44" i="71" s="1"/>
  <c r="S44" i="71"/>
  <c r="U44" i="71" s="1"/>
  <c r="BQ42" i="66"/>
  <c r="BN101" i="70"/>
  <c r="BB101" i="70"/>
  <c r="AY101" i="70"/>
  <c r="BJ101" i="70"/>
  <c r="BG101" i="70"/>
  <c r="AZ52" i="70"/>
  <c r="CC52" i="70"/>
  <c r="CF52" i="70" s="1"/>
  <c r="BA68" i="69"/>
  <c r="CB68" i="69"/>
  <c r="AZ68" i="69"/>
  <c r="BV36" i="70"/>
  <c r="BA93" i="70"/>
  <c r="CB93" i="70"/>
  <c r="AZ93" i="70"/>
  <c r="CC93" i="70"/>
  <c r="CF93" i="70" s="1"/>
  <c r="BF14" i="70"/>
  <c r="AZ14" i="70"/>
  <c r="CC14" i="70"/>
  <c r="CF14" i="70" s="1"/>
  <c r="BJ19" i="69"/>
  <c r="BG19" i="69"/>
  <c r="BR19" i="69"/>
  <c r="BO19" i="69"/>
  <c r="BJ72" i="69"/>
  <c r="BG72" i="69"/>
  <c r="BV72" i="69"/>
  <c r="BA100" i="70"/>
  <c r="CB100" i="70"/>
  <c r="AZ69" i="69"/>
  <c r="CC69" i="69"/>
  <c r="CF69" i="69" s="1"/>
  <c r="BZ69" i="69"/>
  <c r="BW69" i="69"/>
  <c r="T29" i="71"/>
  <c r="V29" i="71" s="1"/>
  <c r="BO27" i="66"/>
  <c r="BR27" i="66"/>
  <c r="O29" i="71"/>
  <c r="Q29" i="71" s="1"/>
  <c r="BG27" i="66"/>
  <c r="BJ27" i="66"/>
  <c r="BZ93" i="66"/>
  <c r="Y95" i="71"/>
  <c r="AA95" i="71" s="1"/>
  <c r="BW93" i="66"/>
  <c r="T95" i="71"/>
  <c r="V95" i="71" s="1"/>
  <c r="BO93" i="66"/>
  <c r="BR93" i="66"/>
  <c r="CD83" i="66"/>
  <c r="AY83" i="66"/>
  <c r="I85" i="71"/>
  <c r="BB83" i="66"/>
  <c r="BO83" i="66"/>
  <c r="BR83" i="66"/>
  <c r="T85" i="71"/>
  <c r="V85" i="71" s="1"/>
  <c r="AZ83" i="66"/>
  <c r="Y61" i="71"/>
  <c r="AA61" i="71" s="1"/>
  <c r="BW59" i="66"/>
  <c r="BZ59" i="66"/>
  <c r="BQ59" i="66"/>
  <c r="S61" i="71"/>
  <c r="U61" i="71" s="1"/>
  <c r="BN77" i="66"/>
  <c r="BQ77" i="66"/>
  <c r="S79" i="71"/>
  <c r="U79" i="71" s="1"/>
  <c r="BY77" i="66"/>
  <c r="X79" i="71"/>
  <c r="Z79" i="71" s="1"/>
  <c r="BJ58" i="66"/>
  <c r="O60" i="71"/>
  <c r="Q60" i="71" s="1"/>
  <c r="BG58" i="66"/>
  <c r="BR58" i="66"/>
  <c r="T60" i="71"/>
  <c r="V60" i="71" s="1"/>
  <c r="BO58" i="66"/>
  <c r="BZ65" i="70"/>
  <c r="BW65" i="70"/>
  <c r="BR65" i="70"/>
  <c r="BO65" i="70"/>
  <c r="BA69" i="70"/>
  <c r="CB69" i="70"/>
  <c r="BJ69" i="70"/>
  <c r="BG69" i="70"/>
  <c r="BJ7" i="69"/>
  <c r="BG7" i="69"/>
  <c r="BZ7" i="69"/>
  <c r="BW7" i="69"/>
  <c r="AZ66" i="69"/>
  <c r="CC66" i="69"/>
  <c r="BJ66" i="69"/>
  <c r="BG66" i="69"/>
  <c r="AY66" i="69"/>
  <c r="BB66" i="69"/>
  <c r="CD66" i="69"/>
  <c r="AZ102" i="70"/>
  <c r="CC102" i="70"/>
  <c r="CF102" i="70" s="1"/>
  <c r="BJ102" i="70"/>
  <c r="BG102" i="70"/>
  <c r="BJ57" i="70"/>
  <c r="BG57" i="70"/>
  <c r="BA57" i="70"/>
  <c r="CB57" i="70"/>
  <c r="BR61" i="69"/>
  <c r="BO61" i="69"/>
  <c r="BJ61" i="69"/>
  <c r="BG61" i="69"/>
  <c r="AZ74" i="70"/>
  <c r="CC74" i="70"/>
  <c r="CF74" i="70" s="1"/>
  <c r="BW74" i="70"/>
  <c r="BZ74" i="70"/>
  <c r="BR23" i="69"/>
  <c r="BO23" i="69"/>
  <c r="BF23" i="69"/>
  <c r="BJ84" i="69"/>
  <c r="BG84" i="69"/>
  <c r="BR15" i="70"/>
  <c r="BO15" i="70"/>
  <c r="BA15" i="70"/>
  <c r="CB15" i="70"/>
  <c r="BV31" i="69"/>
  <c r="AZ89" i="69"/>
  <c r="CC89" i="69"/>
  <c r="CF89" i="69" s="1"/>
  <c r="BN45" i="66"/>
  <c r="BJ45" i="66"/>
  <c r="O47" i="71"/>
  <c r="Q47" i="71" s="1"/>
  <c r="BG45" i="66"/>
  <c r="BQ10" i="66"/>
  <c r="S12" i="71"/>
  <c r="U12" i="71" s="1"/>
  <c r="AZ10" i="66"/>
  <c r="CC10" i="66"/>
  <c r="CF10" i="66" s="1"/>
  <c r="BO10" i="66"/>
  <c r="BR10" i="66"/>
  <c r="T12" i="71"/>
  <c r="V12" i="71" s="1"/>
  <c r="N75" i="71"/>
  <c r="P75" i="71" s="1"/>
  <c r="BI73" i="66"/>
  <c r="BY73" i="66"/>
  <c r="X75" i="71"/>
  <c r="Z75" i="71" s="1"/>
  <c r="BG73" i="66"/>
  <c r="BJ73" i="66"/>
  <c r="O75" i="71"/>
  <c r="Q75" i="71" s="1"/>
  <c r="BG11" i="66"/>
  <c r="BJ11" i="66"/>
  <c r="O13" i="71"/>
  <c r="Q13" i="71" s="1"/>
  <c r="BZ11" i="66"/>
  <c r="Y13" i="71"/>
  <c r="AA13" i="71" s="1"/>
  <c r="BW11" i="66"/>
  <c r="BQ76" i="66"/>
  <c r="S78" i="71"/>
  <c r="U78" i="71" s="1"/>
  <c r="BB82" i="70"/>
  <c r="AY82" i="70"/>
  <c r="CD82" i="70"/>
  <c r="BF29" i="70"/>
  <c r="BB29" i="70"/>
  <c r="AY29" i="70"/>
  <c r="BN29" i="70"/>
  <c r="CD29" i="70" s="1"/>
  <c r="BV39" i="69"/>
  <c r="BF92" i="69"/>
  <c r="BZ92" i="69"/>
  <c r="BB67" i="70"/>
  <c r="AY67" i="70"/>
  <c r="BR67" i="70"/>
  <c r="BO67" i="70"/>
  <c r="BA17" i="69"/>
  <c r="CB17" i="69"/>
  <c r="BR81" i="69"/>
  <c r="BO81" i="69"/>
  <c r="BW81" i="69"/>
  <c r="BZ81" i="69"/>
  <c r="BJ40" i="70"/>
  <c r="BG40" i="70"/>
  <c r="BZ62" i="69"/>
  <c r="BW62" i="69"/>
  <c r="BR62" i="69"/>
  <c r="BO62" i="69"/>
  <c r="AZ62" i="69"/>
  <c r="CC62" i="69"/>
  <c r="CF62" i="69" s="1"/>
  <c r="BN99" i="69"/>
  <c r="BB71" i="70"/>
  <c r="AY71" i="70"/>
  <c r="CD71" i="70"/>
  <c r="CE71" i="70" s="1"/>
  <c r="BA71" i="70"/>
  <c r="CB71" i="70"/>
  <c r="AY42" i="69"/>
  <c r="CD42" i="69"/>
  <c r="BB42" i="69"/>
  <c r="BA103" i="69"/>
  <c r="CB103" i="69"/>
  <c r="BJ61" i="66"/>
  <c r="O63" i="71"/>
  <c r="Q63" i="71" s="1"/>
  <c r="BG61" i="66"/>
  <c r="X63" i="71"/>
  <c r="Z63" i="71" s="1"/>
  <c r="BY61" i="66"/>
  <c r="T20" i="71"/>
  <c r="V20" i="71" s="1"/>
  <c r="BR18" i="66"/>
  <c r="BO18" i="66"/>
  <c r="AZ18" i="66"/>
  <c r="CC18" i="66"/>
  <c r="CF18" i="66" s="1"/>
  <c r="AZ46" i="66"/>
  <c r="CC46" i="66"/>
  <c r="AY46" i="66"/>
  <c r="I48" i="71"/>
  <c r="BB46" i="66"/>
  <c r="BR25" i="70"/>
  <c r="BO25" i="70"/>
  <c r="BB25" i="70"/>
  <c r="AY25" i="70"/>
  <c r="BA61" i="70"/>
  <c r="CB61" i="70"/>
  <c r="BU73" i="69"/>
  <c r="BX73" i="69" s="1"/>
  <c r="AZ73" i="69"/>
  <c r="BZ53" i="70"/>
  <c r="BJ53" i="70"/>
  <c r="BG53" i="70"/>
  <c r="BR24" i="70"/>
  <c r="BO24" i="70"/>
  <c r="BA24" i="70"/>
  <c r="CB24" i="70"/>
  <c r="BW46" i="69"/>
  <c r="BZ46" i="69"/>
  <c r="BV33" i="70"/>
  <c r="CD33" i="70" s="1"/>
  <c r="CE33" i="70" s="1"/>
  <c r="BA33" i="70"/>
  <c r="CB33" i="70"/>
  <c r="BB33" i="70"/>
  <c r="AY33" i="70"/>
  <c r="AY12" i="69"/>
  <c r="BB12" i="69"/>
  <c r="BF68" i="70"/>
  <c r="BW68" i="70"/>
  <c r="BZ68" i="70"/>
  <c r="BV10" i="69"/>
  <c r="BF80" i="69"/>
  <c r="BQ31" i="66"/>
  <c r="S33" i="71"/>
  <c r="U33" i="71" s="1"/>
  <c r="Y33" i="71"/>
  <c r="AA33" i="71" s="1"/>
  <c r="BW31" i="66"/>
  <c r="BZ31" i="66"/>
  <c r="X100" i="71"/>
  <c r="Z100" i="71" s="1"/>
  <c r="BY98" i="66"/>
  <c r="BW98" i="66"/>
  <c r="BZ98" i="66"/>
  <c r="Y100" i="71"/>
  <c r="AA100" i="71" s="1"/>
  <c r="BY24" i="66"/>
  <c r="X26" i="71"/>
  <c r="Z26" i="71" s="1"/>
  <c r="I26" i="71"/>
  <c r="AY24" i="66"/>
  <c r="BB24" i="66"/>
  <c r="N26" i="71"/>
  <c r="P26" i="71" s="1"/>
  <c r="BI24" i="66"/>
  <c r="BN86" i="66"/>
  <c r="AZ86" i="66"/>
  <c r="CC86" i="66"/>
  <c r="BQ86" i="66"/>
  <c r="S88" i="71"/>
  <c r="U88" i="71" s="1"/>
  <c r="BW19" i="70"/>
  <c r="BZ19" i="70"/>
  <c r="AZ19" i="70"/>
  <c r="BB84" i="70"/>
  <c r="AY84" i="70"/>
  <c r="BA40" i="69"/>
  <c r="CB40" i="69"/>
  <c r="BF105" i="69"/>
  <c r="CD105" i="69" s="1"/>
  <c r="CE105" i="69" s="1"/>
  <c r="AY105" i="69"/>
  <c r="BB105" i="69"/>
  <c r="BA105" i="69"/>
  <c r="CB105" i="69"/>
  <c r="BZ26" i="70"/>
  <c r="BW26" i="70"/>
  <c r="AZ29" i="69"/>
  <c r="CC29" i="69"/>
  <c r="CF29" i="69" s="1"/>
  <c r="AY29" i="69"/>
  <c r="BB29" i="69"/>
  <c r="AZ37" i="70"/>
  <c r="CC37" i="70"/>
  <c r="CF37" i="70" s="1"/>
  <c r="BJ85" i="69"/>
  <c r="BG85" i="69"/>
  <c r="BR85" i="69"/>
  <c r="BO85" i="69"/>
  <c r="N17" i="71"/>
  <c r="P17" i="71" s="1"/>
  <c r="BI15" i="66"/>
  <c r="BB15" i="66"/>
  <c r="AY15" i="66"/>
  <c r="I17" i="71"/>
  <c r="BA15" i="66"/>
  <c r="CB15" i="66"/>
  <c r="H17" i="71"/>
  <c r="K17" i="71" s="1"/>
  <c r="AZ81" i="66"/>
  <c r="CC81" i="66"/>
  <c r="CF81" i="66" s="1"/>
  <c r="I83" i="71"/>
  <c r="BB81" i="66"/>
  <c r="BR21" i="70"/>
  <c r="BO21" i="70"/>
  <c r="BZ21" i="70"/>
  <c r="BW21" i="70"/>
  <c r="AZ21" i="70"/>
  <c r="CC21" i="70"/>
  <c r="CF21" i="70" s="1"/>
  <c r="BR46" i="70"/>
  <c r="BO46" i="70"/>
  <c r="BW25" i="69"/>
  <c r="BZ25" i="69"/>
  <c r="BA25" i="69"/>
  <c r="CB25" i="69"/>
  <c r="BN94" i="69"/>
  <c r="BA94" i="69"/>
  <c r="CB94" i="69"/>
  <c r="BV88" i="70"/>
  <c r="BR88" i="70"/>
  <c r="BO88" i="70"/>
  <c r="BA9" i="69"/>
  <c r="CB9" i="69"/>
  <c r="AZ100" i="69"/>
  <c r="CC100" i="69"/>
  <c r="CF100" i="69" s="1"/>
  <c r="BF43" i="70"/>
  <c r="BV48" i="69"/>
  <c r="BJ48" i="69"/>
  <c r="BG48" i="69"/>
  <c r="AZ104" i="69"/>
  <c r="CC104" i="69"/>
  <c r="CF104" i="69" s="1"/>
  <c r="BZ104" i="69"/>
  <c r="BW104" i="69"/>
  <c r="BR75" i="70"/>
  <c r="BO75" i="70"/>
  <c r="BB75" i="70"/>
  <c r="AY75" i="70"/>
  <c r="BR56" i="69"/>
  <c r="BO56" i="69"/>
  <c r="AZ101" i="69"/>
  <c r="CC101" i="69"/>
  <c r="CF101" i="69" s="1"/>
  <c r="BJ101" i="69"/>
  <c r="BG101" i="69"/>
  <c r="H68" i="71"/>
  <c r="K68" i="71" s="1"/>
  <c r="BA66" i="66"/>
  <c r="CB66" i="66"/>
  <c r="CU9" i="66" s="1"/>
  <c r="AZ64" i="66"/>
  <c r="CC64" i="66"/>
  <c r="CF64" i="66" s="1"/>
  <c r="AY64" i="66"/>
  <c r="BB64" i="66"/>
  <c r="I66" i="71"/>
  <c r="BI57" i="66"/>
  <c r="N59" i="71"/>
  <c r="P59" i="71" s="1"/>
  <c r="BD54" i="70"/>
  <c r="BI54" i="70" s="1"/>
  <c r="BR54" i="70"/>
  <c r="BO54" i="70"/>
  <c r="BM47" i="70"/>
  <c r="BP47" i="70" s="1"/>
  <c r="BN47" i="70"/>
  <c r="BZ97" i="70"/>
  <c r="BW97" i="70"/>
  <c r="AZ97" i="70"/>
  <c r="CC97" i="70"/>
  <c r="CF97" i="70" s="1"/>
  <c r="BN60" i="69"/>
  <c r="BR95" i="70"/>
  <c r="BO95" i="70"/>
  <c r="BJ95" i="70"/>
  <c r="BG95" i="70"/>
  <c r="BF35" i="70"/>
  <c r="BA35" i="70"/>
  <c r="CB35" i="70"/>
  <c r="AY47" i="69"/>
  <c r="BB47" i="69"/>
  <c r="CD47" i="69"/>
  <c r="BJ47" i="69"/>
  <c r="BG47" i="69"/>
  <c r="BA62" i="70"/>
  <c r="CB62" i="70"/>
  <c r="BA30" i="69"/>
  <c r="CB30" i="69"/>
  <c r="BV30" i="69"/>
  <c r="BV68" i="66"/>
  <c r="BF68" i="66"/>
  <c r="BW105" i="70"/>
  <c r="BZ105" i="70"/>
  <c r="BA105" i="70"/>
  <c r="CB105" i="70"/>
  <c r="BB91" i="70"/>
  <c r="AY91" i="70"/>
  <c r="BA91" i="70"/>
  <c r="CB91" i="70"/>
  <c r="BJ91" i="70"/>
  <c r="BG91" i="70"/>
  <c r="AV32" i="66"/>
  <c r="BR32" i="66"/>
  <c r="T34" i="71"/>
  <c r="V34" i="71" s="1"/>
  <c r="BO32" i="66"/>
  <c r="BR94" i="66"/>
  <c r="T96" i="71"/>
  <c r="V96" i="71" s="1"/>
  <c r="BO94" i="66"/>
  <c r="BW94" i="66"/>
  <c r="BZ94" i="66"/>
  <c r="Y96" i="71"/>
  <c r="AA96" i="71" s="1"/>
  <c r="AZ96" i="70"/>
  <c r="CC96" i="70"/>
  <c r="CF96" i="70" s="1"/>
  <c r="AX45" i="69"/>
  <c r="AZ45" i="69"/>
  <c r="BZ45" i="69"/>
  <c r="BW45" i="69"/>
  <c r="BN28" i="70"/>
  <c r="BA28" i="70"/>
  <c r="CB28" i="70"/>
  <c r="BJ44" i="70"/>
  <c r="BG44" i="70"/>
  <c r="BF21" i="69"/>
  <c r="BW21" i="69"/>
  <c r="BZ21" i="69"/>
  <c r="BB21" i="69"/>
  <c r="AY21" i="69"/>
  <c r="CD21" i="69"/>
  <c r="BJ80" i="70"/>
  <c r="BG80" i="70"/>
  <c r="BJ15" i="69"/>
  <c r="BG15" i="69"/>
  <c r="BR15" i="69"/>
  <c r="BO15" i="69"/>
  <c r="BB15" i="69"/>
  <c r="AY15" i="69"/>
  <c r="BN49" i="69"/>
  <c r="BA11" i="70"/>
  <c r="CB11" i="70"/>
  <c r="BN59" i="70"/>
  <c r="AZ59" i="70"/>
  <c r="CC59" i="70"/>
  <c r="CF59" i="70" s="1"/>
  <c r="AV43" i="69"/>
  <c r="Y18" i="71"/>
  <c r="AA18" i="71" s="1"/>
  <c r="BW16" i="66"/>
  <c r="BZ16" i="66"/>
  <c r="BV80" i="66"/>
  <c r="BQ80" i="66"/>
  <c r="S82" i="71"/>
  <c r="U82" i="71" s="1"/>
  <c r="BQ96" i="66"/>
  <c r="S98" i="71"/>
  <c r="U98" i="71" s="1"/>
  <c r="BY96" i="66"/>
  <c r="X98" i="71"/>
  <c r="Z98" i="71" s="1"/>
  <c r="BZ7" i="66"/>
  <c r="Y9" i="71"/>
  <c r="AA9" i="71" s="1"/>
  <c r="BW7" i="66"/>
  <c r="AZ7" i="66"/>
  <c r="CC7" i="66"/>
  <c r="CF7" i="66" s="1"/>
  <c r="BQ7" i="66"/>
  <c r="S9" i="71"/>
  <c r="U9" i="71" s="1"/>
  <c r="BB72" i="66"/>
  <c r="AY72" i="66"/>
  <c r="I74" i="71"/>
  <c r="BI72" i="66"/>
  <c r="N74" i="71"/>
  <c r="P74" i="71" s="1"/>
  <c r="BZ63" i="70"/>
  <c r="BW63" i="70"/>
  <c r="BJ63" i="70"/>
  <c r="BG63" i="70"/>
  <c r="BZ23" i="70"/>
  <c r="BW23" i="70"/>
  <c r="AZ23" i="70"/>
  <c r="CC23" i="70"/>
  <c r="CF23" i="70" s="1"/>
  <c r="AZ32" i="69"/>
  <c r="CC32" i="69"/>
  <c r="CF32" i="69" s="1"/>
  <c r="BB32" i="69"/>
  <c r="AY77" i="69"/>
  <c r="BB77" i="69"/>
  <c r="AZ77" i="69"/>
  <c r="CC77" i="69"/>
  <c r="CF77" i="69" s="1"/>
  <c r="BZ77" i="69"/>
  <c r="BW77" i="69"/>
  <c r="AZ98" i="70"/>
  <c r="CC98" i="70"/>
  <c r="CF98" i="70" s="1"/>
  <c r="BF83" i="69"/>
  <c r="BB16" i="70"/>
  <c r="AY16" i="70"/>
  <c r="AZ16" i="70"/>
  <c r="CC16" i="70"/>
  <c r="CF16" i="70" s="1"/>
  <c r="BA16" i="70"/>
  <c r="CB16" i="70"/>
  <c r="BJ54" i="69"/>
  <c r="BG54" i="69"/>
  <c r="AY27" i="69"/>
  <c r="BB27" i="69"/>
  <c r="BE16" i="69"/>
  <c r="BH16" i="69" s="1"/>
  <c r="AZ16" i="69"/>
  <c r="AZ71" i="69"/>
  <c r="BA71" i="69"/>
  <c r="CB71" i="69"/>
  <c r="AZ22" i="70"/>
  <c r="CC22" i="70"/>
  <c r="CF22" i="70" s="1"/>
  <c r="BW76" i="69"/>
  <c r="BZ76" i="69"/>
  <c r="BA7" i="70"/>
  <c r="CB7" i="70"/>
  <c r="BB7" i="70"/>
  <c r="AY7" i="70"/>
  <c r="AY70" i="69"/>
  <c r="BB70" i="69"/>
  <c r="AZ87" i="69"/>
  <c r="CC87" i="69"/>
  <c r="CF87" i="69" s="1"/>
  <c r="BN87" i="69"/>
  <c r="AZ38" i="69"/>
  <c r="CC38" i="69"/>
  <c r="CF38" i="69" s="1"/>
  <c r="BI56" i="66"/>
  <c r="N58" i="71"/>
  <c r="P58" i="71" s="1"/>
  <c r="CB56" i="66"/>
  <c r="H58" i="71"/>
  <c r="K58" i="71" s="1"/>
  <c r="BA56" i="66"/>
  <c r="BB56" i="66"/>
  <c r="AY56" i="66"/>
  <c r="I58" i="71"/>
  <c r="BJ95" i="69"/>
  <c r="BG95" i="69"/>
  <c r="BZ95" i="69"/>
  <c r="BW95" i="69"/>
  <c r="AZ78" i="70"/>
  <c r="CC78" i="70"/>
  <c r="CF78" i="70" s="1"/>
  <c r="BA77" i="70"/>
  <c r="CB77" i="70"/>
  <c r="BR77" i="70"/>
  <c r="BO77" i="70"/>
  <c r="AY78" i="69"/>
  <c r="BB78" i="69"/>
  <c r="O107" i="71"/>
  <c r="Q107" i="71" s="1"/>
  <c r="BG105" i="66"/>
  <c r="BJ105" i="66"/>
  <c r="CD105" i="66"/>
  <c r="AY105" i="66"/>
  <c r="I107" i="71"/>
  <c r="BB105" i="66"/>
  <c r="BR105" i="66"/>
  <c r="T107" i="71"/>
  <c r="V107" i="71" s="1"/>
  <c r="BO105" i="66"/>
  <c r="BZ82" i="69"/>
  <c r="BW82" i="69"/>
  <c r="BA82" i="69"/>
  <c r="CB82" i="69"/>
  <c r="BR90" i="70"/>
  <c r="BO90" i="70"/>
  <c r="BF90" i="70"/>
  <c r="BR24" i="69"/>
  <c r="BO24" i="69"/>
  <c r="BM33" i="66"/>
  <c r="BP33" i="66" s="1"/>
  <c r="AY33" i="66"/>
  <c r="I35" i="71"/>
  <c r="BB33" i="66"/>
  <c r="AZ33" i="66"/>
  <c r="BB10" i="70"/>
  <c r="AY10" i="70"/>
  <c r="CD10" i="70"/>
  <c r="AZ10" i="70"/>
  <c r="CC10" i="70"/>
  <c r="CF10" i="70" s="1"/>
  <c r="BJ10" i="70"/>
  <c r="BG10" i="70"/>
  <c r="BA13" i="69"/>
  <c r="CB13" i="69"/>
  <c r="BR9" i="70"/>
  <c r="BO9" i="70"/>
  <c r="BJ9" i="70"/>
  <c r="BG9" i="70"/>
  <c r="BV104" i="70"/>
  <c r="BN64" i="69"/>
  <c r="N91" i="71"/>
  <c r="P91" i="71" s="1"/>
  <c r="BI89" i="66"/>
  <c r="X91" i="71"/>
  <c r="Z91" i="71" s="1"/>
  <c r="BY89" i="66"/>
  <c r="Y22" i="71"/>
  <c r="AA22" i="71" s="1"/>
  <c r="BZ20" i="66"/>
  <c r="BW20" i="66"/>
  <c r="AZ20" i="66"/>
  <c r="CC20" i="66"/>
  <c r="CF20" i="66" s="1"/>
  <c r="BJ56" i="70"/>
  <c r="BG56" i="70"/>
  <c r="BW106" i="70"/>
  <c r="BZ106" i="70"/>
  <c r="BA53" i="69"/>
  <c r="CB53" i="69"/>
  <c r="BF53" i="69"/>
  <c r="BT87" i="70"/>
  <c r="BY87" i="70" s="1"/>
  <c r="BR87" i="70"/>
  <c r="BO87" i="70"/>
  <c r="BF102" i="69"/>
  <c r="BJ20" i="70"/>
  <c r="BG20" i="70"/>
  <c r="BR20" i="70"/>
  <c r="BO20" i="70"/>
  <c r="BR12" i="70"/>
  <c r="BO12" i="70"/>
  <c r="AZ12" i="70"/>
  <c r="CC12" i="70"/>
  <c r="CF12" i="70" s="1"/>
  <c r="BA12" i="70"/>
  <c r="BR28" i="69"/>
  <c r="BO28" i="69"/>
  <c r="AY88" i="69"/>
  <c r="BB88" i="69"/>
  <c r="BW88" i="69"/>
  <c r="BZ88" i="69"/>
  <c r="BN41" i="66"/>
  <c r="BI41" i="66"/>
  <c r="N43" i="71"/>
  <c r="P43" i="71" s="1"/>
  <c r="BF83" i="70"/>
  <c r="BA83" i="70"/>
  <c r="CB83" i="70"/>
  <c r="BV81" i="70"/>
  <c r="BY95" i="66"/>
  <c r="X97" i="71"/>
  <c r="Z97" i="71" s="1"/>
  <c r="AZ95" i="66"/>
  <c r="CC95" i="66"/>
  <c r="CF95" i="66" s="1"/>
  <c r="BA95" i="66"/>
  <c r="CB95" i="66"/>
  <c r="H97" i="71"/>
  <c r="K97" i="71" s="1"/>
  <c r="AZ31" i="70"/>
  <c r="CC31" i="70"/>
  <c r="CF31" i="70" s="1"/>
  <c r="BV37" i="69"/>
  <c r="BA60" i="70"/>
  <c r="CB60" i="70"/>
  <c r="BJ60" i="70"/>
  <c r="BG60" i="70"/>
  <c r="BA96" i="69"/>
  <c r="CB96" i="69"/>
  <c r="BV82" i="66"/>
  <c r="BI82" i="66"/>
  <c r="N84" i="71"/>
  <c r="P84" i="71" s="1"/>
  <c r="AZ49" i="70"/>
  <c r="CC49" i="70"/>
  <c r="CF49" i="70" s="1"/>
  <c r="BR49" i="70"/>
  <c r="BO49" i="70"/>
  <c r="BZ18" i="69"/>
  <c r="BW18" i="69"/>
  <c r="AZ74" i="69"/>
  <c r="CC74" i="69"/>
  <c r="CF74" i="69" s="1"/>
  <c r="S37" i="71"/>
  <c r="U37" i="71" s="1"/>
  <c r="BQ35" i="66"/>
  <c r="N37" i="71"/>
  <c r="P37" i="71" s="1"/>
  <c r="BI35" i="66"/>
  <c r="BY35" i="66"/>
  <c r="X37" i="71"/>
  <c r="Z37" i="71" s="1"/>
  <c r="BI62" i="66"/>
  <c r="N64" i="71"/>
  <c r="P64" i="71" s="1"/>
  <c r="BG62" i="66"/>
  <c r="BJ62" i="66"/>
  <c r="O64" i="71"/>
  <c r="Q64" i="71" s="1"/>
  <c r="BQ62" i="66"/>
  <c r="S64" i="71"/>
  <c r="U64" i="71" s="1"/>
  <c r="BZ85" i="70"/>
  <c r="BW66" i="70"/>
  <c r="BZ66" i="70"/>
  <c r="AY97" i="69"/>
  <c r="BB97" i="69"/>
  <c r="CD97" i="69"/>
  <c r="BA97" i="69"/>
  <c r="BR50" i="66"/>
  <c r="T52" i="71"/>
  <c r="V52" i="71" s="1"/>
  <c r="BO50" i="66"/>
  <c r="BI50" i="66"/>
  <c r="N52" i="71"/>
  <c r="P52" i="71" s="1"/>
  <c r="BY102" i="66"/>
  <c r="X104" i="71"/>
  <c r="Z104" i="71" s="1"/>
  <c r="N104" i="71"/>
  <c r="P104" i="71" s="1"/>
  <c r="BI102" i="66"/>
  <c r="AY102" i="66"/>
  <c r="I104" i="71"/>
  <c r="BB102" i="66"/>
  <c r="BB39" i="70"/>
  <c r="AY39" i="70"/>
  <c r="AZ39" i="70"/>
  <c r="CC39" i="70"/>
  <c r="CF39" i="70" s="1"/>
  <c r="BA36" i="69"/>
  <c r="CB36" i="69"/>
  <c r="BA42" i="70"/>
  <c r="CB42" i="70"/>
  <c r="BL67" i="69"/>
  <c r="BQ67" i="69" s="1"/>
  <c r="BJ67" i="69"/>
  <c r="BG67" i="69"/>
  <c r="BJ23" i="66"/>
  <c r="O25" i="71"/>
  <c r="Q25" i="71" s="1"/>
  <c r="BG23" i="66"/>
  <c r="BV23" i="66"/>
  <c r="BR23" i="66"/>
  <c r="T25" i="71"/>
  <c r="V25" i="71" s="1"/>
  <c r="BO23" i="66"/>
  <c r="BB13" i="70"/>
  <c r="AY13" i="70"/>
  <c r="BF13" i="70"/>
  <c r="BR98" i="69"/>
  <c r="BO98" i="69"/>
  <c r="AY50" i="69"/>
  <c r="BB50" i="69"/>
  <c r="AZ50" i="69"/>
  <c r="CC50" i="69"/>
  <c r="CF50" i="69" s="1"/>
  <c r="BF67" i="66"/>
  <c r="BA67" i="66"/>
  <c r="H69" i="71"/>
  <c r="K69" i="71" s="1"/>
  <c r="CB67" i="66"/>
  <c r="BQ52" i="66"/>
  <c r="S54" i="71"/>
  <c r="U54" i="71" s="1"/>
  <c r="AZ52" i="66"/>
  <c r="CC52" i="66"/>
  <c r="CF52" i="66" s="1"/>
  <c r="BA32" i="70"/>
  <c r="CB32" i="70"/>
  <c r="BR32" i="70"/>
  <c r="BO32" i="70"/>
  <c r="BB8" i="70"/>
  <c r="AY8" i="70"/>
  <c r="CD8" i="70"/>
  <c r="BA8" i="70"/>
  <c r="CB8" i="70"/>
  <c r="AZ65" i="69"/>
  <c r="CC65" i="69"/>
  <c r="CF65" i="69" s="1"/>
  <c r="BL65" i="69"/>
  <c r="BQ65" i="69" s="1"/>
  <c r="AY65" i="69"/>
  <c r="BB65" i="69"/>
  <c r="BB51" i="70"/>
  <c r="AY51" i="70"/>
  <c r="CD51" i="70"/>
  <c r="BI19" i="66"/>
  <c r="N21" i="71"/>
  <c r="P21" i="71" s="1"/>
  <c r="BB19" i="66"/>
  <c r="AY19" i="66"/>
  <c r="I21" i="71"/>
  <c r="BO19" i="66"/>
  <c r="BR19" i="66"/>
  <c r="T21" i="71"/>
  <c r="V21" i="71" s="1"/>
  <c r="BJ11" i="69"/>
  <c r="BG11" i="69"/>
  <c r="BA11" i="69"/>
  <c r="CB11" i="69"/>
  <c r="BJ58" i="69"/>
  <c r="BG58" i="69"/>
  <c r="BA58" i="69"/>
  <c r="CB58" i="69"/>
  <c r="BJ63" i="69"/>
  <c r="BG63" i="69"/>
  <c r="BW51" i="69"/>
  <c r="BZ51" i="69"/>
  <c r="BR93" i="69"/>
  <c r="BO93" i="69"/>
  <c r="BV33" i="69"/>
  <c r="BF51" i="66"/>
  <c r="CD51" i="66" s="1"/>
  <c r="I53" i="71"/>
  <c r="BB51" i="66"/>
  <c r="AY51" i="66"/>
  <c r="BR51" i="66"/>
  <c r="T53" i="71"/>
  <c r="V53" i="71" s="1"/>
  <c r="BO51" i="66"/>
  <c r="BV86" i="70"/>
  <c r="BB57" i="69"/>
  <c r="AY57" i="69"/>
  <c r="BQ71" i="66"/>
  <c r="S73" i="71"/>
  <c r="U73" i="71" s="1"/>
  <c r="BV71" i="66"/>
  <c r="BA79" i="69"/>
  <c r="CB79" i="69"/>
  <c r="BR79" i="69"/>
  <c r="BO79" i="69"/>
  <c r="BV50" i="70"/>
  <c r="AZ70" i="70"/>
  <c r="CC70" i="70"/>
  <c r="CF70" i="70" s="1"/>
  <c r="AZ59" i="69"/>
  <c r="CC59" i="69"/>
  <c r="CF59" i="69" s="1"/>
  <c r="BW85" i="66"/>
  <c r="Y87" i="71"/>
  <c r="AA87" i="71" s="1"/>
  <c r="BZ85" i="66"/>
  <c r="T87" i="71"/>
  <c r="V87" i="71" s="1"/>
  <c r="BO85" i="66"/>
  <c r="BR85" i="66"/>
  <c r="BA29" i="66"/>
  <c r="CB29" i="66"/>
  <c r="H31" i="71"/>
  <c r="K31" i="71" s="1"/>
  <c r="BQ29" i="66"/>
  <c r="S31" i="71"/>
  <c r="U31" i="71" s="1"/>
  <c r="BR90" i="69"/>
  <c r="BO90" i="69"/>
  <c r="BF36" i="66"/>
  <c r="BZ72" i="70"/>
  <c r="BW72" i="70"/>
  <c r="BQ8" i="66"/>
  <c r="S10" i="71"/>
  <c r="U10" i="71" s="1"/>
  <c r="BY8" i="66"/>
  <c r="X10" i="71"/>
  <c r="Z10" i="71" s="1"/>
  <c r="BW89" i="70"/>
  <c r="BZ89" i="70"/>
  <c r="BR89" i="70"/>
  <c r="BO89" i="70"/>
  <c r="AY63" i="66"/>
  <c r="I65" i="71"/>
  <c r="BB63" i="66"/>
  <c r="H65" i="71"/>
  <c r="K65" i="71" s="1"/>
  <c r="BA63" i="66"/>
  <c r="CB63" i="66"/>
  <c r="BB76" i="70"/>
  <c r="AY76" i="70"/>
  <c r="AZ76" i="70"/>
  <c r="CC76" i="70"/>
  <c r="CF76" i="70" s="1"/>
  <c r="BF20" i="69"/>
  <c r="BJ91" i="69"/>
  <c r="BG91" i="69"/>
  <c r="BW91" i="69"/>
  <c r="BZ91" i="69"/>
  <c r="BF103" i="70"/>
  <c r="BA103" i="70"/>
  <c r="CB103" i="70"/>
  <c r="S103" i="71"/>
  <c r="U103" i="71" s="1"/>
  <c r="BQ101" i="66"/>
  <c r="BY101" i="66"/>
  <c r="X103" i="71"/>
  <c r="Z103" i="71" s="1"/>
  <c r="BB58" i="70"/>
  <c r="AY58" i="70"/>
  <c r="BJ58" i="70"/>
  <c r="BG58" i="70"/>
  <c r="AZ18" i="70"/>
  <c r="CC18" i="70"/>
  <c r="CF18" i="70" s="1"/>
  <c r="BR48" i="70"/>
  <c r="BO48" i="70"/>
  <c r="BW48" i="70"/>
  <c r="BZ48" i="70"/>
  <c r="BR22" i="69"/>
  <c r="BO22" i="69"/>
  <c r="BQ40" i="66"/>
  <c r="S42" i="71"/>
  <c r="U42" i="71" s="1"/>
  <c r="BW40" i="66"/>
  <c r="BZ40" i="66"/>
  <c r="Y42" i="71"/>
  <c r="AA42" i="71" s="1"/>
  <c r="BR26" i="69"/>
  <c r="BO26" i="69"/>
  <c r="AW26" i="69"/>
  <c r="I108" i="71"/>
  <c r="BB106" i="66"/>
  <c r="BV106" i="66"/>
  <c r="BA86" i="69"/>
  <c r="CB86" i="69"/>
  <c r="CO10" i="69" s="1"/>
  <c r="N51" i="71"/>
  <c r="P51" i="71" s="1"/>
  <c r="BI49" i="66"/>
  <c r="BY70" i="66"/>
  <c r="X72" i="71"/>
  <c r="Z72" i="71" s="1"/>
  <c r="BI70" i="66"/>
  <c r="N72" i="71"/>
  <c r="P72" i="71" s="1"/>
  <c r="S72" i="71"/>
  <c r="U72" i="71" s="1"/>
  <c r="BQ70" i="66"/>
  <c r="BY9" i="66"/>
  <c r="X11" i="71"/>
  <c r="Z11" i="71" s="1"/>
  <c r="S11" i="71"/>
  <c r="U11" i="71" s="1"/>
  <c r="BQ9" i="66"/>
  <c r="BJ9" i="66"/>
  <c r="O11" i="71"/>
  <c r="Q11" i="71" s="1"/>
  <c r="BG9" i="66"/>
  <c r="BZ74" i="66"/>
  <c r="Y76" i="71"/>
  <c r="AA76" i="71" s="1"/>
  <c r="BW74" i="66"/>
  <c r="S76" i="71"/>
  <c r="U76" i="71" s="1"/>
  <c r="BQ74" i="66"/>
  <c r="O76" i="71"/>
  <c r="Q76" i="71" s="1"/>
  <c r="BG74" i="66"/>
  <c r="BJ74" i="66"/>
  <c r="BG30" i="66"/>
  <c r="BJ30" i="66"/>
  <c r="O32" i="71"/>
  <c r="Q32" i="71" s="1"/>
  <c r="BQ30" i="66"/>
  <c r="S32" i="71"/>
  <c r="U32" i="71" s="1"/>
  <c r="BW92" i="66"/>
  <c r="BZ92" i="66"/>
  <c r="Y94" i="71"/>
  <c r="AA94" i="71" s="1"/>
  <c r="S94" i="71"/>
  <c r="U94" i="71" s="1"/>
  <c r="BQ92" i="66"/>
  <c r="AY37" i="66"/>
  <c r="I39" i="71"/>
  <c r="BB37" i="66"/>
  <c r="BI37" i="66"/>
  <c r="N39" i="71"/>
  <c r="P39" i="71" s="1"/>
  <c r="AY103" i="66"/>
  <c r="I105" i="71"/>
  <c r="BB103" i="66"/>
  <c r="H105" i="71"/>
  <c r="K105" i="71" s="1"/>
  <c r="BA103" i="66"/>
  <c r="CB103" i="66"/>
  <c r="BJ65" i="66"/>
  <c r="O67" i="71"/>
  <c r="Q67" i="71" s="1"/>
  <c r="BG65" i="66"/>
  <c r="BQ65" i="66"/>
  <c r="S67" i="71"/>
  <c r="U67" i="71" s="1"/>
  <c r="BW22" i="66"/>
  <c r="Y24" i="71"/>
  <c r="AA24" i="71" s="1"/>
  <c r="BZ22" i="66"/>
  <c r="BI22" i="66"/>
  <c r="N24" i="71"/>
  <c r="P24" i="71" s="1"/>
  <c r="BQ22" i="66"/>
  <c r="S24" i="71"/>
  <c r="U24" i="71" s="1"/>
  <c r="BQ84" i="66"/>
  <c r="S86" i="71"/>
  <c r="U86" i="71" s="1"/>
  <c r="BY84" i="66"/>
  <c r="X86" i="71"/>
  <c r="Z86" i="71" s="1"/>
  <c r="BI84" i="66"/>
  <c r="N86" i="71"/>
  <c r="P86" i="71" s="1"/>
  <c r="O28" i="71"/>
  <c r="Q28" i="71" s="1"/>
  <c r="BG26" i="66"/>
  <c r="BJ26" i="66"/>
  <c r="BQ88" i="66"/>
  <c r="S90" i="71"/>
  <c r="U90" i="71" s="1"/>
  <c r="AY88" i="66"/>
  <c r="I90" i="71"/>
  <c r="BB88" i="66"/>
  <c r="BI88" i="66"/>
  <c r="N90" i="71"/>
  <c r="P90" i="71" s="1"/>
  <c r="X46" i="71"/>
  <c r="Z46" i="71" s="1"/>
  <c r="BY44" i="66"/>
  <c r="BQ44" i="66"/>
  <c r="S46" i="71"/>
  <c r="U46" i="71" s="1"/>
  <c r="O46" i="71"/>
  <c r="Q46" i="71" s="1"/>
  <c r="BG44" i="66"/>
  <c r="BJ44" i="66"/>
  <c r="I55" i="71"/>
  <c r="BB53" i="66"/>
  <c r="AY53" i="66"/>
  <c r="AZ53" i="66"/>
  <c r="CC53" i="66"/>
  <c r="CF53" i="66" s="1"/>
  <c r="BV17" i="66"/>
  <c r="BQ17" i="66"/>
  <c r="S19" i="71"/>
  <c r="U19" i="71" s="1"/>
  <c r="AY79" i="66"/>
  <c r="I81" i="71"/>
  <c r="BB79" i="66"/>
  <c r="CD79" i="66"/>
  <c r="H81" i="71"/>
  <c r="K81" i="71" s="1"/>
  <c r="BA79" i="66"/>
  <c r="CB79" i="66"/>
  <c r="Y40" i="71"/>
  <c r="AA40" i="71" s="1"/>
  <c r="BW38" i="66"/>
  <c r="BZ38" i="66"/>
  <c r="BQ38" i="66"/>
  <c r="S40" i="71"/>
  <c r="U40" i="71" s="1"/>
  <c r="BJ38" i="66"/>
  <c r="O40" i="71"/>
  <c r="Q40" i="71" s="1"/>
  <c r="BG38" i="66"/>
  <c r="BZ104" i="66"/>
  <c r="Y106" i="71"/>
  <c r="AA106" i="71" s="1"/>
  <c r="BW104" i="66"/>
  <c r="H106" i="71"/>
  <c r="K106" i="71" s="1"/>
  <c r="BA104" i="66"/>
  <c r="CB104" i="66"/>
  <c r="BV39" i="66"/>
  <c r="CD39" i="66" s="1"/>
  <c r="BQ39" i="66"/>
  <c r="S41" i="71"/>
  <c r="U41" i="71" s="1"/>
  <c r="BJ39" i="66"/>
  <c r="O41" i="71"/>
  <c r="Q41" i="71" s="1"/>
  <c r="BG39" i="66"/>
  <c r="BY100" i="66"/>
  <c r="X102" i="71"/>
  <c r="Z102" i="71" s="1"/>
  <c r="CB100" i="66"/>
  <c r="H102" i="71"/>
  <c r="K102" i="71" s="1"/>
  <c r="BA100" i="66"/>
  <c r="BQ100" i="66"/>
  <c r="S102" i="71"/>
  <c r="U102" i="71" s="1"/>
  <c r="O62" i="71"/>
  <c r="Q62" i="71" s="1"/>
  <c r="BG60" i="66"/>
  <c r="BJ60" i="66"/>
  <c r="BZ69" i="66"/>
  <c r="Y71" i="71"/>
  <c r="AA71" i="71" s="1"/>
  <c r="BW69" i="66"/>
  <c r="AY69" i="66"/>
  <c r="I71" i="71"/>
  <c r="BB69" i="66"/>
  <c r="AZ69" i="66"/>
  <c r="CC69" i="66"/>
  <c r="CF69" i="66" s="1"/>
  <c r="X36" i="71"/>
  <c r="Z36" i="71" s="1"/>
  <c r="BY34" i="66"/>
  <c r="AZ34" i="66"/>
  <c r="CC34" i="66"/>
  <c r="CF34" i="66" s="1"/>
  <c r="BN97" i="66"/>
  <c r="CD97" i="66" s="1"/>
  <c r="BB97" i="66"/>
  <c r="AY97" i="66"/>
  <c r="I99" i="71"/>
  <c r="BJ54" i="66"/>
  <c r="O56" i="71"/>
  <c r="Q56" i="71" s="1"/>
  <c r="BG54" i="66"/>
  <c r="BJ55" i="66"/>
  <c r="O57" i="71"/>
  <c r="Q57" i="71" s="1"/>
  <c r="BG55" i="66"/>
  <c r="X15" i="71"/>
  <c r="Z15" i="71" s="1"/>
  <c r="BY13" i="66"/>
  <c r="N15" i="71"/>
  <c r="P15" i="71" s="1"/>
  <c r="BI13" i="66"/>
  <c r="S80" i="71"/>
  <c r="U80" i="71" s="1"/>
  <c r="BQ78" i="66"/>
  <c r="BR78" i="66"/>
  <c r="T80" i="71"/>
  <c r="V80" i="71" s="1"/>
  <c r="BO78" i="66"/>
  <c r="BW21" i="66"/>
  <c r="BZ21" i="66"/>
  <c r="Y23" i="71"/>
  <c r="AA23" i="71" s="1"/>
  <c r="H23" i="71"/>
  <c r="K23" i="71" s="1"/>
  <c r="BA21" i="66"/>
  <c r="CB21" i="66"/>
  <c r="AZ21" i="66"/>
  <c r="CC21" i="66"/>
  <c r="CF21" i="66" s="1"/>
  <c r="BN87" i="66"/>
  <c r="BB87" i="66"/>
  <c r="I89" i="71"/>
  <c r="AY87" i="66"/>
  <c r="BQ87" i="66"/>
  <c r="S89" i="71"/>
  <c r="U89" i="71" s="1"/>
  <c r="S27" i="71"/>
  <c r="U27" i="71" s="1"/>
  <c r="BQ25" i="66"/>
  <c r="BF91" i="66"/>
  <c r="BZ91" i="66"/>
  <c r="Y93" i="71"/>
  <c r="AA93" i="71" s="1"/>
  <c r="BW91" i="66"/>
  <c r="CB91" i="66"/>
  <c r="H93" i="71"/>
  <c r="K93" i="71" s="1"/>
  <c r="BA91" i="66"/>
  <c r="X16" i="71"/>
  <c r="Z16" i="71" s="1"/>
  <c r="BY14" i="66"/>
  <c r="AZ14" i="66"/>
  <c r="CC14" i="66"/>
  <c r="CF14" i="66" s="1"/>
  <c r="BI14" i="66"/>
  <c r="N16" i="71"/>
  <c r="P16" i="71" s="1"/>
  <c r="BI28" i="66"/>
  <c r="N30" i="71"/>
  <c r="P30" i="71" s="1"/>
  <c r="BZ28" i="66"/>
  <c r="Y30" i="71"/>
  <c r="AA30" i="71" s="1"/>
  <c r="BW28" i="66"/>
  <c r="BG28" i="66"/>
  <c r="BJ28" i="66"/>
  <c r="O30" i="71"/>
  <c r="Q30" i="71" s="1"/>
  <c r="BQ90" i="66"/>
  <c r="S92" i="71"/>
  <c r="U92" i="71" s="1"/>
  <c r="BZ41" i="70"/>
  <c r="BW41" i="70"/>
  <c r="AZ41" i="70"/>
  <c r="CC41" i="70"/>
  <c r="CF41" i="70" s="1"/>
  <c r="BR92" i="70"/>
  <c r="BO92" i="70"/>
  <c r="AZ44" i="69"/>
  <c r="BF106" i="69"/>
  <c r="BZ106" i="69"/>
  <c r="BW106" i="69"/>
  <c r="BA34" i="70"/>
  <c r="CB34" i="70"/>
  <c r="BJ34" i="69"/>
  <c r="BG34" i="69"/>
  <c r="BN64" i="70"/>
  <c r="BF41" i="69"/>
  <c r="BN73" i="70"/>
  <c r="BZ73" i="70"/>
  <c r="BW73" i="70"/>
  <c r="BN30" i="70"/>
  <c r="BA30" i="70"/>
  <c r="CB30" i="70"/>
  <c r="BF55" i="69"/>
  <c r="CB12" i="66"/>
  <c r="BA12" i="66"/>
  <c r="H14" i="71"/>
  <c r="K14" i="71" s="1"/>
  <c r="I14" i="71"/>
  <c r="BB12" i="66"/>
  <c r="AY12" i="66"/>
  <c r="CD12" i="66"/>
  <c r="AZ12" i="66"/>
  <c r="CC12" i="66"/>
  <c r="CF12" i="66" s="1"/>
  <c r="AZ75" i="66"/>
  <c r="CC75" i="66"/>
  <c r="CF75" i="66" s="1"/>
  <c r="CB75" i="66"/>
  <c r="H77" i="71"/>
  <c r="K77" i="71" s="1"/>
  <c r="BA75" i="66"/>
  <c r="I77" i="71"/>
  <c r="BB75" i="66"/>
  <c r="CD75" i="66"/>
  <c r="AY75" i="66"/>
  <c r="BA48" i="66"/>
  <c r="H50" i="71"/>
  <c r="K50" i="71" s="1"/>
  <c r="CB48" i="66"/>
  <c r="BY48" i="66"/>
  <c r="X50" i="71"/>
  <c r="Z50" i="71" s="1"/>
  <c r="I50" i="71"/>
  <c r="AY48" i="66"/>
  <c r="BB48" i="66"/>
  <c r="CD48" i="66"/>
  <c r="CE48" i="66" s="1"/>
  <c r="BN43" i="66"/>
  <c r="BV43" i="66"/>
  <c r="AY43" i="66"/>
  <c r="I45" i="71"/>
  <c r="BB43" i="66"/>
  <c r="BY99" i="66"/>
  <c r="X101" i="71"/>
  <c r="Z101" i="71" s="1"/>
  <c r="BA99" i="66"/>
  <c r="CB99" i="66"/>
  <c r="H101" i="71"/>
  <c r="K101" i="71" s="1"/>
  <c r="BR47" i="66"/>
  <c r="T49" i="71"/>
  <c r="V49" i="71" s="1"/>
  <c r="BO47" i="66"/>
  <c r="BJ47" i="66"/>
  <c r="O49" i="71"/>
  <c r="Q49" i="71" s="1"/>
  <c r="BG47" i="66"/>
  <c r="BZ42" i="66"/>
  <c r="Y44" i="71"/>
  <c r="AA44" i="71" s="1"/>
  <c r="BW42" i="66"/>
  <c r="CB42" i="66"/>
  <c r="BA42" i="66"/>
  <c r="H44" i="71"/>
  <c r="K44" i="71" s="1"/>
  <c r="I44" i="71"/>
  <c r="BB42" i="66"/>
  <c r="AY42" i="66"/>
  <c r="BL52" i="70"/>
  <c r="BQ52" i="70" s="1"/>
  <c r="BR52" i="70"/>
  <c r="BW68" i="69"/>
  <c r="BZ68" i="69"/>
  <c r="BF68" i="69"/>
  <c r="BA36" i="70"/>
  <c r="CB36" i="70"/>
  <c r="BJ36" i="70"/>
  <c r="BG36" i="70"/>
  <c r="BJ93" i="70"/>
  <c r="BG93" i="70"/>
  <c r="BB93" i="70"/>
  <c r="AY93" i="70"/>
  <c r="CD93" i="70"/>
  <c r="CE93" i="70" s="1"/>
  <c r="BZ52" i="69"/>
  <c r="BW52" i="69"/>
  <c r="AZ52" i="69"/>
  <c r="CC52" i="69"/>
  <c r="CF52" i="69" s="1"/>
  <c r="BR52" i="69"/>
  <c r="BO52" i="69"/>
  <c r="BR14" i="70"/>
  <c r="BO14" i="70"/>
  <c r="BA14" i="70"/>
  <c r="BA19" i="69"/>
  <c r="CB19" i="69"/>
  <c r="BV19" i="69"/>
  <c r="AY72" i="69"/>
  <c r="BB72" i="69"/>
  <c r="CD72" i="69"/>
  <c r="BB27" i="70"/>
  <c r="AY27" i="70"/>
  <c r="BJ100" i="70"/>
  <c r="BG100" i="70"/>
  <c r="BR100" i="70"/>
  <c r="BO100" i="70"/>
  <c r="BJ69" i="69"/>
  <c r="BG69" i="69"/>
  <c r="AY69" i="69"/>
  <c r="BB69" i="69"/>
  <c r="CD69" i="69"/>
  <c r="AZ27" i="66"/>
  <c r="CC27" i="66"/>
  <c r="CF27" i="66" s="1"/>
  <c r="I29" i="71"/>
  <c r="BB27" i="66"/>
  <c r="AY27" i="66"/>
  <c r="CD27" i="66"/>
  <c r="CB93" i="66"/>
  <c r="H95" i="71"/>
  <c r="K95" i="71" s="1"/>
  <c r="BA93" i="66"/>
  <c r="AZ93" i="66"/>
  <c r="CC93" i="66"/>
  <c r="CF93" i="66" s="1"/>
  <c r="AY93" i="66"/>
  <c r="I95" i="71"/>
  <c r="BB93" i="66"/>
  <c r="CD93" i="66"/>
  <c r="BQ83" i="66"/>
  <c r="S85" i="71"/>
  <c r="U85" i="71" s="1"/>
  <c r="H85" i="71"/>
  <c r="K85" i="71" s="1"/>
  <c r="BA83" i="66"/>
  <c r="CB83" i="66"/>
  <c r="AZ59" i="66"/>
  <c r="CC59" i="66"/>
  <c r="CF59" i="66" s="1"/>
  <c r="CD59" i="66"/>
  <c r="AY59" i="66"/>
  <c r="I61" i="71"/>
  <c r="BB59" i="66"/>
  <c r="BV77" i="66"/>
  <c r="BJ77" i="66"/>
  <c r="O79" i="71"/>
  <c r="Q79" i="71" s="1"/>
  <c r="BG77" i="66"/>
  <c r="H60" i="71"/>
  <c r="K60" i="71" s="1"/>
  <c r="BA58" i="66"/>
  <c r="CB58" i="66"/>
  <c r="AY58" i="66"/>
  <c r="I60" i="71"/>
  <c r="BB58" i="66"/>
  <c r="CD58" i="66"/>
  <c r="CE58" i="66" s="1"/>
  <c r="BB65" i="70"/>
  <c r="AY65" i="70"/>
  <c r="CD65" i="70"/>
  <c r="AZ65" i="70"/>
  <c r="CC65" i="70"/>
  <c r="CF65" i="70" s="1"/>
  <c r="BB69" i="70"/>
  <c r="AY69" i="70"/>
  <c r="CD69" i="70"/>
  <c r="CE69" i="70" s="1"/>
  <c r="AV7" i="69"/>
  <c r="AV102" i="70"/>
  <c r="AZ57" i="70"/>
  <c r="CC57" i="70"/>
  <c r="CF57" i="70" s="1"/>
  <c r="AZ61" i="69"/>
  <c r="CC61" i="69"/>
  <c r="CF61" i="69" s="1"/>
  <c r="AV61" i="69"/>
  <c r="BB74" i="70"/>
  <c r="AY74" i="70"/>
  <c r="CD74" i="70"/>
  <c r="BA23" i="69"/>
  <c r="CB23" i="69"/>
  <c r="BN84" i="69"/>
  <c r="BJ15" i="70"/>
  <c r="BG15" i="70"/>
  <c r="BB15" i="70"/>
  <c r="AY15" i="70"/>
  <c r="BJ31" i="69"/>
  <c r="BG31" i="69"/>
  <c r="CD31" i="69"/>
  <c r="BB31" i="69"/>
  <c r="BA89" i="69"/>
  <c r="CB89" i="69"/>
  <c r="BZ89" i="69"/>
  <c r="BW89" i="69"/>
  <c r="CB45" i="66"/>
  <c r="H47" i="71"/>
  <c r="K47" i="71" s="1"/>
  <c r="BA45" i="66"/>
  <c r="BI45" i="66"/>
  <c r="N47" i="71"/>
  <c r="P47" i="71" s="1"/>
  <c r="AY10" i="66"/>
  <c r="I12" i="71"/>
  <c r="BB10" i="66"/>
  <c r="CD10" i="66"/>
  <c r="S75" i="71"/>
  <c r="U75" i="71" s="1"/>
  <c r="BQ73" i="66"/>
  <c r="CD73" i="66"/>
  <c r="AY73" i="66"/>
  <c r="I75" i="71"/>
  <c r="BB73" i="66"/>
  <c r="BR73" i="66"/>
  <c r="T75" i="71"/>
  <c r="V75" i="71" s="1"/>
  <c r="BO73" i="66"/>
  <c r="BQ11" i="66"/>
  <c r="S13" i="71"/>
  <c r="U13" i="71" s="1"/>
  <c r="H13" i="71"/>
  <c r="K13" i="71" s="1"/>
  <c r="BA11" i="66"/>
  <c r="CB11" i="66"/>
  <c r="N78" i="71"/>
  <c r="P78" i="71" s="1"/>
  <c r="BI76" i="66"/>
  <c r="AY76" i="66"/>
  <c r="I78" i="71"/>
  <c r="BB76" i="66"/>
  <c r="CD76" i="66"/>
  <c r="BR76" i="66"/>
  <c r="T78" i="71"/>
  <c r="V78" i="71" s="1"/>
  <c r="BO76" i="66"/>
  <c r="AZ82" i="70"/>
  <c r="CC82" i="70"/>
  <c r="CF82" i="70" s="1"/>
  <c r="BW82" i="70"/>
  <c r="BZ82" i="70"/>
  <c r="BN39" i="69"/>
  <c r="AY92" i="69"/>
  <c r="BB92" i="69"/>
  <c r="CD92" i="69"/>
  <c r="BA67" i="70"/>
  <c r="CB67" i="70"/>
  <c r="BB17" i="69"/>
  <c r="AY17" i="69"/>
  <c r="CD17" i="69"/>
  <c r="CE17" i="69" s="1"/>
  <c r="AY81" i="69"/>
  <c r="BB81" i="69"/>
  <c r="CD81" i="69"/>
  <c r="BF81" i="69"/>
  <c r="BA40" i="70"/>
  <c r="CB40" i="70"/>
  <c r="BF62" i="69"/>
  <c r="BF99" i="69"/>
  <c r="AZ71" i="70"/>
  <c r="CC71" i="70"/>
  <c r="CF71" i="70" s="1"/>
  <c r="BR71" i="70"/>
  <c r="BO71" i="70"/>
  <c r="BA42" i="69"/>
  <c r="CB42" i="69"/>
  <c r="BR42" i="69"/>
  <c r="BO42" i="69"/>
  <c r="BZ103" i="69"/>
  <c r="BW103" i="69"/>
  <c r="AZ103" i="69"/>
  <c r="CC103" i="69"/>
  <c r="CF103" i="69" s="1"/>
  <c r="AY103" i="69"/>
  <c r="BB103" i="69"/>
  <c r="CB61" i="66"/>
  <c r="H63" i="71"/>
  <c r="K63" i="71" s="1"/>
  <c r="BA61" i="66"/>
  <c r="BI61" i="66"/>
  <c r="N63" i="71"/>
  <c r="P63" i="71" s="1"/>
  <c r="BI18" i="66"/>
  <c r="N20" i="71"/>
  <c r="P20" i="71" s="1"/>
  <c r="BV18" i="66"/>
  <c r="X20" i="71"/>
  <c r="Z20" i="71" s="1"/>
  <c r="BY18" i="66"/>
  <c r="BI46" i="66"/>
  <c r="N48" i="71"/>
  <c r="P48" i="71" s="1"/>
  <c r="BR61" i="70"/>
  <c r="BO61" i="70"/>
  <c r="BJ73" i="69"/>
  <c r="BG73" i="69"/>
  <c r="BN73" i="69"/>
  <c r="AX53" i="70"/>
  <c r="BT53" i="70"/>
  <c r="BY53" i="70" s="1"/>
  <c r="BN53" i="70"/>
  <c r="AZ24" i="70"/>
  <c r="CC24" i="70"/>
  <c r="CF24" i="70" s="1"/>
  <c r="BB24" i="70"/>
  <c r="AY24" i="70"/>
  <c r="BJ46" i="69"/>
  <c r="BG46" i="69"/>
  <c r="AZ46" i="69"/>
  <c r="CC46" i="69"/>
  <c r="AZ33" i="70"/>
  <c r="CC33" i="70"/>
  <c r="CF33" i="70" s="1"/>
  <c r="BJ33" i="70"/>
  <c r="BG33" i="70"/>
  <c r="AW12" i="69"/>
  <c r="BV12" i="69"/>
  <c r="BR12" i="69"/>
  <c r="BO12" i="69"/>
  <c r="BV75" i="69"/>
  <c r="AZ68" i="70"/>
  <c r="CC68" i="70"/>
  <c r="CF68" i="70" s="1"/>
  <c r="BF10" i="69"/>
  <c r="BN10" i="69"/>
  <c r="BZ80" i="69"/>
  <c r="BW80" i="69"/>
  <c r="BA80" i="69"/>
  <c r="CB80" i="69"/>
  <c r="BR80" i="69"/>
  <c r="BO80" i="69"/>
  <c r="X33" i="71"/>
  <c r="Z33" i="71" s="1"/>
  <c r="BY31" i="66"/>
  <c r="BJ31" i="66"/>
  <c r="O33" i="71"/>
  <c r="Q33" i="71" s="1"/>
  <c r="BG31" i="66"/>
  <c r="BQ98" i="66"/>
  <c r="S100" i="71"/>
  <c r="U100" i="71" s="1"/>
  <c r="AZ24" i="66"/>
  <c r="CC24" i="66"/>
  <c r="CF24" i="66" s="1"/>
  <c r="H26" i="71"/>
  <c r="K26" i="71" s="1"/>
  <c r="BA24" i="66"/>
  <c r="CB24" i="66"/>
  <c r="Y26" i="71"/>
  <c r="AA26" i="71" s="1"/>
  <c r="BZ24" i="66"/>
  <c r="BW24" i="66"/>
  <c r="AY86" i="66"/>
  <c r="I88" i="71"/>
  <c r="BB86" i="66"/>
  <c r="CD86" i="66"/>
  <c r="H88" i="71"/>
  <c r="K88" i="71" s="1"/>
  <c r="BA86" i="66"/>
  <c r="CB86" i="66"/>
  <c r="CU10" i="66" s="1"/>
  <c r="CX10" i="66" s="1"/>
  <c r="BJ19" i="70"/>
  <c r="BG19" i="70"/>
  <c r="BV84" i="70"/>
  <c r="BA84" i="70"/>
  <c r="CB84" i="70"/>
  <c r="AZ40" i="69"/>
  <c r="CC40" i="69"/>
  <c r="CF40" i="69" s="1"/>
  <c r="BJ40" i="69"/>
  <c r="BG40" i="69"/>
  <c r="BW105" i="69"/>
  <c r="BZ105" i="69"/>
  <c r="BN26" i="70"/>
  <c r="BA26" i="70"/>
  <c r="CB26" i="70"/>
  <c r="CO7" i="70" s="1"/>
  <c r="BW29" i="69"/>
  <c r="BZ29" i="69"/>
  <c r="BB37" i="70"/>
  <c r="AY37" i="70"/>
  <c r="BF37" i="70"/>
  <c r="CD37" i="70" s="1"/>
  <c r="BR37" i="70"/>
  <c r="BO37" i="70"/>
  <c r="BB99" i="70"/>
  <c r="AY99" i="70"/>
  <c r="CD99" i="70"/>
  <c r="AZ99" i="70"/>
  <c r="CC99" i="70"/>
  <c r="CF99" i="70" s="1"/>
  <c r="BJ99" i="70"/>
  <c r="BG99" i="70"/>
  <c r="BZ85" i="69"/>
  <c r="BW85" i="69"/>
  <c r="BV15" i="66"/>
  <c r="CD15" i="66" s="1"/>
  <c r="CE15" i="66" s="1"/>
  <c r="BY15" i="66"/>
  <c r="X17" i="71"/>
  <c r="Z17" i="71" s="1"/>
  <c r="BV81" i="66"/>
  <c r="BA21" i="70"/>
  <c r="CB21" i="70"/>
  <c r="BZ46" i="70"/>
  <c r="BW46" i="70"/>
  <c r="BR25" i="69"/>
  <c r="BO25" i="69"/>
  <c r="AZ25" i="69"/>
  <c r="CC25" i="69"/>
  <c r="CF25" i="69" s="1"/>
  <c r="AY94" i="69"/>
  <c r="BB94" i="69"/>
  <c r="CD94" i="69"/>
  <c r="CE94" i="69" s="1"/>
  <c r="BW94" i="69"/>
  <c r="BZ94" i="69"/>
  <c r="BJ88" i="70"/>
  <c r="BG88" i="70"/>
  <c r="BR9" i="69"/>
  <c r="BO9" i="69"/>
  <c r="AZ9" i="69"/>
  <c r="CC9" i="69"/>
  <c r="CF9" i="69" s="1"/>
  <c r="BF100" i="69"/>
  <c r="BR43" i="70"/>
  <c r="BO43" i="70"/>
  <c r="BR48" i="69"/>
  <c r="BO48" i="69"/>
  <c r="BB104" i="69"/>
  <c r="BA56" i="69"/>
  <c r="AY101" i="69"/>
  <c r="BB101" i="69"/>
  <c r="CD101" i="69"/>
  <c r="BR101" i="69"/>
  <c r="BO101" i="69"/>
  <c r="BQ66" i="66"/>
  <c r="S68" i="71"/>
  <c r="U68" i="71" s="1"/>
  <c r="X68" i="71"/>
  <c r="Z68" i="71" s="1"/>
  <c r="BY66" i="66"/>
  <c r="BN64" i="66"/>
  <c r="CD64" i="66" s="1"/>
  <c r="BQ64" i="66"/>
  <c r="S66" i="71"/>
  <c r="U66" i="71" s="1"/>
  <c r="BV57" i="66"/>
  <c r="AZ57" i="66"/>
  <c r="CC57" i="66"/>
  <c r="CF57" i="66" s="1"/>
  <c r="BQ57" i="66"/>
  <c r="S59" i="71"/>
  <c r="U59" i="71" s="1"/>
  <c r="AZ54" i="70"/>
  <c r="CC54" i="70"/>
  <c r="CF54" i="70" s="1"/>
  <c r="BJ54" i="70"/>
  <c r="BG54" i="70"/>
  <c r="BZ47" i="70"/>
  <c r="BW47" i="70"/>
  <c r="BJ97" i="70"/>
  <c r="BG97" i="70"/>
  <c r="BB97" i="70"/>
  <c r="AY97" i="70"/>
  <c r="BZ60" i="69"/>
  <c r="BW60" i="69"/>
  <c r="AZ60" i="69"/>
  <c r="CC60" i="69"/>
  <c r="CF60" i="69" s="1"/>
  <c r="BB95" i="70"/>
  <c r="AY95" i="70"/>
  <c r="BR35" i="70"/>
  <c r="BO35" i="70"/>
  <c r="BR47" i="69"/>
  <c r="BO47" i="69"/>
  <c r="BF62" i="70"/>
  <c r="S70" i="71"/>
  <c r="U70" i="71" s="1"/>
  <c r="BQ68" i="66"/>
  <c r="AZ68" i="66"/>
  <c r="CC68" i="66"/>
  <c r="CF68" i="66" s="1"/>
  <c r="AZ105" i="70"/>
  <c r="CC105" i="70"/>
  <c r="CF105" i="70" s="1"/>
  <c r="AZ91" i="70"/>
  <c r="CC91" i="70"/>
  <c r="CF91" i="70" s="1"/>
  <c r="BV32" i="66"/>
  <c r="BY32" i="66"/>
  <c r="X34" i="71"/>
  <c r="Z34" i="71" s="1"/>
  <c r="BQ94" i="66"/>
  <c r="S96" i="71"/>
  <c r="U96" i="71" s="1"/>
  <c r="BY94" i="66"/>
  <c r="X96" i="71"/>
  <c r="Z96" i="71" s="1"/>
  <c r="BR45" i="70"/>
  <c r="BO45" i="70"/>
  <c r="AZ45" i="70"/>
  <c r="CC45" i="70"/>
  <c r="CF45" i="70" s="1"/>
  <c r="BR96" i="70"/>
  <c r="BO96" i="70"/>
  <c r="BE45" i="69"/>
  <c r="BH45" i="69" s="1"/>
  <c r="BJ45" i="69"/>
  <c r="BG45" i="69"/>
  <c r="AZ44" i="70"/>
  <c r="CC44" i="70"/>
  <c r="CF44" i="70" s="1"/>
  <c r="BL21" i="69"/>
  <c r="BQ21" i="69" s="1"/>
  <c r="BA21" i="69"/>
  <c r="CB21" i="69"/>
  <c r="BN80" i="70"/>
  <c r="BV80" i="70"/>
  <c r="BV15" i="69"/>
  <c r="BA15" i="69"/>
  <c r="CB15" i="69"/>
  <c r="BW49" i="69"/>
  <c r="BZ49" i="69"/>
  <c r="BJ49" i="69"/>
  <c r="BG49" i="69"/>
  <c r="AW11" i="70"/>
  <c r="BR11" i="70"/>
  <c r="BO11" i="70"/>
  <c r="BJ11" i="70"/>
  <c r="BG11" i="70"/>
  <c r="BA59" i="70"/>
  <c r="BY16" i="66"/>
  <c r="X18" i="71"/>
  <c r="Z18" i="71" s="1"/>
  <c r="BQ16" i="66"/>
  <c r="S18" i="71"/>
  <c r="U18" i="71" s="1"/>
  <c r="BO80" i="66"/>
  <c r="T82" i="71"/>
  <c r="V82" i="71" s="1"/>
  <c r="BR80" i="66"/>
  <c r="BG96" i="66"/>
  <c r="BJ96" i="66"/>
  <c r="O98" i="71"/>
  <c r="Q98" i="71" s="1"/>
  <c r="CB96" i="66"/>
  <c r="H98" i="71"/>
  <c r="K98" i="71" s="1"/>
  <c r="BA96" i="66"/>
  <c r="N9" i="71"/>
  <c r="P9" i="71" s="1"/>
  <c r="BI7" i="66"/>
  <c r="AY7" i="66"/>
  <c r="I9" i="71"/>
  <c r="BB7" i="66"/>
  <c r="CD7" i="66"/>
  <c r="T9" i="71"/>
  <c r="V9" i="71" s="1"/>
  <c r="BO7" i="66"/>
  <c r="BR7" i="66"/>
  <c r="AW72" i="66"/>
  <c r="CB72" i="66"/>
  <c r="H74" i="71"/>
  <c r="K74" i="71" s="1"/>
  <c r="BA72" i="66"/>
  <c r="BN63" i="70"/>
  <c r="AZ63" i="70"/>
  <c r="CC63" i="70"/>
  <c r="CF63" i="70" s="1"/>
  <c r="BJ23" i="70"/>
  <c r="BG23" i="70"/>
  <c r="BZ32" i="69"/>
  <c r="BW32" i="69"/>
  <c r="BR77" i="69"/>
  <c r="BO77" i="69"/>
  <c r="BA77" i="69"/>
  <c r="CB77" i="69"/>
  <c r="AZ55" i="70"/>
  <c r="CC55" i="70"/>
  <c r="CF55" i="70" s="1"/>
  <c r="BA55" i="70"/>
  <c r="CB55" i="70"/>
  <c r="BR55" i="70"/>
  <c r="BO55" i="70"/>
  <c r="BB98" i="70"/>
  <c r="AY98" i="70"/>
  <c r="BA98" i="70"/>
  <c r="CB98" i="70"/>
  <c r="AY83" i="69"/>
  <c r="BB83" i="69"/>
  <c r="AZ83" i="69"/>
  <c r="CC83" i="69"/>
  <c r="CF83" i="69" s="1"/>
  <c r="BF16" i="70"/>
  <c r="BA54" i="69"/>
  <c r="CB54" i="69"/>
  <c r="BR54" i="69"/>
  <c r="BO54" i="69"/>
  <c r="AZ54" i="69"/>
  <c r="CC54" i="69"/>
  <c r="CF54" i="69" s="1"/>
  <c r="BN27" i="69"/>
  <c r="BW27" i="69"/>
  <c r="BZ27" i="69"/>
  <c r="AY16" i="69"/>
  <c r="BB16" i="69"/>
  <c r="BN16" i="69"/>
  <c r="BV16" i="69"/>
  <c r="BU71" i="69"/>
  <c r="BX71" i="69" s="1"/>
  <c r="BN71" i="69"/>
  <c r="BJ76" i="69"/>
  <c r="BG76" i="69"/>
  <c r="AY76" i="69"/>
  <c r="BB76" i="69"/>
  <c r="AZ76" i="69"/>
  <c r="CC76" i="69"/>
  <c r="CF76" i="69" s="1"/>
  <c r="BJ7" i="70"/>
  <c r="BG7" i="70"/>
  <c r="BA70" i="69"/>
  <c r="CB70" i="69"/>
  <c r="BF70" i="69"/>
  <c r="CD70" i="69" s="1"/>
  <c r="AV38" i="69"/>
  <c r="BY56" i="66"/>
  <c r="X58" i="71"/>
  <c r="Z58" i="71" s="1"/>
  <c r="AZ56" i="66"/>
  <c r="CC56" i="66"/>
  <c r="CF56" i="66" s="1"/>
  <c r="BB78" i="70"/>
  <c r="AY78" i="70"/>
  <c r="BB77" i="70"/>
  <c r="AY77" i="70"/>
  <c r="CD77" i="70"/>
  <c r="CE77" i="70" s="1"/>
  <c r="BZ77" i="70"/>
  <c r="BW77" i="70"/>
  <c r="AW78" i="69"/>
  <c r="BZ105" i="66"/>
  <c r="Y107" i="71"/>
  <c r="AA107" i="71" s="1"/>
  <c r="BW105" i="66"/>
  <c r="S107" i="71"/>
  <c r="U107" i="71" s="1"/>
  <c r="BQ105" i="66"/>
  <c r="AZ105" i="66"/>
  <c r="CC105" i="66"/>
  <c r="CF105" i="66" s="1"/>
  <c r="AZ82" i="69"/>
  <c r="CC82" i="69"/>
  <c r="CF82" i="69" s="1"/>
  <c r="AY82" i="69"/>
  <c r="BB82" i="69"/>
  <c r="AZ90" i="70"/>
  <c r="CC90" i="70"/>
  <c r="CF90" i="70" s="1"/>
  <c r="BV90" i="70"/>
  <c r="BA24" i="69"/>
  <c r="CB24" i="69"/>
  <c r="BB24" i="69"/>
  <c r="AY24" i="69"/>
  <c r="BF33" i="66"/>
  <c r="BZ33" i="66"/>
  <c r="Y35" i="71"/>
  <c r="AA35" i="71" s="1"/>
  <c r="BW33" i="66"/>
  <c r="BR10" i="70"/>
  <c r="BO10" i="70"/>
  <c r="AY13" i="69"/>
  <c r="BB13" i="69"/>
  <c r="AZ9" i="70"/>
  <c r="CC9" i="70"/>
  <c r="CF9" i="70" s="1"/>
  <c r="BA9" i="70"/>
  <c r="CB9" i="70"/>
  <c r="BR104" i="70"/>
  <c r="BO104" i="70"/>
  <c r="BB104" i="70"/>
  <c r="AY104" i="70"/>
  <c r="CD104" i="70"/>
  <c r="BJ104" i="70"/>
  <c r="BG104" i="70"/>
  <c r="BV64" i="69"/>
  <c r="BA64" i="69"/>
  <c r="CB64" i="69"/>
  <c r="BB89" i="66"/>
  <c r="I91" i="71"/>
  <c r="AZ89" i="66"/>
  <c r="CC89" i="66"/>
  <c r="CF89" i="66" s="1"/>
  <c r="BA20" i="66"/>
  <c r="CB20" i="66"/>
  <c r="H22" i="71"/>
  <c r="K22" i="71" s="1"/>
  <c r="BQ20" i="66"/>
  <c r="S22" i="71"/>
  <c r="U22" i="71" s="1"/>
  <c r="BN56" i="70"/>
  <c r="BA56" i="70"/>
  <c r="CB56" i="70"/>
  <c r="BB106" i="70"/>
  <c r="AY106" i="70"/>
  <c r="CD106" i="70"/>
  <c r="AZ106" i="70"/>
  <c r="CC106" i="70"/>
  <c r="CF106" i="70" s="1"/>
  <c r="BN53" i="69"/>
  <c r="AY53" i="69"/>
  <c r="BB53" i="69"/>
  <c r="BA87" i="70"/>
  <c r="CB87" i="70"/>
  <c r="AZ102" i="69"/>
  <c r="CC102" i="69"/>
  <c r="CF102" i="69" s="1"/>
  <c r="BV102" i="69"/>
  <c r="BA20" i="70"/>
  <c r="BZ20" i="70"/>
  <c r="BT12" i="70"/>
  <c r="BY12" i="70" s="1"/>
  <c r="BZ12" i="70"/>
  <c r="BW12" i="70"/>
  <c r="BA28" i="69"/>
  <c r="CB28" i="69"/>
  <c r="AY28" i="69"/>
  <c r="BB28" i="69"/>
  <c r="BJ88" i="69"/>
  <c r="BG88" i="69"/>
  <c r="BN88" i="69"/>
  <c r="AZ41" i="66"/>
  <c r="CC41" i="66"/>
  <c r="CF41" i="66" s="1"/>
  <c r="BQ41" i="66"/>
  <c r="S43" i="71"/>
  <c r="U43" i="71" s="1"/>
  <c r="BB83" i="70"/>
  <c r="AY83" i="70"/>
  <c r="CD83" i="70"/>
  <c r="CE83" i="70" s="1"/>
  <c r="BA81" i="70"/>
  <c r="CB81" i="70"/>
  <c r="BB81" i="70"/>
  <c r="AY81" i="70"/>
  <c r="BN95" i="66"/>
  <c r="BJ95" i="66"/>
  <c r="O97" i="71"/>
  <c r="Q97" i="71" s="1"/>
  <c r="BG95" i="66"/>
  <c r="BJ31" i="70"/>
  <c r="BG31" i="70"/>
  <c r="BA31" i="70"/>
  <c r="CB31" i="70"/>
  <c r="BJ37" i="69"/>
  <c r="BG37" i="69"/>
  <c r="AZ37" i="69"/>
  <c r="CC37" i="69"/>
  <c r="CF37" i="69" s="1"/>
  <c r="BV60" i="70"/>
  <c r="BR60" i="70"/>
  <c r="BO60" i="70"/>
  <c r="AY96" i="69"/>
  <c r="BB96" i="69"/>
  <c r="BZ96" i="69"/>
  <c r="BW96" i="69"/>
  <c r="CD82" i="66"/>
  <c r="AY82" i="66"/>
  <c r="I84" i="71"/>
  <c r="BB82" i="66"/>
  <c r="BQ82" i="66"/>
  <c r="S84" i="71"/>
  <c r="U84" i="71" s="1"/>
  <c r="BB49" i="70"/>
  <c r="AY49" i="70"/>
  <c r="CD49" i="70"/>
  <c r="BA49" i="70"/>
  <c r="CB49" i="70"/>
  <c r="AZ18" i="69"/>
  <c r="CC18" i="69"/>
  <c r="CF18" i="69" s="1"/>
  <c r="BN18" i="69"/>
  <c r="AY18" i="69"/>
  <c r="BB18" i="69"/>
  <c r="CD18" i="69"/>
  <c r="BV74" i="69"/>
  <c r="BF74" i="69"/>
  <c r="CD74" i="69" s="1"/>
  <c r="AY74" i="69"/>
  <c r="BB74" i="69"/>
  <c r="AY14" i="69"/>
  <c r="BB14" i="69"/>
  <c r="CD14" i="69"/>
  <c r="AZ14" i="69"/>
  <c r="CC14" i="69"/>
  <c r="CF14" i="69" s="1"/>
  <c r="BZ35" i="66"/>
  <c r="Y37" i="71"/>
  <c r="AA37" i="71" s="1"/>
  <c r="BW35" i="66"/>
  <c r="BB35" i="66"/>
  <c r="AY35" i="66"/>
  <c r="I37" i="71"/>
  <c r="AZ35" i="66"/>
  <c r="CC35" i="66"/>
  <c r="CF35" i="66" s="1"/>
  <c r="AZ62" i="66"/>
  <c r="CC62" i="66"/>
  <c r="CF62" i="66" s="1"/>
  <c r="I64" i="71"/>
  <c r="BB62" i="66"/>
  <c r="BJ85" i="70"/>
  <c r="BG85" i="70"/>
  <c r="BR85" i="70"/>
  <c r="BO85" i="70"/>
  <c r="BB66" i="70"/>
  <c r="AY66" i="70"/>
  <c r="BJ66" i="70"/>
  <c r="BG66" i="70"/>
  <c r="BJ97" i="69"/>
  <c r="AZ97" i="69"/>
  <c r="CC97" i="69"/>
  <c r="CF97" i="69" s="1"/>
  <c r="BY50" i="66"/>
  <c r="X52" i="71"/>
  <c r="Z52" i="71" s="1"/>
  <c r="Y52" i="71"/>
  <c r="AA52" i="71" s="1"/>
  <c r="BW50" i="66"/>
  <c r="BZ50" i="66"/>
  <c r="BN102" i="66"/>
  <c r="CD102" i="66" s="1"/>
  <c r="BQ102" i="66"/>
  <c r="S104" i="71"/>
  <c r="U104" i="71" s="1"/>
  <c r="BJ102" i="66"/>
  <c r="O104" i="71"/>
  <c r="Q104" i="71" s="1"/>
  <c r="BG102" i="66"/>
  <c r="BN39" i="70"/>
  <c r="BJ36" i="69"/>
  <c r="BG36" i="69"/>
  <c r="BV36" i="69"/>
  <c r="BA67" i="69"/>
  <c r="CB67" i="69"/>
  <c r="AZ79" i="70"/>
  <c r="CC79" i="70"/>
  <c r="CF79" i="70" s="1"/>
  <c r="BA79" i="70"/>
  <c r="CB79" i="70"/>
  <c r="BA23" i="66"/>
  <c r="CB23" i="66"/>
  <c r="H25" i="71"/>
  <c r="K25" i="71" s="1"/>
  <c r="BQ23" i="66"/>
  <c r="S25" i="71"/>
  <c r="U25" i="71" s="1"/>
  <c r="CD23" i="66"/>
  <c r="CE23" i="66" s="1"/>
  <c r="AY23" i="66"/>
  <c r="I25" i="71"/>
  <c r="BB23" i="66"/>
  <c r="AY35" i="69"/>
  <c r="BB35" i="69"/>
  <c r="BJ35" i="69"/>
  <c r="BG35" i="69"/>
  <c r="BV35" i="69"/>
  <c r="BV13" i="70"/>
  <c r="BA13" i="70"/>
  <c r="CB13" i="70"/>
  <c r="BJ98" i="69"/>
  <c r="BG98" i="69"/>
  <c r="BA98" i="69"/>
  <c r="CB98" i="69"/>
  <c r="AY98" i="69"/>
  <c r="BB98" i="69"/>
  <c r="CD98" i="69"/>
  <c r="CE98" i="69" s="1"/>
  <c r="BA50" i="69"/>
  <c r="CB50" i="69"/>
  <c r="I69" i="71"/>
  <c r="BB67" i="66"/>
  <c r="CD67" i="66"/>
  <c r="CE67" i="66" s="1"/>
  <c r="AY67" i="66"/>
  <c r="AZ67" i="66"/>
  <c r="CC67" i="66"/>
  <c r="CF67" i="66" s="1"/>
  <c r="H54" i="71"/>
  <c r="K54" i="71" s="1"/>
  <c r="BA52" i="66"/>
  <c r="CB52" i="66"/>
  <c r="BR52" i="66"/>
  <c r="BO52" i="66"/>
  <c r="T54" i="71"/>
  <c r="V54" i="71" s="1"/>
  <c r="N54" i="71"/>
  <c r="P54" i="71" s="1"/>
  <c r="BI52" i="66"/>
  <c r="BJ32" i="70"/>
  <c r="BG32" i="70"/>
  <c r="AZ8" i="70"/>
  <c r="CC8" i="70"/>
  <c r="CF8" i="70" s="1"/>
  <c r="BZ8" i="70"/>
  <c r="BW8" i="70"/>
  <c r="BR65" i="69"/>
  <c r="BO65" i="69"/>
  <c r="BR51" i="70"/>
  <c r="BO51" i="70"/>
  <c r="BA51" i="70"/>
  <c r="CB51" i="70"/>
  <c r="AZ19" i="66"/>
  <c r="CC19" i="66"/>
  <c r="CF19" i="66" s="1"/>
  <c r="BW11" i="69"/>
  <c r="BZ11" i="69"/>
  <c r="AZ11" i="69"/>
  <c r="CC11" i="69"/>
  <c r="CF11" i="69" s="1"/>
  <c r="BB58" i="69"/>
  <c r="AY58" i="69"/>
  <c r="BB94" i="70"/>
  <c r="AY94" i="70"/>
  <c r="CD94" i="70"/>
  <c r="BJ94" i="70"/>
  <c r="BG94" i="70"/>
  <c r="BW94" i="70"/>
  <c r="BZ94" i="70"/>
  <c r="BA51" i="69"/>
  <c r="CB51" i="69"/>
  <c r="AY51" i="69"/>
  <c r="BB51" i="69"/>
  <c r="BZ93" i="69"/>
  <c r="BW93" i="69"/>
  <c r="BJ33" i="69"/>
  <c r="BG33" i="69"/>
  <c r="AZ33" i="69"/>
  <c r="CC33" i="69"/>
  <c r="CF33" i="69" s="1"/>
  <c r="BQ51" i="66"/>
  <c r="S53" i="71"/>
  <c r="U53" i="71" s="1"/>
  <c r="AZ51" i="66"/>
  <c r="CC51" i="66"/>
  <c r="CF51" i="66" s="1"/>
  <c r="AZ86" i="70"/>
  <c r="CC86" i="70"/>
  <c r="BF17" i="70"/>
  <c r="AW17" i="70"/>
  <c r="BR17" i="70"/>
  <c r="BO17" i="70"/>
  <c r="BR57" i="69"/>
  <c r="BO57" i="69"/>
  <c r="BA71" i="66"/>
  <c r="CB71" i="66"/>
  <c r="H73" i="71"/>
  <c r="K73" i="71" s="1"/>
  <c r="BI71" i="66"/>
  <c r="N73" i="71"/>
  <c r="P73" i="71" s="1"/>
  <c r="AY71" i="66"/>
  <c r="I73" i="71"/>
  <c r="BB71" i="66"/>
  <c r="AZ79" i="69"/>
  <c r="CC79" i="69"/>
  <c r="CF79" i="69" s="1"/>
  <c r="BW79" i="69"/>
  <c r="BZ79" i="69"/>
  <c r="BJ50" i="70"/>
  <c r="BG50" i="70"/>
  <c r="BA50" i="70"/>
  <c r="CB50" i="70"/>
  <c r="AV70" i="70"/>
  <c r="BD70" i="70"/>
  <c r="BI70" i="70" s="1"/>
  <c r="BJ70" i="70"/>
  <c r="BG70" i="70"/>
  <c r="BJ59" i="69"/>
  <c r="BG59" i="69"/>
  <c r="BF85" i="66"/>
  <c r="N87" i="71"/>
  <c r="P87" i="71" s="1"/>
  <c r="BI85" i="66"/>
  <c r="BB29" i="66"/>
  <c r="AY29" i="66"/>
  <c r="I31" i="71"/>
  <c r="AZ29" i="66"/>
  <c r="CC29" i="66"/>
  <c r="CF29" i="66" s="1"/>
  <c r="BJ90" i="69"/>
  <c r="BG90" i="69"/>
  <c r="BN36" i="66"/>
  <c r="BZ36" i="66"/>
  <c r="Y38" i="71"/>
  <c r="AA38" i="71" s="1"/>
  <c r="BW36" i="66"/>
  <c r="AZ36" i="66"/>
  <c r="CC36" i="66"/>
  <c r="CF36" i="66" s="1"/>
  <c r="BN72" i="70"/>
  <c r="BJ72" i="70"/>
  <c r="BG72" i="70"/>
  <c r="O10" i="71"/>
  <c r="Q10" i="71" s="1"/>
  <c r="BG8" i="66"/>
  <c r="BJ8" i="66"/>
  <c r="BV8" i="66"/>
  <c r="BJ89" i="70"/>
  <c r="BG89" i="70"/>
  <c r="N65" i="71"/>
  <c r="P65" i="71" s="1"/>
  <c r="BI63" i="66"/>
  <c r="AZ63" i="66"/>
  <c r="CC63" i="66"/>
  <c r="CF63" i="66" s="1"/>
  <c r="BA76" i="70"/>
  <c r="CB76" i="70"/>
  <c r="AY20" i="69"/>
  <c r="BB20" i="69"/>
  <c r="BN38" i="70"/>
  <c r="BA38" i="70"/>
  <c r="CB38" i="70"/>
  <c r="AZ91" i="69"/>
  <c r="CC91" i="69"/>
  <c r="CF91" i="69" s="1"/>
  <c r="BR91" i="69"/>
  <c r="AZ103" i="70"/>
  <c r="CC103" i="70"/>
  <c r="CF103" i="70" s="1"/>
  <c r="BG101" i="66"/>
  <c r="BJ101" i="66"/>
  <c r="O103" i="71"/>
  <c r="Q103" i="71" s="1"/>
  <c r="BV101" i="66"/>
  <c r="BR101" i="66"/>
  <c r="T103" i="71"/>
  <c r="V103" i="71" s="1"/>
  <c r="BO101" i="66"/>
  <c r="BB18" i="70"/>
  <c r="AY18" i="70"/>
  <c r="CD18" i="70"/>
  <c r="BF48" i="70"/>
  <c r="CD48" i="70" s="1"/>
  <c r="AZ48" i="70"/>
  <c r="CC48" i="70"/>
  <c r="CF48" i="70" s="1"/>
  <c r="BB48" i="70"/>
  <c r="AY48" i="70"/>
  <c r="BA22" i="69"/>
  <c r="CB22" i="69"/>
  <c r="BV22" i="69"/>
  <c r="BF40" i="66"/>
  <c r="X42" i="71"/>
  <c r="Z42" i="71" s="1"/>
  <c r="BY40" i="66"/>
  <c r="BN40" i="66"/>
  <c r="BN106" i="66"/>
  <c r="N108" i="71"/>
  <c r="P108" i="71" s="1"/>
  <c r="BI106" i="66"/>
  <c r="BJ106" i="66"/>
  <c r="O108" i="71"/>
  <c r="Q108" i="71" s="1"/>
  <c r="BG106" i="66"/>
  <c r="BV86" i="69"/>
  <c r="I51" i="71"/>
  <c r="AY49" i="66"/>
  <c r="BB49" i="66"/>
  <c r="CD49" i="66"/>
  <c r="BA49" i="66"/>
  <c r="CB49" i="66"/>
  <c r="H51" i="71"/>
  <c r="K51" i="71" s="1"/>
  <c r="BY49" i="66"/>
  <c r="X51" i="71"/>
  <c r="Z51" i="71" s="1"/>
  <c r="AZ70" i="66"/>
  <c r="CC70" i="66"/>
  <c r="CF70" i="66" s="1"/>
  <c r="AV70" i="66"/>
  <c r="BV70" i="66"/>
  <c r="BV9" i="66"/>
  <c r="BA9" i="66"/>
  <c r="CB9" i="66"/>
  <c r="H11" i="71"/>
  <c r="K11" i="71" s="1"/>
  <c r="BN9" i="66"/>
  <c r="AZ74" i="66"/>
  <c r="BN74" i="66"/>
  <c r="N32" i="71"/>
  <c r="P32" i="71" s="1"/>
  <c r="BI30" i="66"/>
  <c r="CB30" i="66"/>
  <c r="H32" i="71"/>
  <c r="K32" i="71" s="1"/>
  <c r="BA30" i="66"/>
  <c r="BW30" i="66"/>
  <c r="BZ30" i="66"/>
  <c r="Y32" i="71"/>
  <c r="AA32" i="71" s="1"/>
  <c r="BI92" i="66"/>
  <c r="N94" i="71"/>
  <c r="P94" i="71" s="1"/>
  <c r="I94" i="71"/>
  <c r="BB92" i="66"/>
  <c r="AY92" i="66"/>
  <c r="X94" i="71"/>
  <c r="Z94" i="71" s="1"/>
  <c r="BY92" i="66"/>
  <c r="H39" i="71"/>
  <c r="K39" i="71" s="1"/>
  <c r="BA37" i="66"/>
  <c r="CB37" i="66"/>
  <c r="AZ37" i="66"/>
  <c r="CC37" i="66"/>
  <c r="CF37" i="66" s="1"/>
  <c r="BW37" i="66"/>
  <c r="BZ37" i="66"/>
  <c r="Y39" i="71"/>
  <c r="AA39" i="71" s="1"/>
  <c r="AZ103" i="66"/>
  <c r="CC103" i="66"/>
  <c r="CF103" i="66" s="1"/>
  <c r="BI103" i="66"/>
  <c r="N105" i="71"/>
  <c r="P105" i="71" s="1"/>
  <c r="T105" i="71"/>
  <c r="V105" i="71" s="1"/>
  <c r="BO103" i="66"/>
  <c r="BR103" i="66"/>
  <c r="I67" i="71"/>
  <c r="BB65" i="66"/>
  <c r="AY65" i="66"/>
  <c r="H67" i="71"/>
  <c r="K67" i="71" s="1"/>
  <c r="BA65" i="66"/>
  <c r="CB65" i="66"/>
  <c r="BZ65" i="66"/>
  <c r="Y67" i="71"/>
  <c r="AA67" i="71" s="1"/>
  <c r="BW65" i="66"/>
  <c r="AY22" i="66"/>
  <c r="I24" i="71"/>
  <c r="BB22" i="66"/>
  <c r="H24" i="71"/>
  <c r="K24" i="71" s="1"/>
  <c r="CB22" i="66"/>
  <c r="BA22" i="66"/>
  <c r="AZ84" i="66"/>
  <c r="CC84" i="66"/>
  <c r="CF84" i="66" s="1"/>
  <c r="BZ84" i="66"/>
  <c r="BW84" i="66"/>
  <c r="Y86" i="71"/>
  <c r="AA86" i="71" s="1"/>
  <c r="BV26" i="66"/>
  <c r="AZ26" i="66"/>
  <c r="CC26" i="66"/>
  <c r="BY26" i="66"/>
  <c r="X28" i="71"/>
  <c r="Z28" i="71" s="1"/>
  <c r="AZ88" i="66"/>
  <c r="CC88" i="66"/>
  <c r="CF88" i="66" s="1"/>
  <c r="CB88" i="66"/>
  <c r="H90" i="71"/>
  <c r="K90" i="71" s="1"/>
  <c r="BA88" i="66"/>
  <c r="N46" i="71"/>
  <c r="P46" i="71" s="1"/>
  <c r="BI44" i="66"/>
  <c r="BB44" i="66"/>
  <c r="CD44" i="66"/>
  <c r="CE44" i="66" s="1"/>
  <c r="I46" i="71"/>
  <c r="AY44" i="66"/>
  <c r="H55" i="71"/>
  <c r="K55" i="71" s="1"/>
  <c r="BA53" i="66"/>
  <c r="CB53" i="66"/>
  <c r="BI53" i="66"/>
  <c r="N55" i="71"/>
  <c r="P55" i="71" s="1"/>
  <c r="X55" i="71"/>
  <c r="Z55" i="71" s="1"/>
  <c r="BY53" i="66"/>
  <c r="BB17" i="66"/>
  <c r="CD17" i="66"/>
  <c r="AY17" i="66"/>
  <c r="I19" i="71"/>
  <c r="BA17" i="66"/>
  <c r="CB17" i="66"/>
  <c r="H19" i="71"/>
  <c r="K19" i="71" s="1"/>
  <c r="X19" i="71"/>
  <c r="Z19" i="71" s="1"/>
  <c r="BY17" i="66"/>
  <c r="BI79" i="66"/>
  <c r="N81" i="71"/>
  <c r="P81" i="71" s="1"/>
  <c r="AZ79" i="66"/>
  <c r="CC79" i="66"/>
  <c r="CF79" i="66" s="1"/>
  <c r="BO79" i="66"/>
  <c r="T81" i="71"/>
  <c r="V81" i="71" s="1"/>
  <c r="BR79" i="66"/>
  <c r="AZ38" i="66"/>
  <c r="CC38" i="66"/>
  <c r="CF38" i="66" s="1"/>
  <c r="H40" i="71"/>
  <c r="K40" i="71" s="1"/>
  <c r="BA38" i="66"/>
  <c r="CB38" i="66"/>
  <c r="BI104" i="66"/>
  <c r="N106" i="71"/>
  <c r="P106" i="71" s="1"/>
  <c r="BQ104" i="66"/>
  <c r="S106" i="71"/>
  <c r="U106" i="71" s="1"/>
  <c r="H41" i="71"/>
  <c r="K41" i="71" s="1"/>
  <c r="BA39" i="66"/>
  <c r="CB39" i="66"/>
  <c r="X41" i="71"/>
  <c r="Z41" i="71" s="1"/>
  <c r="BY39" i="66"/>
  <c r="I102" i="71"/>
  <c r="BB100" i="66"/>
  <c r="AY100" i="66"/>
  <c r="AZ100" i="66"/>
  <c r="CC100" i="66"/>
  <c r="CF100" i="66" s="1"/>
  <c r="BN100" i="66"/>
  <c r="CD100" i="66" s="1"/>
  <c r="CE100" i="66" s="1"/>
  <c r="BQ60" i="66"/>
  <c r="S62" i="71"/>
  <c r="U62" i="71" s="1"/>
  <c r="I62" i="71"/>
  <c r="BB60" i="66"/>
  <c r="CD60" i="66"/>
  <c r="CE60" i="66" s="1"/>
  <c r="AY60" i="66"/>
  <c r="BW60" i="66"/>
  <c r="BZ60" i="66"/>
  <c r="Y62" i="71"/>
  <c r="AA62" i="71" s="1"/>
  <c r="H71" i="71"/>
  <c r="K71" i="71" s="1"/>
  <c r="BA69" i="66"/>
  <c r="CB69" i="66"/>
  <c r="BI69" i="66"/>
  <c r="N71" i="71"/>
  <c r="P71" i="71" s="1"/>
  <c r="BQ69" i="66"/>
  <c r="S71" i="71"/>
  <c r="U71" i="71" s="1"/>
  <c r="AY34" i="66"/>
  <c r="I36" i="71"/>
  <c r="BB34" i="66"/>
  <c r="BI34" i="66"/>
  <c r="N36" i="71"/>
  <c r="P36" i="71" s="1"/>
  <c r="T36" i="71"/>
  <c r="V36" i="71" s="1"/>
  <c r="BR34" i="66"/>
  <c r="BO34" i="66"/>
  <c r="AZ97" i="66"/>
  <c r="CC97" i="66"/>
  <c r="CF97" i="66" s="1"/>
  <c r="CB97" i="66"/>
  <c r="H99" i="71"/>
  <c r="K99" i="71" s="1"/>
  <c r="BA97" i="66"/>
  <c r="BY97" i="66"/>
  <c r="X99" i="71"/>
  <c r="Z99" i="71" s="1"/>
  <c r="AZ54" i="66"/>
  <c r="CC54" i="66"/>
  <c r="CF54" i="66" s="1"/>
  <c r="H56" i="71"/>
  <c r="K56" i="71" s="1"/>
  <c r="BA54" i="66"/>
  <c r="CB54" i="66"/>
  <c r="BY54" i="66"/>
  <c r="X56" i="71"/>
  <c r="Z56" i="71" s="1"/>
  <c r="BW55" i="66"/>
  <c r="BZ55" i="66"/>
  <c r="Y57" i="71"/>
  <c r="AA57" i="71" s="1"/>
  <c r="H57" i="71"/>
  <c r="K57" i="71" s="1"/>
  <c r="BA55" i="66"/>
  <c r="CB55" i="66"/>
  <c r="BJ13" i="66"/>
  <c r="O15" i="71"/>
  <c r="Q15" i="71" s="1"/>
  <c r="BG13" i="66"/>
  <c r="AZ13" i="66"/>
  <c r="CC13" i="66"/>
  <c r="CF13" i="66" s="1"/>
  <c r="AZ78" i="66"/>
  <c r="CC78" i="66"/>
  <c r="CF78" i="66" s="1"/>
  <c r="CB78" i="66"/>
  <c r="H80" i="71"/>
  <c r="K80" i="71" s="1"/>
  <c r="BA78" i="66"/>
  <c r="BI21" i="66"/>
  <c r="N23" i="71"/>
  <c r="P23" i="71" s="1"/>
  <c r="BB21" i="66"/>
  <c r="CD21" i="66"/>
  <c r="CE21" i="66" s="1"/>
  <c r="AY21" i="66"/>
  <c r="I23" i="71"/>
  <c r="BQ21" i="66"/>
  <c r="S23" i="71"/>
  <c r="U23" i="71" s="1"/>
  <c r="AZ87" i="66"/>
  <c r="CC87" i="66"/>
  <c r="CF87" i="66" s="1"/>
  <c r="H89" i="71"/>
  <c r="K89" i="71" s="1"/>
  <c r="BA87" i="66"/>
  <c r="CB87" i="66"/>
  <c r="BV87" i="66"/>
  <c r="CD87" i="66" s="1"/>
  <c r="CE87" i="66" s="1"/>
  <c r="BF25" i="66"/>
  <c r="CD25" i="66" s="1"/>
  <c r="CE25" i="66" s="1"/>
  <c r="BB25" i="66"/>
  <c r="AY25" i="66"/>
  <c r="I27" i="71"/>
  <c r="BQ91" i="66"/>
  <c r="S93" i="71"/>
  <c r="U93" i="71" s="1"/>
  <c r="BB91" i="66"/>
  <c r="CD91" i="66"/>
  <c r="CE91" i="66" s="1"/>
  <c r="AY91" i="66"/>
  <c r="I93" i="71"/>
  <c r="AY14" i="66"/>
  <c r="I16" i="71"/>
  <c r="BB14" i="66"/>
  <c r="BA14" i="66"/>
  <c r="CB14" i="66"/>
  <c r="H16" i="71"/>
  <c r="K16" i="71" s="1"/>
  <c r="BN14" i="66"/>
  <c r="BN28" i="66"/>
  <c r="CD28" i="66" s="1"/>
  <c r="CE28" i="66" s="1"/>
  <c r="AY28" i="66"/>
  <c r="I30" i="71"/>
  <c r="BB28" i="66"/>
  <c r="S30" i="71"/>
  <c r="U30" i="71" s="1"/>
  <c r="BQ28" i="66"/>
  <c r="BF90" i="66"/>
  <c r="AZ90" i="66"/>
  <c r="CC90" i="66"/>
  <c r="CF90" i="66" s="1"/>
  <c r="BY90" i="66"/>
  <c r="X92" i="71"/>
  <c r="Z92" i="71" s="1"/>
  <c r="BR41" i="70"/>
  <c r="BO41" i="70"/>
  <c r="BA92" i="70"/>
  <c r="CB92" i="70"/>
  <c r="BA44" i="69"/>
  <c r="CB44" i="69"/>
  <c r="BV44" i="69"/>
  <c r="CD44" i="69" s="1"/>
  <c r="AY44" i="69"/>
  <c r="BB44" i="69"/>
  <c r="BA106" i="69"/>
  <c r="BR34" i="70"/>
  <c r="BO34" i="70"/>
  <c r="AW34" i="70"/>
  <c r="BA34" i="69"/>
  <c r="CB34" i="69"/>
  <c r="BV64" i="70"/>
  <c r="CD64" i="70" s="1"/>
  <c r="CE64" i="70" s="1"/>
  <c r="BB64" i="70"/>
  <c r="AY64" i="70"/>
  <c r="BA8" i="69"/>
  <c r="CB8" i="69"/>
  <c r="BB30" i="70"/>
  <c r="AY30" i="70"/>
  <c r="CD30" i="70"/>
  <c r="CE30" i="70" s="1"/>
  <c r="BZ55" i="69"/>
  <c r="BW55" i="69"/>
  <c r="BA55" i="69"/>
  <c r="CB55" i="69"/>
  <c r="X14" i="71"/>
  <c r="Z14" i="71" s="1"/>
  <c r="BY12" i="66"/>
  <c r="BW12" i="66"/>
  <c r="BZ12" i="66"/>
  <c r="Y14" i="71"/>
  <c r="AA14" i="71" s="1"/>
  <c r="BQ75" i="66"/>
  <c r="S77" i="71"/>
  <c r="U77" i="71" s="1"/>
  <c r="BY75" i="66"/>
  <c r="X77" i="71"/>
  <c r="Z77" i="71" s="1"/>
  <c r="BR48" i="66"/>
  <c r="T50" i="71"/>
  <c r="V50" i="71" s="1"/>
  <c r="BO48" i="66"/>
  <c r="N50" i="71"/>
  <c r="P50" i="71" s="1"/>
  <c r="BI48" i="66"/>
  <c r="O45" i="71"/>
  <c r="Q45" i="71" s="1"/>
  <c r="BG43" i="66"/>
  <c r="BJ43" i="66"/>
  <c r="BF99" i="66"/>
  <c r="BI99" i="66"/>
  <c r="N101" i="71"/>
  <c r="P101" i="71" s="1"/>
  <c r="CD47" i="66"/>
  <c r="AY47" i="66"/>
  <c r="I49" i="71"/>
  <c r="BB47" i="66"/>
  <c r="BA47" i="66"/>
  <c r="CB47" i="66"/>
  <c r="H49" i="71"/>
  <c r="K49" i="71" s="1"/>
  <c r="BF42" i="66"/>
  <c r="T44" i="71"/>
  <c r="V44" i="71" s="1"/>
  <c r="BR42" i="66"/>
  <c r="BO42" i="66"/>
  <c r="BI42" i="66"/>
  <c r="N44" i="71"/>
  <c r="P44" i="71" s="1"/>
  <c r="BA101" i="70"/>
  <c r="CB101" i="70"/>
  <c r="BW101" i="70"/>
  <c r="BZ101" i="70"/>
  <c r="BA52" i="70"/>
  <c r="CB52" i="70"/>
  <c r="BB68" i="69"/>
  <c r="AY68" i="69"/>
  <c r="BR36" i="70"/>
  <c r="BO36" i="70"/>
  <c r="AZ36" i="70"/>
  <c r="CC36" i="70"/>
  <c r="CF36" i="70" s="1"/>
  <c r="BB36" i="70"/>
  <c r="AY36" i="70"/>
  <c r="CD36" i="70"/>
  <c r="CE36" i="70" s="1"/>
  <c r="BZ93" i="70"/>
  <c r="BW93" i="70"/>
  <c r="BR93" i="70"/>
  <c r="BO93" i="70"/>
  <c r="BF52" i="69"/>
  <c r="BA52" i="69"/>
  <c r="CB52" i="69"/>
  <c r="BZ14" i="70"/>
  <c r="BA72" i="69"/>
  <c r="CB72" i="69"/>
  <c r="AZ72" i="69"/>
  <c r="CC72" i="69"/>
  <c r="CF72" i="69" s="1"/>
  <c r="BA27" i="70"/>
  <c r="BN27" i="70"/>
  <c r="CD27" i="70" s="1"/>
  <c r="AW27" i="70"/>
  <c r="BR69" i="69"/>
  <c r="BO69" i="69"/>
  <c r="BQ27" i="66"/>
  <c r="S29" i="71"/>
  <c r="U29" i="71" s="1"/>
  <c r="X29" i="71"/>
  <c r="Z29" i="71" s="1"/>
  <c r="BY27" i="66"/>
  <c r="BI93" i="66"/>
  <c r="N95" i="71"/>
  <c r="P95" i="71" s="1"/>
  <c r="BJ83" i="66"/>
  <c r="O85" i="71"/>
  <c r="Q85" i="71" s="1"/>
  <c r="BG83" i="66"/>
  <c r="X85" i="71"/>
  <c r="Z85" i="71" s="1"/>
  <c r="BY83" i="66"/>
  <c r="BI59" i="66"/>
  <c r="N61" i="71"/>
  <c r="P61" i="71" s="1"/>
  <c r="X61" i="71"/>
  <c r="Z61" i="71" s="1"/>
  <c r="BY59" i="66"/>
  <c r="AV77" i="66"/>
  <c r="BI77" i="66"/>
  <c r="N79" i="71"/>
  <c r="P79" i="71" s="1"/>
  <c r="BY58" i="66"/>
  <c r="X60" i="71"/>
  <c r="Z60" i="71" s="1"/>
  <c r="S60" i="71"/>
  <c r="U60" i="71" s="1"/>
  <c r="BQ58" i="66"/>
  <c r="BZ69" i="70"/>
  <c r="BW69" i="70"/>
  <c r="BN7" i="69"/>
  <c r="AZ7" i="69"/>
  <c r="CC7" i="69"/>
  <c r="CF7" i="69" s="1"/>
  <c r="BR66" i="69"/>
  <c r="BO66" i="69"/>
  <c r="BA66" i="69"/>
  <c r="CB66" i="69"/>
  <c r="CO9" i="69" s="1"/>
  <c r="BZ66" i="69"/>
  <c r="BW66" i="69"/>
  <c r="BN102" i="70"/>
  <c r="BB57" i="70"/>
  <c r="AY57" i="70"/>
  <c r="BW57" i="70"/>
  <c r="BZ57" i="70"/>
  <c r="BV61" i="69"/>
  <c r="CD61" i="69" s="1"/>
  <c r="AY61" i="69"/>
  <c r="BB61" i="69"/>
  <c r="BJ74" i="70"/>
  <c r="BG74" i="70"/>
  <c r="BA74" i="70"/>
  <c r="CB74" i="70"/>
  <c r="AY23" i="69"/>
  <c r="BB23" i="69"/>
  <c r="AZ84" i="69"/>
  <c r="CC84" i="69"/>
  <c r="CF84" i="69" s="1"/>
  <c r="BZ84" i="69"/>
  <c r="BW84" i="69"/>
  <c r="BV15" i="70"/>
  <c r="CD15" i="70" s="1"/>
  <c r="CE15" i="70" s="1"/>
  <c r="BR31" i="69"/>
  <c r="BO31" i="69"/>
  <c r="AZ31" i="69"/>
  <c r="CC31" i="69"/>
  <c r="CF31" i="69" s="1"/>
  <c r="AY89" i="69"/>
  <c r="BB89" i="69"/>
  <c r="BZ45" i="66"/>
  <c r="Y47" i="71"/>
  <c r="AA47" i="71" s="1"/>
  <c r="BW45" i="66"/>
  <c r="AZ45" i="66"/>
  <c r="CC45" i="66"/>
  <c r="CF45" i="66" s="1"/>
  <c r="BB45" i="66"/>
  <c r="CD45" i="66"/>
  <c r="CE45" i="66" s="1"/>
  <c r="AY45" i="66"/>
  <c r="I47" i="71"/>
  <c r="BY10" i="66"/>
  <c r="X12" i="71"/>
  <c r="Z12" i="71" s="1"/>
  <c r="BA10" i="66"/>
  <c r="CB10" i="66"/>
  <c r="H12" i="71"/>
  <c r="K12" i="71" s="1"/>
  <c r="AZ73" i="66"/>
  <c r="BI11" i="66"/>
  <c r="N13" i="71"/>
  <c r="P13" i="71" s="1"/>
  <c r="T13" i="71"/>
  <c r="V13" i="71" s="1"/>
  <c r="BO11" i="66"/>
  <c r="BR11" i="66"/>
  <c r="BW76" i="66"/>
  <c r="BZ76" i="66"/>
  <c r="Y78" i="71"/>
  <c r="AA78" i="71" s="1"/>
  <c r="BJ76" i="66"/>
  <c r="O78" i="71"/>
  <c r="Q78" i="71" s="1"/>
  <c r="BG76" i="66"/>
  <c r="BJ82" i="70"/>
  <c r="BG82" i="70"/>
  <c r="BR82" i="70"/>
  <c r="BO82" i="70"/>
  <c r="AZ29" i="70"/>
  <c r="CC29" i="70"/>
  <c r="CF29" i="70" s="1"/>
  <c r="BA29" i="70"/>
  <c r="CB29" i="70"/>
  <c r="AZ39" i="69"/>
  <c r="CC39" i="69"/>
  <c r="CF39" i="69" s="1"/>
  <c r="AY39" i="69"/>
  <c r="BB39" i="69"/>
  <c r="CD39" i="69"/>
  <c r="BA39" i="69"/>
  <c r="CB39" i="69"/>
  <c r="BT92" i="69"/>
  <c r="BY92" i="69" s="1"/>
  <c r="AZ92" i="69"/>
  <c r="CC92" i="69"/>
  <c r="CF92" i="69" s="1"/>
  <c r="BJ67" i="70"/>
  <c r="BG67" i="70"/>
  <c r="BW17" i="69"/>
  <c r="BZ17" i="69"/>
  <c r="AZ17" i="69"/>
  <c r="CC17" i="69"/>
  <c r="CF17" i="69" s="1"/>
  <c r="BA81" i="69"/>
  <c r="CB81" i="69"/>
  <c r="BB40" i="70"/>
  <c r="AY40" i="70"/>
  <c r="CD40" i="70"/>
  <c r="CE40" i="70" s="1"/>
  <c r="BR40" i="70"/>
  <c r="BO40" i="70"/>
  <c r="BZ40" i="70"/>
  <c r="BW40" i="70"/>
  <c r="BA62" i="69"/>
  <c r="CB62" i="69"/>
  <c r="AY99" i="69"/>
  <c r="BB99" i="69"/>
  <c r="BA99" i="69"/>
  <c r="CB99" i="69"/>
  <c r="BV99" i="69"/>
  <c r="BW71" i="70"/>
  <c r="BZ71" i="70"/>
  <c r="BJ71" i="70"/>
  <c r="BG71" i="70"/>
  <c r="BZ42" i="69"/>
  <c r="BW42" i="69"/>
  <c r="BN103" i="69"/>
  <c r="BJ103" i="69"/>
  <c r="BG103" i="69"/>
  <c r="BQ61" i="66"/>
  <c r="S63" i="71"/>
  <c r="U63" i="71" s="1"/>
  <c r="BR61" i="66"/>
  <c r="T63" i="71"/>
  <c r="V63" i="71" s="1"/>
  <c r="BO61" i="66"/>
  <c r="BF18" i="66"/>
  <c r="H20" i="71"/>
  <c r="K20" i="71" s="1"/>
  <c r="BA18" i="66"/>
  <c r="CB18" i="66"/>
  <c r="BV46" i="66"/>
  <c r="BN46" i="66"/>
  <c r="BY46" i="66"/>
  <c r="X48" i="71"/>
  <c r="Z48" i="71" s="1"/>
  <c r="BA25" i="70"/>
  <c r="CB25" i="70"/>
  <c r="BF25" i="70"/>
  <c r="CD25" i="70" s="1"/>
  <c r="AZ61" i="70"/>
  <c r="CC61" i="70"/>
  <c r="CF61" i="70" s="1"/>
  <c r="BZ61" i="70"/>
  <c r="BW61" i="70"/>
  <c r="BJ61" i="70"/>
  <c r="BG61" i="70"/>
  <c r="BA73" i="69"/>
  <c r="CB73" i="69"/>
  <c r="BV24" i="70"/>
  <c r="BF24" i="70"/>
  <c r="BA46" i="69"/>
  <c r="CB46" i="69"/>
  <c r="CO8" i="69" s="1"/>
  <c r="BR46" i="69"/>
  <c r="BO46" i="69"/>
  <c r="BR33" i="70"/>
  <c r="BO33" i="70"/>
  <c r="BD12" i="69"/>
  <c r="BI12" i="69" s="1"/>
  <c r="BJ75" i="69"/>
  <c r="BG75" i="69"/>
  <c r="BR75" i="69"/>
  <c r="BO75" i="69"/>
  <c r="BL68" i="70"/>
  <c r="BQ68" i="70" s="1"/>
  <c r="BA68" i="70"/>
  <c r="AZ10" i="69"/>
  <c r="CC10" i="69"/>
  <c r="CF10" i="69" s="1"/>
  <c r="BI31" i="66"/>
  <c r="N33" i="71"/>
  <c r="P33" i="71" s="1"/>
  <c r="BB31" i="66"/>
  <c r="AY31" i="66"/>
  <c r="I33" i="71"/>
  <c r="BA31" i="66"/>
  <c r="CB31" i="66"/>
  <c r="H33" i="71"/>
  <c r="K33" i="71" s="1"/>
  <c r="CC98" i="66"/>
  <c r="CF98" i="66" s="1"/>
  <c r="AZ98" i="66"/>
  <c r="AY98" i="66"/>
  <c r="I100" i="71"/>
  <c r="BB98" i="66"/>
  <c r="BI98" i="66"/>
  <c r="N100" i="71"/>
  <c r="P100" i="71" s="1"/>
  <c r="BQ24" i="66"/>
  <c r="S26" i="71"/>
  <c r="U26" i="71" s="1"/>
  <c r="T26" i="71"/>
  <c r="V26" i="71" s="1"/>
  <c r="BR24" i="66"/>
  <c r="BO24" i="66"/>
  <c r="O88" i="71"/>
  <c r="Q88" i="71" s="1"/>
  <c r="BG86" i="66"/>
  <c r="BJ86" i="66"/>
  <c r="BZ86" i="66"/>
  <c r="Y88" i="71"/>
  <c r="AA88" i="71" s="1"/>
  <c r="BW86" i="66"/>
  <c r="BA19" i="70"/>
  <c r="CB19" i="70"/>
  <c r="BR84" i="70"/>
  <c r="BO84" i="70"/>
  <c r="AZ84" i="70"/>
  <c r="CC84" i="70"/>
  <c r="CF84" i="70" s="1"/>
  <c r="AW105" i="69"/>
  <c r="BR105" i="69"/>
  <c r="BO105" i="69"/>
  <c r="AZ26" i="70"/>
  <c r="CC26" i="70"/>
  <c r="BB26" i="70"/>
  <c r="AY26" i="70"/>
  <c r="CD26" i="70"/>
  <c r="BJ26" i="70"/>
  <c r="BG26" i="70"/>
  <c r="BF29" i="69"/>
  <c r="BA37" i="70"/>
  <c r="CB37" i="70"/>
  <c r="BA99" i="70"/>
  <c r="CB99" i="70"/>
  <c r="BR99" i="70"/>
  <c r="BO99" i="70"/>
  <c r="BB85" i="69"/>
  <c r="CD85" i="69"/>
  <c r="AZ15" i="66"/>
  <c r="CC15" i="66"/>
  <c r="CF15" i="66" s="1"/>
  <c r="BR15" i="66"/>
  <c r="T17" i="71"/>
  <c r="V17" i="71" s="1"/>
  <c r="BO15" i="66"/>
  <c r="AV81" i="66"/>
  <c r="BN81" i="66"/>
  <c r="BY81" i="66"/>
  <c r="X83" i="71"/>
  <c r="Z83" i="71" s="1"/>
  <c r="BF21" i="70"/>
  <c r="AZ46" i="70"/>
  <c r="CC46" i="70"/>
  <c r="AX46" i="70"/>
  <c r="BJ25" i="69"/>
  <c r="BG25" i="69"/>
  <c r="AZ94" i="69"/>
  <c r="CC94" i="69"/>
  <c r="CF94" i="69" s="1"/>
  <c r="BA88" i="70"/>
  <c r="CB88" i="70"/>
  <c r="BN100" i="69"/>
  <c r="CD100" i="69" s="1"/>
  <c r="AY100" i="69"/>
  <c r="BB100" i="69"/>
  <c r="BZ43" i="70"/>
  <c r="BW43" i="70"/>
  <c r="BA43" i="70"/>
  <c r="CB43" i="70"/>
  <c r="BA48" i="69"/>
  <c r="CB48" i="69"/>
  <c r="BJ104" i="69"/>
  <c r="BG104" i="69"/>
  <c r="BN104" i="69"/>
  <c r="AZ75" i="70"/>
  <c r="CC75" i="70"/>
  <c r="CF75" i="70" s="1"/>
  <c r="BD56" i="69"/>
  <c r="BI56" i="69" s="1"/>
  <c r="AZ56" i="69"/>
  <c r="CC56" i="69"/>
  <c r="CF56" i="69" s="1"/>
  <c r="BV56" i="69"/>
  <c r="BZ101" i="69"/>
  <c r="BW101" i="69"/>
  <c r="BA101" i="69"/>
  <c r="CB101" i="69"/>
  <c r="BN66" i="66"/>
  <c r="BV66" i="66"/>
  <c r="O68" i="71"/>
  <c r="Q68" i="71" s="1"/>
  <c r="BG66" i="66"/>
  <c r="BJ66" i="66"/>
  <c r="N66" i="71"/>
  <c r="P66" i="71" s="1"/>
  <c r="BI64" i="66"/>
  <c r="H66" i="71"/>
  <c r="K66" i="71" s="1"/>
  <c r="BA64" i="66"/>
  <c r="CB64" i="66"/>
  <c r="Y66" i="71"/>
  <c r="AA66" i="71" s="1"/>
  <c r="BW64" i="66"/>
  <c r="BZ64" i="66"/>
  <c r="AV57" i="66"/>
  <c r="AY57" i="66" s="1"/>
  <c r="I59" i="71"/>
  <c r="BB57" i="66"/>
  <c r="BO57" i="66"/>
  <c r="BR57" i="66"/>
  <c r="T59" i="71"/>
  <c r="V59" i="71" s="1"/>
  <c r="BB54" i="70"/>
  <c r="AY54" i="70"/>
  <c r="BB47" i="70"/>
  <c r="AY47" i="70"/>
  <c r="AZ47" i="70"/>
  <c r="CC47" i="70"/>
  <c r="CF47" i="70" s="1"/>
  <c r="BA97" i="70"/>
  <c r="CB97" i="70"/>
  <c r="AY60" i="69"/>
  <c r="BB60" i="69"/>
  <c r="CD60" i="69"/>
  <c r="BJ60" i="69"/>
  <c r="BG60" i="69"/>
  <c r="BV95" i="70"/>
  <c r="CD95" i="70" s="1"/>
  <c r="AZ35" i="70"/>
  <c r="CC35" i="70"/>
  <c r="CF35" i="70" s="1"/>
  <c r="BA47" i="69"/>
  <c r="CB47" i="69"/>
  <c r="AZ62" i="70"/>
  <c r="CC62" i="70"/>
  <c r="CF62" i="70" s="1"/>
  <c r="BW62" i="70"/>
  <c r="BZ62" i="70"/>
  <c r="AY30" i="69"/>
  <c r="BB30" i="69"/>
  <c r="CD30" i="69"/>
  <c r="CE30" i="69" s="1"/>
  <c r="AZ30" i="69"/>
  <c r="CC30" i="69"/>
  <c r="CF30" i="69" s="1"/>
  <c r="BJ30" i="69"/>
  <c r="BG30" i="69"/>
  <c r="AV68" i="66"/>
  <c r="BO68" i="66"/>
  <c r="T70" i="71"/>
  <c r="V70" i="71" s="1"/>
  <c r="BR68" i="66"/>
  <c r="BI68" i="66"/>
  <c r="N70" i="71"/>
  <c r="P70" i="71" s="1"/>
  <c r="BR105" i="70"/>
  <c r="BO105" i="70"/>
  <c r="BB105" i="70"/>
  <c r="AY105" i="70"/>
  <c r="N34" i="71"/>
  <c r="P34" i="71" s="1"/>
  <c r="BI32" i="66"/>
  <c r="BJ32" i="66"/>
  <c r="O34" i="71"/>
  <c r="Q34" i="71" s="1"/>
  <c r="BG32" i="66"/>
  <c r="BI94" i="66"/>
  <c r="N96" i="71"/>
  <c r="P96" i="71" s="1"/>
  <c r="O96" i="71"/>
  <c r="Q96" i="71" s="1"/>
  <c r="BG94" i="66"/>
  <c r="BJ94" i="66"/>
  <c r="BW45" i="70"/>
  <c r="BZ45" i="70"/>
  <c r="BJ45" i="70"/>
  <c r="BG45" i="70"/>
  <c r="BA45" i="70"/>
  <c r="CB45" i="70"/>
  <c r="BV96" i="70"/>
  <c r="AV96" i="70"/>
  <c r="BA45" i="69"/>
  <c r="BZ28" i="70"/>
  <c r="BW28" i="70"/>
  <c r="AW28" i="70"/>
  <c r="BJ28" i="70"/>
  <c r="BG28" i="70"/>
  <c r="BV44" i="70"/>
  <c r="BA44" i="70"/>
  <c r="CB44" i="70"/>
  <c r="BR21" i="69"/>
  <c r="BO21" i="69"/>
  <c r="AZ21" i="69"/>
  <c r="CC21" i="69"/>
  <c r="CF21" i="69" s="1"/>
  <c r="BB80" i="70"/>
  <c r="AY80" i="70"/>
  <c r="CD80" i="70"/>
  <c r="AZ80" i="70"/>
  <c r="CC80" i="70"/>
  <c r="CF80" i="70" s="1"/>
  <c r="BB11" i="70"/>
  <c r="AY11" i="70"/>
  <c r="BT59" i="70"/>
  <c r="BY59" i="70" s="1"/>
  <c r="BF59" i="70"/>
  <c r="BZ59" i="70"/>
  <c r="BN43" i="69"/>
  <c r="AZ43" i="69"/>
  <c r="CC43" i="69"/>
  <c r="CF43" i="69" s="1"/>
  <c r="BJ43" i="69"/>
  <c r="BG43" i="69"/>
  <c r="BG16" i="66"/>
  <c r="BJ16" i="66"/>
  <c r="O18" i="71"/>
  <c r="Q18" i="71" s="1"/>
  <c r="I18" i="71"/>
  <c r="BB16" i="66"/>
  <c r="AY16" i="66"/>
  <c r="BA16" i="66"/>
  <c r="CB16" i="66"/>
  <c r="H18" i="71"/>
  <c r="K18" i="71" s="1"/>
  <c r="BF80" i="66"/>
  <c r="AZ80" i="66"/>
  <c r="CC80" i="66"/>
  <c r="CF80" i="66" s="1"/>
  <c r="H82" i="71"/>
  <c r="K82" i="71" s="1"/>
  <c r="BA80" i="66"/>
  <c r="CB80" i="66"/>
  <c r="BN96" i="66"/>
  <c r="N98" i="71"/>
  <c r="P98" i="71" s="1"/>
  <c r="BI96" i="66"/>
  <c r="BG7" i="66"/>
  <c r="BJ7" i="66"/>
  <c r="O9" i="71"/>
  <c r="Q9" i="71" s="1"/>
  <c r="BY7" i="66"/>
  <c r="X9" i="71"/>
  <c r="Z9" i="71" s="1"/>
  <c r="BN72" i="66"/>
  <c r="BF72" i="66"/>
  <c r="BY72" i="66"/>
  <c r="X74" i="71"/>
  <c r="Z74" i="71" s="1"/>
  <c r="BA63" i="70"/>
  <c r="CB63" i="70"/>
  <c r="BA23" i="70"/>
  <c r="CB23" i="70"/>
  <c r="BR23" i="70"/>
  <c r="BO23" i="70"/>
  <c r="BJ32" i="69"/>
  <c r="BG32" i="69"/>
  <c r="BF77" i="69"/>
  <c r="CD77" i="69" s="1"/>
  <c r="CE77" i="69" s="1"/>
  <c r="BJ55" i="70"/>
  <c r="BG55" i="70"/>
  <c r="BR98" i="70"/>
  <c r="BO98" i="70"/>
  <c r="BA83" i="69"/>
  <c r="CB83" i="69"/>
  <c r="BW83" i="69"/>
  <c r="BZ83" i="69"/>
  <c r="BZ16" i="70"/>
  <c r="BW16" i="70"/>
  <c r="BV54" i="69"/>
  <c r="BF27" i="69"/>
  <c r="CD27" i="69" s="1"/>
  <c r="BJ16" i="69"/>
  <c r="BG16" i="69"/>
  <c r="BF71" i="69"/>
  <c r="BW22" i="70"/>
  <c r="BZ22" i="70"/>
  <c r="BA22" i="70"/>
  <c r="CB22" i="70"/>
  <c r="BJ22" i="70"/>
  <c r="BG22" i="70"/>
  <c r="BN76" i="69"/>
  <c r="BN7" i="70"/>
  <c r="AZ7" i="70"/>
  <c r="CC7" i="70"/>
  <c r="CF7" i="70" s="1"/>
  <c r="BZ7" i="70"/>
  <c r="BW7" i="70"/>
  <c r="AZ70" i="69"/>
  <c r="CC70" i="69"/>
  <c r="CF70" i="69" s="1"/>
  <c r="BR70" i="69"/>
  <c r="BO70" i="69"/>
  <c r="AV87" i="69"/>
  <c r="AY87" i="69" s="1"/>
  <c r="BB87" i="69"/>
  <c r="CD87" i="69"/>
  <c r="BV38" i="69"/>
  <c r="AY38" i="69"/>
  <c r="BB38" i="69"/>
  <c r="BZ56" i="66"/>
  <c r="Y58" i="71"/>
  <c r="AA58" i="71" s="1"/>
  <c r="BW56" i="66"/>
  <c r="AY95" i="69"/>
  <c r="BB95" i="69"/>
  <c r="BF78" i="70"/>
  <c r="CD78" i="70" s="1"/>
  <c r="BJ77" i="70"/>
  <c r="BG77" i="70"/>
  <c r="BA78" i="69"/>
  <c r="CB78" i="69"/>
  <c r="BV78" i="69"/>
  <c r="BA105" i="66"/>
  <c r="CB105" i="66"/>
  <c r="H107" i="71"/>
  <c r="K107" i="71" s="1"/>
  <c r="BF82" i="69"/>
  <c r="BB90" i="70"/>
  <c r="AY90" i="70"/>
  <c r="CD90" i="70"/>
  <c r="BJ24" i="69"/>
  <c r="BG24" i="69"/>
  <c r="BV24" i="69"/>
  <c r="BQ33" i="66"/>
  <c r="S35" i="71"/>
  <c r="U35" i="71" s="1"/>
  <c r="H35" i="71"/>
  <c r="K35" i="71" s="1"/>
  <c r="BA33" i="66"/>
  <c r="CB33" i="66"/>
  <c r="X35" i="71"/>
  <c r="Z35" i="71" s="1"/>
  <c r="BY33" i="66"/>
  <c r="BA10" i="70"/>
  <c r="CB10" i="70"/>
  <c r="BR13" i="69"/>
  <c r="BO13" i="69"/>
  <c r="BB9" i="70"/>
  <c r="AY9" i="70"/>
  <c r="CD9" i="70"/>
  <c r="CE9" i="70" s="1"/>
  <c r="BA104" i="70"/>
  <c r="CB104" i="70"/>
  <c r="BJ64" i="69"/>
  <c r="BG64" i="69"/>
  <c r="CD64" i="69"/>
  <c r="CE64" i="69" s="1"/>
  <c r="AY64" i="69"/>
  <c r="BB64" i="69"/>
  <c r="BN89" i="66"/>
  <c r="AV89" i="66"/>
  <c r="BQ89" i="66"/>
  <c r="S91" i="71"/>
  <c r="U91" i="71" s="1"/>
  <c r="I22" i="71"/>
  <c r="AY20" i="66"/>
  <c r="BB20" i="66"/>
  <c r="CD20" i="66"/>
  <c r="CE20" i="66" s="1"/>
  <c r="BN20" i="66"/>
  <c r="BB56" i="70"/>
  <c r="AY56" i="70"/>
  <c r="BJ106" i="70"/>
  <c r="BG106" i="70"/>
  <c r="BA106" i="70"/>
  <c r="CB106" i="70"/>
  <c r="BV53" i="69"/>
  <c r="AZ53" i="69"/>
  <c r="CC53" i="69"/>
  <c r="CF53" i="69" s="1"/>
  <c r="AZ87" i="70"/>
  <c r="CC87" i="70"/>
  <c r="CF87" i="70" s="1"/>
  <c r="BB87" i="70"/>
  <c r="AY87" i="70"/>
  <c r="CD87" i="70"/>
  <c r="CE87" i="70" s="1"/>
  <c r="BR102" i="69"/>
  <c r="BO102" i="69"/>
  <c r="BT20" i="70"/>
  <c r="BY20" i="70" s="1"/>
  <c r="BB20" i="70"/>
  <c r="AY20" i="70"/>
  <c r="CD20" i="70"/>
  <c r="BB12" i="70"/>
  <c r="AY12" i="70"/>
  <c r="BF28" i="69"/>
  <c r="BV28" i="69"/>
  <c r="AZ88" i="69"/>
  <c r="CC88" i="69"/>
  <c r="CF88" i="69" s="1"/>
  <c r="BA88" i="69"/>
  <c r="CB88" i="69"/>
  <c r="AV41" i="66"/>
  <c r="AY41" i="66" s="1"/>
  <c r="I43" i="71"/>
  <c r="BB41" i="66"/>
  <c r="AZ83" i="70"/>
  <c r="CC83" i="70"/>
  <c r="CF83" i="70" s="1"/>
  <c r="BR83" i="70"/>
  <c r="BO83" i="70"/>
  <c r="AZ81" i="70"/>
  <c r="CC81" i="70"/>
  <c r="CF81" i="70" s="1"/>
  <c r="BN81" i="70"/>
  <c r="BJ81" i="70"/>
  <c r="BG81" i="70"/>
  <c r="BQ95" i="66"/>
  <c r="S97" i="71"/>
  <c r="U97" i="71" s="1"/>
  <c r="BB31" i="70"/>
  <c r="AY31" i="70"/>
  <c r="BR37" i="69"/>
  <c r="BO37" i="69"/>
  <c r="BB60" i="70"/>
  <c r="AY60" i="70"/>
  <c r="CD60" i="70"/>
  <c r="CE60" i="70" s="1"/>
  <c r="BF96" i="69"/>
  <c r="AZ96" i="69"/>
  <c r="CC96" i="69"/>
  <c r="CF96" i="69" s="1"/>
  <c r="CB82" i="66"/>
  <c r="H84" i="71"/>
  <c r="K84" i="71" s="1"/>
  <c r="BA82" i="66"/>
  <c r="BY82" i="66"/>
  <c r="X84" i="71"/>
  <c r="Z84" i="71" s="1"/>
  <c r="BJ49" i="70"/>
  <c r="BG49" i="70"/>
  <c r="BJ18" i="69"/>
  <c r="BG18" i="69"/>
  <c r="BA18" i="69"/>
  <c r="CB18" i="69"/>
  <c r="BR74" i="69"/>
  <c r="BO74" i="69"/>
  <c r="BR14" i="69"/>
  <c r="BO14" i="69"/>
  <c r="BJ14" i="69"/>
  <c r="BG14" i="69"/>
  <c r="H37" i="71"/>
  <c r="K37" i="71" s="1"/>
  <c r="BA35" i="66"/>
  <c r="CB35" i="66"/>
  <c r="BJ35" i="66"/>
  <c r="O37" i="71"/>
  <c r="Q37" i="71" s="1"/>
  <c r="BG35" i="66"/>
  <c r="BV62" i="66"/>
  <c r="AV85" i="70"/>
  <c r="BT85" i="70"/>
  <c r="BY85" i="70" s="1"/>
  <c r="BA66" i="70"/>
  <c r="CB66" i="70"/>
  <c r="CO9" i="70" s="1"/>
  <c r="BN66" i="70"/>
  <c r="BW97" i="69"/>
  <c r="BZ97" i="69"/>
  <c r="BQ50" i="66"/>
  <c r="S52" i="71"/>
  <c r="U52" i="71" s="1"/>
  <c r="BF50" i="66"/>
  <c r="AW102" i="66"/>
  <c r="H104" i="71"/>
  <c r="K104" i="71" s="1"/>
  <c r="BA102" i="66"/>
  <c r="CB102" i="66"/>
  <c r="BV39" i="70"/>
  <c r="AY36" i="69"/>
  <c r="BB36" i="69"/>
  <c r="CD36" i="69"/>
  <c r="CE36" i="69" s="1"/>
  <c r="AZ42" i="70"/>
  <c r="CC42" i="70"/>
  <c r="CF42" i="70" s="1"/>
  <c r="BB42" i="70"/>
  <c r="AY42" i="70"/>
  <c r="CD42" i="70"/>
  <c r="CE42" i="70" s="1"/>
  <c r="AY67" i="69"/>
  <c r="BB67" i="69"/>
  <c r="CD67" i="69"/>
  <c r="CE67" i="69" s="1"/>
  <c r="AZ67" i="69"/>
  <c r="CC67" i="69"/>
  <c r="CF67" i="69" s="1"/>
  <c r="BZ79" i="70"/>
  <c r="BW79" i="70"/>
  <c r="BB79" i="70"/>
  <c r="AY79" i="70"/>
  <c r="CD79" i="70"/>
  <c r="CE79" i="70" s="1"/>
  <c r="BR79" i="70"/>
  <c r="BO79" i="70"/>
  <c r="AZ23" i="66"/>
  <c r="CC23" i="66"/>
  <c r="CF23" i="66" s="1"/>
  <c r="BA35" i="69"/>
  <c r="CB35" i="69"/>
  <c r="BR13" i="70"/>
  <c r="BO13" i="70"/>
  <c r="AZ98" i="69"/>
  <c r="CC98" i="69"/>
  <c r="CF98" i="69" s="1"/>
  <c r="BJ50" i="69"/>
  <c r="BG50" i="69"/>
  <c r="BY67" i="66"/>
  <c r="X69" i="71"/>
  <c r="Z69" i="71" s="1"/>
  <c r="N69" i="71"/>
  <c r="P69" i="71" s="1"/>
  <c r="BI67" i="66"/>
  <c r="AY52" i="66"/>
  <c r="I54" i="71"/>
  <c r="BB52" i="66"/>
  <c r="X54" i="71"/>
  <c r="Z54" i="71" s="1"/>
  <c r="BY52" i="66"/>
  <c r="BB32" i="70"/>
  <c r="AY32" i="70"/>
  <c r="CD32" i="70"/>
  <c r="CE32" i="70" s="1"/>
  <c r="BJ8" i="70"/>
  <c r="BG8" i="70"/>
  <c r="BV65" i="69"/>
  <c r="BA65" i="69"/>
  <c r="CB65" i="69"/>
  <c r="BZ51" i="70"/>
  <c r="BW51" i="70"/>
  <c r="BJ51" i="70"/>
  <c r="BG51" i="70"/>
  <c r="BZ19" i="66"/>
  <c r="Y21" i="71"/>
  <c r="AA21" i="71" s="1"/>
  <c r="BW19" i="66"/>
  <c r="H21" i="71"/>
  <c r="K21" i="71" s="1"/>
  <c r="BA19" i="66"/>
  <c r="CB19" i="66"/>
  <c r="S21" i="71"/>
  <c r="U21" i="71" s="1"/>
  <c r="BQ19" i="66"/>
  <c r="BR11" i="69"/>
  <c r="BO11" i="69"/>
  <c r="BR58" i="69"/>
  <c r="BO58" i="69"/>
  <c r="BV58" i="69"/>
  <c r="CD58" i="69" s="1"/>
  <c r="CE58" i="69" s="1"/>
  <c r="BA63" i="69"/>
  <c r="CB63" i="69"/>
  <c r="BR63" i="69"/>
  <c r="BO63" i="69"/>
  <c r="BA94" i="70"/>
  <c r="CB94" i="70"/>
  <c r="BN51" i="69"/>
  <c r="AZ93" i="69"/>
  <c r="CC93" i="69"/>
  <c r="CF93" i="69" s="1"/>
  <c r="BA93" i="69"/>
  <c r="CB93" i="69"/>
  <c r="BN33" i="69"/>
  <c r="BY51" i="66"/>
  <c r="X53" i="71"/>
  <c r="Z53" i="71" s="1"/>
  <c r="CB51" i="66"/>
  <c r="H53" i="71"/>
  <c r="K53" i="71" s="1"/>
  <c r="BA51" i="66"/>
  <c r="BF86" i="70"/>
  <c r="BR86" i="70"/>
  <c r="BO86" i="70"/>
  <c r="BA17" i="70"/>
  <c r="CB17" i="70"/>
  <c r="BB17" i="70"/>
  <c r="AY17" i="70"/>
  <c r="BF57" i="69"/>
  <c r="BA57" i="69"/>
  <c r="CB57" i="69"/>
  <c r="AZ71" i="66"/>
  <c r="CC71" i="66"/>
  <c r="CF71" i="66" s="1"/>
  <c r="BF71" i="66"/>
  <c r="AY79" i="69"/>
  <c r="BB79" i="69"/>
  <c r="AZ50" i="70"/>
  <c r="CC50" i="70"/>
  <c r="CF50" i="70" s="1"/>
  <c r="BN50" i="70"/>
  <c r="BV70" i="70"/>
  <c r="BB70" i="70"/>
  <c r="AY70" i="70"/>
  <c r="BN70" i="70"/>
  <c r="BA59" i="69"/>
  <c r="CB59" i="69"/>
  <c r="BR59" i="69"/>
  <c r="BO59" i="69"/>
  <c r="BQ85" i="66"/>
  <c r="S87" i="71"/>
  <c r="U87" i="71" s="1"/>
  <c r="AZ85" i="66"/>
  <c r="CC85" i="66"/>
  <c r="CF85" i="66" s="1"/>
  <c r="I87" i="71"/>
  <c r="BB85" i="66"/>
  <c r="AY85" i="66"/>
  <c r="CD85" i="66"/>
  <c r="BY29" i="66"/>
  <c r="X31" i="71"/>
  <c r="Z31" i="71" s="1"/>
  <c r="BN29" i="66"/>
  <c r="BG29" i="66"/>
  <c r="BJ29" i="66"/>
  <c r="O31" i="71"/>
  <c r="Q31" i="71" s="1"/>
  <c r="AZ90" i="69"/>
  <c r="CC90" i="69"/>
  <c r="CF90" i="69" s="1"/>
  <c r="BZ90" i="69"/>
  <c r="BW90" i="69"/>
  <c r="H38" i="71"/>
  <c r="K38" i="71" s="1"/>
  <c r="BA36" i="66"/>
  <c r="CB36" i="66"/>
  <c r="S38" i="71"/>
  <c r="U38" i="71" s="1"/>
  <c r="BQ36" i="66"/>
  <c r="BI36" i="66"/>
  <c r="N38" i="71"/>
  <c r="P38" i="71" s="1"/>
  <c r="BB72" i="70"/>
  <c r="AY72" i="70"/>
  <c r="CD72" i="70"/>
  <c r="AZ72" i="70"/>
  <c r="CC72" i="70"/>
  <c r="CF72" i="70" s="1"/>
  <c r="AV8" i="66"/>
  <c r="BI8" i="66"/>
  <c r="N10" i="71"/>
  <c r="P10" i="71" s="1"/>
  <c r="AZ8" i="66"/>
  <c r="CC8" i="66"/>
  <c r="CF8" i="66" s="1"/>
  <c r="BA89" i="70"/>
  <c r="CB89" i="70"/>
  <c r="BZ63" i="66"/>
  <c r="Y65" i="71"/>
  <c r="AA65" i="71" s="1"/>
  <c r="BW63" i="66"/>
  <c r="BN63" i="66"/>
  <c r="BQ63" i="66"/>
  <c r="S65" i="71"/>
  <c r="U65" i="71" s="1"/>
  <c r="BF76" i="70"/>
  <c r="BV20" i="69"/>
  <c r="CD20" i="69" s="1"/>
  <c r="BJ38" i="70"/>
  <c r="BG38" i="70"/>
  <c r="BB38" i="70"/>
  <c r="AY38" i="70"/>
  <c r="CD38" i="70"/>
  <c r="CE38" i="70" s="1"/>
  <c r="BL91" i="69"/>
  <c r="BQ91" i="69" s="1"/>
  <c r="BB103" i="70"/>
  <c r="AY103" i="70"/>
  <c r="AZ101" i="66"/>
  <c r="CC101" i="66"/>
  <c r="CF101" i="66" s="1"/>
  <c r="BI101" i="66"/>
  <c r="N103" i="71"/>
  <c r="P103" i="71" s="1"/>
  <c r="I103" i="71"/>
  <c r="BB101" i="66"/>
  <c r="CD101" i="66"/>
  <c r="AY101" i="66"/>
  <c r="AZ58" i="70"/>
  <c r="CC58" i="70"/>
  <c r="CF58" i="70" s="1"/>
  <c r="BJ18" i="70"/>
  <c r="BG18" i="70"/>
  <c r="BZ18" i="70"/>
  <c r="BW18" i="70"/>
  <c r="BA18" i="70"/>
  <c r="CB18" i="70"/>
  <c r="BA48" i="70"/>
  <c r="CB48" i="70"/>
  <c r="N42" i="71"/>
  <c r="P42" i="71" s="1"/>
  <c r="BI40" i="66"/>
  <c r="H42" i="71"/>
  <c r="K42" i="71" s="1"/>
  <c r="BA40" i="66"/>
  <c r="CB40" i="66"/>
  <c r="BB40" i="66"/>
  <c r="CD40" i="66"/>
  <c r="AY40" i="66"/>
  <c r="I42" i="71"/>
  <c r="AY26" i="69"/>
  <c r="BB26" i="69"/>
  <c r="BF26" i="69"/>
  <c r="BZ26" i="69"/>
  <c r="BW26" i="69"/>
  <c r="AZ106" i="66"/>
  <c r="CC106" i="66"/>
  <c r="CF106" i="66" s="1"/>
  <c r="BJ86" i="69"/>
  <c r="BG86" i="69"/>
  <c r="AY86" i="69"/>
  <c r="BB86" i="69"/>
  <c r="CD86" i="69"/>
  <c r="BG49" i="66"/>
  <c r="O51" i="71"/>
  <c r="Q51" i="71" s="1"/>
  <c r="BJ49" i="66"/>
  <c r="BZ49" i="66"/>
  <c r="Y51" i="71"/>
  <c r="AA51" i="71" s="1"/>
  <c r="BW49" i="66"/>
  <c r="BN70" i="66"/>
  <c r="BF70" i="66"/>
  <c r="BI9" i="66"/>
  <c r="N11" i="71"/>
  <c r="P11" i="71" s="1"/>
  <c r="BM74" i="66"/>
  <c r="BP74" i="66" s="1"/>
  <c r="H76" i="71"/>
  <c r="K76" i="71" s="1"/>
  <c r="BA74" i="66"/>
  <c r="CB74" i="66"/>
  <c r="BO30" i="66"/>
  <c r="T32" i="71"/>
  <c r="V32" i="71" s="1"/>
  <c r="BR30" i="66"/>
  <c r="BN92" i="66"/>
  <c r="BG92" i="66"/>
  <c r="BJ92" i="66"/>
  <c r="O94" i="71"/>
  <c r="Q94" i="71" s="1"/>
  <c r="CB92" i="66"/>
  <c r="H94" i="71"/>
  <c r="K94" i="71" s="1"/>
  <c r="BA92" i="66"/>
  <c r="BF37" i="66"/>
  <c r="CD37" i="66" s="1"/>
  <c r="CE37" i="66" s="1"/>
  <c r="BY37" i="66"/>
  <c r="X39" i="71"/>
  <c r="Z39" i="71" s="1"/>
  <c r="BF103" i="66"/>
  <c r="Y105" i="71"/>
  <c r="AA105" i="71" s="1"/>
  <c r="BW103" i="66"/>
  <c r="BZ103" i="66"/>
  <c r="BN65" i="66"/>
  <c r="BF22" i="66"/>
  <c r="BF84" i="66"/>
  <c r="H86" i="71"/>
  <c r="K86" i="71" s="1"/>
  <c r="BA84" i="66"/>
  <c r="CB84" i="66"/>
  <c r="BN26" i="66"/>
  <c r="N28" i="71"/>
  <c r="P28" i="71" s="1"/>
  <c r="BI26" i="66"/>
  <c r="S28" i="71"/>
  <c r="U28" i="71" s="1"/>
  <c r="BQ26" i="66"/>
  <c r="BW88" i="66"/>
  <c r="BZ88" i="66"/>
  <c r="Y90" i="71"/>
  <c r="AA90" i="71" s="1"/>
  <c r="BF88" i="66"/>
  <c r="CD88" i="66" s="1"/>
  <c r="CE88" i="66" s="1"/>
  <c r="BR88" i="66"/>
  <c r="T90" i="71"/>
  <c r="V90" i="71" s="1"/>
  <c r="BO88" i="66"/>
  <c r="BR44" i="66"/>
  <c r="BO44" i="66"/>
  <c r="T46" i="71"/>
  <c r="V46" i="71" s="1"/>
  <c r="BV53" i="66"/>
  <c r="CD53" i="66" s="1"/>
  <c r="CE53" i="66" s="1"/>
  <c r="BG53" i="66"/>
  <c r="O55" i="71"/>
  <c r="Q55" i="71" s="1"/>
  <c r="BJ53" i="66"/>
  <c r="S55" i="71"/>
  <c r="U55" i="71" s="1"/>
  <c r="BQ53" i="66"/>
  <c r="BI17" i="66"/>
  <c r="N19" i="71"/>
  <c r="P19" i="71" s="1"/>
  <c r="BO17" i="66"/>
  <c r="BR17" i="66"/>
  <c r="T19" i="71"/>
  <c r="V19" i="71" s="1"/>
  <c r="BJ79" i="66"/>
  <c r="O81" i="71"/>
  <c r="Q81" i="71" s="1"/>
  <c r="BG79" i="66"/>
  <c r="Y81" i="71"/>
  <c r="AA81" i="71" s="1"/>
  <c r="BZ79" i="66"/>
  <c r="BW79" i="66"/>
  <c r="BI38" i="66"/>
  <c r="N40" i="71"/>
  <c r="P40" i="71" s="1"/>
  <c r="BY104" i="66"/>
  <c r="X106" i="71"/>
  <c r="Z106" i="71" s="1"/>
  <c r="BG104" i="66"/>
  <c r="BJ104" i="66"/>
  <c r="O106" i="71"/>
  <c r="Q106" i="71" s="1"/>
  <c r="BI39" i="66"/>
  <c r="N41" i="71"/>
  <c r="P41" i="71" s="1"/>
  <c r="BW100" i="66"/>
  <c r="BZ100" i="66"/>
  <c r="Y102" i="71"/>
  <c r="AA102" i="71" s="1"/>
  <c r="BI60" i="66"/>
  <c r="N62" i="71"/>
  <c r="P62" i="71" s="1"/>
  <c r="BY60" i="66"/>
  <c r="X62" i="71"/>
  <c r="Z62" i="71" s="1"/>
  <c r="BF69" i="66"/>
  <c r="CD69" i="66" s="1"/>
  <c r="CE69" i="66" s="1"/>
  <c r="BY69" i="66"/>
  <c r="X71" i="71"/>
  <c r="Z71" i="71" s="1"/>
  <c r="BQ34" i="66"/>
  <c r="S36" i="71"/>
  <c r="U36" i="71" s="1"/>
  <c r="BF34" i="66"/>
  <c r="CD34" i="66" s="1"/>
  <c r="CE34" i="66" s="1"/>
  <c r="BW34" i="66"/>
  <c r="BZ34" i="66"/>
  <c r="Y36" i="71"/>
  <c r="AA36" i="71" s="1"/>
  <c r="BI97" i="66"/>
  <c r="N99" i="71"/>
  <c r="P99" i="71" s="1"/>
  <c r="Y99" i="71"/>
  <c r="AA99" i="71" s="1"/>
  <c r="BW97" i="66"/>
  <c r="BZ97" i="66"/>
  <c r="N56" i="71"/>
  <c r="P56" i="71" s="1"/>
  <c r="BI54" i="66"/>
  <c r="BQ54" i="66"/>
  <c r="S56" i="71"/>
  <c r="U56" i="71" s="1"/>
  <c r="X57" i="71"/>
  <c r="Z57" i="71" s="1"/>
  <c r="BY55" i="66"/>
  <c r="BI55" i="66"/>
  <c r="N57" i="71"/>
  <c r="P57" i="71" s="1"/>
  <c r="S57" i="71"/>
  <c r="U57" i="71" s="1"/>
  <c r="BQ55" i="66"/>
  <c r="BN13" i="66"/>
  <c r="CD13" i="66" s="1"/>
  <c r="CE13" i="66" s="1"/>
  <c r="BQ13" i="66"/>
  <c r="S15" i="71"/>
  <c r="U15" i="71" s="1"/>
  <c r="N80" i="71"/>
  <c r="P80" i="71" s="1"/>
  <c r="BI78" i="66"/>
  <c r="BB78" i="66"/>
  <c r="CD78" i="66"/>
  <c r="CE78" i="66" s="1"/>
  <c r="AY78" i="66"/>
  <c r="I80" i="71"/>
  <c r="X23" i="71"/>
  <c r="Z23" i="71" s="1"/>
  <c r="BY21" i="66"/>
  <c r="O23" i="71"/>
  <c r="Q23" i="71" s="1"/>
  <c r="BG21" i="66"/>
  <c r="BJ21" i="66"/>
  <c r="BO21" i="66"/>
  <c r="BR21" i="66"/>
  <c r="T23" i="71"/>
  <c r="V23" i="71" s="1"/>
  <c r="BJ87" i="66"/>
  <c r="O89" i="71"/>
  <c r="Q89" i="71" s="1"/>
  <c r="BG87" i="66"/>
  <c r="BY87" i="66"/>
  <c r="X89" i="71"/>
  <c r="Z89" i="71" s="1"/>
  <c r="T27" i="71"/>
  <c r="V27" i="71" s="1"/>
  <c r="BO25" i="66"/>
  <c r="BR25" i="66"/>
  <c r="N27" i="71"/>
  <c r="P27" i="71" s="1"/>
  <c r="BI25" i="66"/>
  <c r="BY25" i="66"/>
  <c r="X27" i="71"/>
  <c r="Z27" i="71" s="1"/>
  <c r="BR91" i="66"/>
  <c r="T93" i="71"/>
  <c r="V93" i="71" s="1"/>
  <c r="BO91" i="66"/>
  <c r="BI91" i="66"/>
  <c r="N93" i="71"/>
  <c r="P93" i="71" s="1"/>
  <c r="AZ91" i="66"/>
  <c r="CC91" i="66"/>
  <c r="CF91" i="66" s="1"/>
  <c r="BJ14" i="66"/>
  <c r="O16" i="71"/>
  <c r="Q16" i="71" s="1"/>
  <c r="BG14" i="66"/>
  <c r="BY28" i="66"/>
  <c r="X30" i="71"/>
  <c r="Z30" i="71" s="1"/>
  <c r="T92" i="71"/>
  <c r="V92" i="71" s="1"/>
  <c r="BO90" i="66"/>
  <c r="BR90" i="66"/>
  <c r="BI90" i="66"/>
  <c r="N92" i="71"/>
  <c r="P92" i="71" s="1"/>
  <c r="BW90" i="66"/>
  <c r="BZ90" i="66"/>
  <c r="Y92" i="71"/>
  <c r="AA92" i="71" s="1"/>
  <c r="BF41" i="70"/>
  <c r="BB92" i="70"/>
  <c r="AY92" i="70"/>
  <c r="CD92" i="70"/>
  <c r="CE92" i="70" s="1"/>
  <c r="AZ92" i="70"/>
  <c r="CC92" i="70"/>
  <c r="CF92" i="70" s="1"/>
  <c r="BJ92" i="70"/>
  <c r="BG92" i="70"/>
  <c r="BE44" i="69"/>
  <c r="BH44" i="69" s="1"/>
  <c r="BL106" i="69"/>
  <c r="BQ106" i="69" s="1"/>
  <c r="AW106" i="69"/>
  <c r="BR106" i="69"/>
  <c r="BO106" i="69"/>
  <c r="BJ34" i="70"/>
  <c r="BG34" i="70"/>
  <c r="BZ34" i="70"/>
  <c r="BW34" i="70"/>
  <c r="AY34" i="69"/>
  <c r="CD34" i="69"/>
  <c r="BB34" i="69"/>
  <c r="BR34" i="69"/>
  <c r="BO34" i="69"/>
  <c r="BV8" i="69"/>
  <c r="AW8" i="69"/>
  <c r="BA41" i="69"/>
  <c r="CB41" i="69"/>
  <c r="BV41" i="69"/>
  <c r="AZ41" i="69"/>
  <c r="CC41" i="69"/>
  <c r="CF41" i="69" s="1"/>
  <c r="BJ73" i="70"/>
  <c r="BG73" i="70"/>
  <c r="BW30" i="70"/>
  <c r="BZ30" i="70"/>
  <c r="AY55" i="69"/>
  <c r="CD55" i="69"/>
  <c r="BB55" i="69"/>
  <c r="BJ12" i="66"/>
  <c r="O14" i="71"/>
  <c r="Q14" i="71" s="1"/>
  <c r="BG12" i="66"/>
  <c r="BZ75" i="66"/>
  <c r="Y77" i="71"/>
  <c r="AA77" i="71" s="1"/>
  <c r="BW75" i="66"/>
  <c r="BI75" i="66"/>
  <c r="N77" i="71"/>
  <c r="P77" i="71" s="1"/>
  <c r="S50" i="71"/>
  <c r="U50" i="71" s="1"/>
  <c r="BQ48" i="66"/>
  <c r="BZ48" i="66"/>
  <c r="Y50" i="71"/>
  <c r="AA50" i="71" s="1"/>
  <c r="BW48" i="66"/>
  <c r="BQ43" i="66"/>
  <c r="S45" i="71"/>
  <c r="U45" i="71" s="1"/>
  <c r="BA43" i="66"/>
  <c r="CB43" i="66"/>
  <c r="H45" i="71"/>
  <c r="K45" i="71" s="1"/>
  <c r="BY43" i="66"/>
  <c r="X45" i="71"/>
  <c r="Z45" i="71" s="1"/>
  <c r="I101" i="71"/>
  <c r="BB99" i="66"/>
  <c r="CD99" i="66"/>
  <c r="CE99" i="66" s="1"/>
  <c r="AY99" i="66"/>
  <c r="BR99" i="66"/>
  <c r="T101" i="71"/>
  <c r="V101" i="71" s="1"/>
  <c r="BO99" i="66"/>
  <c r="AZ47" i="66"/>
  <c r="CC47" i="66"/>
  <c r="CF47" i="66" s="1"/>
  <c r="N49" i="71"/>
  <c r="P49" i="71" s="1"/>
  <c r="BI47" i="66"/>
  <c r="BW47" i="66"/>
  <c r="BZ47" i="66"/>
  <c r="Y49" i="71"/>
  <c r="AA49" i="71" s="1"/>
  <c r="AZ42" i="66"/>
  <c r="CC42" i="66"/>
  <c r="CF42" i="66" s="1"/>
  <c r="BM101" i="70"/>
  <c r="BP101" i="70" s="1"/>
  <c r="AZ101" i="70"/>
  <c r="BW52" i="70"/>
  <c r="BZ52" i="70"/>
  <c r="BF52" i="70"/>
  <c r="CD52" i="70" s="1"/>
  <c r="CE52" i="70" s="1"/>
  <c r="BB52" i="70"/>
  <c r="AY52" i="70"/>
  <c r="BU68" i="69"/>
  <c r="BX68" i="69" s="1"/>
  <c r="BN68" i="69"/>
  <c r="AY52" i="69"/>
  <c r="BB52" i="69"/>
  <c r="CD52" i="69"/>
  <c r="CE52" i="69" s="1"/>
  <c r="BT14" i="70"/>
  <c r="BY14" i="70" s="1"/>
  <c r="BB14" i="70"/>
  <c r="AY14" i="70"/>
  <c r="CD14" i="70"/>
  <c r="AZ19" i="69"/>
  <c r="CC19" i="69"/>
  <c r="CF19" i="69" s="1"/>
  <c r="AY19" i="69"/>
  <c r="BB19" i="69"/>
  <c r="CD19" i="69"/>
  <c r="CE19" i="69" s="1"/>
  <c r="BR72" i="69"/>
  <c r="BO72" i="69"/>
  <c r="BJ27" i="70"/>
  <c r="BG27" i="70"/>
  <c r="BT27" i="70"/>
  <c r="BY27" i="70" s="1"/>
  <c r="BZ27" i="70"/>
  <c r="AZ100" i="70"/>
  <c r="CC100" i="70"/>
  <c r="CF100" i="70" s="1"/>
  <c r="BB100" i="70"/>
  <c r="AY100" i="70"/>
  <c r="CD100" i="70"/>
  <c r="CE100" i="70" s="1"/>
  <c r="BZ100" i="70"/>
  <c r="BW100" i="70"/>
  <c r="BA69" i="69"/>
  <c r="CB69" i="69"/>
  <c r="BZ27" i="66"/>
  <c r="BW27" i="66"/>
  <c r="Y29" i="71"/>
  <c r="AA29" i="71" s="1"/>
  <c r="H29" i="71"/>
  <c r="K29" i="71" s="1"/>
  <c r="BA27" i="66"/>
  <c r="CB27" i="66"/>
  <c r="N29" i="71"/>
  <c r="P29" i="71" s="1"/>
  <c r="BI27" i="66"/>
  <c r="BY93" i="66"/>
  <c r="X95" i="71"/>
  <c r="Z95" i="71" s="1"/>
  <c r="BQ93" i="66"/>
  <c r="S95" i="71"/>
  <c r="U95" i="71" s="1"/>
  <c r="BJ93" i="66"/>
  <c r="O95" i="71"/>
  <c r="Q95" i="71" s="1"/>
  <c r="BG93" i="66"/>
  <c r="BI83" i="66"/>
  <c r="N85" i="71"/>
  <c r="P85" i="71" s="1"/>
  <c r="BM83" i="66"/>
  <c r="BP83" i="66" s="1"/>
  <c r="BZ83" i="66"/>
  <c r="Y85" i="71"/>
  <c r="AA85" i="71" s="1"/>
  <c r="BW83" i="66"/>
  <c r="O61" i="71"/>
  <c r="Q61" i="71" s="1"/>
  <c r="BG59" i="66"/>
  <c r="BJ59" i="66"/>
  <c r="H61" i="71"/>
  <c r="K61" i="71" s="1"/>
  <c r="BA59" i="66"/>
  <c r="CB59" i="66"/>
  <c r="BR59" i="66"/>
  <c r="T61" i="71"/>
  <c r="V61" i="71" s="1"/>
  <c r="BO59" i="66"/>
  <c r="BB77" i="66"/>
  <c r="CD77" i="66"/>
  <c r="AY77" i="66"/>
  <c r="I79" i="71"/>
  <c r="AZ77" i="66"/>
  <c r="CC77" i="66"/>
  <c r="CF77" i="66" s="1"/>
  <c r="N60" i="71"/>
  <c r="P60" i="71" s="1"/>
  <c r="BI58" i="66"/>
  <c r="AZ58" i="66"/>
  <c r="CC58" i="66"/>
  <c r="CF58" i="66" s="1"/>
  <c r="BZ58" i="66"/>
  <c r="Y60" i="71"/>
  <c r="AA60" i="71" s="1"/>
  <c r="BW58" i="66"/>
  <c r="BJ65" i="70"/>
  <c r="BG65" i="70"/>
  <c r="BA65" i="70"/>
  <c r="CB65" i="70"/>
  <c r="BR69" i="70"/>
  <c r="BO69" i="70"/>
  <c r="AZ69" i="70"/>
  <c r="CC69" i="70"/>
  <c r="CF69" i="70" s="1"/>
  <c r="BB7" i="69"/>
  <c r="AY7" i="69"/>
  <c r="CD7" i="69"/>
  <c r="BB102" i="70"/>
  <c r="AY102" i="70"/>
  <c r="CD102" i="70"/>
  <c r="BW102" i="70"/>
  <c r="BZ102" i="70"/>
  <c r="BN57" i="70"/>
  <c r="BR74" i="70"/>
  <c r="BO74" i="70"/>
  <c r="AW23" i="69"/>
  <c r="BV23" i="69"/>
  <c r="CD23" i="69" s="1"/>
  <c r="CE23" i="69" s="1"/>
  <c r="AX84" i="69"/>
  <c r="BA84" i="69"/>
  <c r="CB84" i="69"/>
  <c r="AZ15" i="70"/>
  <c r="CC15" i="70"/>
  <c r="CF15" i="70" s="1"/>
  <c r="AV31" i="69"/>
  <c r="AY31" i="69" s="1"/>
  <c r="BJ89" i="69"/>
  <c r="BG89" i="69"/>
  <c r="BN89" i="69"/>
  <c r="X47" i="71"/>
  <c r="Z47" i="71" s="1"/>
  <c r="BY45" i="66"/>
  <c r="BQ45" i="66"/>
  <c r="S47" i="71"/>
  <c r="U47" i="71" s="1"/>
  <c r="N12" i="71"/>
  <c r="P12" i="71" s="1"/>
  <c r="BI10" i="66"/>
  <c r="BW10" i="66"/>
  <c r="BZ10" i="66"/>
  <c r="Y12" i="71"/>
  <c r="AA12" i="71" s="1"/>
  <c r="BJ10" i="66"/>
  <c r="O12" i="71"/>
  <c r="Q12" i="71" s="1"/>
  <c r="BG10" i="66"/>
  <c r="BM73" i="66"/>
  <c r="BP73" i="66" s="1"/>
  <c r="BZ73" i="66"/>
  <c r="Y75" i="71"/>
  <c r="AA75" i="71" s="1"/>
  <c r="BW73" i="66"/>
  <c r="H75" i="71"/>
  <c r="K75" i="71" s="1"/>
  <c r="BA73" i="66"/>
  <c r="CB73" i="66"/>
  <c r="BY11" i="66"/>
  <c r="X13" i="71"/>
  <c r="Z13" i="71" s="1"/>
  <c r="AZ11" i="66"/>
  <c r="CC11" i="66"/>
  <c r="CF11" i="66" s="1"/>
  <c r="CD11" i="66"/>
  <c r="CE11" i="66" s="1"/>
  <c r="AY11" i="66"/>
  <c r="I13" i="71"/>
  <c r="BB11" i="66"/>
  <c r="BY76" i="66"/>
  <c r="X78" i="71"/>
  <c r="Z78" i="71" s="1"/>
  <c r="BA76" i="66"/>
  <c r="CB76" i="66"/>
  <c r="H78" i="71"/>
  <c r="K78" i="71" s="1"/>
  <c r="AZ76" i="66"/>
  <c r="CC76" i="66"/>
  <c r="CF76" i="66" s="1"/>
  <c r="BA82" i="70"/>
  <c r="CB82" i="70"/>
  <c r="BZ29" i="70"/>
  <c r="BW29" i="70"/>
  <c r="BJ39" i="69"/>
  <c r="BG39" i="69"/>
  <c r="BR92" i="69"/>
  <c r="BO92" i="69"/>
  <c r="BA92" i="69"/>
  <c r="CB92" i="69"/>
  <c r="BV67" i="70"/>
  <c r="AZ67" i="70"/>
  <c r="CC67" i="70"/>
  <c r="CF67" i="70" s="1"/>
  <c r="BR17" i="69"/>
  <c r="BO17" i="69"/>
  <c r="BJ17" i="69"/>
  <c r="BG17" i="69"/>
  <c r="AZ81" i="69"/>
  <c r="CC81" i="69"/>
  <c r="CF81" i="69" s="1"/>
  <c r="AZ40" i="70"/>
  <c r="CC40" i="70"/>
  <c r="CF40" i="70" s="1"/>
  <c r="AY62" i="69"/>
  <c r="BB62" i="69"/>
  <c r="CD62" i="69"/>
  <c r="CE62" i="69" s="1"/>
  <c r="AZ99" i="69"/>
  <c r="CC99" i="69"/>
  <c r="CF99" i="69" s="1"/>
  <c r="AZ42" i="69"/>
  <c r="CC42" i="69"/>
  <c r="CF42" i="69" s="1"/>
  <c r="BJ42" i="69"/>
  <c r="BG42" i="69"/>
  <c r="BV61" i="66"/>
  <c r="CD61" i="66" s="1"/>
  <c r="CE61" i="66" s="1"/>
  <c r="AZ61" i="66"/>
  <c r="CC61" i="66"/>
  <c r="CF61" i="66" s="1"/>
  <c r="AY61" i="66"/>
  <c r="I63" i="71"/>
  <c r="BB61" i="66"/>
  <c r="BQ18" i="66"/>
  <c r="S20" i="71"/>
  <c r="U20" i="71" s="1"/>
  <c r="CD18" i="66"/>
  <c r="CE18" i="66" s="1"/>
  <c r="AY18" i="66"/>
  <c r="BB18" i="66"/>
  <c r="I20" i="71"/>
  <c r="CB46" i="66"/>
  <c r="CU8" i="66" s="1"/>
  <c r="CX8" i="66" s="1"/>
  <c r="BA46" i="66"/>
  <c r="H48" i="71"/>
  <c r="K48" i="71" s="1"/>
  <c r="BG46" i="66"/>
  <c r="BJ46" i="66"/>
  <c r="O48" i="71"/>
  <c r="Q48" i="71" s="1"/>
  <c r="BQ46" i="66"/>
  <c r="S48" i="71"/>
  <c r="U48" i="71" s="1"/>
  <c r="AZ25" i="70"/>
  <c r="CC25" i="70"/>
  <c r="CF25" i="70" s="1"/>
  <c r="BW25" i="70"/>
  <c r="BZ25" i="70"/>
  <c r="BB61" i="70"/>
  <c r="AY61" i="70"/>
  <c r="CD61" i="70"/>
  <c r="CE61" i="70" s="1"/>
  <c r="BV73" i="69"/>
  <c r="AY73" i="69"/>
  <c r="BB73" i="69"/>
  <c r="AW53" i="70"/>
  <c r="BA53" i="70"/>
  <c r="CB53" i="70"/>
  <c r="AY46" i="69"/>
  <c r="BB46" i="69"/>
  <c r="CD46" i="69"/>
  <c r="BA12" i="69"/>
  <c r="CB12" i="69"/>
  <c r="BJ12" i="69"/>
  <c r="BG12" i="69"/>
  <c r="AZ75" i="69"/>
  <c r="CC75" i="69"/>
  <c r="CF75" i="69" s="1"/>
  <c r="BA75" i="69"/>
  <c r="CB75" i="69"/>
  <c r="AY75" i="69"/>
  <c r="BB75" i="69"/>
  <c r="CD75" i="69"/>
  <c r="CE75" i="69" s="1"/>
  <c r="BB68" i="70"/>
  <c r="AY68" i="70"/>
  <c r="CD68" i="70"/>
  <c r="BR68" i="70"/>
  <c r="BO68" i="70"/>
  <c r="BB10" i="69"/>
  <c r="CD10" i="69"/>
  <c r="AV10" i="69"/>
  <c r="AZ80" i="69"/>
  <c r="CC80" i="69"/>
  <c r="CF80" i="69" s="1"/>
  <c r="AY80" i="69"/>
  <c r="BB80" i="69"/>
  <c r="CD80" i="69"/>
  <c r="CE80" i="69" s="1"/>
  <c r="BE31" i="66"/>
  <c r="BH31" i="66" s="1"/>
  <c r="BN31" i="66"/>
  <c r="CD31" i="66" s="1"/>
  <c r="CE31" i="66" s="1"/>
  <c r="AZ31" i="66"/>
  <c r="BF98" i="66"/>
  <c r="BN98" i="66"/>
  <c r="CB98" i="66"/>
  <c r="H100" i="71"/>
  <c r="K100" i="71" s="1"/>
  <c r="BA98" i="66"/>
  <c r="BF24" i="66"/>
  <c r="BY86" i="66"/>
  <c r="X88" i="71"/>
  <c r="Z88" i="71" s="1"/>
  <c r="N88" i="71"/>
  <c r="P88" i="71" s="1"/>
  <c r="BI86" i="66"/>
  <c r="BU19" i="70"/>
  <c r="BX19" i="70" s="1"/>
  <c r="BR19" i="70"/>
  <c r="BO19" i="70"/>
  <c r="BB19" i="70"/>
  <c r="AY19" i="70"/>
  <c r="CD19" i="70"/>
  <c r="CE19" i="70" s="1"/>
  <c r="BF84" i="70"/>
  <c r="CD84" i="70" s="1"/>
  <c r="CE84" i="70" s="1"/>
  <c r="BR40" i="69"/>
  <c r="BO40" i="69"/>
  <c r="CD40" i="69"/>
  <c r="AY40" i="69"/>
  <c r="BB40" i="69"/>
  <c r="BZ40" i="69"/>
  <c r="BW40" i="69"/>
  <c r="BA29" i="69"/>
  <c r="CB29" i="69"/>
  <c r="BN29" i="69"/>
  <c r="BZ37" i="70"/>
  <c r="BW37" i="70"/>
  <c r="BZ99" i="70"/>
  <c r="BW99" i="70"/>
  <c r="AV85" i="69"/>
  <c r="AZ85" i="69"/>
  <c r="CC85" i="69"/>
  <c r="CF85" i="69" s="1"/>
  <c r="BG15" i="66"/>
  <c r="O17" i="71"/>
  <c r="Q17" i="71" s="1"/>
  <c r="BJ15" i="66"/>
  <c r="BQ15" i="66"/>
  <c r="S17" i="71"/>
  <c r="U17" i="71" s="1"/>
  <c r="BI81" i="66"/>
  <c r="N83" i="71"/>
  <c r="P83" i="71" s="1"/>
  <c r="BJ81" i="66"/>
  <c r="O83" i="71"/>
  <c r="Q83" i="71" s="1"/>
  <c r="BG81" i="66"/>
  <c r="S83" i="71"/>
  <c r="U83" i="71" s="1"/>
  <c r="BQ81" i="66"/>
  <c r="BB21" i="70"/>
  <c r="AY21" i="70"/>
  <c r="CD21" i="70"/>
  <c r="CE21" i="70" s="1"/>
  <c r="BA46" i="70"/>
  <c r="CB46" i="70"/>
  <c r="CO8" i="70" s="1"/>
  <c r="CR8" i="70" s="1"/>
  <c r="BJ46" i="70"/>
  <c r="BG46" i="70"/>
  <c r="AY25" i="69"/>
  <c r="BB25" i="69"/>
  <c r="CD25" i="69"/>
  <c r="CE25" i="69" s="1"/>
  <c r="BJ94" i="69"/>
  <c r="BG94" i="69"/>
  <c r="BB88" i="70"/>
  <c r="AY88" i="70"/>
  <c r="CD88" i="70"/>
  <c r="CE88" i="70" s="1"/>
  <c r="AZ88" i="70"/>
  <c r="CC88" i="70"/>
  <c r="CF88" i="70" s="1"/>
  <c r="BJ9" i="69"/>
  <c r="BG9" i="69"/>
  <c r="BV9" i="69"/>
  <c r="AY9" i="69"/>
  <c r="BB9" i="69"/>
  <c r="BW100" i="69"/>
  <c r="BZ100" i="69"/>
  <c r="BA100" i="69"/>
  <c r="CB100" i="69"/>
  <c r="AW43" i="70"/>
  <c r="BB43" i="70"/>
  <c r="AY43" i="70"/>
  <c r="CD43" i="70"/>
  <c r="CE43" i="70" s="1"/>
  <c r="BE48" i="69"/>
  <c r="BH48" i="69" s="1"/>
  <c r="BB48" i="69"/>
  <c r="AY48" i="69"/>
  <c r="CD48" i="69"/>
  <c r="CE48" i="69" s="1"/>
  <c r="AZ48" i="69"/>
  <c r="CC48" i="69"/>
  <c r="CF48" i="69" s="1"/>
  <c r="AV104" i="69"/>
  <c r="BV75" i="70"/>
  <c r="BA75" i="70"/>
  <c r="CB75" i="70"/>
  <c r="BF75" i="70"/>
  <c r="CD75" i="70" s="1"/>
  <c r="CE75" i="70" s="1"/>
  <c r="AY56" i="69"/>
  <c r="BB56" i="69"/>
  <c r="CD56" i="69"/>
  <c r="BJ56" i="69"/>
  <c r="BG56" i="69"/>
  <c r="BI66" i="66"/>
  <c r="N68" i="71"/>
  <c r="P68" i="71" s="1"/>
  <c r="I68" i="71"/>
  <c r="AY66" i="66"/>
  <c r="BB66" i="66"/>
  <c r="CD66" i="66"/>
  <c r="AZ66" i="66"/>
  <c r="CC66" i="66"/>
  <c r="BJ64" i="66"/>
  <c r="O66" i="71"/>
  <c r="Q66" i="71" s="1"/>
  <c r="BG64" i="66"/>
  <c r="X66" i="71"/>
  <c r="Z66" i="71" s="1"/>
  <c r="BY64" i="66"/>
  <c r="BF57" i="66"/>
  <c r="CD57" i="66" s="1"/>
  <c r="BY57" i="66"/>
  <c r="X59" i="71"/>
  <c r="Z59" i="71" s="1"/>
  <c r="BA54" i="70"/>
  <c r="CB54" i="70"/>
  <c r="BV54" i="70"/>
  <c r="CD54" i="70" s="1"/>
  <c r="CE54" i="70" s="1"/>
  <c r="BF47" i="70"/>
  <c r="CD47" i="70" s="1"/>
  <c r="CE47" i="70" s="1"/>
  <c r="BA47" i="70"/>
  <c r="CB47" i="70"/>
  <c r="BN97" i="70"/>
  <c r="BA60" i="69"/>
  <c r="CB60" i="69"/>
  <c r="AZ95" i="70"/>
  <c r="CC95" i="70"/>
  <c r="CF95" i="70" s="1"/>
  <c r="BA95" i="70"/>
  <c r="CB95" i="70"/>
  <c r="BV35" i="70"/>
  <c r="CD35" i="70" s="1"/>
  <c r="CE35" i="70" s="1"/>
  <c r="BB35" i="70"/>
  <c r="AY35" i="70"/>
  <c r="BZ47" i="69"/>
  <c r="BW47" i="69"/>
  <c r="AZ47" i="69"/>
  <c r="CC47" i="69"/>
  <c r="CF47" i="69" s="1"/>
  <c r="BB62" i="70"/>
  <c r="AY62" i="70"/>
  <c r="CD62" i="70"/>
  <c r="CE62" i="70" s="1"/>
  <c r="BR62" i="70"/>
  <c r="BO62" i="70"/>
  <c r="BR30" i="69"/>
  <c r="BO30" i="69"/>
  <c r="CD68" i="66"/>
  <c r="AY68" i="66"/>
  <c r="I70" i="71"/>
  <c r="BB68" i="66"/>
  <c r="X70" i="71"/>
  <c r="Z70" i="71" s="1"/>
  <c r="BY68" i="66"/>
  <c r="BF105" i="70"/>
  <c r="BV91" i="70"/>
  <c r="BR91" i="70"/>
  <c r="BO91" i="70"/>
  <c r="I34" i="71"/>
  <c r="BB32" i="66"/>
  <c r="AY32" i="66"/>
  <c r="CD32" i="66"/>
  <c r="AZ32" i="66"/>
  <c r="CC32" i="66"/>
  <c r="CF32" i="66" s="1"/>
  <c r="BQ32" i="66"/>
  <c r="S34" i="71"/>
  <c r="U34" i="71" s="1"/>
  <c r="AZ94" i="66"/>
  <c r="CC94" i="66"/>
  <c r="CF94" i="66" s="1"/>
  <c r="CD94" i="66"/>
  <c r="AY94" i="66"/>
  <c r="I96" i="71"/>
  <c r="BB94" i="66"/>
  <c r="BA94" i="66"/>
  <c r="CB94" i="66"/>
  <c r="H96" i="71"/>
  <c r="K96" i="71" s="1"/>
  <c r="BB45" i="70"/>
  <c r="AY45" i="70"/>
  <c r="CD45" i="70"/>
  <c r="CE45" i="70" s="1"/>
  <c r="BF96" i="70"/>
  <c r="CD96" i="70" s="1"/>
  <c r="BB96" i="70"/>
  <c r="AY96" i="70"/>
  <c r="BL45" i="69"/>
  <c r="BQ45" i="69" s="1"/>
  <c r="BR45" i="69"/>
  <c r="BB28" i="70"/>
  <c r="AY28" i="70"/>
  <c r="CD28" i="70"/>
  <c r="CE28" i="70" s="1"/>
  <c r="BN44" i="70"/>
  <c r="CD44" i="70" s="1"/>
  <c r="CE44" i="70" s="1"/>
  <c r="BB44" i="70"/>
  <c r="AY44" i="70"/>
  <c r="BA80" i="70"/>
  <c r="CB80" i="70"/>
  <c r="AW15" i="69"/>
  <c r="AY49" i="69"/>
  <c r="BB49" i="69"/>
  <c r="CD49" i="69"/>
  <c r="BA49" i="69"/>
  <c r="CB49" i="69"/>
  <c r="AZ49" i="69"/>
  <c r="CC49" i="69"/>
  <c r="CF49" i="69" s="1"/>
  <c r="BV11" i="70"/>
  <c r="BB59" i="70"/>
  <c r="AY59" i="70"/>
  <c r="CD59" i="70"/>
  <c r="AY43" i="69"/>
  <c r="BB43" i="69"/>
  <c r="CD43" i="69"/>
  <c r="BV43" i="69"/>
  <c r="BI16" i="66"/>
  <c r="N18" i="71"/>
  <c r="P18" i="71" s="1"/>
  <c r="BN16" i="66"/>
  <c r="CD16" i="66" s="1"/>
  <c r="CE16" i="66" s="1"/>
  <c r="AZ16" i="66"/>
  <c r="CC16" i="66"/>
  <c r="CF16" i="66" s="1"/>
  <c r="N82" i="71"/>
  <c r="P82" i="71" s="1"/>
  <c r="BI80" i="66"/>
  <c r="X82" i="71"/>
  <c r="Z82" i="71" s="1"/>
  <c r="BY80" i="66"/>
  <c r="AY80" i="66"/>
  <c r="I82" i="71"/>
  <c r="BB80" i="66"/>
  <c r="CD80" i="66"/>
  <c r="CE80" i="66" s="1"/>
  <c r="BV96" i="66"/>
  <c r="CD96" i="66" s="1"/>
  <c r="CE96" i="66" s="1"/>
  <c r="AZ96" i="66"/>
  <c r="CC96" i="66"/>
  <c r="CF96" i="66" s="1"/>
  <c r="AY96" i="66"/>
  <c r="I98" i="71"/>
  <c r="BB96" i="66"/>
  <c r="H9" i="71"/>
  <c r="K9" i="71" s="1"/>
  <c r="CB7" i="66"/>
  <c r="BA7" i="66"/>
  <c r="Y74" i="71"/>
  <c r="AA74" i="71" s="1"/>
  <c r="BZ72" i="66"/>
  <c r="BW72" i="66"/>
  <c r="BQ72" i="66"/>
  <c r="S74" i="71"/>
  <c r="U74" i="71" s="1"/>
  <c r="BB63" i="70"/>
  <c r="AY63" i="70"/>
  <c r="CD63" i="70"/>
  <c r="CE63" i="70" s="1"/>
  <c r="BB23" i="70"/>
  <c r="AY23" i="70"/>
  <c r="CD23" i="70"/>
  <c r="CE23" i="70" s="1"/>
  <c r="AV32" i="69"/>
  <c r="AY32" i="69" s="1"/>
  <c r="BN32" i="69"/>
  <c r="AX55" i="70"/>
  <c r="BZ55" i="70"/>
  <c r="BW55" i="70"/>
  <c r="BV98" i="70"/>
  <c r="BJ98" i="70"/>
  <c r="BG98" i="70"/>
  <c r="BN83" i="69"/>
  <c r="BN16" i="70"/>
  <c r="AY54" i="69"/>
  <c r="BB54" i="69"/>
  <c r="CD54" i="69"/>
  <c r="CE54" i="69" s="1"/>
  <c r="BA27" i="69"/>
  <c r="CB27" i="69"/>
  <c r="AZ27" i="69"/>
  <c r="CC27" i="69"/>
  <c r="CF27" i="69" s="1"/>
  <c r="BA16" i="69"/>
  <c r="CB16" i="69"/>
  <c r="AY71" i="69"/>
  <c r="BB71" i="69"/>
  <c r="CD71" i="69"/>
  <c r="CE71" i="69" s="1"/>
  <c r="BW71" i="69"/>
  <c r="BZ71" i="69"/>
  <c r="BB22" i="70"/>
  <c r="AY22" i="70"/>
  <c r="CD22" i="70"/>
  <c r="CE22" i="70" s="1"/>
  <c r="BR22" i="70"/>
  <c r="BO22" i="70"/>
  <c r="BA76" i="69"/>
  <c r="CB76" i="69"/>
  <c r="BZ70" i="69"/>
  <c r="BW70" i="69"/>
  <c r="BZ87" i="69"/>
  <c r="BW87" i="69"/>
  <c r="BJ87" i="69"/>
  <c r="BG87" i="69"/>
  <c r="BR38" i="69"/>
  <c r="BO38" i="69"/>
  <c r="BJ38" i="69"/>
  <c r="BG38" i="69"/>
  <c r="BF56" i="66"/>
  <c r="BQ56" i="66"/>
  <c r="S58" i="71"/>
  <c r="U58" i="71" s="1"/>
  <c r="BR56" i="66"/>
  <c r="BO56" i="66"/>
  <c r="T58" i="71"/>
  <c r="V58" i="71" s="1"/>
  <c r="BN95" i="69"/>
  <c r="CD95" i="69" s="1"/>
  <c r="AZ95" i="69"/>
  <c r="CC95" i="69"/>
  <c r="CF95" i="69" s="1"/>
  <c r="BA95" i="69"/>
  <c r="CB95" i="69"/>
  <c r="BA78" i="70"/>
  <c r="CB78" i="70"/>
  <c r="BW78" i="70"/>
  <c r="BZ78" i="70"/>
  <c r="BR78" i="70"/>
  <c r="BO78" i="70"/>
  <c r="AZ77" i="70"/>
  <c r="CC77" i="70"/>
  <c r="CF77" i="70" s="1"/>
  <c r="BN78" i="69"/>
  <c r="CD78" i="69" s="1"/>
  <c r="CE78" i="69" s="1"/>
  <c r="BJ78" i="69"/>
  <c r="BG78" i="69"/>
  <c r="BI105" i="66"/>
  <c r="N107" i="71"/>
  <c r="P107" i="71" s="1"/>
  <c r="X107" i="71"/>
  <c r="Z107" i="71" s="1"/>
  <c r="BY105" i="66"/>
  <c r="BR82" i="69"/>
  <c r="BO82" i="69"/>
  <c r="BA90" i="70"/>
  <c r="CB90" i="70"/>
  <c r="AZ24" i="69"/>
  <c r="CC24" i="69"/>
  <c r="CF24" i="69" s="1"/>
  <c r="BI33" i="66"/>
  <c r="N35" i="71"/>
  <c r="P35" i="71" s="1"/>
  <c r="T35" i="71"/>
  <c r="V35" i="71" s="1"/>
  <c r="BO33" i="66"/>
  <c r="BR33" i="66"/>
  <c r="BZ10" i="70"/>
  <c r="BW10" i="70"/>
  <c r="BV13" i="69"/>
  <c r="BJ13" i="69"/>
  <c r="BG13" i="69"/>
  <c r="AZ13" i="69"/>
  <c r="CC13" i="69"/>
  <c r="CF13" i="69" s="1"/>
  <c r="BW9" i="70"/>
  <c r="BZ9" i="70"/>
  <c r="AZ104" i="70"/>
  <c r="CC104" i="70"/>
  <c r="CF104" i="70" s="1"/>
  <c r="AZ64" i="69"/>
  <c r="CC64" i="69"/>
  <c r="CF64" i="69" s="1"/>
  <c r="BF89" i="66"/>
  <c r="BV89" i="66"/>
  <c r="BY20" i="66"/>
  <c r="X22" i="71"/>
  <c r="Z22" i="71" s="1"/>
  <c r="N22" i="71"/>
  <c r="P22" i="71" s="1"/>
  <c r="BI20" i="66"/>
  <c r="BJ20" i="66"/>
  <c r="O22" i="71"/>
  <c r="Q22" i="71" s="1"/>
  <c r="BG20" i="66"/>
  <c r="BV56" i="70"/>
  <c r="AZ56" i="70"/>
  <c r="CC56" i="70"/>
  <c r="CF56" i="70" s="1"/>
  <c r="BR106" i="70"/>
  <c r="BO106" i="70"/>
  <c r="BJ87" i="70"/>
  <c r="BG87" i="70"/>
  <c r="BZ87" i="70"/>
  <c r="BW87" i="70"/>
  <c r="BA102" i="69"/>
  <c r="CB102" i="69"/>
  <c r="AY102" i="69"/>
  <c r="BB102" i="69"/>
  <c r="CD102" i="69"/>
  <c r="AZ20" i="70"/>
  <c r="CC20" i="70"/>
  <c r="CF20" i="70" s="1"/>
  <c r="BF12" i="70"/>
  <c r="AW28" i="69"/>
  <c r="BV41" i="66"/>
  <c r="BF41" i="66"/>
  <c r="BY41" i="66"/>
  <c r="X43" i="71"/>
  <c r="Z43" i="71" s="1"/>
  <c r="BW83" i="70"/>
  <c r="BZ83" i="70"/>
  <c r="CD95" i="66"/>
  <c r="CE95" i="66" s="1"/>
  <c r="AY95" i="66"/>
  <c r="I97" i="71"/>
  <c r="BB95" i="66"/>
  <c r="BI95" i="66"/>
  <c r="N97" i="71"/>
  <c r="P97" i="71" s="1"/>
  <c r="BZ95" i="66"/>
  <c r="Y97" i="71"/>
  <c r="AA97" i="71" s="1"/>
  <c r="BW95" i="66"/>
  <c r="BN31" i="70"/>
  <c r="CD31" i="70" s="1"/>
  <c r="CE31" i="70" s="1"/>
  <c r="BZ31" i="70"/>
  <c r="BW31" i="70"/>
  <c r="AX37" i="69"/>
  <c r="BA37" i="69"/>
  <c r="CB37" i="69"/>
  <c r="AZ60" i="70"/>
  <c r="CC60" i="70"/>
  <c r="CF60" i="70" s="1"/>
  <c r="BN96" i="69"/>
  <c r="T84" i="71"/>
  <c r="V84" i="71" s="1"/>
  <c r="BO82" i="66"/>
  <c r="BR82" i="66"/>
  <c r="CC82" i="66"/>
  <c r="CF82" i="66" s="1"/>
  <c r="AZ82" i="66"/>
  <c r="O84" i="71"/>
  <c r="Q84" i="71" s="1"/>
  <c r="BG82" i="66"/>
  <c r="BJ82" i="66"/>
  <c r="BZ49" i="70"/>
  <c r="BW49" i="70"/>
  <c r="BA74" i="69"/>
  <c r="CB74" i="69"/>
  <c r="BA14" i="69"/>
  <c r="CB14" i="69"/>
  <c r="BZ14" i="69"/>
  <c r="BW14" i="69"/>
  <c r="BN35" i="66"/>
  <c r="CD35" i="66" s="1"/>
  <c r="CE35" i="66" s="1"/>
  <c r="AV62" i="66"/>
  <c r="AY62" i="66" s="1"/>
  <c r="BN62" i="66"/>
  <c r="CD62" i="66" s="1"/>
  <c r="BY62" i="66"/>
  <c r="X64" i="71"/>
  <c r="Z64" i="71" s="1"/>
  <c r="AZ85" i="70"/>
  <c r="CC85" i="70"/>
  <c r="CF85" i="70" s="1"/>
  <c r="BB85" i="70"/>
  <c r="AY85" i="70"/>
  <c r="CD85" i="70"/>
  <c r="AZ66" i="70"/>
  <c r="CC66" i="70"/>
  <c r="BD97" i="69"/>
  <c r="BI97" i="69" s="1"/>
  <c r="BR97" i="69"/>
  <c r="BO97" i="69"/>
  <c r="AZ50" i="66"/>
  <c r="CC50" i="66"/>
  <c r="CF50" i="66" s="1"/>
  <c r="CD50" i="66"/>
  <c r="AY50" i="66"/>
  <c r="I52" i="71"/>
  <c r="BB50" i="66"/>
  <c r="H52" i="71"/>
  <c r="K52" i="71" s="1"/>
  <c r="BA50" i="66"/>
  <c r="CB50" i="66"/>
  <c r="BW102" i="66"/>
  <c r="Y104" i="71"/>
  <c r="AA104" i="71" s="1"/>
  <c r="BZ102" i="66"/>
  <c r="BF39" i="70"/>
  <c r="BA39" i="70"/>
  <c r="CB39" i="70"/>
  <c r="BR36" i="69"/>
  <c r="BO36" i="69"/>
  <c r="AZ36" i="69"/>
  <c r="CC36" i="69"/>
  <c r="CF36" i="69" s="1"/>
  <c r="BR42" i="70"/>
  <c r="BO42" i="70"/>
  <c r="BW42" i="70"/>
  <c r="BZ42" i="70"/>
  <c r="BJ42" i="70"/>
  <c r="BG42" i="70"/>
  <c r="BZ67" i="69"/>
  <c r="BW67" i="69"/>
  <c r="BR67" i="69"/>
  <c r="BO67" i="69"/>
  <c r="BJ79" i="70"/>
  <c r="BG79" i="70"/>
  <c r="BI23" i="66"/>
  <c r="N25" i="71"/>
  <c r="P25" i="71" s="1"/>
  <c r="BY23" i="66"/>
  <c r="X25" i="71"/>
  <c r="Z25" i="71" s="1"/>
  <c r="BN35" i="69"/>
  <c r="AZ35" i="69"/>
  <c r="CC35" i="69"/>
  <c r="CF35" i="69" s="1"/>
  <c r="AZ13" i="70"/>
  <c r="CC13" i="70"/>
  <c r="CF13" i="70" s="1"/>
  <c r="BZ98" i="69"/>
  <c r="BW98" i="69"/>
  <c r="BN50" i="69"/>
  <c r="BZ50" i="69"/>
  <c r="BW50" i="69"/>
  <c r="BQ67" i="66"/>
  <c r="S69" i="71"/>
  <c r="U69" i="71" s="1"/>
  <c r="BR67" i="66"/>
  <c r="T69" i="71"/>
  <c r="V69" i="71" s="1"/>
  <c r="BO67" i="66"/>
  <c r="BW67" i="66"/>
  <c r="BZ67" i="66"/>
  <c r="Y69" i="71"/>
  <c r="AA69" i="71" s="1"/>
  <c r="BV52" i="66"/>
  <c r="BF52" i="66"/>
  <c r="AZ32" i="70"/>
  <c r="CC32" i="70"/>
  <c r="CF32" i="70" s="1"/>
  <c r="BZ32" i="70"/>
  <c r="BW32" i="70"/>
  <c r="BR8" i="70"/>
  <c r="BO8" i="70"/>
  <c r="BJ65" i="69"/>
  <c r="BG65" i="69"/>
  <c r="AW51" i="70"/>
  <c r="BF19" i="66"/>
  <c r="CD19" i="66" s="1"/>
  <c r="CE19" i="66" s="1"/>
  <c r="BY19" i="66"/>
  <c r="X21" i="71"/>
  <c r="Z21" i="71" s="1"/>
  <c r="BB11" i="69"/>
  <c r="AY11" i="69"/>
  <c r="CD11" i="69"/>
  <c r="CE11" i="69" s="1"/>
  <c r="AZ58" i="69"/>
  <c r="CC58" i="69"/>
  <c r="CF58" i="69" s="1"/>
  <c r="AZ63" i="69"/>
  <c r="CC63" i="69"/>
  <c r="CF63" i="69" s="1"/>
  <c r="CD63" i="69"/>
  <c r="CE63" i="69" s="1"/>
  <c r="AY63" i="69"/>
  <c r="BB63" i="69"/>
  <c r="BZ63" i="69"/>
  <c r="BW63" i="69"/>
  <c r="BR94" i="70"/>
  <c r="BO94" i="70"/>
  <c r="AZ94" i="70"/>
  <c r="CC94" i="70"/>
  <c r="CF94" i="70" s="1"/>
  <c r="AZ51" i="69"/>
  <c r="CC51" i="69"/>
  <c r="CF51" i="69" s="1"/>
  <c r="BF51" i="69"/>
  <c r="AX93" i="69"/>
  <c r="BJ93" i="69"/>
  <c r="BG93" i="69"/>
  <c r="AY33" i="69"/>
  <c r="BB33" i="69"/>
  <c r="CD33" i="69"/>
  <c r="CE33" i="69" s="1"/>
  <c r="BA33" i="69"/>
  <c r="CB33" i="69"/>
  <c r="BI51" i="66"/>
  <c r="N53" i="71"/>
  <c r="P53" i="71" s="1"/>
  <c r="Y53" i="71"/>
  <c r="AA53" i="71" s="1"/>
  <c r="BW51" i="66"/>
  <c r="BZ51" i="66"/>
  <c r="BB86" i="70"/>
  <c r="AY86" i="70"/>
  <c r="CD86" i="70"/>
  <c r="BA86" i="70"/>
  <c r="CB86" i="70"/>
  <c r="CO10" i="70" s="1"/>
  <c r="CR10" i="70" s="1"/>
  <c r="BV17" i="70"/>
  <c r="BW57" i="69"/>
  <c r="BZ57" i="69"/>
  <c r="AZ57" i="69"/>
  <c r="CC57" i="69"/>
  <c r="CF57" i="69" s="1"/>
  <c r="T73" i="71"/>
  <c r="V73" i="71" s="1"/>
  <c r="BO71" i="66"/>
  <c r="BR71" i="66"/>
  <c r="BY71" i="66"/>
  <c r="X73" i="71"/>
  <c r="Z73" i="71" s="1"/>
  <c r="BF79" i="69"/>
  <c r="BB50" i="70"/>
  <c r="AY50" i="70"/>
  <c r="CD50" i="70"/>
  <c r="CE50" i="70" s="1"/>
  <c r="CD59" i="69"/>
  <c r="CE59" i="69" s="1"/>
  <c r="AY59" i="69"/>
  <c r="BB59" i="69"/>
  <c r="BW59" i="69"/>
  <c r="BZ59" i="69"/>
  <c r="BY85" i="66"/>
  <c r="X87" i="71"/>
  <c r="Z87" i="71" s="1"/>
  <c r="H87" i="71"/>
  <c r="K87" i="71" s="1"/>
  <c r="CB85" i="66"/>
  <c r="BA85" i="66"/>
  <c r="BI29" i="66"/>
  <c r="N31" i="71"/>
  <c r="P31" i="71" s="1"/>
  <c r="BW29" i="66"/>
  <c r="BZ29" i="66"/>
  <c r="Y31" i="71"/>
  <c r="AA31" i="71" s="1"/>
  <c r="BA90" i="69"/>
  <c r="CB90" i="69"/>
  <c r="AY90" i="69"/>
  <c r="BB90" i="69"/>
  <c r="CD90" i="69"/>
  <c r="CE90" i="69" s="1"/>
  <c r="X38" i="71"/>
  <c r="Z38" i="71" s="1"/>
  <c r="BY36" i="66"/>
  <c r="I38" i="71"/>
  <c r="BB36" i="66"/>
  <c r="CD36" i="66"/>
  <c r="CE36" i="66" s="1"/>
  <c r="AY36" i="66"/>
  <c r="BA72" i="70"/>
  <c r="CB72" i="70"/>
  <c r="BN8" i="66"/>
  <c r="CD8" i="66" s="1"/>
  <c r="AY8" i="66"/>
  <c r="I10" i="71"/>
  <c r="BB8" i="66"/>
  <c r="AW89" i="70"/>
  <c r="AX89" i="70"/>
  <c r="BF63" i="66"/>
  <c r="BY63" i="66"/>
  <c r="X65" i="71"/>
  <c r="Z65" i="71" s="1"/>
  <c r="BV76" i="70"/>
  <c r="BN76" i="70"/>
  <c r="BR20" i="69"/>
  <c r="BO20" i="69"/>
  <c r="BA20" i="69"/>
  <c r="CB20" i="69"/>
  <c r="AZ20" i="69"/>
  <c r="CC20" i="69"/>
  <c r="CF20" i="69" s="1"/>
  <c r="BW38" i="70"/>
  <c r="BZ38" i="70"/>
  <c r="AZ38" i="70"/>
  <c r="CC38" i="70"/>
  <c r="CF38" i="70" s="1"/>
  <c r="BA91" i="69"/>
  <c r="CB91" i="69"/>
  <c r="AY91" i="69"/>
  <c r="BB91" i="69"/>
  <c r="CD91" i="69"/>
  <c r="BN103" i="70"/>
  <c r="BV103" i="70"/>
  <c r="H103" i="71"/>
  <c r="K103" i="71" s="1"/>
  <c r="BA101" i="66"/>
  <c r="CB101" i="66"/>
  <c r="BV58" i="70"/>
  <c r="CD58" i="70" s="1"/>
  <c r="BA58" i="70"/>
  <c r="CB58" i="70"/>
  <c r="BR58" i="70"/>
  <c r="BO58" i="70"/>
  <c r="BR18" i="70"/>
  <c r="BO18" i="70"/>
  <c r="AY22" i="69"/>
  <c r="BB22" i="69"/>
  <c r="CD22" i="69"/>
  <c r="CE22" i="69" s="1"/>
  <c r="AZ22" i="69"/>
  <c r="CC22" i="69"/>
  <c r="CF22" i="69" s="1"/>
  <c r="BJ22" i="69"/>
  <c r="BG22" i="69"/>
  <c r="AZ40" i="66"/>
  <c r="CC40" i="66"/>
  <c r="CF40" i="66" s="1"/>
  <c r="BA26" i="69"/>
  <c r="CB26" i="69"/>
  <c r="CO7" i="69" s="1"/>
  <c r="AV106" i="66"/>
  <c r="BY106" i="66"/>
  <c r="X108" i="71"/>
  <c r="Z108" i="71" s="1"/>
  <c r="S108" i="71"/>
  <c r="U108" i="71" s="1"/>
  <c r="BQ106" i="66"/>
  <c r="AZ86" i="69"/>
  <c r="CC86" i="69"/>
  <c r="BR86" i="69"/>
  <c r="BO86" i="69"/>
  <c r="CC31" i="66" l="1"/>
  <c r="CF31" i="66" s="1"/>
  <c r="CD76" i="70"/>
  <c r="CE76" i="70" s="1"/>
  <c r="CD96" i="69"/>
  <c r="CE96" i="69" s="1"/>
  <c r="CD29" i="69"/>
  <c r="CE29" i="69" s="1"/>
  <c r="CE93" i="66"/>
  <c r="CE95" i="69"/>
  <c r="CE27" i="69"/>
  <c r="BW59" i="70"/>
  <c r="CE95" i="70"/>
  <c r="CD8" i="69"/>
  <c r="CE8" i="69" s="1"/>
  <c r="CE25" i="70"/>
  <c r="CE48" i="70"/>
  <c r="CE70" i="69"/>
  <c r="CD103" i="70"/>
  <c r="CE103" i="70" s="1"/>
  <c r="CD53" i="69"/>
  <c r="CE53" i="69" s="1"/>
  <c r="CE58" i="70"/>
  <c r="CE49" i="69"/>
  <c r="CD70" i="66"/>
  <c r="CD24" i="70"/>
  <c r="CE24" i="70" s="1"/>
  <c r="CD16" i="69"/>
  <c r="CE16" i="69" s="1"/>
  <c r="CD13" i="70"/>
  <c r="CE13" i="70" s="1"/>
  <c r="CE20" i="69"/>
  <c r="CE78" i="70"/>
  <c r="CE49" i="70"/>
  <c r="BO52" i="70"/>
  <c r="CE79" i="66"/>
  <c r="CE94" i="66"/>
  <c r="CD72" i="66"/>
  <c r="CE72" i="66" s="1"/>
  <c r="CE12" i="66"/>
  <c r="CD43" i="66"/>
  <c r="CD41" i="66"/>
  <c r="CE47" i="66"/>
  <c r="CE104" i="66"/>
  <c r="CE49" i="66"/>
  <c r="CE102" i="66"/>
  <c r="CE64" i="66"/>
  <c r="CE39" i="66"/>
  <c r="H108" i="71"/>
  <c r="K108" i="71" s="1"/>
  <c r="CB106" i="66"/>
  <c r="BA106" i="66"/>
  <c r="BZ103" i="70"/>
  <c r="BW103" i="70"/>
  <c r="CE91" i="69"/>
  <c r="L10" i="71"/>
  <c r="BJ79" i="69"/>
  <c r="BG79" i="69"/>
  <c r="BJ51" i="69"/>
  <c r="BG51" i="69"/>
  <c r="AZ51" i="70"/>
  <c r="CC51" i="70"/>
  <c r="CF51" i="70" s="1"/>
  <c r="Y54" i="71"/>
  <c r="AA54" i="71" s="1"/>
  <c r="BW52" i="66"/>
  <c r="BZ52" i="66"/>
  <c r="BR50" i="69"/>
  <c r="BO50" i="69"/>
  <c r="BR35" i="69"/>
  <c r="BO35" i="69"/>
  <c r="BJ39" i="70"/>
  <c r="BG39" i="70"/>
  <c r="BZ41" i="66"/>
  <c r="Y43" i="71"/>
  <c r="AA43" i="71" s="1"/>
  <c r="BW41" i="66"/>
  <c r="BJ12" i="70"/>
  <c r="BG12" i="70"/>
  <c r="CE102" i="69"/>
  <c r="BJ89" i="66"/>
  <c r="O91" i="71"/>
  <c r="Q91" i="71" s="1"/>
  <c r="BG89" i="66"/>
  <c r="BW13" i="69"/>
  <c r="BZ13" i="69"/>
  <c r="AZ15" i="69"/>
  <c r="CC15" i="69"/>
  <c r="CF15" i="69" s="1"/>
  <c r="BO45" i="69"/>
  <c r="L96" i="71"/>
  <c r="J96" i="71"/>
  <c r="L34" i="71"/>
  <c r="CW9" i="66"/>
  <c r="CE66" i="66"/>
  <c r="T100" i="71"/>
  <c r="V100" i="71" s="1"/>
  <c r="BO98" i="66"/>
  <c r="BR98" i="66"/>
  <c r="CE46" i="69"/>
  <c r="CQ8" i="69"/>
  <c r="BZ67" i="70"/>
  <c r="BW67" i="70"/>
  <c r="L13" i="71"/>
  <c r="J13" i="71"/>
  <c r="L79" i="71"/>
  <c r="BJ52" i="70"/>
  <c r="BG52" i="70"/>
  <c r="CC101" i="70"/>
  <c r="CF101" i="70" s="1"/>
  <c r="AZ106" i="69"/>
  <c r="CC106" i="69"/>
  <c r="CF106" i="69" s="1"/>
  <c r="BR26" i="66"/>
  <c r="T28" i="71"/>
  <c r="V28" i="71" s="1"/>
  <c r="BO26" i="66"/>
  <c r="T72" i="71"/>
  <c r="V72" i="71" s="1"/>
  <c r="BO70" i="66"/>
  <c r="BR70" i="66"/>
  <c r="CE86" i="69"/>
  <c r="CQ10" i="69"/>
  <c r="CE40" i="66"/>
  <c r="L103" i="71"/>
  <c r="J103" i="71"/>
  <c r="H10" i="71"/>
  <c r="K10" i="71" s="1"/>
  <c r="BA8" i="66"/>
  <c r="CB8" i="66"/>
  <c r="CE72" i="70"/>
  <c r="L87" i="71"/>
  <c r="J87" i="71"/>
  <c r="BR50" i="70"/>
  <c r="BO50" i="70"/>
  <c r="CD79" i="69"/>
  <c r="CE79" i="69" s="1"/>
  <c r="BR81" i="70"/>
  <c r="BO81" i="70"/>
  <c r="BA41" i="66"/>
  <c r="CB41" i="66"/>
  <c r="H43" i="71"/>
  <c r="K43" i="71" s="1"/>
  <c r="BJ28" i="69"/>
  <c r="BG28" i="69"/>
  <c r="T22" i="71"/>
  <c r="V22" i="71" s="1"/>
  <c r="BO20" i="66"/>
  <c r="BR20" i="66"/>
  <c r="CB89" i="66"/>
  <c r="H91" i="71"/>
  <c r="K91" i="71" s="1"/>
  <c r="BA89" i="66"/>
  <c r="BJ82" i="69"/>
  <c r="BG82" i="69"/>
  <c r="BO96" i="66"/>
  <c r="BR96" i="66"/>
  <c r="T98" i="71"/>
  <c r="V98" i="71" s="1"/>
  <c r="CE80" i="70"/>
  <c r="BR100" i="69"/>
  <c r="BO100" i="69"/>
  <c r="BB46" i="70"/>
  <c r="AY46" i="70"/>
  <c r="CD46" i="70"/>
  <c r="BJ21" i="70"/>
  <c r="BG21" i="70"/>
  <c r="T83" i="71"/>
  <c r="V83" i="71" s="1"/>
  <c r="BO81" i="66"/>
  <c r="BR81" i="66"/>
  <c r="L100" i="71"/>
  <c r="J100" i="71"/>
  <c r="BG18" i="66"/>
  <c r="O20" i="71"/>
  <c r="Q20" i="71" s="1"/>
  <c r="BJ18" i="66"/>
  <c r="AZ27" i="70"/>
  <c r="CC27" i="70"/>
  <c r="CF27" i="70" s="1"/>
  <c r="CB27" i="70"/>
  <c r="CE27" i="70" s="1"/>
  <c r="BG99" i="66"/>
  <c r="BJ99" i="66"/>
  <c r="O101" i="71"/>
  <c r="Q101" i="71" s="1"/>
  <c r="BZ44" i="69"/>
  <c r="BW44" i="69"/>
  <c r="BJ90" i="66"/>
  <c r="O92" i="71"/>
  <c r="Q92" i="71" s="1"/>
  <c r="BG90" i="66"/>
  <c r="BO28" i="66"/>
  <c r="T30" i="71"/>
  <c r="V30" i="71" s="1"/>
  <c r="BR28" i="66"/>
  <c r="L23" i="71"/>
  <c r="J23" i="71"/>
  <c r="L102" i="71"/>
  <c r="J102" i="71"/>
  <c r="L67" i="71"/>
  <c r="J67" i="71"/>
  <c r="BR74" i="66"/>
  <c r="T76" i="71"/>
  <c r="V76" i="71" s="1"/>
  <c r="BO74" i="66"/>
  <c r="BO9" i="66"/>
  <c r="T11" i="71"/>
  <c r="V11" i="71" s="1"/>
  <c r="BR9" i="66"/>
  <c r="CE18" i="70"/>
  <c r="Y10" i="71"/>
  <c r="AA10" i="71" s="1"/>
  <c r="BW8" i="66"/>
  <c r="BZ8" i="66"/>
  <c r="L31" i="71"/>
  <c r="J31" i="71"/>
  <c r="BR18" i="69"/>
  <c r="BO18" i="69"/>
  <c r="L84" i="71"/>
  <c r="J84" i="71"/>
  <c r="CB20" i="70"/>
  <c r="CE20" i="70" s="1"/>
  <c r="BR56" i="70"/>
  <c r="BO56" i="70"/>
  <c r="CD13" i="69"/>
  <c r="CE13" i="69" s="1"/>
  <c r="BJ33" i="66"/>
  <c r="O35" i="71"/>
  <c r="Q35" i="71" s="1"/>
  <c r="BG33" i="66"/>
  <c r="BR71" i="69"/>
  <c r="BO71" i="69"/>
  <c r="BZ16" i="69"/>
  <c r="BW16" i="69"/>
  <c r="AZ11" i="70"/>
  <c r="CC11" i="70"/>
  <c r="CF11" i="70" s="1"/>
  <c r="BW15" i="69"/>
  <c r="BZ15" i="69"/>
  <c r="BR80" i="70"/>
  <c r="BO80" i="70"/>
  <c r="BW32" i="66"/>
  <c r="Y34" i="71"/>
  <c r="AA34" i="71" s="1"/>
  <c r="BZ32" i="66"/>
  <c r="BJ37" i="70"/>
  <c r="BG37" i="70"/>
  <c r="L88" i="71"/>
  <c r="J88" i="71"/>
  <c r="BR73" i="69"/>
  <c r="BO73" i="69"/>
  <c r="BJ62" i="69"/>
  <c r="BG62" i="69"/>
  <c r="BJ81" i="69"/>
  <c r="BG81" i="69"/>
  <c r="L78" i="71"/>
  <c r="J78" i="71"/>
  <c r="L12" i="71"/>
  <c r="J12" i="71"/>
  <c r="BA61" i="69"/>
  <c r="CB61" i="69"/>
  <c r="CE61" i="69" s="1"/>
  <c r="BA7" i="69"/>
  <c r="CB7" i="69"/>
  <c r="CE7" i="69" s="1"/>
  <c r="L60" i="71"/>
  <c r="J60" i="71"/>
  <c r="BW77" i="66"/>
  <c r="BZ77" i="66"/>
  <c r="Y79" i="71"/>
  <c r="AA79" i="71" s="1"/>
  <c r="CE69" i="69"/>
  <c r="CE72" i="69"/>
  <c r="L45" i="71"/>
  <c r="J45" i="71"/>
  <c r="BJ41" i="69"/>
  <c r="BG41" i="69"/>
  <c r="CC44" i="69"/>
  <c r="CF44" i="69" s="1"/>
  <c r="BO87" i="66"/>
  <c r="T89" i="71"/>
  <c r="V89" i="71" s="1"/>
  <c r="BR87" i="66"/>
  <c r="L81" i="71"/>
  <c r="J81" i="71"/>
  <c r="Y19" i="71"/>
  <c r="AA19" i="71" s="1"/>
  <c r="BZ17" i="66"/>
  <c r="BW17" i="66"/>
  <c r="L105" i="71"/>
  <c r="J105" i="71"/>
  <c r="BZ106" i="66"/>
  <c r="Y108" i="71"/>
  <c r="AA108" i="71" s="1"/>
  <c r="BW106" i="66"/>
  <c r="BJ20" i="69"/>
  <c r="BG20" i="69"/>
  <c r="L65" i="71"/>
  <c r="J65" i="71"/>
  <c r="BJ36" i="66"/>
  <c r="O38" i="71"/>
  <c r="Q38" i="71" s="1"/>
  <c r="BG36" i="66"/>
  <c r="BW86" i="70"/>
  <c r="BZ86" i="70"/>
  <c r="L53" i="71"/>
  <c r="J53" i="71"/>
  <c r="CE51" i="70"/>
  <c r="CE8" i="70"/>
  <c r="BJ102" i="69"/>
  <c r="BG102" i="69"/>
  <c r="CC33" i="66"/>
  <c r="CF33" i="66" s="1"/>
  <c r="CE105" i="66"/>
  <c r="BR87" i="69"/>
  <c r="BO87" i="69"/>
  <c r="CC16" i="69"/>
  <c r="CF16" i="69" s="1"/>
  <c r="BJ83" i="69"/>
  <c r="BG83" i="69"/>
  <c r="BA43" i="69"/>
  <c r="CB43" i="69"/>
  <c r="BR59" i="70"/>
  <c r="BO59" i="70"/>
  <c r="BR49" i="69"/>
  <c r="BO49" i="69"/>
  <c r="BJ21" i="69"/>
  <c r="BG21" i="69"/>
  <c r="AY45" i="69"/>
  <c r="BB45" i="69"/>
  <c r="CD45" i="69"/>
  <c r="Y70" i="71"/>
  <c r="AA70" i="71" s="1"/>
  <c r="BW68" i="66"/>
  <c r="BZ68" i="66"/>
  <c r="CD81" i="66"/>
  <c r="L17" i="71"/>
  <c r="J17" i="71"/>
  <c r="BJ105" i="69"/>
  <c r="BG105" i="69"/>
  <c r="BR99" i="69"/>
  <c r="BO99" i="69"/>
  <c r="BJ29" i="70"/>
  <c r="BG29" i="70"/>
  <c r="L85" i="71"/>
  <c r="J85" i="71"/>
  <c r="L92" i="71"/>
  <c r="J92" i="71"/>
  <c r="BZ25" i="66"/>
  <c r="Y27" i="71"/>
  <c r="AA27" i="71" s="1"/>
  <c r="BW25" i="66"/>
  <c r="CE55" i="66"/>
  <c r="CE54" i="66"/>
  <c r="BZ54" i="66"/>
  <c r="Y56" i="71"/>
  <c r="AA56" i="71" s="1"/>
  <c r="BW54" i="66"/>
  <c r="BO60" i="66"/>
  <c r="BR60" i="66"/>
  <c r="T62" i="71"/>
  <c r="V62" i="71" s="1"/>
  <c r="L41" i="71"/>
  <c r="J41" i="71"/>
  <c r="BO38" i="66"/>
  <c r="BR38" i="66"/>
  <c r="T40" i="71"/>
  <c r="V40" i="71" s="1"/>
  <c r="L86" i="71"/>
  <c r="J86" i="71"/>
  <c r="T86" i="71"/>
  <c r="V86" i="71" s="1"/>
  <c r="BO84" i="66"/>
  <c r="BR84" i="66"/>
  <c r="T24" i="71"/>
  <c r="V24" i="71" s="1"/>
  <c r="BR22" i="66"/>
  <c r="BO22" i="66"/>
  <c r="T39" i="71"/>
  <c r="V39" i="71" s="1"/>
  <c r="BO37" i="66"/>
  <c r="BR37" i="66"/>
  <c r="L76" i="71"/>
  <c r="J76" i="71"/>
  <c r="CD9" i="66"/>
  <c r="CE9" i="66" s="1"/>
  <c r="BW76" i="70"/>
  <c r="BZ76" i="70"/>
  <c r="BJ63" i="66"/>
  <c r="O65" i="71"/>
  <c r="Q65" i="71" s="1"/>
  <c r="BG63" i="66"/>
  <c r="AZ89" i="70"/>
  <c r="CC89" i="70"/>
  <c r="CF89" i="70" s="1"/>
  <c r="L52" i="71"/>
  <c r="J52" i="71"/>
  <c r="CB62" i="66"/>
  <c r="CE62" i="66" s="1"/>
  <c r="H64" i="71"/>
  <c r="K64" i="71" s="1"/>
  <c r="BA62" i="66"/>
  <c r="BR96" i="69"/>
  <c r="BO96" i="69"/>
  <c r="BZ56" i="70"/>
  <c r="BW56" i="70"/>
  <c r="BR78" i="69"/>
  <c r="BO78" i="69"/>
  <c r="BR83" i="69"/>
  <c r="BO83" i="69"/>
  <c r="BZ98" i="70"/>
  <c r="BW98" i="70"/>
  <c r="BB55" i="70"/>
  <c r="AY55" i="70"/>
  <c r="CD55" i="70"/>
  <c r="CE55" i="70" s="1"/>
  <c r="BA32" i="69"/>
  <c r="CB32" i="69"/>
  <c r="CE43" i="69"/>
  <c r="BJ105" i="70"/>
  <c r="BG105" i="70"/>
  <c r="BW54" i="70"/>
  <c r="BZ54" i="70"/>
  <c r="BA104" i="69"/>
  <c r="CB104" i="69"/>
  <c r="AZ43" i="70"/>
  <c r="CC43" i="70"/>
  <c r="CF43" i="70" s="1"/>
  <c r="BA85" i="69"/>
  <c r="CB85" i="69"/>
  <c r="AZ53" i="70"/>
  <c r="CC53" i="70"/>
  <c r="CF53" i="70" s="1"/>
  <c r="AY84" i="69"/>
  <c r="BB84" i="69"/>
  <c r="CD84" i="69"/>
  <c r="CE84" i="69" s="1"/>
  <c r="AZ23" i="69"/>
  <c r="CC23" i="69"/>
  <c r="CF23" i="69" s="1"/>
  <c r="BR57" i="70"/>
  <c r="BO57" i="70"/>
  <c r="BW27" i="70"/>
  <c r="BR68" i="69"/>
  <c r="BO68" i="69"/>
  <c r="BW41" i="69"/>
  <c r="BZ41" i="69"/>
  <c r="AZ8" i="69"/>
  <c r="CC8" i="69"/>
  <c r="CF8" i="69" s="1"/>
  <c r="BJ41" i="70"/>
  <c r="BG41" i="70"/>
  <c r="O71" i="71"/>
  <c r="Q71" i="71" s="1"/>
  <c r="BG69" i="66"/>
  <c r="BJ69" i="66"/>
  <c r="O86" i="71"/>
  <c r="Q86" i="71" s="1"/>
  <c r="BG84" i="66"/>
  <c r="BJ84" i="66"/>
  <c r="T67" i="71"/>
  <c r="V67" i="71" s="1"/>
  <c r="BO65" i="66"/>
  <c r="BR65" i="66"/>
  <c r="BJ26" i="69"/>
  <c r="BG26" i="69"/>
  <c r="BJ76" i="70"/>
  <c r="BG76" i="70"/>
  <c r="BO63" i="66"/>
  <c r="BR63" i="66"/>
  <c r="T65" i="71"/>
  <c r="V65" i="71" s="1"/>
  <c r="T31" i="71"/>
  <c r="V31" i="71" s="1"/>
  <c r="BO29" i="66"/>
  <c r="BR29" i="66"/>
  <c r="CE85" i="66"/>
  <c r="BR70" i="70"/>
  <c r="BO70" i="70"/>
  <c r="BJ57" i="69"/>
  <c r="BG57" i="69"/>
  <c r="BR33" i="69"/>
  <c r="BO33" i="69"/>
  <c r="L54" i="71"/>
  <c r="J54" i="71"/>
  <c r="BG50" i="66"/>
  <c r="BJ50" i="66"/>
  <c r="O52" i="71"/>
  <c r="Q52" i="71" s="1"/>
  <c r="CR9" i="70"/>
  <c r="BA85" i="70"/>
  <c r="CB85" i="70"/>
  <c r="CE85" i="70" s="1"/>
  <c r="CD56" i="70"/>
  <c r="CE56" i="70" s="1"/>
  <c r="L22" i="71"/>
  <c r="J22" i="71"/>
  <c r="BZ24" i="69"/>
  <c r="BW24" i="69"/>
  <c r="CE90" i="70"/>
  <c r="BZ78" i="69"/>
  <c r="BW78" i="69"/>
  <c r="BR7" i="70"/>
  <c r="BO7" i="70"/>
  <c r="BW54" i="69"/>
  <c r="BZ54" i="69"/>
  <c r="BJ77" i="69"/>
  <c r="BG77" i="69"/>
  <c r="BJ72" i="66"/>
  <c r="O74" i="71"/>
  <c r="Q74" i="71" s="1"/>
  <c r="BG72" i="66"/>
  <c r="BZ44" i="70"/>
  <c r="BW44" i="70"/>
  <c r="AZ28" i="70"/>
  <c r="CC28" i="70"/>
  <c r="CF28" i="70" s="1"/>
  <c r="CB45" i="69"/>
  <c r="BZ96" i="70"/>
  <c r="BW96" i="70"/>
  <c r="CB68" i="66"/>
  <c r="CE68" i="66" s="1"/>
  <c r="BA68" i="66"/>
  <c r="H70" i="71"/>
  <c r="K70" i="71" s="1"/>
  <c r="BR66" i="66"/>
  <c r="T68" i="71"/>
  <c r="V68" i="71" s="1"/>
  <c r="BO66" i="66"/>
  <c r="CE100" i="69"/>
  <c r="CE85" i="69"/>
  <c r="CP7" i="70"/>
  <c r="CF26" i="70"/>
  <c r="AZ105" i="69"/>
  <c r="CC105" i="69"/>
  <c r="CF105" i="69" s="1"/>
  <c r="CR8" i="69"/>
  <c r="BZ24" i="70"/>
  <c r="BW24" i="70"/>
  <c r="BO46" i="66"/>
  <c r="BR46" i="66"/>
  <c r="T48" i="71"/>
  <c r="V48" i="71" s="1"/>
  <c r="BR103" i="69"/>
  <c r="BO103" i="69"/>
  <c r="BZ99" i="69"/>
  <c r="BW99" i="69"/>
  <c r="CD99" i="69"/>
  <c r="CE99" i="69" s="1"/>
  <c r="CE39" i="69"/>
  <c r="BR102" i="70"/>
  <c r="BO102" i="70"/>
  <c r="CR9" i="69"/>
  <c r="BA77" i="66"/>
  <c r="CB77" i="66"/>
  <c r="CE77" i="66" s="1"/>
  <c r="H79" i="71"/>
  <c r="K79" i="71" s="1"/>
  <c r="BJ42" i="66"/>
  <c r="O44" i="71"/>
  <c r="Q44" i="71" s="1"/>
  <c r="BG42" i="66"/>
  <c r="CE34" i="69"/>
  <c r="L30" i="71"/>
  <c r="J30" i="71"/>
  <c r="L16" i="71"/>
  <c r="J16" i="71"/>
  <c r="L27" i="71"/>
  <c r="J27" i="71"/>
  <c r="BJ25" i="66"/>
  <c r="O27" i="71"/>
  <c r="Q27" i="71" s="1"/>
  <c r="BG25" i="66"/>
  <c r="BO100" i="66"/>
  <c r="BR100" i="66"/>
  <c r="T102" i="71"/>
  <c r="V102" i="71" s="1"/>
  <c r="CE17" i="66"/>
  <c r="BW26" i="66"/>
  <c r="BZ26" i="66"/>
  <c r="Y28" i="71"/>
  <c r="AA28" i="71" s="1"/>
  <c r="L24" i="71"/>
  <c r="J24" i="71"/>
  <c r="L94" i="71"/>
  <c r="J94" i="71"/>
  <c r="BZ9" i="66"/>
  <c r="Y11" i="71"/>
  <c r="AA11" i="71" s="1"/>
  <c r="BW9" i="66"/>
  <c r="BA70" i="66"/>
  <c r="CB70" i="66"/>
  <c r="CE70" i="66" s="1"/>
  <c r="H72" i="71"/>
  <c r="K72" i="71" s="1"/>
  <c r="L51" i="71"/>
  <c r="J51" i="71"/>
  <c r="T108" i="71"/>
  <c r="V108" i="71" s="1"/>
  <c r="BO106" i="66"/>
  <c r="BR106" i="66"/>
  <c r="BZ22" i="69"/>
  <c r="BW22" i="69"/>
  <c r="BO91" i="69"/>
  <c r="L73" i="71"/>
  <c r="J73" i="71"/>
  <c r="AZ17" i="70"/>
  <c r="CC17" i="70"/>
  <c r="CF17" i="70" s="1"/>
  <c r="CF86" i="70"/>
  <c r="CP10" i="70"/>
  <c r="CD51" i="69"/>
  <c r="CE51" i="69" s="1"/>
  <c r="BW35" i="69"/>
  <c r="BZ35" i="69"/>
  <c r="CD35" i="69"/>
  <c r="CE35" i="69" s="1"/>
  <c r="L25" i="71"/>
  <c r="J25" i="71"/>
  <c r="BJ74" i="69"/>
  <c r="BG74" i="69"/>
  <c r="CE18" i="69"/>
  <c r="CD81" i="70"/>
  <c r="CE81" i="70" s="1"/>
  <c r="BR88" i="69"/>
  <c r="BO88" i="69"/>
  <c r="CD28" i="69"/>
  <c r="CE28" i="69" s="1"/>
  <c r="L91" i="71"/>
  <c r="J91" i="71"/>
  <c r="BA38" i="69"/>
  <c r="CB38" i="69"/>
  <c r="BR27" i="69"/>
  <c r="BO27" i="69"/>
  <c r="BJ16" i="70"/>
  <c r="BG16" i="70"/>
  <c r="CD83" i="69"/>
  <c r="CE83" i="69" s="1"/>
  <c r="BR63" i="70"/>
  <c r="BO63" i="70"/>
  <c r="L9" i="71"/>
  <c r="J9" i="71"/>
  <c r="CB56" i="69"/>
  <c r="CE56" i="69" s="1"/>
  <c r="AY104" i="69"/>
  <c r="BR26" i="70"/>
  <c r="BO26" i="70"/>
  <c r="BJ10" i="69"/>
  <c r="BG10" i="69"/>
  <c r="BZ75" i="69"/>
  <c r="BW75" i="69"/>
  <c r="BZ12" i="69"/>
  <c r="BW12" i="69"/>
  <c r="CP8" i="69"/>
  <c r="CF46" i="69"/>
  <c r="BR39" i="69"/>
  <c r="BO39" i="69"/>
  <c r="L75" i="71"/>
  <c r="J75" i="71"/>
  <c r="BR84" i="69"/>
  <c r="BO84" i="69"/>
  <c r="CE74" i="70"/>
  <c r="CE59" i="66"/>
  <c r="L29" i="71"/>
  <c r="J29" i="71"/>
  <c r="L44" i="71"/>
  <c r="J44" i="71"/>
  <c r="BO43" i="66"/>
  <c r="BR43" i="66"/>
  <c r="T45" i="71"/>
  <c r="V45" i="71" s="1"/>
  <c r="CE75" i="66"/>
  <c r="L99" i="71"/>
  <c r="J99" i="71"/>
  <c r="BR97" i="66"/>
  <c r="T99" i="71"/>
  <c r="V99" i="71" s="1"/>
  <c r="BO97" i="66"/>
  <c r="L108" i="71"/>
  <c r="J108" i="71"/>
  <c r="Y73" i="71"/>
  <c r="AA73" i="71" s="1"/>
  <c r="BW71" i="66"/>
  <c r="BZ71" i="66"/>
  <c r="BJ51" i="66"/>
  <c r="O53" i="71"/>
  <c r="Q53" i="71" s="1"/>
  <c r="BG51" i="66"/>
  <c r="BW81" i="70"/>
  <c r="BZ81" i="70"/>
  <c r="BJ83" i="70"/>
  <c r="BG83" i="70"/>
  <c r="T43" i="71"/>
  <c r="V43" i="71" s="1"/>
  <c r="BO41" i="66"/>
  <c r="BR41" i="66"/>
  <c r="CD88" i="69"/>
  <c r="CE88" i="69" s="1"/>
  <c r="BW104" i="70"/>
  <c r="BZ104" i="70"/>
  <c r="CE10" i="70"/>
  <c r="CD33" i="66"/>
  <c r="CE33" i="66" s="1"/>
  <c r="L58" i="71"/>
  <c r="J58" i="71"/>
  <c r="CD16" i="70"/>
  <c r="CE16" i="70" s="1"/>
  <c r="BA32" i="66"/>
  <c r="CB32" i="66"/>
  <c r="CE32" i="66" s="1"/>
  <c r="H34" i="71"/>
  <c r="K34" i="71" s="1"/>
  <c r="BR60" i="69"/>
  <c r="BO60" i="69"/>
  <c r="L66" i="71"/>
  <c r="J66" i="71"/>
  <c r="BJ43" i="70"/>
  <c r="BG43" i="70"/>
  <c r="BW88" i="70"/>
  <c r="BZ88" i="70"/>
  <c r="BR94" i="69"/>
  <c r="BO94" i="69"/>
  <c r="CV10" i="66"/>
  <c r="CF86" i="66"/>
  <c r="BZ10" i="69"/>
  <c r="BW10" i="69"/>
  <c r="BJ68" i="70"/>
  <c r="BG68" i="70"/>
  <c r="BW53" i="70"/>
  <c r="CD46" i="66"/>
  <c r="CE42" i="69"/>
  <c r="BW92" i="69"/>
  <c r="BZ39" i="69"/>
  <c r="BW39" i="69"/>
  <c r="CE29" i="70"/>
  <c r="BZ72" i="69"/>
  <c r="BW72" i="69"/>
  <c r="BZ36" i="70"/>
  <c r="BW36" i="70"/>
  <c r="O50" i="71"/>
  <c r="Q50" i="71" s="1"/>
  <c r="BG48" i="66"/>
  <c r="BJ48" i="66"/>
  <c r="CD41" i="69"/>
  <c r="BZ34" i="69"/>
  <c r="BW34" i="69"/>
  <c r="BR44" i="69"/>
  <c r="BO44" i="69"/>
  <c r="CD41" i="70"/>
  <c r="CE41" i="70" s="1"/>
  <c r="BO69" i="66"/>
  <c r="BR69" i="66"/>
  <c r="T71" i="71"/>
  <c r="V71" i="71" s="1"/>
  <c r="L40" i="71"/>
  <c r="J40" i="71"/>
  <c r="BZ44" i="66"/>
  <c r="Y46" i="71"/>
  <c r="AA46" i="71" s="1"/>
  <c r="BW44" i="66"/>
  <c r="CD26" i="66"/>
  <c r="CE30" i="66"/>
  <c r="CF86" i="69"/>
  <c r="CP10" i="69"/>
  <c r="BR103" i="70"/>
  <c r="BO103" i="70"/>
  <c r="CE8" i="66"/>
  <c r="L38" i="71"/>
  <c r="J38" i="71"/>
  <c r="AY93" i="69"/>
  <c r="BB93" i="69"/>
  <c r="CD93" i="69"/>
  <c r="CE93" i="69" s="1"/>
  <c r="O21" i="71"/>
  <c r="Q21" i="71" s="1"/>
  <c r="BG19" i="66"/>
  <c r="BJ19" i="66"/>
  <c r="BJ52" i="66"/>
  <c r="O54" i="71"/>
  <c r="Q54" i="71" s="1"/>
  <c r="BG52" i="66"/>
  <c r="CP9" i="70"/>
  <c r="CF66" i="70"/>
  <c r="BG41" i="66"/>
  <c r="BJ41" i="66"/>
  <c r="O43" i="71"/>
  <c r="Q43" i="71" s="1"/>
  <c r="AZ28" i="69"/>
  <c r="CC28" i="69"/>
  <c r="CF28" i="69" s="1"/>
  <c r="BZ89" i="66"/>
  <c r="Y91" i="71"/>
  <c r="AA91" i="71" s="1"/>
  <c r="BW89" i="66"/>
  <c r="O58" i="71"/>
  <c r="Q58" i="71" s="1"/>
  <c r="BG56" i="66"/>
  <c r="BJ56" i="66"/>
  <c r="L70" i="71"/>
  <c r="CF66" i="66"/>
  <c r="CV9" i="66"/>
  <c r="BZ9" i="69"/>
  <c r="BW9" i="69"/>
  <c r="BJ84" i="70"/>
  <c r="BG84" i="70"/>
  <c r="BG98" i="66"/>
  <c r="BJ98" i="66"/>
  <c r="O100" i="71"/>
  <c r="Q100" i="71" s="1"/>
  <c r="BR31" i="66"/>
  <c r="T33" i="71"/>
  <c r="V33" i="71" s="1"/>
  <c r="BO31" i="66"/>
  <c r="BW73" i="69"/>
  <c r="BZ73" i="69"/>
  <c r="L63" i="71"/>
  <c r="J63" i="71"/>
  <c r="BG103" i="66"/>
  <c r="BJ103" i="66"/>
  <c r="O105" i="71"/>
  <c r="Q105" i="71" s="1"/>
  <c r="BJ37" i="66"/>
  <c r="O39" i="71"/>
  <c r="Q39" i="71" s="1"/>
  <c r="BG37" i="66"/>
  <c r="BR92" i="66"/>
  <c r="BO92" i="66"/>
  <c r="T94" i="71"/>
  <c r="V94" i="71" s="1"/>
  <c r="BJ70" i="66"/>
  <c r="O72" i="71"/>
  <c r="Q72" i="71" s="1"/>
  <c r="BG70" i="66"/>
  <c r="L42" i="71"/>
  <c r="J42" i="71"/>
  <c r="CE101" i="66"/>
  <c r="BW70" i="70"/>
  <c r="BZ70" i="70"/>
  <c r="BJ86" i="70"/>
  <c r="BG86" i="70"/>
  <c r="BZ39" i="70"/>
  <c r="BW39" i="70"/>
  <c r="BJ96" i="69"/>
  <c r="BG96" i="69"/>
  <c r="L43" i="71"/>
  <c r="J43" i="71"/>
  <c r="BZ28" i="69"/>
  <c r="BW28" i="69"/>
  <c r="CD12" i="70"/>
  <c r="BO89" i="66"/>
  <c r="BR89" i="66"/>
  <c r="T91" i="71"/>
  <c r="V91" i="71" s="1"/>
  <c r="BW38" i="69"/>
  <c r="BZ38" i="69"/>
  <c r="BZ95" i="70"/>
  <c r="BW95" i="70"/>
  <c r="CE60" i="69"/>
  <c r="BA57" i="66"/>
  <c r="CB57" i="66"/>
  <c r="CE57" i="66" s="1"/>
  <c r="H59" i="71"/>
  <c r="K59" i="71" s="1"/>
  <c r="CP8" i="70"/>
  <c r="CF46" i="70"/>
  <c r="CB81" i="66"/>
  <c r="H83" i="71"/>
  <c r="K83" i="71" s="1"/>
  <c r="BA81" i="66"/>
  <c r="BJ29" i="69"/>
  <c r="BG29" i="69"/>
  <c r="CQ7" i="70"/>
  <c r="CE26" i="70"/>
  <c r="L47" i="71"/>
  <c r="J47" i="71"/>
  <c r="BZ15" i="70"/>
  <c r="BW15" i="70"/>
  <c r="BW61" i="69"/>
  <c r="BZ61" i="69"/>
  <c r="CD57" i="70"/>
  <c r="CE57" i="70" s="1"/>
  <c r="BR27" i="70"/>
  <c r="BO27" i="70"/>
  <c r="BJ52" i="69"/>
  <c r="BG52" i="69"/>
  <c r="BR14" i="66"/>
  <c r="T16" i="71"/>
  <c r="V16" i="71" s="1"/>
  <c r="BO14" i="66"/>
  <c r="L36" i="71"/>
  <c r="J36" i="71"/>
  <c r="L62" i="71"/>
  <c r="J62" i="71"/>
  <c r="CD65" i="66"/>
  <c r="CE65" i="66" s="1"/>
  <c r="CC74" i="66"/>
  <c r="CF74" i="66" s="1"/>
  <c r="BW86" i="69"/>
  <c r="BZ86" i="69"/>
  <c r="BJ48" i="70"/>
  <c r="BG48" i="70"/>
  <c r="BZ101" i="66"/>
  <c r="Y103" i="71"/>
  <c r="AA103" i="71" s="1"/>
  <c r="BW101" i="66"/>
  <c r="BR36" i="66"/>
  <c r="T38" i="71"/>
  <c r="V38" i="71" s="1"/>
  <c r="BO36" i="66"/>
  <c r="CD29" i="66"/>
  <c r="CE29" i="66" s="1"/>
  <c r="BJ85" i="66"/>
  <c r="O87" i="71"/>
  <c r="Q87" i="71" s="1"/>
  <c r="BG85" i="66"/>
  <c r="BA70" i="70"/>
  <c r="CB70" i="70"/>
  <c r="CE94" i="70"/>
  <c r="BO102" i="66"/>
  <c r="BR102" i="66"/>
  <c r="T104" i="71"/>
  <c r="V104" i="71" s="1"/>
  <c r="L37" i="71"/>
  <c r="J37" i="71"/>
  <c r="CE74" i="69"/>
  <c r="CE82" i="66"/>
  <c r="BZ60" i="70"/>
  <c r="BW60" i="70"/>
  <c r="BW20" i="70"/>
  <c r="BW102" i="69"/>
  <c r="BZ102" i="69"/>
  <c r="AY89" i="66"/>
  <c r="BR16" i="69"/>
  <c r="BO16" i="69"/>
  <c r="CD98" i="70"/>
  <c r="CE98" i="70" s="1"/>
  <c r="AZ72" i="66"/>
  <c r="CC72" i="66"/>
  <c r="CF72" i="66" s="1"/>
  <c r="CB59" i="70"/>
  <c r="CE59" i="70" s="1"/>
  <c r="BZ80" i="70"/>
  <c r="BW80" i="70"/>
  <c r="BJ62" i="70"/>
  <c r="BG62" i="70"/>
  <c r="BW57" i="66"/>
  <c r="BZ57" i="66"/>
  <c r="Y59" i="71"/>
  <c r="AA59" i="71" s="1"/>
  <c r="T66" i="71"/>
  <c r="V66" i="71" s="1"/>
  <c r="BR64" i="66"/>
  <c r="BO64" i="66"/>
  <c r="CE101" i="69"/>
  <c r="BJ100" i="69"/>
  <c r="BG100" i="69"/>
  <c r="CE37" i="70"/>
  <c r="CW10" i="66"/>
  <c r="CZ10" i="66" s="1"/>
  <c r="CE86" i="66"/>
  <c r="BR53" i="70"/>
  <c r="BO53" i="70"/>
  <c r="BB53" i="70"/>
  <c r="AY53" i="70"/>
  <c r="CD53" i="70"/>
  <c r="CE53" i="70" s="1"/>
  <c r="BW18" i="66"/>
  <c r="Y20" i="71"/>
  <c r="AA20" i="71" s="1"/>
  <c r="BZ18" i="66"/>
  <c r="BJ99" i="69"/>
  <c r="BG99" i="69"/>
  <c r="CE81" i="69"/>
  <c r="CE92" i="69"/>
  <c r="CE76" i="66"/>
  <c r="CE10" i="66"/>
  <c r="BA102" i="70"/>
  <c r="CB102" i="70"/>
  <c r="CE102" i="70" s="1"/>
  <c r="CE27" i="66"/>
  <c r="BJ68" i="69"/>
  <c r="BG68" i="69"/>
  <c r="CD42" i="66"/>
  <c r="CE42" i="66" s="1"/>
  <c r="CE43" i="66"/>
  <c r="L50" i="71"/>
  <c r="J50" i="71"/>
  <c r="L14" i="71"/>
  <c r="J14" i="71"/>
  <c r="BJ55" i="69"/>
  <c r="BG55" i="69"/>
  <c r="BR30" i="70"/>
  <c r="BO30" i="70"/>
  <c r="BR73" i="70"/>
  <c r="BO73" i="70"/>
  <c r="BR64" i="70"/>
  <c r="BO64" i="70"/>
  <c r="BJ106" i="69"/>
  <c r="BG106" i="69"/>
  <c r="BJ91" i="66"/>
  <c r="O93" i="71"/>
  <c r="Q93" i="71" s="1"/>
  <c r="BG91" i="66"/>
  <c r="L89" i="71"/>
  <c r="J89" i="71"/>
  <c r="L71" i="71"/>
  <c r="J71" i="71"/>
  <c r="L90" i="71"/>
  <c r="J90" i="71"/>
  <c r="CD103" i="66"/>
  <c r="CE103" i="66" s="1"/>
  <c r="L39" i="71"/>
  <c r="J39" i="71"/>
  <c r="CR10" i="69"/>
  <c r="AY106" i="66"/>
  <c r="AZ26" i="69"/>
  <c r="CC26" i="69"/>
  <c r="BJ103" i="70"/>
  <c r="BG103" i="70"/>
  <c r="CD63" i="66"/>
  <c r="CE63" i="66" s="1"/>
  <c r="CD57" i="69"/>
  <c r="CE57" i="69" s="1"/>
  <c r="CE51" i="66"/>
  <c r="L21" i="71"/>
  <c r="J21" i="71"/>
  <c r="BJ67" i="66"/>
  <c r="BG67" i="66"/>
  <c r="O69" i="71"/>
  <c r="Q69" i="71" s="1"/>
  <c r="CD39" i="70"/>
  <c r="CE39" i="70" s="1"/>
  <c r="L104" i="71"/>
  <c r="J104" i="71"/>
  <c r="CB97" i="69"/>
  <c r="CE97" i="69" s="1"/>
  <c r="BW85" i="70"/>
  <c r="BZ82" i="66"/>
  <c r="Y84" i="71"/>
  <c r="AA84" i="71" s="1"/>
  <c r="BW82" i="66"/>
  <c r="BZ37" i="69"/>
  <c r="BW37" i="69"/>
  <c r="CB12" i="70"/>
  <c r="BJ53" i="69"/>
  <c r="BG53" i="69"/>
  <c r="BJ90" i="70"/>
  <c r="BG90" i="70"/>
  <c r="J107" i="71"/>
  <c r="L107" i="71"/>
  <c r="CC71" i="69"/>
  <c r="CF71" i="69" s="1"/>
  <c r="L74" i="71"/>
  <c r="J74" i="71"/>
  <c r="CD15" i="69"/>
  <c r="CE15" i="69" s="1"/>
  <c r="BR28" i="70"/>
  <c r="BO28" i="70"/>
  <c r="CC45" i="69"/>
  <c r="CF45" i="69" s="1"/>
  <c r="BJ68" i="66"/>
  <c r="O70" i="71"/>
  <c r="Q70" i="71" s="1"/>
  <c r="BG68" i="66"/>
  <c r="BZ30" i="69"/>
  <c r="BW30" i="69"/>
  <c r="CE47" i="69"/>
  <c r="L83" i="71"/>
  <c r="J83" i="71"/>
  <c r="CE40" i="69"/>
  <c r="L26" i="71"/>
  <c r="J26" i="71"/>
  <c r="CV8" i="66"/>
  <c r="CF46" i="66"/>
  <c r="CD67" i="70"/>
  <c r="CE67" i="70" s="1"/>
  <c r="CE82" i="70"/>
  <c r="T47" i="71"/>
  <c r="V47" i="71" s="1"/>
  <c r="BO45" i="66"/>
  <c r="BR45" i="66"/>
  <c r="BW31" i="69"/>
  <c r="BZ31" i="69"/>
  <c r="BJ23" i="69"/>
  <c r="BG23" i="69"/>
  <c r="CE66" i="69"/>
  <c r="CQ9" i="69"/>
  <c r="CT9" i="69" s="1"/>
  <c r="CC83" i="66"/>
  <c r="CF83" i="66" s="1"/>
  <c r="CE83" i="66"/>
  <c r="BR101" i="70"/>
  <c r="BO101" i="70"/>
  <c r="BG75" i="66"/>
  <c r="BJ75" i="66"/>
  <c r="O77" i="71"/>
  <c r="Q77" i="71" s="1"/>
  <c r="BJ8" i="69"/>
  <c r="BG8" i="69"/>
  <c r="CD90" i="66"/>
  <c r="CE90" i="66" s="1"/>
  <c r="L57" i="71"/>
  <c r="J57" i="71"/>
  <c r="L56" i="71"/>
  <c r="J56" i="71"/>
  <c r="BR104" i="66"/>
  <c r="T106" i="71"/>
  <c r="V106" i="71" s="1"/>
  <c r="BO104" i="66"/>
  <c r="CD84" i="66"/>
  <c r="CE84" i="66" s="1"/>
  <c r="L32" i="71"/>
  <c r="J32" i="71"/>
  <c r="CD74" i="66"/>
  <c r="CE74" i="66" s="1"/>
  <c r="L72" i="71"/>
  <c r="J72" i="71"/>
  <c r="T51" i="71"/>
  <c r="V51" i="71" s="1"/>
  <c r="BR49" i="66"/>
  <c r="BO49" i="66"/>
  <c r="BW58" i="70"/>
  <c r="BZ58" i="70"/>
  <c r="BR76" i="70"/>
  <c r="BO76" i="70"/>
  <c r="BB89" i="70"/>
  <c r="AY89" i="70"/>
  <c r="CD89" i="70"/>
  <c r="CE89" i="70" s="1"/>
  <c r="BR8" i="66"/>
  <c r="T10" i="71"/>
  <c r="V10" i="71" s="1"/>
  <c r="BO8" i="66"/>
  <c r="BW17" i="70"/>
  <c r="BZ17" i="70"/>
  <c r="CQ10" i="70"/>
  <c r="CE86" i="70"/>
  <c r="CE50" i="66"/>
  <c r="T64" i="71"/>
  <c r="V64" i="71" s="1"/>
  <c r="BO62" i="66"/>
  <c r="BR62" i="66"/>
  <c r="BR35" i="66"/>
  <c r="T37" i="71"/>
  <c r="V37" i="71" s="1"/>
  <c r="BO35" i="66"/>
  <c r="AY37" i="69"/>
  <c r="BB37" i="69"/>
  <c r="CD37" i="69"/>
  <c r="CE37" i="69" s="1"/>
  <c r="BR31" i="70"/>
  <c r="BO31" i="70"/>
  <c r="L97" i="71"/>
  <c r="J97" i="71"/>
  <c r="BR95" i="69"/>
  <c r="BO95" i="69"/>
  <c r="BR16" i="70"/>
  <c r="BO16" i="70"/>
  <c r="BR32" i="69"/>
  <c r="BO32" i="69"/>
  <c r="L98" i="71"/>
  <c r="J98" i="71"/>
  <c r="BZ96" i="66"/>
  <c r="Y98" i="71"/>
  <c r="AA98" i="71" s="1"/>
  <c r="BW96" i="66"/>
  <c r="L82" i="71"/>
  <c r="J82" i="71"/>
  <c r="BO16" i="66"/>
  <c r="BR16" i="66"/>
  <c r="T18" i="71"/>
  <c r="V18" i="71" s="1"/>
  <c r="BW43" i="69"/>
  <c r="BZ43" i="69"/>
  <c r="BW11" i="70"/>
  <c r="BZ11" i="70"/>
  <c r="BR44" i="70"/>
  <c r="BO44" i="70"/>
  <c r="BJ96" i="70"/>
  <c r="BG96" i="70"/>
  <c r="BW91" i="70"/>
  <c r="BZ91" i="70"/>
  <c r="BW35" i="70"/>
  <c r="BZ35" i="70"/>
  <c r="BR97" i="70"/>
  <c r="BO97" i="70"/>
  <c r="BJ47" i="70"/>
  <c r="BG47" i="70"/>
  <c r="O59" i="71"/>
  <c r="Q59" i="71" s="1"/>
  <c r="BG57" i="66"/>
  <c r="BJ57" i="66"/>
  <c r="J68" i="71"/>
  <c r="L68" i="71"/>
  <c r="BJ75" i="70"/>
  <c r="BG75" i="70"/>
  <c r="BZ75" i="70"/>
  <c r="BW75" i="70"/>
  <c r="CD9" i="69"/>
  <c r="CE9" i="69" s="1"/>
  <c r="BR29" i="69"/>
  <c r="BO29" i="69"/>
  <c r="BJ24" i="66"/>
  <c r="O26" i="71"/>
  <c r="Q26" i="71" s="1"/>
  <c r="BG24" i="66"/>
  <c r="BA10" i="69"/>
  <c r="CB10" i="69"/>
  <c r="CE10" i="69" s="1"/>
  <c r="AY10" i="69"/>
  <c r="CD73" i="69"/>
  <c r="CE73" i="69" s="1"/>
  <c r="L20" i="71"/>
  <c r="J20" i="71"/>
  <c r="BZ61" i="66"/>
  <c r="Y63" i="71"/>
  <c r="AA63" i="71" s="1"/>
  <c r="BW61" i="66"/>
  <c r="BR89" i="69"/>
  <c r="BO89" i="69"/>
  <c r="BA31" i="69"/>
  <c r="CB31" i="69"/>
  <c r="CE31" i="69" s="1"/>
  <c r="BW23" i="69"/>
  <c r="BZ23" i="69"/>
  <c r="L101" i="71"/>
  <c r="J101" i="71"/>
  <c r="CE41" i="69"/>
  <c r="BZ8" i="69"/>
  <c r="BW8" i="69"/>
  <c r="L80" i="71"/>
  <c r="J80" i="71"/>
  <c r="BR13" i="66"/>
  <c r="T15" i="71"/>
  <c r="V15" i="71" s="1"/>
  <c r="BO13" i="66"/>
  <c r="BJ34" i="66"/>
  <c r="BG34" i="66"/>
  <c r="O36" i="71"/>
  <c r="Q36" i="71" s="1"/>
  <c r="BZ53" i="66"/>
  <c r="BW53" i="66"/>
  <c r="Y55" i="71"/>
  <c r="AA55" i="71" s="1"/>
  <c r="O90" i="71"/>
  <c r="Q90" i="71" s="1"/>
  <c r="BG88" i="66"/>
  <c r="BJ88" i="66"/>
  <c r="BG22" i="66"/>
  <c r="O24" i="71"/>
  <c r="Q24" i="71" s="1"/>
  <c r="BJ22" i="66"/>
  <c r="CD26" i="69"/>
  <c r="BZ20" i="69"/>
  <c r="BW20" i="69"/>
  <c r="CD70" i="70"/>
  <c r="CE70" i="70" s="1"/>
  <c r="BG71" i="66"/>
  <c r="BJ71" i="66"/>
  <c r="O73" i="71"/>
  <c r="Q73" i="71" s="1"/>
  <c r="CD17" i="70"/>
  <c r="CE17" i="70" s="1"/>
  <c r="BR51" i="69"/>
  <c r="BO51" i="69"/>
  <c r="BZ58" i="69"/>
  <c r="BW58" i="69"/>
  <c r="BZ65" i="69"/>
  <c r="BW65" i="69"/>
  <c r="CD52" i="66"/>
  <c r="CE52" i="66" s="1"/>
  <c r="AZ102" i="66"/>
  <c r="CC102" i="66"/>
  <c r="CF102" i="66" s="1"/>
  <c r="BR66" i="70"/>
  <c r="BO66" i="70"/>
  <c r="BZ62" i="66"/>
  <c r="Y64" i="71"/>
  <c r="AA64" i="71" s="1"/>
  <c r="BW62" i="66"/>
  <c r="BZ53" i="69"/>
  <c r="BW53" i="69"/>
  <c r="BJ78" i="70"/>
  <c r="BG78" i="70"/>
  <c r="CD38" i="69"/>
  <c r="CE38" i="69" s="1"/>
  <c r="BA87" i="69"/>
  <c r="CB87" i="69"/>
  <c r="CE87" i="69" s="1"/>
  <c r="BR76" i="69"/>
  <c r="BO76" i="69"/>
  <c r="BJ71" i="69"/>
  <c r="BG71" i="69"/>
  <c r="BJ27" i="69"/>
  <c r="BG27" i="69"/>
  <c r="T74" i="71"/>
  <c r="V74" i="71" s="1"/>
  <c r="BO72" i="66"/>
  <c r="BR72" i="66"/>
  <c r="O82" i="71"/>
  <c r="Q82" i="71" s="1"/>
  <c r="BG80" i="66"/>
  <c r="BJ80" i="66"/>
  <c r="L18" i="71"/>
  <c r="J18" i="71"/>
  <c r="BR43" i="69"/>
  <c r="BO43" i="69"/>
  <c r="BJ59" i="70"/>
  <c r="BG59" i="70"/>
  <c r="CD11" i="70"/>
  <c r="CE11" i="70" s="1"/>
  <c r="BA96" i="70"/>
  <c r="CB96" i="70"/>
  <c r="CE96" i="70" s="1"/>
  <c r="CD105" i="70"/>
  <c r="CE105" i="70" s="1"/>
  <c r="L59" i="71"/>
  <c r="Y68" i="71"/>
  <c r="AA68" i="71" s="1"/>
  <c r="BW66" i="66"/>
  <c r="BZ66" i="66"/>
  <c r="BZ56" i="69"/>
  <c r="BW56" i="69"/>
  <c r="BR104" i="69"/>
  <c r="BO104" i="69"/>
  <c r="AY85" i="69"/>
  <c r="CD98" i="66"/>
  <c r="CE98" i="66" s="1"/>
  <c r="L33" i="71"/>
  <c r="J33" i="71"/>
  <c r="CB68" i="70"/>
  <c r="CE68" i="70" s="1"/>
  <c r="BJ24" i="70"/>
  <c r="BG24" i="70"/>
  <c r="BJ25" i="70"/>
  <c r="BG25" i="70"/>
  <c r="BW46" i="66"/>
  <c r="Y48" i="71"/>
  <c r="AA48" i="71" s="1"/>
  <c r="BZ46" i="66"/>
  <c r="CC73" i="66"/>
  <c r="CF73" i="66" s="1"/>
  <c r="CD89" i="69"/>
  <c r="CE89" i="69" s="1"/>
  <c r="BR7" i="69"/>
  <c r="BO7" i="69"/>
  <c r="BW14" i="70"/>
  <c r="CD68" i="69"/>
  <c r="CE68" i="69" s="1"/>
  <c r="L49" i="71"/>
  <c r="J49" i="71"/>
  <c r="CE55" i="69"/>
  <c r="BW64" i="70"/>
  <c r="BZ64" i="70"/>
  <c r="AZ34" i="70"/>
  <c r="CC34" i="70"/>
  <c r="CF34" i="70" s="1"/>
  <c r="CB106" i="69"/>
  <c r="CE44" i="69"/>
  <c r="CD14" i="66"/>
  <c r="CE14" i="66" s="1"/>
  <c r="L93" i="71"/>
  <c r="J93" i="71"/>
  <c r="Y89" i="71"/>
  <c r="AA89" i="71" s="1"/>
  <c r="BW87" i="66"/>
  <c r="BZ87" i="66"/>
  <c r="L19" i="71"/>
  <c r="J19" i="71"/>
  <c r="L46" i="71"/>
  <c r="J46" i="71"/>
  <c r="CV7" i="66"/>
  <c r="CF26" i="66"/>
  <c r="CD22" i="66"/>
  <c r="CE22" i="66" s="1"/>
  <c r="CD92" i="66"/>
  <c r="CE92" i="66" s="1"/>
  <c r="BW70" i="66"/>
  <c r="Y72" i="71"/>
  <c r="AA72" i="71" s="1"/>
  <c r="BZ70" i="66"/>
  <c r="BR40" i="66"/>
  <c r="T42" i="71"/>
  <c r="V42" i="71" s="1"/>
  <c r="BO40" i="66"/>
  <c r="BJ40" i="66"/>
  <c r="O42" i="71"/>
  <c r="Q42" i="71" s="1"/>
  <c r="BG40" i="66"/>
  <c r="BR38" i="70"/>
  <c r="BO38" i="70"/>
  <c r="BR72" i="70"/>
  <c r="BO72" i="70"/>
  <c r="CD71" i="66"/>
  <c r="CE71" i="66" s="1"/>
  <c r="BJ17" i="70"/>
  <c r="BG17" i="70"/>
  <c r="L69" i="71"/>
  <c r="J69" i="71"/>
  <c r="BZ13" i="70"/>
  <c r="BW13" i="70"/>
  <c r="BZ36" i="69"/>
  <c r="BW36" i="69"/>
  <c r="BR39" i="70"/>
  <c r="BO39" i="70"/>
  <c r="BG97" i="69"/>
  <c r="CD66" i="70"/>
  <c r="L64" i="71"/>
  <c r="J64" i="71"/>
  <c r="CE14" i="69"/>
  <c r="BZ74" i="69"/>
  <c r="BW74" i="69"/>
  <c r="T97" i="71"/>
  <c r="V97" i="71" s="1"/>
  <c r="BO95" i="66"/>
  <c r="BR95" i="66"/>
  <c r="BR53" i="69"/>
  <c r="BO53" i="69"/>
  <c r="CE106" i="70"/>
  <c r="CD89" i="66"/>
  <c r="CE89" i="66" s="1"/>
  <c r="BW64" i="69"/>
  <c r="BZ64" i="69"/>
  <c r="CE104" i="70"/>
  <c r="CD24" i="69"/>
  <c r="CE24" i="69" s="1"/>
  <c r="BZ90" i="70"/>
  <c r="BW90" i="70"/>
  <c r="CD82" i="69"/>
  <c r="CE82" i="69" s="1"/>
  <c r="AZ78" i="69"/>
  <c r="CC78" i="69"/>
  <c r="CF78" i="69" s="1"/>
  <c r="BJ70" i="69"/>
  <c r="BG70" i="69"/>
  <c r="CD76" i="69"/>
  <c r="CE76" i="69" s="1"/>
  <c r="CE7" i="66"/>
  <c r="CD97" i="70"/>
  <c r="CE97" i="70" s="1"/>
  <c r="CD104" i="69"/>
  <c r="CE104" i="69" s="1"/>
  <c r="BZ81" i="66"/>
  <c r="Y83" i="71"/>
  <c r="AA83" i="71" s="1"/>
  <c r="BW81" i="66"/>
  <c r="Y17" i="71"/>
  <c r="AA17" i="71" s="1"/>
  <c r="BZ15" i="66"/>
  <c r="BW15" i="66"/>
  <c r="CE99" i="70"/>
  <c r="BW84" i="70"/>
  <c r="BZ84" i="70"/>
  <c r="BR10" i="69"/>
  <c r="BO10" i="69"/>
  <c r="AZ12" i="69"/>
  <c r="CC12" i="69"/>
  <c r="CF12" i="69" s="1"/>
  <c r="CD103" i="69"/>
  <c r="CE103" i="69" s="1"/>
  <c r="CE73" i="66"/>
  <c r="CE65" i="70"/>
  <c r="L61" i="71"/>
  <c r="J61" i="71"/>
  <c r="L95" i="71"/>
  <c r="J95" i="71"/>
  <c r="BW19" i="69"/>
  <c r="BZ19" i="69"/>
  <c r="CB14" i="70"/>
  <c r="CE14" i="70" s="1"/>
  <c r="BZ43" i="66"/>
  <c r="Y45" i="71"/>
  <c r="AA45" i="71" s="1"/>
  <c r="BW43" i="66"/>
  <c r="L77" i="71"/>
  <c r="J77" i="71"/>
  <c r="CE97" i="66"/>
  <c r="BW39" i="66"/>
  <c r="BZ39" i="66"/>
  <c r="Y41" i="71"/>
  <c r="AA41" i="71" s="1"/>
  <c r="L55" i="71"/>
  <c r="J55" i="71"/>
  <c r="CD106" i="66"/>
  <c r="CE106" i="66" s="1"/>
  <c r="BW50" i="70"/>
  <c r="BZ50" i="70"/>
  <c r="BW33" i="69"/>
  <c r="BZ33" i="69"/>
  <c r="CD65" i="69"/>
  <c r="CE65" i="69" s="1"/>
  <c r="CD50" i="69"/>
  <c r="CE50" i="69" s="1"/>
  <c r="BJ13" i="70"/>
  <c r="BG13" i="70"/>
  <c r="Y25" i="71"/>
  <c r="AA25" i="71" s="1"/>
  <c r="BW23" i="66"/>
  <c r="BZ23" i="66"/>
  <c r="BR64" i="69"/>
  <c r="BO64" i="69"/>
  <c r="L35" i="71"/>
  <c r="J35" i="71"/>
  <c r="CD56" i="66"/>
  <c r="CE56" i="66" s="1"/>
  <c r="CD7" i="70"/>
  <c r="CE7" i="70" s="1"/>
  <c r="CD32" i="69"/>
  <c r="CE32" i="69" s="1"/>
  <c r="BZ80" i="66"/>
  <c r="Y82" i="71"/>
  <c r="AA82" i="71" s="1"/>
  <c r="BW80" i="66"/>
  <c r="CE21" i="69"/>
  <c r="CD91" i="70"/>
  <c r="CE91" i="70" s="1"/>
  <c r="BJ35" i="70"/>
  <c r="BG35" i="70"/>
  <c r="BR47" i="70"/>
  <c r="BO47" i="70"/>
  <c r="CX9" i="66"/>
  <c r="BZ48" i="69"/>
  <c r="BW48" i="69"/>
  <c r="AY81" i="66"/>
  <c r="CC19" i="70"/>
  <c r="CF19" i="70" s="1"/>
  <c r="BR86" i="66"/>
  <c r="T88" i="71"/>
  <c r="V88" i="71" s="1"/>
  <c r="BO86" i="66"/>
  <c r="CD24" i="66"/>
  <c r="CE24" i="66" s="1"/>
  <c r="BJ80" i="69"/>
  <c r="BG80" i="69"/>
  <c r="CD12" i="69"/>
  <c r="CE12" i="69" s="1"/>
  <c r="BW33" i="70"/>
  <c r="BZ33" i="70"/>
  <c r="CC73" i="69"/>
  <c r="CF73" i="69" s="1"/>
  <c r="L48" i="71"/>
  <c r="J48" i="71"/>
  <c r="BJ92" i="69"/>
  <c r="BG92" i="69"/>
  <c r="BR29" i="70"/>
  <c r="BO29" i="70"/>
  <c r="CF66" i="69"/>
  <c r="CP9" i="69"/>
  <c r="T79" i="71"/>
  <c r="V79" i="71" s="1"/>
  <c r="BO77" i="66"/>
  <c r="BR77" i="66"/>
  <c r="BJ14" i="70"/>
  <c r="BG14" i="70"/>
  <c r="CC68" i="69"/>
  <c r="CF68" i="69" s="1"/>
  <c r="CD101" i="70"/>
  <c r="CE101" i="70" s="1"/>
  <c r="BR55" i="69"/>
  <c r="BO55" i="69"/>
  <c r="BB73" i="70"/>
  <c r="AY73" i="70"/>
  <c r="CD73" i="70"/>
  <c r="CE73" i="70" s="1"/>
  <c r="BR8" i="69"/>
  <c r="BO8" i="69"/>
  <c r="CE34" i="70"/>
  <c r="CD106" i="69"/>
  <c r="CE106" i="69" s="1"/>
  <c r="BW78" i="66"/>
  <c r="BZ78" i="66"/>
  <c r="Y80" i="71"/>
  <c r="AA80" i="71" s="1"/>
  <c r="L15" i="71"/>
  <c r="J15" i="71"/>
  <c r="L106" i="71"/>
  <c r="J106" i="71"/>
  <c r="CD38" i="66"/>
  <c r="CE38" i="66" s="1"/>
  <c r="L28" i="71"/>
  <c r="J28" i="71"/>
  <c r="L11" i="71"/>
  <c r="J11" i="71"/>
  <c r="AY70" i="66"/>
  <c r="CS9" i="69" l="1"/>
  <c r="CY8" i="66"/>
  <c r="CE41" i="66"/>
  <c r="J10" i="71"/>
  <c r="CS8" i="70"/>
  <c r="CE12" i="70"/>
  <c r="CY9" i="66"/>
  <c r="CS9" i="70"/>
  <c r="CY10" i="66"/>
  <c r="CS10" i="70"/>
  <c r="J79" i="71"/>
  <c r="CF26" i="69"/>
  <c r="CP7" i="69"/>
  <c r="CS8" i="69" s="1"/>
  <c r="CW8" i="66"/>
  <c r="CZ9" i="66" s="1"/>
  <c r="CE46" i="66"/>
  <c r="J70" i="71"/>
  <c r="CE26" i="66"/>
  <c r="CW7" i="66"/>
  <c r="CE81" i="66"/>
  <c r="CE45" i="69"/>
  <c r="CQ8" i="70"/>
  <c r="CE46" i="70"/>
  <c r="J34" i="71"/>
  <c r="CQ9" i="70"/>
  <c r="CT10" i="70" s="1"/>
  <c r="CE66" i="70"/>
  <c r="J59" i="71"/>
  <c r="CE26" i="69"/>
  <c r="CQ7" i="69"/>
  <c r="CT8" i="69" s="1"/>
  <c r="CS10" i="69"/>
  <c r="CT10" i="69"/>
  <c r="CT9" i="70" l="1"/>
  <c r="CT8" i="70"/>
  <c r="CZ8" i="6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I7" authorId="0" shapeId="0" xr:uid="{00000000-0006-0000-0600-000001000000}">
      <text>
        <r>
          <rPr>
            <b/>
            <sz val="9"/>
            <color indexed="81"/>
            <rFont val="宋体"/>
            <family val="3"/>
            <charset val="134"/>
          </rPr>
          <t xml:space="preserve">染色区域中值不准确，因为前9级中并没有涉及到6个武将，导致均值变小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Q4" authorId="0" shapeId="0" xr:uid="{00000000-0006-0000-0700-000001000000}">
      <text>
        <r>
          <rPr>
            <b/>
            <sz val="9"/>
            <color indexed="81"/>
            <rFont val="宋体"/>
            <family val="3"/>
            <charset val="134"/>
          </rPr>
          <t>单个武将</t>
        </r>
      </text>
    </comment>
    <comment ref="R4" authorId="0" shapeId="0" xr:uid="{00000000-0006-0000-0700-000002000000}">
      <text>
        <r>
          <rPr>
            <b/>
            <sz val="9"/>
            <color indexed="81"/>
            <rFont val="宋体"/>
            <family val="3"/>
            <charset val="134"/>
          </rPr>
          <t xml:space="preserve">基础值
</t>
        </r>
      </text>
    </comment>
    <comment ref="S4" authorId="0" shapeId="0" xr:uid="{00000000-0006-0000-0700-000003000000}">
      <text>
        <r>
          <rPr>
            <b/>
            <sz val="9"/>
            <color indexed="81"/>
            <rFont val="宋体"/>
            <family val="3"/>
            <charset val="134"/>
          </rPr>
          <t>加成比例</t>
        </r>
      </text>
    </comment>
    <comment ref="T4" authorId="0" shapeId="0" xr:uid="{00000000-0006-0000-0700-000004000000}">
      <text>
        <r>
          <rPr>
            <b/>
            <sz val="9"/>
            <color indexed="81"/>
            <rFont val="宋体"/>
            <family val="3"/>
            <charset val="134"/>
          </rPr>
          <t>加成比例</t>
        </r>
      </text>
    </comment>
  </commentList>
</comments>
</file>

<file path=xl/sharedStrings.xml><?xml version="1.0" encoding="utf-8"?>
<sst xmlns="http://schemas.openxmlformats.org/spreadsheetml/2006/main" count="676" uniqueCount="173">
  <si>
    <t>非r</t>
    <phoneticPr fontId="1" type="noConversion"/>
  </si>
  <si>
    <t>1紫</t>
    <phoneticPr fontId="1" type="noConversion"/>
  </si>
  <si>
    <t>3紫</t>
    <phoneticPr fontId="1" type="noConversion"/>
  </si>
  <si>
    <t>5紫</t>
    <phoneticPr fontId="1" type="noConversion"/>
  </si>
  <si>
    <t>1橙</t>
    <phoneticPr fontId="1" type="noConversion"/>
  </si>
  <si>
    <t>6橙</t>
    <phoneticPr fontId="1" type="noConversion"/>
  </si>
  <si>
    <t>1橙升1星</t>
    <phoneticPr fontId="1" type="noConversion"/>
  </si>
  <si>
    <t>6橙升1星</t>
    <phoneticPr fontId="1" type="noConversion"/>
  </si>
  <si>
    <t>6橙升3星</t>
    <phoneticPr fontId="1" type="noConversion"/>
  </si>
  <si>
    <t>6橙升7星</t>
    <phoneticPr fontId="1" type="noConversion"/>
  </si>
  <si>
    <t>4橙</t>
    <phoneticPr fontId="1" type="noConversion"/>
  </si>
  <si>
    <t>1紫升1星</t>
    <phoneticPr fontId="1" type="noConversion"/>
  </si>
  <si>
    <t>1橙觉醒</t>
    <phoneticPr fontId="1" type="noConversion"/>
  </si>
  <si>
    <t>6橙觉醒</t>
    <phoneticPr fontId="1" type="noConversion"/>
  </si>
  <si>
    <t>橙</t>
    <phoneticPr fontId="1" type="noConversion"/>
  </si>
  <si>
    <t>蓝</t>
    <phoneticPr fontId="1" type="noConversion"/>
  </si>
  <si>
    <t>紫</t>
    <phoneticPr fontId="1" type="noConversion"/>
  </si>
  <si>
    <t>1星紫</t>
    <phoneticPr fontId="1" type="noConversion"/>
  </si>
  <si>
    <t>觉醒橙</t>
    <phoneticPr fontId="1" type="noConversion"/>
  </si>
  <si>
    <t>觉醒1星橙</t>
    <phoneticPr fontId="1" type="noConversion"/>
  </si>
  <si>
    <t>觉醒1星橙</t>
    <phoneticPr fontId="1" type="noConversion"/>
  </si>
  <si>
    <t>觉醒1星橙</t>
    <phoneticPr fontId="1" type="noConversion"/>
  </si>
  <si>
    <t>觉醒3星橙</t>
    <phoneticPr fontId="1" type="noConversion"/>
  </si>
  <si>
    <t>觉醒7星橙</t>
    <phoneticPr fontId="1" type="noConversion"/>
  </si>
  <si>
    <t>1紫5蓝</t>
    <phoneticPr fontId="1" type="noConversion"/>
  </si>
  <si>
    <t>1橙5紫</t>
    <phoneticPr fontId="1" type="noConversion"/>
  </si>
  <si>
    <t>4橙2紫</t>
    <phoneticPr fontId="1" type="noConversion"/>
  </si>
  <si>
    <t>6橙</t>
    <phoneticPr fontId="1" type="noConversion"/>
  </si>
  <si>
    <t>6橙1星</t>
    <phoneticPr fontId="1" type="noConversion"/>
  </si>
  <si>
    <t>6橙2星</t>
    <phoneticPr fontId="1" type="noConversion"/>
  </si>
  <si>
    <t>6橙7星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</si>
  <si>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</si>
  <si>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</si>
  <si>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</si>
  <si>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</si>
  <si>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爵位</t>
    <phoneticPr fontId="1" type="noConversion"/>
  </si>
  <si>
    <t>武将</t>
    <phoneticPr fontId="1" type="noConversion"/>
  </si>
  <si>
    <t>非r占比</t>
    <phoneticPr fontId="1" type="noConversion"/>
  </si>
  <si>
    <t>超r与非r比值</t>
    <phoneticPr fontId="1" type="noConversion"/>
  </si>
  <si>
    <t>圣人&amp;政略</t>
    <phoneticPr fontId="1" type="noConversion"/>
  </si>
  <si>
    <t>战术</t>
    <phoneticPr fontId="1" type="noConversion"/>
  </si>
  <si>
    <t>总值</t>
    <phoneticPr fontId="1" type="noConversion"/>
  </si>
  <si>
    <t>大殿等级</t>
  </si>
  <si>
    <t>大殿等级累积停留时间(天）</t>
  </si>
  <si>
    <t>大殿等级阶段停留时间（天）</t>
  </si>
  <si>
    <t>非r累积时长大殿等级标准</t>
  </si>
  <si>
    <t>累积停留天数(标准）</t>
    <phoneticPr fontId="1" type="noConversion"/>
  </si>
  <si>
    <t>调整系数</t>
    <phoneticPr fontId="1" type="noConversion"/>
  </si>
  <si>
    <t>天数对应大殿等级</t>
    <phoneticPr fontId="1" type="noConversion"/>
  </si>
  <si>
    <t>非r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</si>
  <si>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</si>
  <si>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</si>
  <si>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</si>
  <si>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</si>
  <si>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天数</t>
    <phoneticPr fontId="1" type="noConversion"/>
  </si>
  <si>
    <t>累积天数</t>
    <phoneticPr fontId="1" type="noConversion"/>
  </si>
  <si>
    <t>调整值</t>
    <phoneticPr fontId="1" type="noConversion"/>
  </si>
  <si>
    <t>累积天数</t>
    <phoneticPr fontId="1" type="noConversion"/>
  </si>
  <si>
    <t>调整值</t>
    <phoneticPr fontId="1" type="noConversion"/>
  </si>
  <si>
    <t>大殿等级</t>
    <phoneticPr fontId="1" type="noConversion"/>
  </si>
  <si>
    <t>极限追求效果</t>
    <phoneticPr fontId="1" type="noConversion"/>
  </si>
  <si>
    <t>圣人&amp;政略加成</t>
    <phoneticPr fontId="1" type="noConversion"/>
  </si>
  <si>
    <t>调整系数</t>
    <phoneticPr fontId="1" type="noConversion"/>
  </si>
  <si>
    <t>单兵基础</t>
    <phoneticPr fontId="1" type="noConversion"/>
  </si>
  <si>
    <t>主力携带兵力</t>
    <phoneticPr fontId="1" type="noConversion"/>
  </si>
  <si>
    <t>负重队伍(2队）携带兵力</t>
    <phoneticPr fontId="1" type="noConversion"/>
  </si>
  <si>
    <t>加成效果</t>
    <phoneticPr fontId="1" type="noConversion"/>
  </si>
  <si>
    <t>实际系数</t>
    <phoneticPr fontId="1" type="noConversion"/>
  </si>
  <si>
    <t>圣人&amp;政略实际加成</t>
    <phoneticPr fontId="1" type="noConversion"/>
  </si>
  <si>
    <t>战术加成</t>
    <phoneticPr fontId="1" type="noConversion"/>
  </si>
  <si>
    <t>极限追求效果</t>
    <phoneticPr fontId="1" type="noConversion"/>
  </si>
  <si>
    <t>升级</t>
    <phoneticPr fontId="1" type="noConversion"/>
  </si>
  <si>
    <t>初始</t>
    <phoneticPr fontId="1" type="noConversion"/>
  </si>
  <si>
    <t>品质因素</t>
    <phoneticPr fontId="1" type="noConversion"/>
  </si>
  <si>
    <t>战术加成信息</t>
    <phoneticPr fontId="1" type="noConversion"/>
  </si>
  <si>
    <t>战术加成</t>
    <phoneticPr fontId="1" type="noConversion"/>
  </si>
  <si>
    <t>单个武将负重值</t>
    <phoneticPr fontId="1" type="noConversion"/>
  </si>
  <si>
    <t>前期负重与参考值比值在4-5，然后过度，最后稳定在6左右</t>
    <phoneticPr fontId="1" type="noConversion"/>
  </si>
  <si>
    <t>调整方案</t>
    <phoneticPr fontId="1" type="noConversion"/>
  </si>
  <si>
    <t>参考队伍值</t>
    <phoneticPr fontId="1" type="noConversion"/>
  </si>
  <si>
    <t>兵力</t>
    <phoneticPr fontId="1" type="noConversion"/>
  </si>
  <si>
    <t>影响</t>
    <phoneticPr fontId="1" type="noConversion"/>
  </si>
  <si>
    <t>兵力基础值和兵力加成之间的对比</t>
    <phoneticPr fontId="1" type="noConversion"/>
  </si>
  <si>
    <t>非r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</si>
  <si>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</si>
  <si>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</si>
  <si>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</si>
  <si>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</si>
  <si>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攻城队伍(2队武将)攻城值</t>
    <phoneticPr fontId="1" type="noConversion"/>
  </si>
  <si>
    <t>攻城队伍(2队士兵)攻城值</t>
    <phoneticPr fontId="1" type="noConversion"/>
  </si>
  <si>
    <t>士兵基础值</t>
    <phoneticPr fontId="1" type="noConversion"/>
  </si>
  <si>
    <t>战术加成</t>
    <phoneticPr fontId="1" type="noConversion"/>
  </si>
  <si>
    <t>加成效果</t>
    <phoneticPr fontId="1" type="noConversion"/>
  </si>
  <si>
    <t>圣人&amp;政略</t>
    <phoneticPr fontId="1" type="noConversion"/>
  </si>
  <si>
    <t>战术</t>
    <phoneticPr fontId="1" type="noConversion"/>
  </si>
  <si>
    <t>单武将攻城值</t>
    <phoneticPr fontId="1" type="noConversion"/>
  </si>
  <si>
    <t>单士兵攻城值</t>
    <phoneticPr fontId="1" type="noConversion"/>
  </si>
  <si>
    <t>总士兵攻城值</t>
    <phoneticPr fontId="1" type="noConversion"/>
  </si>
  <si>
    <t>队伍总攻城值</t>
    <phoneticPr fontId="1" type="noConversion"/>
  </si>
  <si>
    <t>武将攻城值与加成之间的对比</t>
    <phoneticPr fontId="1" type="noConversion"/>
  </si>
  <si>
    <t>武将攻城值</t>
    <phoneticPr fontId="1" type="noConversion"/>
  </si>
  <si>
    <t>加成</t>
    <phoneticPr fontId="1" type="noConversion"/>
  </si>
  <si>
    <t>士兵攻城值与加成之间的对比</t>
    <phoneticPr fontId="1" type="noConversion"/>
  </si>
  <si>
    <t>士兵攻城值</t>
    <phoneticPr fontId="1" type="noConversion"/>
  </si>
  <si>
    <t>兵力衰减系数</t>
    <phoneticPr fontId="1" type="noConversion"/>
  </si>
  <si>
    <t>近战防御武将属性</t>
    <phoneticPr fontId="1" type="noConversion"/>
  </si>
  <si>
    <t>攻击</t>
    <phoneticPr fontId="1" type="noConversion"/>
  </si>
  <si>
    <t>防御</t>
    <phoneticPr fontId="1" type="noConversion"/>
  </si>
  <si>
    <t>血量</t>
    <phoneticPr fontId="1" type="noConversion"/>
  </si>
  <si>
    <t>攻血比</t>
    <phoneticPr fontId="1" type="noConversion"/>
  </si>
  <si>
    <t>三维属性中最终值为初始值的4倍左右</t>
    <phoneticPr fontId="1" type="noConversion"/>
  </si>
  <si>
    <t>近战输出(骑)武将属性</t>
    <phoneticPr fontId="1" type="noConversion"/>
  </si>
  <si>
    <t>远程输出武将属性</t>
    <phoneticPr fontId="1" type="noConversion"/>
  </si>
  <si>
    <t>近战输出武将(枪)属性</t>
    <phoneticPr fontId="1" type="noConversion"/>
  </si>
  <si>
    <t>近战防御士兵属性</t>
    <phoneticPr fontId="1" type="noConversion"/>
  </si>
  <si>
    <t>近战输出(骑)士兵属性</t>
    <phoneticPr fontId="1" type="noConversion"/>
  </si>
  <si>
    <t>远程输出士兵属性</t>
    <phoneticPr fontId="1" type="noConversion"/>
  </si>
  <si>
    <t>近战输出(枪)士兵属性</t>
    <phoneticPr fontId="1" type="noConversion"/>
  </si>
  <si>
    <t>系数1</t>
  </si>
  <si>
    <t>系数2</t>
  </si>
  <si>
    <t>系数3</t>
  </si>
  <si>
    <t>防御转换公式f(n)=系数1*等级^2+系数2*等级+系数3</t>
    <phoneticPr fontId="1" type="noConversion"/>
  </si>
  <si>
    <t>减伤比=1-（1/（1+护甲/f(n))</t>
    <phoneticPr fontId="1" type="noConversion"/>
  </si>
  <si>
    <t>减伤比</t>
    <phoneticPr fontId="1" type="noConversion"/>
  </si>
  <si>
    <t>免伤率</t>
    <phoneticPr fontId="1" type="noConversion"/>
  </si>
  <si>
    <t>注：武将属性只定义到玩家90天</t>
    <phoneticPr fontId="1" type="noConversion"/>
  </si>
  <si>
    <t>注：武将属性只定义到玩家90天</t>
    <phoneticPr fontId="1" type="noConversion"/>
  </si>
  <si>
    <t>攻击</t>
    <phoneticPr fontId="1" type="noConversion"/>
  </si>
  <si>
    <t>防御</t>
    <phoneticPr fontId="1" type="noConversion"/>
  </si>
  <si>
    <t>血量</t>
    <phoneticPr fontId="1" type="noConversion"/>
  </si>
  <si>
    <t>增幅比</t>
    <phoneticPr fontId="1" type="noConversion"/>
  </si>
  <si>
    <t>战斗属性均值</t>
    <phoneticPr fontId="1" type="noConversion"/>
  </si>
  <si>
    <t>士兵属性均值</t>
    <phoneticPr fontId="1" type="noConversion"/>
  </si>
  <si>
    <t>武将属性</t>
    <phoneticPr fontId="1" type="noConversion"/>
  </si>
  <si>
    <t>士兵属性</t>
    <phoneticPr fontId="1" type="noConversion"/>
  </si>
  <si>
    <t>属性值</t>
    <phoneticPr fontId="1" type="noConversion"/>
  </si>
  <si>
    <t>三维100级最高400值左右</t>
    <phoneticPr fontId="1" type="noConversion"/>
  </si>
  <si>
    <t>初始三维75左右，然后100级到400左右</t>
    <phoneticPr fontId="1" type="noConversion"/>
  </si>
  <si>
    <t>装备</t>
    <phoneticPr fontId="1" type="noConversion"/>
  </si>
  <si>
    <t>爵位</t>
    <phoneticPr fontId="1" type="noConversion"/>
  </si>
  <si>
    <t>升星</t>
    <phoneticPr fontId="1" type="noConversion"/>
  </si>
  <si>
    <t>羁绊</t>
    <phoneticPr fontId="1" type="noConversion"/>
  </si>
  <si>
    <t>占比</t>
    <phoneticPr fontId="1" type="noConversion"/>
  </si>
  <si>
    <t>武将基础</t>
    <phoneticPr fontId="1" type="noConversion"/>
  </si>
  <si>
    <t>加成</t>
    <phoneticPr fontId="1" type="noConversion"/>
  </si>
  <si>
    <t>攻击占比</t>
    <phoneticPr fontId="1" type="noConversion"/>
  </si>
  <si>
    <t>防御占比</t>
    <phoneticPr fontId="1" type="noConversion"/>
  </si>
  <si>
    <t>血量占比</t>
    <phoneticPr fontId="1" type="noConversion"/>
  </si>
  <si>
    <t>玩家等级</t>
    <phoneticPr fontId="1" type="noConversion"/>
  </si>
  <si>
    <t>攻击</t>
    <phoneticPr fontId="1" type="noConversion"/>
  </si>
  <si>
    <t>血量</t>
    <phoneticPr fontId="1" type="noConversion"/>
  </si>
  <si>
    <t>近战防御</t>
    <phoneticPr fontId="1" type="noConversion"/>
  </si>
  <si>
    <t>近战输出(骑）</t>
    <phoneticPr fontId="1" type="noConversion"/>
  </si>
  <si>
    <t>远程输出</t>
    <phoneticPr fontId="1" type="noConversion"/>
  </si>
  <si>
    <t>近战输出(枪)</t>
    <phoneticPr fontId="1" type="noConversion"/>
  </si>
  <si>
    <t>参考值</t>
    <phoneticPr fontId="1" type="noConversion"/>
  </si>
  <si>
    <t>近战防御</t>
    <phoneticPr fontId="1" type="noConversion"/>
  </si>
  <si>
    <t>近战输出(骑)</t>
    <phoneticPr fontId="1" type="noConversion"/>
  </si>
  <si>
    <t>远程输出</t>
    <phoneticPr fontId="1" type="noConversion"/>
  </si>
  <si>
    <t>近战输出(枪)</t>
    <phoneticPr fontId="1" type="noConversion"/>
  </si>
  <si>
    <t>攻血比</t>
    <phoneticPr fontId="1" type="noConversion"/>
  </si>
  <si>
    <t>攻击比例</t>
    <phoneticPr fontId="1" type="noConversion"/>
  </si>
  <si>
    <t>血量比例</t>
    <phoneticPr fontId="1" type="noConversion"/>
  </si>
  <si>
    <t>攻击</t>
    <phoneticPr fontId="1" type="noConversion"/>
  </si>
  <si>
    <t>攻击比例</t>
    <phoneticPr fontId="1" type="noConversion"/>
  </si>
  <si>
    <t>血量比例</t>
    <phoneticPr fontId="1" type="noConversion"/>
  </si>
  <si>
    <t>武将</t>
    <phoneticPr fontId="1" type="noConversion"/>
  </si>
  <si>
    <t>士兵</t>
    <phoneticPr fontId="1" type="noConversion"/>
  </si>
  <si>
    <t>定义等级</t>
  </si>
  <si>
    <t>定义等级累积停留天数（天）</t>
  </si>
  <si>
    <t>定义等级阶段停留天数（天）</t>
  </si>
  <si>
    <t>天数对应定义等级</t>
  </si>
  <si>
    <t>非r累积时长定义等级标准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</si>
</sst>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%"/>
    <numFmt numFmtId="177" formatCode="0.0%"/>
  </numFmts>
  <fonts count="8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color theme="1"/>
      <name val="宋体"/>
      <family val="2"/>
      <scheme val="minor"/>
    </font>
    <font>
      <sz val="10"/>
      <color theme="1"/>
      <name val="宋体"/>
      <family val="3"/>
      <charset val="134"/>
      <scheme val="minor"/>
    </font>
    <font>
      <sz val="9"/>
      <color theme="1"/>
      <name val="宋体"/>
      <family val="2"/>
      <scheme val="minor"/>
    </font>
    <font>
      <b/>
      <sz val="9"/>
      <color indexed="81"/>
      <name val="宋体"/>
      <family val="3"/>
      <charset val="134"/>
    </font>
    <font>
      <sz val="9"/>
      <color theme="1"/>
      <name val="宋体"/>
      <family val="3"/>
      <charset val="134"/>
      <scheme val="minor"/>
    </font>
    <font>
      <sz val="9"/>
      <color rgb="FFFF0000"/>
      <name val="宋体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58">
    <xf numFmtId="0" fontId="0" fillId="0" borderId="0" xfId="0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0" fontId="4" fillId="0" borderId="1" xfId="0" applyNumberFormat="1" applyFont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0" borderId="0" xfId="0" applyFont="1"/>
    <xf numFmtId="0" fontId="4" fillId="0" borderId="0" xfId="0" applyFont="1" applyAlignment="1">
      <alignment horizontal="center" vertical="center" wrapText="1"/>
    </xf>
    <xf numFmtId="0" fontId="4" fillId="3" borderId="0" xfId="0" applyFont="1" applyFill="1" applyAlignment="1">
      <alignment horizontal="center"/>
    </xf>
    <xf numFmtId="9" fontId="4" fillId="0" borderId="0" xfId="0" applyNumberFormat="1" applyFont="1" applyAlignment="1">
      <alignment horizontal="center"/>
    </xf>
    <xf numFmtId="0" fontId="6" fillId="0" borderId="0" xfId="0" applyFont="1" applyAlignment="1">
      <alignment horizontal="center" vertical="center"/>
    </xf>
    <xf numFmtId="9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0" fontId="6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10" fontId="4" fillId="0" borderId="0" xfId="0" applyNumberFormat="1" applyFont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6" fillId="0" borderId="1" xfId="0" applyFont="1" applyBorder="1" applyAlignment="1">
      <alignment horizontal="center" vertical="center"/>
    </xf>
    <xf numFmtId="177" fontId="6" fillId="0" borderId="1" xfId="0" applyNumberFormat="1" applyFont="1" applyBorder="1" applyAlignment="1">
      <alignment horizontal="center"/>
    </xf>
    <xf numFmtId="9" fontId="6" fillId="0" borderId="1" xfId="0" applyNumberFormat="1" applyFont="1" applyBorder="1" applyAlignment="1">
      <alignment horizontal="center"/>
    </xf>
    <xf numFmtId="176" fontId="6" fillId="0" borderId="1" xfId="0" applyNumberFormat="1" applyFont="1" applyBorder="1" applyAlignment="1">
      <alignment horizontal="center"/>
    </xf>
    <xf numFmtId="9" fontId="4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4" fillId="0" borderId="0" xfId="0" applyFont="1" applyBorder="1" applyAlignment="1">
      <alignment horizontal="center"/>
    </xf>
    <xf numFmtId="9" fontId="4" fillId="0" borderId="0" xfId="0" applyNumberFormat="1" applyFont="1"/>
    <xf numFmtId="0" fontId="4" fillId="0" borderId="1" xfId="0" applyFont="1" applyBorder="1"/>
    <xf numFmtId="0" fontId="4" fillId="4" borderId="0" xfId="0" applyFont="1" applyFill="1"/>
    <xf numFmtId="0" fontId="4" fillId="4" borderId="0" xfId="0" applyFont="1" applyFill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0" xfId="0" applyNumberFormat="1" applyFont="1" applyAlignment="1">
      <alignment horizontal="center" vertical="center"/>
    </xf>
    <xf numFmtId="0" fontId="4" fillId="0" borderId="1" xfId="0" applyNumberFormat="1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vertical="center" wrapText="1"/>
    </xf>
    <xf numFmtId="0" fontId="4" fillId="0" borderId="2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5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4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exp"/>
            <c:dispRSqr val="1"/>
            <c:dispEq val="1"/>
            <c:trendlineLbl>
              <c:numFmt formatCode="General" sourceLinked="0"/>
            </c:trendlineLbl>
          </c:trendline>
          <c:xVal>
            <c:numRef>
              <c:f>负重!$A$28:$A$30</c:f>
              <c:numCache>
                <c:formatCode>General</c:formatCode>
                <c:ptCount val="3"/>
                <c:pt idx="0">
                  <c:v>15</c:v>
                </c:pt>
                <c:pt idx="1">
                  <c:v>40</c:v>
                </c:pt>
                <c:pt idx="2">
                  <c:v>85</c:v>
                </c:pt>
              </c:numCache>
            </c:numRef>
          </c:xVal>
          <c:yVal>
            <c:numRef>
              <c:f>负重!$B$28:$B$30</c:f>
              <c:numCache>
                <c:formatCode>0%</c:formatCode>
                <c:ptCount val="3"/>
                <c:pt idx="0">
                  <c:v>0.2</c:v>
                </c:pt>
                <c:pt idx="1">
                  <c:v>0.26</c:v>
                </c:pt>
                <c:pt idx="2">
                  <c:v>0.56000000000000005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B6F-4FC3-BFAA-4A943CD849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463744"/>
        <c:axId val="142466048"/>
      </c:scatterChart>
      <c:valAx>
        <c:axId val="142463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2466048"/>
        <c:crosses val="autoZero"/>
        <c:crossBetween val="midCat"/>
      </c:valAx>
      <c:valAx>
        <c:axId val="14246604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4246374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</xdr:colOff>
      <xdr:row>54</xdr:row>
      <xdr:rowOff>128587</xdr:rowOff>
    </xdr:from>
    <xdr:to>
      <xdr:col>6</xdr:col>
      <xdr:colOff>657225</xdr:colOff>
      <xdr:row>74</xdr:row>
      <xdr:rowOff>14287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9237;&#20301;&#26448;&#26009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35013;&#22791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27494;&#23558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&#32463;&#27982;&#34920;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&#22763;&#20853;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&#35282;&#33394;&#35774;&#35745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总纲"/>
      <sheetName val="产出-体力"/>
      <sheetName val="产出-活动"/>
      <sheetName val="爵位-节奏"/>
      <sheetName val="爵位-消耗"/>
      <sheetName val="消耗产出对比关系"/>
      <sheetName val="资源-材料1"/>
    </sheetNames>
    <sheetDataSet>
      <sheetData sheetId="0"/>
      <sheetData sheetId="1"/>
      <sheetData sheetId="2"/>
      <sheetData sheetId="3">
        <row r="8">
          <cell r="AC8">
            <v>0.14999999999999991</v>
          </cell>
          <cell r="AD8">
            <v>0.14999999999999991</v>
          </cell>
          <cell r="AE8">
            <v>0.14999999999999991</v>
          </cell>
          <cell r="AF8">
            <v>0.14999999999999991</v>
          </cell>
          <cell r="AG8">
            <v>0.14999999999999991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</row>
        <row r="9">
          <cell r="AC9">
            <v>0.30000000000000027</v>
          </cell>
          <cell r="AD9">
            <v>0.30000000000000027</v>
          </cell>
          <cell r="AE9">
            <v>0.30000000000000027</v>
          </cell>
          <cell r="AF9">
            <v>0.30000000000000027</v>
          </cell>
          <cell r="AG9">
            <v>0.30000000000000027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</row>
        <row r="10">
          <cell r="AC10">
            <v>0.45000000000000018</v>
          </cell>
          <cell r="AD10">
            <v>0.45000000000000018</v>
          </cell>
          <cell r="AE10">
            <v>0.45000000000000018</v>
          </cell>
          <cell r="AF10">
            <v>0.45000000000000018</v>
          </cell>
          <cell r="AG10">
            <v>0.45000000000000018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</row>
        <row r="11">
          <cell r="AC11">
            <v>0.60000000000000009</v>
          </cell>
          <cell r="AD11">
            <v>0.60000000000000009</v>
          </cell>
          <cell r="AE11">
            <v>0.60000000000000009</v>
          </cell>
          <cell r="AF11">
            <v>0.60000000000000009</v>
          </cell>
          <cell r="AG11">
            <v>0.60000000000000009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</row>
        <row r="12">
          <cell r="AC12">
            <v>0.75</v>
          </cell>
          <cell r="AD12">
            <v>0.75</v>
          </cell>
          <cell r="AE12">
            <v>0.75</v>
          </cell>
          <cell r="AF12">
            <v>0.75</v>
          </cell>
          <cell r="AG12">
            <v>0.75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</row>
        <row r="13">
          <cell r="AC13">
            <v>0.89999999999999991</v>
          </cell>
          <cell r="AD13">
            <v>0.89999999999999991</v>
          </cell>
          <cell r="AE13">
            <v>0.89999999999999991</v>
          </cell>
          <cell r="AF13">
            <v>0.89999999999999991</v>
          </cell>
          <cell r="AG13">
            <v>0.89999999999999991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</row>
        <row r="14">
          <cell r="AC14">
            <v>1.05</v>
          </cell>
          <cell r="AD14">
            <v>1.05</v>
          </cell>
          <cell r="AE14">
            <v>1.05</v>
          </cell>
          <cell r="AF14">
            <v>1.05</v>
          </cell>
          <cell r="AG14">
            <v>1.05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</row>
        <row r="15">
          <cell r="AC15">
            <v>1.2000000000000002</v>
          </cell>
          <cell r="AD15">
            <v>1.2000000000000002</v>
          </cell>
          <cell r="AE15">
            <v>1.2000000000000002</v>
          </cell>
          <cell r="AF15">
            <v>1.2000000000000002</v>
          </cell>
          <cell r="AG15">
            <v>1.2000000000000002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</row>
        <row r="16">
          <cell r="AC16">
            <v>1.35</v>
          </cell>
          <cell r="AD16">
            <v>1.35</v>
          </cell>
          <cell r="AE16">
            <v>1.35</v>
          </cell>
          <cell r="AF16">
            <v>1.35</v>
          </cell>
          <cell r="AG16">
            <v>1.35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</row>
        <row r="17">
          <cell r="AC17">
            <v>1.5</v>
          </cell>
          <cell r="AD17">
            <v>1.5</v>
          </cell>
          <cell r="AE17">
            <v>1.5</v>
          </cell>
          <cell r="AF17">
            <v>1.5</v>
          </cell>
          <cell r="AG17">
            <v>1.5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</row>
        <row r="18">
          <cell r="AC18">
            <v>1.6500000000000001</v>
          </cell>
          <cell r="AD18">
            <v>1.6500000000000001</v>
          </cell>
          <cell r="AE18">
            <v>1.6500000000000001</v>
          </cell>
          <cell r="AF18">
            <v>1.6500000000000001</v>
          </cell>
          <cell r="AG18">
            <v>1.6500000000000001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>
            <v>0</v>
          </cell>
        </row>
        <row r="19">
          <cell r="AC19">
            <v>1.8</v>
          </cell>
          <cell r="AD19">
            <v>1.8</v>
          </cell>
          <cell r="AE19">
            <v>1.8</v>
          </cell>
          <cell r="AF19">
            <v>1.8</v>
          </cell>
          <cell r="AG19">
            <v>1.8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</row>
        <row r="20">
          <cell r="AC20">
            <v>1.95</v>
          </cell>
          <cell r="AD20">
            <v>1.95</v>
          </cell>
          <cell r="AE20">
            <v>1.95</v>
          </cell>
          <cell r="AF20">
            <v>1.95</v>
          </cell>
          <cell r="AG20">
            <v>1.95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L20">
            <v>0</v>
          </cell>
        </row>
        <row r="21">
          <cell r="AC21">
            <v>2.1</v>
          </cell>
          <cell r="AD21">
            <v>2.1</v>
          </cell>
          <cell r="AE21">
            <v>2.1</v>
          </cell>
          <cell r="AF21">
            <v>2.1</v>
          </cell>
          <cell r="AG21">
            <v>2.1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</v>
          </cell>
        </row>
        <row r="22">
          <cell r="AC22">
            <v>2.25</v>
          </cell>
          <cell r="AD22">
            <v>2.25</v>
          </cell>
          <cell r="AE22">
            <v>2.25</v>
          </cell>
          <cell r="AF22">
            <v>2.25</v>
          </cell>
          <cell r="AG22">
            <v>2.25</v>
          </cell>
          <cell r="AH22">
            <v>0</v>
          </cell>
          <cell r="AI22">
            <v>0</v>
          </cell>
          <cell r="AJ22">
            <v>0</v>
          </cell>
          <cell r="AK22">
            <v>0</v>
          </cell>
          <cell r="AL22">
            <v>0</v>
          </cell>
        </row>
        <row r="23">
          <cell r="AC23">
            <v>2.4</v>
          </cell>
          <cell r="AD23">
            <v>2.4</v>
          </cell>
          <cell r="AE23">
            <v>2.4</v>
          </cell>
          <cell r="AF23">
            <v>2.4</v>
          </cell>
          <cell r="AG23">
            <v>2.4</v>
          </cell>
          <cell r="AH23">
            <v>0</v>
          </cell>
          <cell r="AI23">
            <v>0</v>
          </cell>
          <cell r="AJ23">
            <v>0</v>
          </cell>
          <cell r="AK23">
            <v>0</v>
          </cell>
          <cell r="AL23">
            <v>0</v>
          </cell>
        </row>
        <row r="24">
          <cell r="AC24">
            <v>2.5499999999999998</v>
          </cell>
          <cell r="AD24">
            <v>2.5499999999999998</v>
          </cell>
          <cell r="AE24">
            <v>2.5499999999999998</v>
          </cell>
          <cell r="AF24">
            <v>2.5499999999999998</v>
          </cell>
          <cell r="AG24">
            <v>2.5499999999999998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</v>
          </cell>
        </row>
        <row r="25">
          <cell r="AC25">
            <v>2.7</v>
          </cell>
          <cell r="AD25">
            <v>2.7</v>
          </cell>
          <cell r="AE25">
            <v>2.7</v>
          </cell>
          <cell r="AF25">
            <v>2.7</v>
          </cell>
          <cell r="AG25">
            <v>2.7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>
            <v>0</v>
          </cell>
        </row>
        <row r="26">
          <cell r="AC26">
            <v>2.85</v>
          </cell>
          <cell r="AD26">
            <v>2.85</v>
          </cell>
          <cell r="AE26">
            <v>2.85</v>
          </cell>
          <cell r="AF26">
            <v>2.85</v>
          </cell>
          <cell r="AG26">
            <v>2.85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</row>
        <row r="27">
          <cell r="AC27">
            <v>3</v>
          </cell>
          <cell r="AD27">
            <v>3</v>
          </cell>
          <cell r="AE27">
            <v>3</v>
          </cell>
          <cell r="AF27">
            <v>3</v>
          </cell>
          <cell r="AG27">
            <v>3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>
            <v>0</v>
          </cell>
        </row>
        <row r="28">
          <cell r="AC28">
            <v>3.4285714285714284</v>
          </cell>
          <cell r="AD28">
            <v>3.4285714285714284</v>
          </cell>
          <cell r="AE28">
            <v>3.4285714285714284</v>
          </cell>
          <cell r="AF28">
            <v>3.4285714285714284</v>
          </cell>
          <cell r="AG28">
            <v>3.4285714285714284</v>
          </cell>
          <cell r="AH28">
            <v>28.571428571428573</v>
          </cell>
          <cell r="AI28">
            <v>28.571428571428573</v>
          </cell>
          <cell r="AJ28">
            <v>28.571428571428573</v>
          </cell>
          <cell r="AK28">
            <v>28.571428571428573</v>
          </cell>
          <cell r="AL28">
            <v>28.571428571428573</v>
          </cell>
        </row>
        <row r="29">
          <cell r="AC29">
            <v>3.8571428571428572</v>
          </cell>
          <cell r="AD29">
            <v>3.8571428571428572</v>
          </cell>
          <cell r="AE29">
            <v>3.8571428571428572</v>
          </cell>
          <cell r="AF29">
            <v>3.8571428571428572</v>
          </cell>
          <cell r="AG29">
            <v>3.8571428571428572</v>
          </cell>
          <cell r="AH29">
            <v>57.142857142857146</v>
          </cell>
          <cell r="AI29">
            <v>57.142857142857146</v>
          </cell>
          <cell r="AJ29">
            <v>57.142857142857146</v>
          </cell>
          <cell r="AK29">
            <v>57.142857142857146</v>
          </cell>
          <cell r="AL29">
            <v>57.142857142857146</v>
          </cell>
        </row>
        <row r="30">
          <cell r="AC30">
            <v>4.2857142857142856</v>
          </cell>
          <cell r="AD30">
            <v>4.2857142857142856</v>
          </cell>
          <cell r="AE30">
            <v>4.2857142857142856</v>
          </cell>
          <cell r="AF30">
            <v>4.2857142857142856</v>
          </cell>
          <cell r="AG30">
            <v>4.2857142857142856</v>
          </cell>
          <cell r="AH30">
            <v>85.714285714285722</v>
          </cell>
          <cell r="AI30">
            <v>85.714285714285722</v>
          </cell>
          <cell r="AJ30">
            <v>85.714285714285722</v>
          </cell>
          <cell r="AK30">
            <v>85.714285714285722</v>
          </cell>
          <cell r="AL30">
            <v>85.714285714285722</v>
          </cell>
        </row>
        <row r="31">
          <cell r="AC31">
            <v>4.7142857142857144</v>
          </cell>
          <cell r="AD31">
            <v>4.7142857142857144</v>
          </cell>
          <cell r="AE31">
            <v>4.7142857142857144</v>
          </cell>
          <cell r="AF31">
            <v>4.7142857142857144</v>
          </cell>
          <cell r="AG31">
            <v>4.7142857142857144</v>
          </cell>
          <cell r="AH31">
            <v>114.28571428571429</v>
          </cell>
          <cell r="AI31">
            <v>114.28571428571429</v>
          </cell>
          <cell r="AJ31">
            <v>114.28571428571429</v>
          </cell>
          <cell r="AK31">
            <v>114.28571428571429</v>
          </cell>
          <cell r="AL31">
            <v>114.28571428571429</v>
          </cell>
        </row>
        <row r="32">
          <cell r="AC32">
            <v>5.1428571428571423</v>
          </cell>
          <cell r="AD32">
            <v>5.1428571428571423</v>
          </cell>
          <cell r="AE32">
            <v>5.1428571428571423</v>
          </cell>
          <cell r="AF32">
            <v>5.1428571428571423</v>
          </cell>
          <cell r="AG32">
            <v>5.1428571428571423</v>
          </cell>
          <cell r="AH32">
            <v>142.85714285714286</v>
          </cell>
          <cell r="AI32">
            <v>142.85714285714286</v>
          </cell>
          <cell r="AJ32">
            <v>142.85714285714286</v>
          </cell>
          <cell r="AK32">
            <v>142.85714285714286</v>
          </cell>
          <cell r="AL32">
            <v>142.85714285714286</v>
          </cell>
        </row>
        <row r="33">
          <cell r="AC33">
            <v>5.5714285714285712</v>
          </cell>
          <cell r="AD33">
            <v>5.5714285714285712</v>
          </cell>
          <cell r="AE33">
            <v>5.5714285714285712</v>
          </cell>
          <cell r="AF33">
            <v>5.5714285714285712</v>
          </cell>
          <cell r="AG33">
            <v>5.5714285714285712</v>
          </cell>
          <cell r="AH33">
            <v>171.42857142857144</v>
          </cell>
          <cell r="AI33">
            <v>171.42857142857144</v>
          </cell>
          <cell r="AJ33">
            <v>171.42857142857144</v>
          </cell>
          <cell r="AK33">
            <v>171.42857142857144</v>
          </cell>
          <cell r="AL33">
            <v>171.42857142857144</v>
          </cell>
        </row>
        <row r="34">
          <cell r="AC34">
            <v>6</v>
          </cell>
          <cell r="AD34">
            <v>6</v>
          </cell>
          <cell r="AE34">
            <v>6</v>
          </cell>
          <cell r="AF34">
            <v>6</v>
          </cell>
          <cell r="AG34">
            <v>6</v>
          </cell>
          <cell r="AH34">
            <v>200</v>
          </cell>
          <cell r="AI34">
            <v>200</v>
          </cell>
          <cell r="AJ34">
            <v>200</v>
          </cell>
          <cell r="AK34">
            <v>200</v>
          </cell>
          <cell r="AL34">
            <v>200</v>
          </cell>
        </row>
        <row r="35">
          <cell r="AC35">
            <v>6.5</v>
          </cell>
          <cell r="AD35">
            <v>6.5</v>
          </cell>
          <cell r="AE35">
            <v>6.5</v>
          </cell>
          <cell r="AF35">
            <v>6.5</v>
          </cell>
          <cell r="AG35">
            <v>6.5</v>
          </cell>
          <cell r="AH35">
            <v>233.33333333333334</v>
          </cell>
          <cell r="AI35">
            <v>233.33333333333334</v>
          </cell>
          <cell r="AJ35">
            <v>233.33333333333334</v>
          </cell>
          <cell r="AK35">
            <v>233.33333333333334</v>
          </cell>
          <cell r="AL35">
            <v>233.33333333333334</v>
          </cell>
        </row>
        <row r="36">
          <cell r="AC36">
            <v>7</v>
          </cell>
          <cell r="AD36">
            <v>7</v>
          </cell>
          <cell r="AE36">
            <v>7</v>
          </cell>
          <cell r="AF36">
            <v>7</v>
          </cell>
          <cell r="AG36">
            <v>7</v>
          </cell>
          <cell r="AH36">
            <v>266.66666666666669</v>
          </cell>
          <cell r="AI36">
            <v>266.66666666666669</v>
          </cell>
          <cell r="AJ36">
            <v>266.66666666666669</v>
          </cell>
          <cell r="AK36">
            <v>266.66666666666669</v>
          </cell>
          <cell r="AL36">
            <v>266.66666666666669</v>
          </cell>
        </row>
        <row r="37">
          <cell r="AC37">
            <v>7.5</v>
          </cell>
          <cell r="AD37">
            <v>7.5</v>
          </cell>
          <cell r="AE37">
            <v>7.5</v>
          </cell>
          <cell r="AF37">
            <v>7.5</v>
          </cell>
          <cell r="AG37">
            <v>7.5</v>
          </cell>
          <cell r="AH37">
            <v>300</v>
          </cell>
          <cell r="AI37">
            <v>300</v>
          </cell>
          <cell r="AJ37">
            <v>300</v>
          </cell>
          <cell r="AK37">
            <v>300</v>
          </cell>
          <cell r="AL37">
            <v>300</v>
          </cell>
        </row>
        <row r="38">
          <cell r="AC38">
            <v>8</v>
          </cell>
          <cell r="AD38">
            <v>8</v>
          </cell>
          <cell r="AE38">
            <v>8</v>
          </cell>
          <cell r="AF38">
            <v>8</v>
          </cell>
          <cell r="AG38">
            <v>8</v>
          </cell>
          <cell r="AH38">
            <v>333.33333333333337</v>
          </cell>
          <cell r="AI38">
            <v>333.33333333333337</v>
          </cell>
          <cell r="AJ38">
            <v>333.33333333333337</v>
          </cell>
          <cell r="AK38">
            <v>333.33333333333337</v>
          </cell>
          <cell r="AL38">
            <v>333.33333333333337</v>
          </cell>
        </row>
        <row r="39">
          <cell r="AC39">
            <v>8.5</v>
          </cell>
          <cell r="AD39">
            <v>8.5</v>
          </cell>
          <cell r="AE39">
            <v>8.5</v>
          </cell>
          <cell r="AF39">
            <v>8.5</v>
          </cell>
          <cell r="AG39">
            <v>8.5</v>
          </cell>
          <cell r="AH39">
            <v>366.66666666666669</v>
          </cell>
          <cell r="AI39">
            <v>366.66666666666669</v>
          </cell>
          <cell r="AJ39">
            <v>366.66666666666669</v>
          </cell>
          <cell r="AK39">
            <v>366.66666666666669</v>
          </cell>
          <cell r="AL39">
            <v>366.66666666666669</v>
          </cell>
        </row>
        <row r="40">
          <cell r="AC40">
            <v>9</v>
          </cell>
          <cell r="AD40">
            <v>9</v>
          </cell>
          <cell r="AE40">
            <v>9</v>
          </cell>
          <cell r="AF40">
            <v>9</v>
          </cell>
          <cell r="AG40">
            <v>9</v>
          </cell>
          <cell r="AH40">
            <v>400</v>
          </cell>
          <cell r="AI40">
            <v>400</v>
          </cell>
          <cell r="AJ40">
            <v>400</v>
          </cell>
          <cell r="AK40">
            <v>400</v>
          </cell>
          <cell r="AL40">
            <v>400</v>
          </cell>
        </row>
        <row r="41">
          <cell r="AC41">
            <v>9.5</v>
          </cell>
          <cell r="AD41">
            <v>9.5</v>
          </cell>
          <cell r="AE41">
            <v>9.5</v>
          </cell>
          <cell r="AF41">
            <v>9.5</v>
          </cell>
          <cell r="AG41">
            <v>9.5</v>
          </cell>
          <cell r="AH41">
            <v>433.33333333333331</v>
          </cell>
          <cell r="AI41">
            <v>433.33333333333331</v>
          </cell>
          <cell r="AJ41">
            <v>433.33333333333331</v>
          </cell>
          <cell r="AK41">
            <v>433.33333333333331</v>
          </cell>
          <cell r="AL41">
            <v>433.33333333333331</v>
          </cell>
        </row>
        <row r="42">
          <cell r="AC42">
            <v>10</v>
          </cell>
          <cell r="AD42">
            <v>10</v>
          </cell>
          <cell r="AE42">
            <v>10</v>
          </cell>
          <cell r="AF42">
            <v>10</v>
          </cell>
          <cell r="AG42">
            <v>10</v>
          </cell>
          <cell r="AH42">
            <v>466.66666666666669</v>
          </cell>
          <cell r="AI42">
            <v>466.66666666666669</v>
          </cell>
          <cell r="AJ42">
            <v>466.66666666666669</v>
          </cell>
          <cell r="AK42">
            <v>466.66666666666669</v>
          </cell>
          <cell r="AL42">
            <v>466.66666666666669</v>
          </cell>
        </row>
        <row r="43">
          <cell r="AC43">
            <v>10.5</v>
          </cell>
          <cell r="AD43">
            <v>10.5</v>
          </cell>
          <cell r="AE43">
            <v>10.5</v>
          </cell>
          <cell r="AF43">
            <v>10.5</v>
          </cell>
          <cell r="AG43">
            <v>10.5</v>
          </cell>
          <cell r="AH43">
            <v>500</v>
          </cell>
          <cell r="AI43">
            <v>500</v>
          </cell>
          <cell r="AJ43">
            <v>500</v>
          </cell>
          <cell r="AK43">
            <v>500</v>
          </cell>
          <cell r="AL43">
            <v>500</v>
          </cell>
        </row>
        <row r="44">
          <cell r="AC44">
            <v>11</v>
          </cell>
          <cell r="AD44">
            <v>11</v>
          </cell>
          <cell r="AE44">
            <v>11</v>
          </cell>
          <cell r="AF44">
            <v>11</v>
          </cell>
          <cell r="AG44">
            <v>11</v>
          </cell>
          <cell r="AH44">
            <v>533.33333333333337</v>
          </cell>
          <cell r="AI44">
            <v>533.33333333333337</v>
          </cell>
          <cell r="AJ44">
            <v>533.33333333333337</v>
          </cell>
          <cell r="AK44">
            <v>533.33333333333337</v>
          </cell>
          <cell r="AL44">
            <v>533.33333333333337</v>
          </cell>
        </row>
        <row r="45">
          <cell r="AC45">
            <v>11.5</v>
          </cell>
          <cell r="AD45">
            <v>11.5</v>
          </cell>
          <cell r="AE45">
            <v>11.5</v>
          </cell>
          <cell r="AF45">
            <v>11.5</v>
          </cell>
          <cell r="AG45">
            <v>11.5</v>
          </cell>
          <cell r="AH45">
            <v>566.66666666666674</v>
          </cell>
          <cell r="AI45">
            <v>566.66666666666674</v>
          </cell>
          <cell r="AJ45">
            <v>566.66666666666674</v>
          </cell>
          <cell r="AK45">
            <v>566.66666666666674</v>
          </cell>
          <cell r="AL45">
            <v>566.66666666666674</v>
          </cell>
        </row>
        <row r="46">
          <cell r="AC46">
            <v>12</v>
          </cell>
          <cell r="AD46">
            <v>12</v>
          </cell>
          <cell r="AE46">
            <v>12</v>
          </cell>
          <cell r="AF46">
            <v>12</v>
          </cell>
          <cell r="AG46">
            <v>12</v>
          </cell>
          <cell r="AH46">
            <v>600</v>
          </cell>
          <cell r="AI46">
            <v>600</v>
          </cell>
          <cell r="AJ46">
            <v>600</v>
          </cell>
          <cell r="AK46">
            <v>600</v>
          </cell>
          <cell r="AL46">
            <v>600</v>
          </cell>
        </row>
        <row r="47">
          <cell r="AC47">
            <v>12.333333333333334</v>
          </cell>
          <cell r="AD47">
            <v>12.333333333333334</v>
          </cell>
          <cell r="AE47">
            <v>12.333333333333334</v>
          </cell>
          <cell r="AF47">
            <v>12.333333333333334</v>
          </cell>
          <cell r="AG47">
            <v>12.333333333333334</v>
          </cell>
          <cell r="AH47">
            <v>622.22222222222217</v>
          </cell>
          <cell r="AI47">
            <v>622.22222222222217</v>
          </cell>
          <cell r="AJ47">
            <v>622.22222222222217</v>
          </cell>
          <cell r="AK47">
            <v>622.22222222222217</v>
          </cell>
          <cell r="AL47">
            <v>622.22222222222217</v>
          </cell>
        </row>
        <row r="48">
          <cell r="AC48">
            <v>12.666666666666666</v>
          </cell>
          <cell r="AD48">
            <v>12.666666666666666</v>
          </cell>
          <cell r="AE48">
            <v>12.666666666666666</v>
          </cell>
          <cell r="AF48">
            <v>12.666666666666666</v>
          </cell>
          <cell r="AG48">
            <v>12.666666666666666</v>
          </cell>
          <cell r="AH48">
            <v>644.44444444444446</v>
          </cell>
          <cell r="AI48">
            <v>644.44444444444446</v>
          </cell>
          <cell r="AJ48">
            <v>644.44444444444446</v>
          </cell>
          <cell r="AK48">
            <v>644.44444444444446</v>
          </cell>
          <cell r="AL48">
            <v>644.44444444444446</v>
          </cell>
        </row>
        <row r="49">
          <cell r="AC49">
            <v>13</v>
          </cell>
          <cell r="AD49">
            <v>13</v>
          </cell>
          <cell r="AE49">
            <v>13</v>
          </cell>
          <cell r="AF49">
            <v>13</v>
          </cell>
          <cell r="AG49">
            <v>13</v>
          </cell>
          <cell r="AH49">
            <v>666.66666666666663</v>
          </cell>
          <cell r="AI49">
            <v>666.66666666666663</v>
          </cell>
          <cell r="AJ49">
            <v>666.66666666666663</v>
          </cell>
          <cell r="AK49">
            <v>666.66666666666663</v>
          </cell>
          <cell r="AL49">
            <v>666.66666666666663</v>
          </cell>
        </row>
        <row r="50">
          <cell r="AC50">
            <v>13.333333333333334</v>
          </cell>
          <cell r="AD50">
            <v>13.333333333333334</v>
          </cell>
          <cell r="AE50">
            <v>13.333333333333334</v>
          </cell>
          <cell r="AF50">
            <v>13.333333333333334</v>
          </cell>
          <cell r="AG50">
            <v>13.333333333333334</v>
          </cell>
          <cell r="AH50">
            <v>688.88888888888891</v>
          </cell>
          <cell r="AI50">
            <v>688.88888888888891</v>
          </cell>
          <cell r="AJ50">
            <v>688.88888888888891</v>
          </cell>
          <cell r="AK50">
            <v>688.88888888888891</v>
          </cell>
          <cell r="AL50">
            <v>688.88888888888891</v>
          </cell>
        </row>
        <row r="51">
          <cell r="AC51">
            <v>13.666666666666666</v>
          </cell>
          <cell r="AD51">
            <v>13.666666666666666</v>
          </cell>
          <cell r="AE51">
            <v>13.666666666666666</v>
          </cell>
          <cell r="AF51">
            <v>13.666666666666666</v>
          </cell>
          <cell r="AG51">
            <v>13.666666666666666</v>
          </cell>
          <cell r="AH51">
            <v>711.11111111111109</v>
          </cell>
          <cell r="AI51">
            <v>711.11111111111109</v>
          </cell>
          <cell r="AJ51">
            <v>711.11111111111109</v>
          </cell>
          <cell r="AK51">
            <v>711.11111111111109</v>
          </cell>
          <cell r="AL51">
            <v>711.11111111111109</v>
          </cell>
        </row>
        <row r="52">
          <cell r="AC52">
            <v>14</v>
          </cell>
          <cell r="AD52">
            <v>14</v>
          </cell>
          <cell r="AE52">
            <v>14</v>
          </cell>
          <cell r="AF52">
            <v>14</v>
          </cell>
          <cell r="AG52">
            <v>14</v>
          </cell>
          <cell r="AH52">
            <v>733.33333333333326</v>
          </cell>
          <cell r="AI52">
            <v>733.33333333333326</v>
          </cell>
          <cell r="AJ52">
            <v>733.33333333333326</v>
          </cell>
          <cell r="AK52">
            <v>733.33333333333326</v>
          </cell>
          <cell r="AL52">
            <v>733.33333333333326</v>
          </cell>
        </row>
        <row r="53">
          <cell r="AC53">
            <v>14.333333333333332</v>
          </cell>
          <cell r="AD53">
            <v>14.333333333333332</v>
          </cell>
          <cell r="AE53">
            <v>14.333333333333332</v>
          </cell>
          <cell r="AF53">
            <v>14.333333333333332</v>
          </cell>
          <cell r="AG53">
            <v>14.333333333333332</v>
          </cell>
          <cell r="AH53">
            <v>755.55555555555554</v>
          </cell>
          <cell r="AI53">
            <v>755.55555555555554</v>
          </cell>
          <cell r="AJ53">
            <v>755.55555555555554</v>
          </cell>
          <cell r="AK53">
            <v>755.55555555555554</v>
          </cell>
          <cell r="AL53">
            <v>755.55555555555554</v>
          </cell>
        </row>
        <row r="54">
          <cell r="AC54">
            <v>14.666666666666666</v>
          </cell>
          <cell r="AD54">
            <v>14.666666666666666</v>
          </cell>
          <cell r="AE54">
            <v>14.666666666666666</v>
          </cell>
          <cell r="AF54">
            <v>14.666666666666666</v>
          </cell>
          <cell r="AG54">
            <v>14.666666666666666</v>
          </cell>
          <cell r="AH54">
            <v>777.77777777777783</v>
          </cell>
          <cell r="AI54">
            <v>777.77777777777783</v>
          </cell>
          <cell r="AJ54">
            <v>777.77777777777783</v>
          </cell>
          <cell r="AK54">
            <v>777.77777777777783</v>
          </cell>
          <cell r="AL54">
            <v>777.77777777777783</v>
          </cell>
        </row>
        <row r="55">
          <cell r="AC55">
            <v>15</v>
          </cell>
          <cell r="AD55">
            <v>15</v>
          </cell>
          <cell r="AE55">
            <v>15</v>
          </cell>
          <cell r="AF55">
            <v>15</v>
          </cell>
          <cell r="AG55">
            <v>15</v>
          </cell>
          <cell r="AH55">
            <v>800</v>
          </cell>
          <cell r="AI55">
            <v>800</v>
          </cell>
          <cell r="AJ55">
            <v>800</v>
          </cell>
          <cell r="AK55">
            <v>800</v>
          </cell>
          <cell r="AL55">
            <v>800</v>
          </cell>
        </row>
        <row r="56">
          <cell r="AC56">
            <v>15.75</v>
          </cell>
          <cell r="AD56">
            <v>15.75</v>
          </cell>
          <cell r="AE56">
            <v>15.75</v>
          </cell>
          <cell r="AF56">
            <v>15.75</v>
          </cell>
          <cell r="AG56">
            <v>15.75</v>
          </cell>
          <cell r="AH56">
            <v>850</v>
          </cell>
          <cell r="AI56">
            <v>850</v>
          </cell>
          <cell r="AJ56">
            <v>850</v>
          </cell>
          <cell r="AK56">
            <v>850</v>
          </cell>
          <cell r="AL56">
            <v>850</v>
          </cell>
        </row>
        <row r="57">
          <cell r="AC57">
            <v>16.5</v>
          </cell>
          <cell r="AD57">
            <v>16.5</v>
          </cell>
          <cell r="AE57">
            <v>16.5</v>
          </cell>
          <cell r="AF57">
            <v>16.5</v>
          </cell>
          <cell r="AG57">
            <v>16.5</v>
          </cell>
          <cell r="AH57">
            <v>900</v>
          </cell>
          <cell r="AI57">
            <v>900</v>
          </cell>
          <cell r="AJ57">
            <v>900</v>
          </cell>
          <cell r="AK57">
            <v>900</v>
          </cell>
          <cell r="AL57">
            <v>900</v>
          </cell>
        </row>
        <row r="58">
          <cell r="AC58">
            <v>17.25</v>
          </cell>
          <cell r="AD58">
            <v>17.25</v>
          </cell>
          <cell r="AE58">
            <v>17.25</v>
          </cell>
          <cell r="AF58">
            <v>17.25</v>
          </cell>
          <cell r="AG58">
            <v>17.25</v>
          </cell>
          <cell r="AH58">
            <v>950</v>
          </cell>
          <cell r="AI58">
            <v>950</v>
          </cell>
          <cell r="AJ58">
            <v>950</v>
          </cell>
          <cell r="AK58">
            <v>950</v>
          </cell>
          <cell r="AL58">
            <v>950</v>
          </cell>
        </row>
        <row r="59">
          <cell r="AC59">
            <v>18</v>
          </cell>
          <cell r="AD59">
            <v>18</v>
          </cell>
          <cell r="AE59">
            <v>18</v>
          </cell>
          <cell r="AF59">
            <v>18</v>
          </cell>
          <cell r="AG59">
            <v>18</v>
          </cell>
          <cell r="AH59">
            <v>1000</v>
          </cell>
          <cell r="AI59">
            <v>1000</v>
          </cell>
          <cell r="AJ59">
            <v>1000</v>
          </cell>
          <cell r="AK59">
            <v>1000</v>
          </cell>
          <cell r="AL59">
            <v>1000</v>
          </cell>
        </row>
        <row r="60">
          <cell r="AC60">
            <v>18.75</v>
          </cell>
          <cell r="AD60">
            <v>18.75</v>
          </cell>
          <cell r="AE60">
            <v>18.75</v>
          </cell>
          <cell r="AF60">
            <v>18.75</v>
          </cell>
          <cell r="AG60">
            <v>18.75</v>
          </cell>
          <cell r="AH60">
            <v>1050</v>
          </cell>
          <cell r="AI60">
            <v>1050</v>
          </cell>
          <cell r="AJ60">
            <v>1050</v>
          </cell>
          <cell r="AK60">
            <v>1050</v>
          </cell>
          <cell r="AL60">
            <v>1050</v>
          </cell>
        </row>
        <row r="61">
          <cell r="AC61">
            <v>19.5</v>
          </cell>
          <cell r="AD61">
            <v>19.5</v>
          </cell>
          <cell r="AE61">
            <v>19.5</v>
          </cell>
          <cell r="AF61">
            <v>19.5</v>
          </cell>
          <cell r="AG61">
            <v>19.5</v>
          </cell>
          <cell r="AH61">
            <v>1100</v>
          </cell>
          <cell r="AI61">
            <v>1100</v>
          </cell>
          <cell r="AJ61">
            <v>1100</v>
          </cell>
          <cell r="AK61">
            <v>1100</v>
          </cell>
          <cell r="AL61">
            <v>1100</v>
          </cell>
        </row>
        <row r="62">
          <cell r="AC62">
            <v>20.25</v>
          </cell>
          <cell r="AD62">
            <v>20.25</v>
          </cell>
          <cell r="AE62">
            <v>20.25</v>
          </cell>
          <cell r="AF62">
            <v>20.25</v>
          </cell>
          <cell r="AG62">
            <v>20.25</v>
          </cell>
          <cell r="AH62">
            <v>1150</v>
          </cell>
          <cell r="AI62">
            <v>1150</v>
          </cell>
          <cell r="AJ62">
            <v>1150</v>
          </cell>
          <cell r="AK62">
            <v>1150</v>
          </cell>
          <cell r="AL62">
            <v>1150</v>
          </cell>
        </row>
        <row r="63">
          <cell r="AC63">
            <v>21</v>
          </cell>
          <cell r="AD63">
            <v>21</v>
          </cell>
          <cell r="AE63">
            <v>21</v>
          </cell>
          <cell r="AF63">
            <v>21</v>
          </cell>
          <cell r="AG63">
            <v>21</v>
          </cell>
          <cell r="AH63">
            <v>1200</v>
          </cell>
          <cell r="AI63">
            <v>1200</v>
          </cell>
          <cell r="AJ63">
            <v>1200</v>
          </cell>
          <cell r="AK63">
            <v>1200</v>
          </cell>
          <cell r="AL63">
            <v>1200</v>
          </cell>
        </row>
        <row r="64">
          <cell r="AC64">
            <v>21.5</v>
          </cell>
          <cell r="AD64">
            <v>21.5</v>
          </cell>
          <cell r="AE64">
            <v>21.5</v>
          </cell>
          <cell r="AF64">
            <v>21.5</v>
          </cell>
          <cell r="AG64">
            <v>21.5</v>
          </cell>
          <cell r="AH64">
            <v>1233.3333333333333</v>
          </cell>
          <cell r="AI64">
            <v>1233.3333333333333</v>
          </cell>
          <cell r="AJ64">
            <v>1233.3333333333333</v>
          </cell>
          <cell r="AK64">
            <v>1233.3333333333333</v>
          </cell>
          <cell r="AL64">
            <v>1233.3333333333333</v>
          </cell>
        </row>
        <row r="65">
          <cell r="AC65">
            <v>22</v>
          </cell>
          <cell r="AD65">
            <v>22</v>
          </cell>
          <cell r="AE65">
            <v>22</v>
          </cell>
          <cell r="AF65">
            <v>22</v>
          </cell>
          <cell r="AG65">
            <v>22</v>
          </cell>
          <cell r="AH65">
            <v>1266.6666666666667</v>
          </cell>
          <cell r="AI65">
            <v>1266.6666666666667</v>
          </cell>
          <cell r="AJ65">
            <v>1266.6666666666667</v>
          </cell>
          <cell r="AK65">
            <v>1266.6666666666667</v>
          </cell>
          <cell r="AL65">
            <v>1266.6666666666667</v>
          </cell>
        </row>
        <row r="66">
          <cell r="AC66">
            <v>22.5</v>
          </cell>
          <cell r="AD66">
            <v>22.5</v>
          </cell>
          <cell r="AE66">
            <v>22.5</v>
          </cell>
          <cell r="AF66">
            <v>22.5</v>
          </cell>
          <cell r="AG66">
            <v>22.5</v>
          </cell>
          <cell r="AH66">
            <v>1300</v>
          </cell>
          <cell r="AI66">
            <v>1300</v>
          </cell>
          <cell r="AJ66">
            <v>1300</v>
          </cell>
          <cell r="AK66">
            <v>1300</v>
          </cell>
          <cell r="AL66">
            <v>1300</v>
          </cell>
        </row>
        <row r="67">
          <cell r="AC67">
            <v>23</v>
          </cell>
          <cell r="AD67">
            <v>23</v>
          </cell>
          <cell r="AE67">
            <v>23</v>
          </cell>
          <cell r="AF67">
            <v>23</v>
          </cell>
          <cell r="AG67">
            <v>23</v>
          </cell>
          <cell r="AH67">
            <v>1333.3333333333333</v>
          </cell>
          <cell r="AI67">
            <v>1333.3333333333333</v>
          </cell>
          <cell r="AJ67">
            <v>1333.3333333333333</v>
          </cell>
          <cell r="AK67">
            <v>1333.3333333333333</v>
          </cell>
          <cell r="AL67">
            <v>1333.3333333333333</v>
          </cell>
        </row>
        <row r="68">
          <cell r="AC68">
            <v>23.5</v>
          </cell>
          <cell r="AD68">
            <v>23.5</v>
          </cell>
          <cell r="AE68">
            <v>23.5</v>
          </cell>
          <cell r="AF68">
            <v>23.5</v>
          </cell>
          <cell r="AG68">
            <v>23.5</v>
          </cell>
          <cell r="AH68">
            <v>1366.6666666666667</v>
          </cell>
          <cell r="AI68">
            <v>1366.6666666666667</v>
          </cell>
          <cell r="AJ68">
            <v>1366.6666666666667</v>
          </cell>
          <cell r="AK68">
            <v>1366.6666666666667</v>
          </cell>
          <cell r="AL68">
            <v>1366.6666666666667</v>
          </cell>
        </row>
        <row r="69">
          <cell r="AC69">
            <v>24</v>
          </cell>
          <cell r="AD69">
            <v>24</v>
          </cell>
          <cell r="AE69">
            <v>24</v>
          </cell>
          <cell r="AF69">
            <v>24</v>
          </cell>
          <cell r="AG69">
            <v>24</v>
          </cell>
          <cell r="AH69">
            <v>1400</v>
          </cell>
          <cell r="AI69">
            <v>1400</v>
          </cell>
          <cell r="AJ69">
            <v>1400</v>
          </cell>
          <cell r="AK69">
            <v>1400</v>
          </cell>
          <cell r="AL69">
            <v>1400</v>
          </cell>
        </row>
        <row r="70">
          <cell r="AC70">
            <v>25.5</v>
          </cell>
          <cell r="AD70">
            <v>25.5</v>
          </cell>
          <cell r="AE70">
            <v>25.5</v>
          </cell>
          <cell r="AF70">
            <v>25.5</v>
          </cell>
          <cell r="AG70">
            <v>25.5</v>
          </cell>
          <cell r="AH70">
            <v>1500</v>
          </cell>
          <cell r="AI70">
            <v>1500</v>
          </cell>
          <cell r="AJ70">
            <v>1500</v>
          </cell>
          <cell r="AK70">
            <v>1500</v>
          </cell>
          <cell r="AL70">
            <v>1500</v>
          </cell>
        </row>
        <row r="71">
          <cell r="AC71">
            <v>27</v>
          </cell>
          <cell r="AD71">
            <v>27</v>
          </cell>
          <cell r="AE71">
            <v>27</v>
          </cell>
          <cell r="AF71">
            <v>27</v>
          </cell>
          <cell r="AG71">
            <v>27</v>
          </cell>
          <cell r="AH71">
            <v>1600</v>
          </cell>
          <cell r="AI71">
            <v>1600</v>
          </cell>
          <cell r="AJ71">
            <v>1600</v>
          </cell>
          <cell r="AK71">
            <v>1600</v>
          </cell>
          <cell r="AL71">
            <v>1600</v>
          </cell>
        </row>
        <row r="72">
          <cell r="AC72">
            <v>28</v>
          </cell>
          <cell r="AD72">
            <v>28</v>
          </cell>
          <cell r="AE72">
            <v>28</v>
          </cell>
          <cell r="AF72">
            <v>28</v>
          </cell>
          <cell r="AG72">
            <v>28</v>
          </cell>
          <cell r="AH72">
            <v>1666.6666666666667</v>
          </cell>
          <cell r="AI72">
            <v>1666.6666666666667</v>
          </cell>
          <cell r="AJ72">
            <v>1666.6666666666667</v>
          </cell>
          <cell r="AK72">
            <v>1666.6666666666667</v>
          </cell>
          <cell r="AL72">
            <v>1666.6666666666667</v>
          </cell>
        </row>
        <row r="73">
          <cell r="AC73">
            <v>29</v>
          </cell>
          <cell r="AD73">
            <v>29</v>
          </cell>
          <cell r="AE73">
            <v>29</v>
          </cell>
          <cell r="AF73">
            <v>29</v>
          </cell>
          <cell r="AG73">
            <v>29</v>
          </cell>
          <cell r="AH73">
            <v>1733.3333333333333</v>
          </cell>
          <cell r="AI73">
            <v>1733.3333333333333</v>
          </cell>
          <cell r="AJ73">
            <v>1733.3333333333333</v>
          </cell>
          <cell r="AK73">
            <v>1733.3333333333333</v>
          </cell>
          <cell r="AL73">
            <v>1733.3333333333333</v>
          </cell>
        </row>
        <row r="74">
          <cell r="AC74">
            <v>30</v>
          </cell>
          <cell r="AD74">
            <v>30</v>
          </cell>
          <cell r="AE74">
            <v>30</v>
          </cell>
          <cell r="AF74">
            <v>30</v>
          </cell>
          <cell r="AG74">
            <v>30</v>
          </cell>
          <cell r="AH74">
            <v>1800</v>
          </cell>
          <cell r="AI74">
            <v>1800</v>
          </cell>
          <cell r="AJ74">
            <v>1800</v>
          </cell>
          <cell r="AK74">
            <v>1800</v>
          </cell>
          <cell r="AL74">
            <v>1800</v>
          </cell>
        </row>
        <row r="75">
          <cell r="AC75">
            <v>31</v>
          </cell>
          <cell r="AD75">
            <v>31</v>
          </cell>
          <cell r="AE75">
            <v>31</v>
          </cell>
          <cell r="AF75">
            <v>31</v>
          </cell>
          <cell r="AG75">
            <v>31</v>
          </cell>
          <cell r="AH75">
            <v>1866.6666666666667</v>
          </cell>
          <cell r="AI75">
            <v>1866.6666666666667</v>
          </cell>
          <cell r="AJ75">
            <v>1866.6666666666667</v>
          </cell>
          <cell r="AK75">
            <v>1866.6666666666667</v>
          </cell>
          <cell r="AL75">
            <v>1866.6666666666667</v>
          </cell>
        </row>
        <row r="76">
          <cell r="AC76">
            <v>32</v>
          </cell>
          <cell r="AD76">
            <v>32</v>
          </cell>
          <cell r="AE76">
            <v>32</v>
          </cell>
          <cell r="AF76">
            <v>32</v>
          </cell>
          <cell r="AG76">
            <v>32</v>
          </cell>
          <cell r="AH76">
            <v>1933.3333333333333</v>
          </cell>
          <cell r="AI76">
            <v>1933.3333333333333</v>
          </cell>
          <cell r="AJ76">
            <v>1933.3333333333333</v>
          </cell>
          <cell r="AK76">
            <v>1933.3333333333333</v>
          </cell>
          <cell r="AL76">
            <v>1933.3333333333333</v>
          </cell>
        </row>
        <row r="77">
          <cell r="AC77">
            <v>33</v>
          </cell>
          <cell r="AD77">
            <v>33</v>
          </cell>
          <cell r="AE77">
            <v>33</v>
          </cell>
          <cell r="AF77">
            <v>33</v>
          </cell>
          <cell r="AG77">
            <v>33</v>
          </cell>
          <cell r="AH77">
            <v>2000</v>
          </cell>
          <cell r="AI77">
            <v>2000</v>
          </cell>
          <cell r="AJ77">
            <v>2000</v>
          </cell>
          <cell r="AK77">
            <v>2000</v>
          </cell>
          <cell r="AL77">
            <v>2000</v>
          </cell>
        </row>
        <row r="78">
          <cell r="AC78">
            <v>33.75</v>
          </cell>
          <cell r="AD78">
            <v>33.75</v>
          </cell>
          <cell r="AE78">
            <v>33.75</v>
          </cell>
          <cell r="AF78">
            <v>33.75</v>
          </cell>
          <cell r="AG78">
            <v>33.75</v>
          </cell>
          <cell r="AH78">
            <v>2050</v>
          </cell>
          <cell r="AI78">
            <v>2050</v>
          </cell>
          <cell r="AJ78">
            <v>2050</v>
          </cell>
          <cell r="AK78">
            <v>2050</v>
          </cell>
          <cell r="AL78">
            <v>2050</v>
          </cell>
        </row>
        <row r="79">
          <cell r="AC79">
            <v>34.5</v>
          </cell>
          <cell r="AD79">
            <v>34.5</v>
          </cell>
          <cell r="AE79">
            <v>34.5</v>
          </cell>
          <cell r="AF79">
            <v>34.5</v>
          </cell>
          <cell r="AG79">
            <v>34.5</v>
          </cell>
          <cell r="AH79">
            <v>2100</v>
          </cell>
          <cell r="AI79">
            <v>2100</v>
          </cell>
          <cell r="AJ79">
            <v>2100</v>
          </cell>
          <cell r="AK79">
            <v>2100</v>
          </cell>
          <cell r="AL79">
            <v>2100</v>
          </cell>
        </row>
        <row r="80">
          <cell r="AC80">
            <v>35.25</v>
          </cell>
          <cell r="AD80">
            <v>35.25</v>
          </cell>
          <cell r="AE80">
            <v>35.25</v>
          </cell>
          <cell r="AF80">
            <v>35.25</v>
          </cell>
          <cell r="AG80">
            <v>35.25</v>
          </cell>
          <cell r="AH80">
            <v>2150</v>
          </cell>
          <cell r="AI80">
            <v>2150</v>
          </cell>
          <cell r="AJ80">
            <v>2150</v>
          </cell>
          <cell r="AK80">
            <v>2150</v>
          </cell>
          <cell r="AL80">
            <v>2150</v>
          </cell>
        </row>
        <row r="81">
          <cell r="AC81">
            <v>36</v>
          </cell>
          <cell r="AD81">
            <v>36</v>
          </cell>
          <cell r="AE81">
            <v>36</v>
          </cell>
          <cell r="AF81">
            <v>36</v>
          </cell>
          <cell r="AG81">
            <v>36</v>
          </cell>
          <cell r="AH81">
            <v>2200</v>
          </cell>
          <cell r="AI81">
            <v>2200</v>
          </cell>
          <cell r="AJ81">
            <v>2200</v>
          </cell>
          <cell r="AK81">
            <v>2200</v>
          </cell>
          <cell r="AL81">
            <v>2200</v>
          </cell>
        </row>
        <row r="82">
          <cell r="AC82">
            <v>37.5</v>
          </cell>
          <cell r="AD82">
            <v>37.5</v>
          </cell>
          <cell r="AE82">
            <v>37.5</v>
          </cell>
          <cell r="AF82">
            <v>37.5</v>
          </cell>
          <cell r="AG82">
            <v>37.5</v>
          </cell>
          <cell r="AH82">
            <v>2300</v>
          </cell>
          <cell r="AI82">
            <v>2300</v>
          </cell>
          <cell r="AJ82">
            <v>2300</v>
          </cell>
          <cell r="AK82">
            <v>2300</v>
          </cell>
          <cell r="AL82">
            <v>2300</v>
          </cell>
        </row>
        <row r="83">
          <cell r="AC83">
            <v>39</v>
          </cell>
          <cell r="AD83">
            <v>39</v>
          </cell>
          <cell r="AE83">
            <v>39</v>
          </cell>
          <cell r="AF83">
            <v>39</v>
          </cell>
          <cell r="AG83">
            <v>39</v>
          </cell>
          <cell r="AH83">
            <v>2400</v>
          </cell>
          <cell r="AI83">
            <v>2400</v>
          </cell>
          <cell r="AJ83">
            <v>2400</v>
          </cell>
          <cell r="AK83">
            <v>2400</v>
          </cell>
          <cell r="AL83">
            <v>2400</v>
          </cell>
        </row>
        <row r="84">
          <cell r="AC84">
            <v>40.5</v>
          </cell>
          <cell r="AD84">
            <v>40.5</v>
          </cell>
          <cell r="AE84">
            <v>40.5</v>
          </cell>
          <cell r="AF84">
            <v>40.5</v>
          </cell>
          <cell r="AG84">
            <v>40.5</v>
          </cell>
          <cell r="AH84">
            <v>2500</v>
          </cell>
          <cell r="AI84">
            <v>2500</v>
          </cell>
          <cell r="AJ84">
            <v>2500</v>
          </cell>
          <cell r="AK84">
            <v>2500</v>
          </cell>
          <cell r="AL84">
            <v>2500</v>
          </cell>
        </row>
        <row r="85">
          <cell r="AC85">
            <v>42</v>
          </cell>
          <cell r="AD85">
            <v>42</v>
          </cell>
          <cell r="AE85">
            <v>42</v>
          </cell>
          <cell r="AF85">
            <v>42</v>
          </cell>
          <cell r="AG85">
            <v>42</v>
          </cell>
          <cell r="AH85">
            <v>2600</v>
          </cell>
          <cell r="AI85">
            <v>2600</v>
          </cell>
          <cell r="AJ85">
            <v>2600</v>
          </cell>
          <cell r="AK85">
            <v>2600</v>
          </cell>
          <cell r="AL85">
            <v>2600</v>
          </cell>
        </row>
        <row r="86">
          <cell r="AC86">
            <v>43.5</v>
          </cell>
          <cell r="AD86">
            <v>43.5</v>
          </cell>
          <cell r="AE86">
            <v>43.5</v>
          </cell>
          <cell r="AF86">
            <v>43.5</v>
          </cell>
          <cell r="AG86">
            <v>43.5</v>
          </cell>
          <cell r="AH86">
            <v>2700</v>
          </cell>
          <cell r="AI86">
            <v>2700</v>
          </cell>
          <cell r="AJ86">
            <v>2700</v>
          </cell>
          <cell r="AK86">
            <v>2700</v>
          </cell>
          <cell r="AL86">
            <v>2700</v>
          </cell>
        </row>
        <row r="87">
          <cell r="AC87">
            <v>45</v>
          </cell>
          <cell r="AD87">
            <v>45</v>
          </cell>
          <cell r="AE87">
            <v>45</v>
          </cell>
          <cell r="AF87">
            <v>45</v>
          </cell>
          <cell r="AG87">
            <v>45</v>
          </cell>
          <cell r="AH87">
            <v>2800</v>
          </cell>
          <cell r="AI87">
            <v>2800</v>
          </cell>
          <cell r="AJ87">
            <v>2800</v>
          </cell>
          <cell r="AK87">
            <v>2800</v>
          </cell>
          <cell r="AL87">
            <v>2800</v>
          </cell>
        </row>
        <row r="88">
          <cell r="AC88">
            <v>46.5</v>
          </cell>
          <cell r="AD88">
            <v>46.5</v>
          </cell>
          <cell r="AE88">
            <v>46.5</v>
          </cell>
          <cell r="AF88">
            <v>46.5</v>
          </cell>
          <cell r="AG88">
            <v>46.5</v>
          </cell>
          <cell r="AH88">
            <v>2900</v>
          </cell>
          <cell r="AI88">
            <v>2900</v>
          </cell>
          <cell r="AJ88">
            <v>2900</v>
          </cell>
          <cell r="AK88">
            <v>2900</v>
          </cell>
          <cell r="AL88">
            <v>2900</v>
          </cell>
        </row>
        <row r="89">
          <cell r="AC89">
            <v>48</v>
          </cell>
          <cell r="AD89">
            <v>48</v>
          </cell>
          <cell r="AE89">
            <v>48</v>
          </cell>
          <cell r="AF89">
            <v>48</v>
          </cell>
          <cell r="AG89">
            <v>48</v>
          </cell>
          <cell r="AH89">
            <v>3000</v>
          </cell>
          <cell r="AI89">
            <v>3000</v>
          </cell>
          <cell r="AJ89">
            <v>3000</v>
          </cell>
          <cell r="AK89">
            <v>3000</v>
          </cell>
          <cell r="AL89">
            <v>3000</v>
          </cell>
        </row>
        <row r="90">
          <cell r="AC90">
            <v>49.5</v>
          </cell>
          <cell r="AD90">
            <v>49.5</v>
          </cell>
          <cell r="AE90">
            <v>49.5</v>
          </cell>
          <cell r="AF90">
            <v>49.5</v>
          </cell>
          <cell r="AG90">
            <v>49.5</v>
          </cell>
          <cell r="AH90">
            <v>3100</v>
          </cell>
          <cell r="AI90">
            <v>3100</v>
          </cell>
          <cell r="AJ90">
            <v>3100</v>
          </cell>
          <cell r="AK90">
            <v>3100</v>
          </cell>
          <cell r="AL90">
            <v>3100</v>
          </cell>
        </row>
        <row r="91">
          <cell r="AC91">
            <v>51</v>
          </cell>
          <cell r="AD91">
            <v>51</v>
          </cell>
          <cell r="AE91">
            <v>51</v>
          </cell>
          <cell r="AF91">
            <v>51</v>
          </cell>
          <cell r="AG91">
            <v>51</v>
          </cell>
          <cell r="AH91">
            <v>3200</v>
          </cell>
          <cell r="AI91">
            <v>3200</v>
          </cell>
          <cell r="AJ91">
            <v>3200</v>
          </cell>
          <cell r="AK91">
            <v>3200</v>
          </cell>
          <cell r="AL91">
            <v>3200</v>
          </cell>
        </row>
        <row r="92">
          <cell r="AC92">
            <v>52.5</v>
          </cell>
          <cell r="AD92">
            <v>52.5</v>
          </cell>
          <cell r="AE92">
            <v>52.5</v>
          </cell>
          <cell r="AF92">
            <v>52.5</v>
          </cell>
          <cell r="AG92">
            <v>52.5</v>
          </cell>
          <cell r="AH92">
            <v>3300</v>
          </cell>
          <cell r="AI92">
            <v>3300</v>
          </cell>
          <cell r="AJ92">
            <v>3300</v>
          </cell>
          <cell r="AK92">
            <v>3300</v>
          </cell>
          <cell r="AL92">
            <v>3300</v>
          </cell>
        </row>
        <row r="93">
          <cell r="AC93">
            <v>54</v>
          </cell>
          <cell r="AD93">
            <v>54</v>
          </cell>
          <cell r="AE93">
            <v>54</v>
          </cell>
          <cell r="AF93">
            <v>54</v>
          </cell>
          <cell r="AG93">
            <v>54</v>
          </cell>
          <cell r="AH93">
            <v>3400</v>
          </cell>
          <cell r="AI93">
            <v>3400</v>
          </cell>
          <cell r="AJ93">
            <v>3400</v>
          </cell>
          <cell r="AK93">
            <v>3400</v>
          </cell>
          <cell r="AL93">
            <v>3400</v>
          </cell>
        </row>
        <row r="94">
          <cell r="AC94">
            <v>55.5</v>
          </cell>
          <cell r="AD94">
            <v>55.5</v>
          </cell>
          <cell r="AE94">
            <v>55.5</v>
          </cell>
          <cell r="AF94">
            <v>55.5</v>
          </cell>
          <cell r="AG94">
            <v>55.5</v>
          </cell>
          <cell r="AH94">
            <v>3500</v>
          </cell>
          <cell r="AI94">
            <v>3500</v>
          </cell>
          <cell r="AJ94">
            <v>3500</v>
          </cell>
          <cell r="AK94">
            <v>3500</v>
          </cell>
          <cell r="AL94">
            <v>3500</v>
          </cell>
        </row>
        <row r="95">
          <cell r="AC95">
            <v>57</v>
          </cell>
          <cell r="AD95">
            <v>57</v>
          </cell>
          <cell r="AE95">
            <v>57</v>
          </cell>
          <cell r="AF95">
            <v>57</v>
          </cell>
          <cell r="AG95">
            <v>57</v>
          </cell>
          <cell r="AH95">
            <v>3600</v>
          </cell>
          <cell r="AI95">
            <v>3600</v>
          </cell>
          <cell r="AJ95">
            <v>3600</v>
          </cell>
          <cell r="AK95">
            <v>3600</v>
          </cell>
          <cell r="AL95">
            <v>3600</v>
          </cell>
        </row>
        <row r="96">
          <cell r="AC96">
            <v>58.5</v>
          </cell>
          <cell r="AD96">
            <v>58.5</v>
          </cell>
          <cell r="AE96">
            <v>58.5</v>
          </cell>
          <cell r="AF96">
            <v>58.5</v>
          </cell>
          <cell r="AG96">
            <v>58.5</v>
          </cell>
          <cell r="AH96">
            <v>3700</v>
          </cell>
          <cell r="AI96">
            <v>3700</v>
          </cell>
          <cell r="AJ96">
            <v>3700</v>
          </cell>
          <cell r="AK96">
            <v>3700</v>
          </cell>
          <cell r="AL96">
            <v>3700</v>
          </cell>
        </row>
        <row r="97">
          <cell r="AC97">
            <v>60</v>
          </cell>
          <cell r="AD97">
            <v>60</v>
          </cell>
          <cell r="AE97">
            <v>60</v>
          </cell>
          <cell r="AF97">
            <v>60</v>
          </cell>
          <cell r="AG97">
            <v>60</v>
          </cell>
          <cell r="AH97">
            <v>3800</v>
          </cell>
          <cell r="AI97">
            <v>3800</v>
          </cell>
          <cell r="AJ97">
            <v>3800</v>
          </cell>
          <cell r="AK97">
            <v>3800</v>
          </cell>
          <cell r="AL97">
            <v>3800</v>
          </cell>
        </row>
        <row r="98">
          <cell r="AC98">
            <v>61.5</v>
          </cell>
          <cell r="AD98">
            <v>61.5</v>
          </cell>
          <cell r="AE98">
            <v>61.5</v>
          </cell>
          <cell r="AF98">
            <v>61.5</v>
          </cell>
          <cell r="AG98">
            <v>61.5</v>
          </cell>
          <cell r="AH98">
            <v>3900</v>
          </cell>
          <cell r="AI98">
            <v>3900</v>
          </cell>
          <cell r="AJ98">
            <v>3900</v>
          </cell>
          <cell r="AK98">
            <v>3900</v>
          </cell>
          <cell r="AL98">
            <v>3900</v>
          </cell>
        </row>
        <row r="99">
          <cell r="AC99">
            <v>63</v>
          </cell>
          <cell r="AD99">
            <v>63</v>
          </cell>
          <cell r="AE99">
            <v>63</v>
          </cell>
          <cell r="AF99">
            <v>63</v>
          </cell>
          <cell r="AG99">
            <v>63</v>
          </cell>
          <cell r="AH99">
            <v>4000</v>
          </cell>
          <cell r="AI99">
            <v>4000</v>
          </cell>
          <cell r="AJ99">
            <v>4000</v>
          </cell>
          <cell r="AK99">
            <v>4000</v>
          </cell>
          <cell r="AL99">
            <v>4000</v>
          </cell>
        </row>
        <row r="100">
          <cell r="AC100">
            <v>64.5</v>
          </cell>
          <cell r="AD100">
            <v>64.5</v>
          </cell>
          <cell r="AE100">
            <v>64.5</v>
          </cell>
          <cell r="AF100">
            <v>64.5</v>
          </cell>
          <cell r="AG100">
            <v>64.5</v>
          </cell>
          <cell r="AH100">
            <v>4100</v>
          </cell>
          <cell r="AI100">
            <v>4100</v>
          </cell>
          <cell r="AJ100">
            <v>4100</v>
          </cell>
          <cell r="AK100">
            <v>4100</v>
          </cell>
          <cell r="AL100">
            <v>4100</v>
          </cell>
        </row>
        <row r="101">
          <cell r="AC101">
            <v>66</v>
          </cell>
          <cell r="AD101">
            <v>66</v>
          </cell>
          <cell r="AE101">
            <v>66</v>
          </cell>
          <cell r="AF101">
            <v>66</v>
          </cell>
          <cell r="AG101">
            <v>66</v>
          </cell>
          <cell r="AH101">
            <v>4200</v>
          </cell>
          <cell r="AI101">
            <v>4200</v>
          </cell>
          <cell r="AJ101">
            <v>4200</v>
          </cell>
          <cell r="AK101">
            <v>4200</v>
          </cell>
          <cell r="AL101">
            <v>4200</v>
          </cell>
        </row>
        <row r="102">
          <cell r="AC102">
            <v>66.702127659574472</v>
          </cell>
          <cell r="AD102">
            <v>66.702127659574472</v>
          </cell>
          <cell r="AE102">
            <v>66.702127659574472</v>
          </cell>
          <cell r="AF102">
            <v>66.702127659574472</v>
          </cell>
          <cell r="AG102">
            <v>66.702127659574472</v>
          </cell>
          <cell r="AH102">
            <v>4244.6808510638302</v>
          </cell>
          <cell r="AI102">
            <v>4244.6808510638302</v>
          </cell>
          <cell r="AJ102">
            <v>4244.6808510638302</v>
          </cell>
          <cell r="AK102">
            <v>4244.6808510638302</v>
          </cell>
          <cell r="AL102">
            <v>4244.6808510638302</v>
          </cell>
        </row>
        <row r="103">
          <cell r="AC103">
            <v>67.40425531914893</v>
          </cell>
          <cell r="AD103">
            <v>67.40425531914893</v>
          </cell>
          <cell r="AE103">
            <v>67.40425531914893</v>
          </cell>
          <cell r="AF103">
            <v>67.40425531914893</v>
          </cell>
          <cell r="AG103">
            <v>67.40425531914893</v>
          </cell>
          <cell r="AH103">
            <v>4289.3617021276596</v>
          </cell>
          <cell r="AI103">
            <v>4289.3617021276596</v>
          </cell>
          <cell r="AJ103">
            <v>4289.3617021276596</v>
          </cell>
          <cell r="AK103">
            <v>4289.3617021276596</v>
          </cell>
          <cell r="AL103">
            <v>4289.3617021276596</v>
          </cell>
        </row>
        <row r="104">
          <cell r="AC104">
            <v>68.106382978723403</v>
          </cell>
          <cell r="AD104">
            <v>68.106382978723403</v>
          </cell>
          <cell r="AE104">
            <v>68.106382978723403</v>
          </cell>
          <cell r="AF104">
            <v>68.106382978723403</v>
          </cell>
          <cell r="AG104">
            <v>68.106382978723403</v>
          </cell>
          <cell r="AH104">
            <v>4334.0425531914898</v>
          </cell>
          <cell r="AI104">
            <v>4334.0425531914898</v>
          </cell>
          <cell r="AJ104">
            <v>4334.0425531914898</v>
          </cell>
          <cell r="AK104">
            <v>4334.0425531914898</v>
          </cell>
          <cell r="AL104">
            <v>4334.0425531914898</v>
          </cell>
        </row>
        <row r="105">
          <cell r="AC105">
            <v>68.808510638297875</v>
          </cell>
          <cell r="AD105">
            <v>68.808510638297875</v>
          </cell>
          <cell r="AE105">
            <v>68.808510638297875</v>
          </cell>
          <cell r="AF105">
            <v>68.808510638297875</v>
          </cell>
          <cell r="AG105">
            <v>68.808510638297875</v>
          </cell>
          <cell r="AH105">
            <v>4378.7234042553191</v>
          </cell>
          <cell r="AI105">
            <v>4378.7234042553191</v>
          </cell>
          <cell r="AJ105">
            <v>4378.7234042553191</v>
          </cell>
          <cell r="AK105">
            <v>4378.7234042553191</v>
          </cell>
          <cell r="AL105">
            <v>4378.7234042553191</v>
          </cell>
        </row>
        <row r="106">
          <cell r="AC106">
            <v>69.510638297872333</v>
          </cell>
          <cell r="AD106">
            <v>69.510638297872333</v>
          </cell>
          <cell r="AE106">
            <v>69.510638297872333</v>
          </cell>
          <cell r="AF106">
            <v>69.510638297872333</v>
          </cell>
          <cell r="AG106">
            <v>69.510638297872333</v>
          </cell>
          <cell r="AH106">
            <v>4423.4042553191493</v>
          </cell>
          <cell r="AI106">
            <v>4423.4042553191493</v>
          </cell>
          <cell r="AJ106">
            <v>4423.4042553191493</v>
          </cell>
          <cell r="AK106">
            <v>4423.4042553191493</v>
          </cell>
          <cell r="AL106">
            <v>4423.4042553191493</v>
          </cell>
        </row>
        <row r="107">
          <cell r="AC107">
            <v>70.212765957446805</v>
          </cell>
          <cell r="AD107">
            <v>70.212765957446805</v>
          </cell>
          <cell r="AE107">
            <v>70.212765957446805</v>
          </cell>
          <cell r="AF107">
            <v>70.212765957446805</v>
          </cell>
          <cell r="AG107">
            <v>70.212765957446805</v>
          </cell>
          <cell r="AH107">
            <v>4468.0851063829787</v>
          </cell>
          <cell r="AI107">
            <v>4468.0851063829787</v>
          </cell>
          <cell r="AJ107">
            <v>4468.0851063829787</v>
          </cell>
          <cell r="AK107">
            <v>4468.0851063829787</v>
          </cell>
          <cell r="AL107">
            <v>4468.0851063829787</v>
          </cell>
        </row>
      </sheetData>
      <sheetData sheetId="4"/>
      <sheetData sheetId="5"/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节奏总纲"/>
      <sheetName val="套装属性规划"/>
      <sheetName val="节奏预期"/>
      <sheetName val="装备强化"/>
      <sheetName val="装备突破"/>
      <sheetName val="经验消耗"/>
      <sheetName val="银币消耗"/>
      <sheetName val="属性汇总"/>
      <sheetName val="装备数量阶位验证"/>
      <sheetName val="套装属性差异化(废弃)"/>
      <sheetName val="属性计算"/>
      <sheetName val="套装属性差异化"/>
      <sheetName val="总纲"/>
      <sheetName val="体力"/>
      <sheetName val="野怪消耗体力"/>
      <sheetName val="宝箱产出"/>
      <sheetName val="装备产出"/>
      <sheetName val="消耗"/>
      <sheetName val="装备强化银币消耗"/>
      <sheetName val="非r"/>
      <sheetName val="小r"/>
      <sheetName val="中r"/>
      <sheetName val="大r"/>
      <sheetName val="超r"/>
      <sheetName val="非r各类型装备属性"/>
      <sheetName val="中r各类型装备属性"/>
      <sheetName val="超r各类型装备属性"/>
    </sheetNames>
    <sheetDataSet>
      <sheetData sheetId="0"/>
      <sheetData sheetId="1"/>
      <sheetData sheetId="2">
        <row r="6">
          <cell r="B6">
            <v>10</v>
          </cell>
        </row>
      </sheetData>
      <sheetData sheetId="3">
        <row r="5">
          <cell r="D5">
            <v>80</v>
          </cell>
        </row>
      </sheetData>
      <sheetData sheetId="4">
        <row r="6">
          <cell r="M6">
            <v>1</v>
          </cell>
        </row>
      </sheetData>
      <sheetData sheetId="5">
        <row r="5">
          <cell r="L5">
            <v>120</v>
          </cell>
        </row>
      </sheetData>
      <sheetData sheetId="6">
        <row r="5">
          <cell r="M5">
            <v>6000</v>
          </cell>
        </row>
      </sheetData>
      <sheetData sheetId="7"/>
      <sheetData sheetId="8"/>
      <sheetData sheetId="9"/>
      <sheetData sheetId="10"/>
      <sheetData sheetId="11" refreshError="1"/>
      <sheetData sheetId="12"/>
      <sheetData sheetId="13"/>
      <sheetData sheetId="14"/>
      <sheetData sheetId="15"/>
      <sheetData sheetId="16"/>
      <sheetData sheetId="17"/>
      <sheetData sheetId="18"/>
      <sheetData sheetId="19">
        <row r="5">
          <cell r="AA5">
            <v>1</v>
          </cell>
          <cell r="AB5">
            <v>5.4777777777777787</v>
          </cell>
          <cell r="AC5">
            <v>5.4777777777777787</v>
          </cell>
          <cell r="AD5">
            <v>5.4777777777777787</v>
          </cell>
        </row>
        <row r="6">
          <cell r="AA6">
            <v>2</v>
          </cell>
          <cell r="AB6">
            <v>10.955555555555557</v>
          </cell>
          <cell r="AC6">
            <v>10.955555555555557</v>
          </cell>
          <cell r="AD6">
            <v>10.955555555555557</v>
          </cell>
        </row>
        <row r="7">
          <cell r="AA7">
            <v>3</v>
          </cell>
          <cell r="AB7">
            <v>16.433333333333337</v>
          </cell>
          <cell r="AC7">
            <v>16.433333333333337</v>
          </cell>
          <cell r="AD7">
            <v>16.433333333333337</v>
          </cell>
        </row>
        <row r="8">
          <cell r="AA8">
            <v>4</v>
          </cell>
          <cell r="AB8">
            <v>21.911111111111115</v>
          </cell>
          <cell r="AC8">
            <v>21.911111111111115</v>
          </cell>
          <cell r="AD8">
            <v>21.911111111111115</v>
          </cell>
        </row>
        <row r="9">
          <cell r="AA9">
            <v>5</v>
          </cell>
          <cell r="AB9">
            <v>27.388888888888889</v>
          </cell>
          <cell r="AC9">
            <v>27.388888888888889</v>
          </cell>
          <cell r="AD9">
            <v>27.388888888888889</v>
          </cell>
        </row>
        <row r="10">
          <cell r="AA10">
            <v>6</v>
          </cell>
          <cell r="AB10">
            <v>32.866666666666667</v>
          </cell>
          <cell r="AC10">
            <v>32.866666666666667</v>
          </cell>
          <cell r="AD10">
            <v>32.866666666666667</v>
          </cell>
        </row>
        <row r="11">
          <cell r="AA11">
            <v>7</v>
          </cell>
          <cell r="AB11">
            <v>38.344444444444449</v>
          </cell>
          <cell r="AC11">
            <v>38.344444444444449</v>
          </cell>
          <cell r="AD11">
            <v>38.344444444444449</v>
          </cell>
        </row>
        <row r="12">
          <cell r="AA12">
            <v>8</v>
          </cell>
          <cell r="AB12">
            <v>43.822222222222223</v>
          </cell>
          <cell r="AC12">
            <v>43.822222222222223</v>
          </cell>
          <cell r="AD12">
            <v>43.822222222222223</v>
          </cell>
        </row>
        <row r="13">
          <cell r="AA13">
            <v>9</v>
          </cell>
          <cell r="AB13">
            <v>49.300000000000004</v>
          </cell>
          <cell r="AC13">
            <v>49.300000000000004</v>
          </cell>
          <cell r="AD13">
            <v>49.300000000000004</v>
          </cell>
        </row>
        <row r="14">
          <cell r="AA14">
            <v>10</v>
          </cell>
          <cell r="AB14">
            <v>54.777777777777779</v>
          </cell>
          <cell r="AC14">
            <v>54.777777777777779</v>
          </cell>
          <cell r="AD14">
            <v>54.777777777777779</v>
          </cell>
        </row>
        <row r="15">
          <cell r="AA15">
            <v>11</v>
          </cell>
          <cell r="AB15">
            <v>57.56944444444445</v>
          </cell>
          <cell r="AC15">
            <v>57.56944444444445</v>
          </cell>
          <cell r="AD15">
            <v>57.56944444444445</v>
          </cell>
        </row>
        <row r="16">
          <cell r="AA16">
            <v>12</v>
          </cell>
          <cell r="AB16">
            <v>60.361111111111114</v>
          </cell>
          <cell r="AC16">
            <v>60.361111111111114</v>
          </cell>
          <cell r="AD16">
            <v>60.361111111111114</v>
          </cell>
        </row>
        <row r="17">
          <cell r="AA17">
            <v>13</v>
          </cell>
          <cell r="AB17">
            <v>63.152777777777779</v>
          </cell>
          <cell r="AC17">
            <v>63.152777777777779</v>
          </cell>
          <cell r="AD17">
            <v>63.152777777777779</v>
          </cell>
        </row>
        <row r="18">
          <cell r="AA18">
            <v>14</v>
          </cell>
          <cell r="AB18">
            <v>65.944444444444443</v>
          </cell>
          <cell r="AC18">
            <v>65.944444444444443</v>
          </cell>
          <cell r="AD18">
            <v>65.944444444444443</v>
          </cell>
        </row>
        <row r="19">
          <cell r="AA19">
            <v>15</v>
          </cell>
          <cell r="AB19">
            <v>68.736111111111114</v>
          </cell>
          <cell r="AC19">
            <v>68.736111111111114</v>
          </cell>
          <cell r="AD19">
            <v>68.736111111111114</v>
          </cell>
        </row>
        <row r="20">
          <cell r="AA20">
            <v>16</v>
          </cell>
          <cell r="AB20">
            <v>71.527777777777786</v>
          </cell>
          <cell r="AC20">
            <v>71.527777777777786</v>
          </cell>
          <cell r="AD20">
            <v>71.527777777777786</v>
          </cell>
        </row>
        <row r="21">
          <cell r="AA21">
            <v>17</v>
          </cell>
          <cell r="AB21">
            <v>74.319444444444443</v>
          </cell>
          <cell r="AC21">
            <v>74.319444444444443</v>
          </cell>
          <cell r="AD21">
            <v>74.319444444444443</v>
          </cell>
        </row>
        <row r="22">
          <cell r="AA22">
            <v>18</v>
          </cell>
          <cell r="AB22">
            <v>77.111111111111114</v>
          </cell>
          <cell r="AC22">
            <v>77.111111111111114</v>
          </cell>
          <cell r="AD22">
            <v>77.111111111111114</v>
          </cell>
        </row>
        <row r="23">
          <cell r="AA23">
            <v>19</v>
          </cell>
          <cell r="AB23">
            <v>79.902777777777786</v>
          </cell>
          <cell r="AC23">
            <v>79.902777777777786</v>
          </cell>
          <cell r="AD23">
            <v>79.902777777777786</v>
          </cell>
        </row>
        <row r="24">
          <cell r="AA24">
            <v>20</v>
          </cell>
          <cell r="AB24">
            <v>82.694444444444443</v>
          </cell>
          <cell r="AC24">
            <v>82.694444444444443</v>
          </cell>
          <cell r="AD24">
            <v>82.694444444444443</v>
          </cell>
        </row>
        <row r="25">
          <cell r="AA25">
            <v>21</v>
          </cell>
          <cell r="AB25">
            <v>86.333333333333329</v>
          </cell>
          <cell r="AC25">
            <v>86.333333333333329</v>
          </cell>
          <cell r="AD25">
            <v>86.333333333333329</v>
          </cell>
        </row>
        <row r="26">
          <cell r="AA26">
            <v>22</v>
          </cell>
          <cell r="AB26">
            <v>89.972222222222229</v>
          </cell>
          <cell r="AC26">
            <v>89.972222222222229</v>
          </cell>
          <cell r="AD26">
            <v>89.972222222222229</v>
          </cell>
        </row>
        <row r="27">
          <cell r="AA27">
            <v>23</v>
          </cell>
          <cell r="AB27">
            <v>93.611111111111128</v>
          </cell>
          <cell r="AC27">
            <v>93.611111111111128</v>
          </cell>
          <cell r="AD27">
            <v>93.611111111111128</v>
          </cell>
        </row>
        <row r="28">
          <cell r="AA28">
            <v>24</v>
          </cell>
          <cell r="AB28">
            <v>97.25</v>
          </cell>
          <cell r="AC28">
            <v>97.25</v>
          </cell>
          <cell r="AD28">
            <v>97.25</v>
          </cell>
        </row>
        <row r="29">
          <cell r="AA29">
            <v>25</v>
          </cell>
          <cell r="AB29">
            <v>100.8888888888889</v>
          </cell>
          <cell r="AC29">
            <v>100.8888888888889</v>
          </cell>
          <cell r="AD29">
            <v>100.8888888888889</v>
          </cell>
        </row>
        <row r="30">
          <cell r="AA30">
            <v>26</v>
          </cell>
          <cell r="AB30">
            <v>104.52777777777779</v>
          </cell>
          <cell r="AC30">
            <v>104.52777777777779</v>
          </cell>
          <cell r="AD30">
            <v>104.52777777777779</v>
          </cell>
        </row>
        <row r="31">
          <cell r="AA31">
            <v>27</v>
          </cell>
          <cell r="AB31">
            <v>108.16666666666667</v>
          </cell>
          <cell r="AC31">
            <v>108.16666666666667</v>
          </cell>
          <cell r="AD31">
            <v>108.16666666666667</v>
          </cell>
        </row>
        <row r="32">
          <cell r="AA32">
            <v>28</v>
          </cell>
          <cell r="AB32">
            <v>111.80555555555556</v>
          </cell>
          <cell r="AC32">
            <v>111.80555555555556</v>
          </cell>
          <cell r="AD32">
            <v>111.80555555555556</v>
          </cell>
        </row>
        <row r="33">
          <cell r="AA33">
            <v>29</v>
          </cell>
          <cell r="AB33">
            <v>115.44444444444446</v>
          </cell>
          <cell r="AC33">
            <v>115.44444444444446</v>
          </cell>
          <cell r="AD33">
            <v>115.44444444444446</v>
          </cell>
        </row>
        <row r="34">
          <cell r="AA34">
            <v>30</v>
          </cell>
          <cell r="AB34">
            <v>119.08333333333333</v>
          </cell>
          <cell r="AC34">
            <v>119.08333333333333</v>
          </cell>
          <cell r="AD34">
            <v>119.08333333333333</v>
          </cell>
        </row>
        <row r="35">
          <cell r="AA35">
            <v>31</v>
          </cell>
          <cell r="AB35">
            <v>123.425</v>
          </cell>
          <cell r="AC35">
            <v>123.425</v>
          </cell>
          <cell r="AD35">
            <v>123.425</v>
          </cell>
        </row>
        <row r="36">
          <cell r="AA36">
            <v>32</v>
          </cell>
          <cell r="AB36">
            <v>127.76666666666667</v>
          </cell>
          <cell r="AC36">
            <v>127.76666666666667</v>
          </cell>
          <cell r="AD36">
            <v>127.76666666666667</v>
          </cell>
        </row>
        <row r="37">
          <cell r="AA37">
            <v>33</v>
          </cell>
          <cell r="AB37">
            <v>132.10833333333332</v>
          </cell>
          <cell r="AC37">
            <v>132.10833333333332</v>
          </cell>
          <cell r="AD37">
            <v>132.10833333333332</v>
          </cell>
        </row>
        <row r="38">
          <cell r="AA38">
            <v>34</v>
          </cell>
          <cell r="AB38">
            <v>136.45000000000002</v>
          </cell>
          <cell r="AC38">
            <v>136.45000000000002</v>
          </cell>
          <cell r="AD38">
            <v>136.45000000000002</v>
          </cell>
        </row>
        <row r="39">
          <cell r="AA39">
            <v>35</v>
          </cell>
          <cell r="AB39">
            <v>140.79166666666666</v>
          </cell>
          <cell r="AC39">
            <v>140.79166666666666</v>
          </cell>
          <cell r="AD39">
            <v>140.79166666666666</v>
          </cell>
        </row>
        <row r="40">
          <cell r="AA40">
            <v>36</v>
          </cell>
          <cell r="AB40">
            <v>145.13333333333333</v>
          </cell>
          <cell r="AC40">
            <v>145.13333333333333</v>
          </cell>
          <cell r="AD40">
            <v>145.13333333333333</v>
          </cell>
        </row>
        <row r="41">
          <cell r="AA41">
            <v>37</v>
          </cell>
          <cell r="AB41">
            <v>149.47499999999999</v>
          </cell>
          <cell r="AC41">
            <v>149.47499999999999</v>
          </cell>
          <cell r="AD41">
            <v>149.47499999999999</v>
          </cell>
        </row>
        <row r="42">
          <cell r="AA42">
            <v>38</v>
          </cell>
          <cell r="AB42">
            <v>153.81666666666666</v>
          </cell>
          <cell r="AC42">
            <v>153.81666666666666</v>
          </cell>
          <cell r="AD42">
            <v>153.81666666666666</v>
          </cell>
        </row>
        <row r="43">
          <cell r="AA43">
            <v>39</v>
          </cell>
          <cell r="AB43">
            <v>158.15833333333333</v>
          </cell>
          <cell r="AC43">
            <v>158.15833333333333</v>
          </cell>
          <cell r="AD43">
            <v>158.15833333333333</v>
          </cell>
        </row>
        <row r="44">
          <cell r="AA44">
            <v>40</v>
          </cell>
          <cell r="AB44">
            <v>162.5</v>
          </cell>
          <cell r="AC44">
            <v>162.5</v>
          </cell>
          <cell r="AD44">
            <v>162.5</v>
          </cell>
        </row>
        <row r="45">
          <cell r="AA45">
            <v>41</v>
          </cell>
          <cell r="AB45">
            <v>165.19166666666666</v>
          </cell>
          <cell r="AC45">
            <v>165.19166666666666</v>
          </cell>
          <cell r="AD45">
            <v>165.19166666666666</v>
          </cell>
        </row>
        <row r="46">
          <cell r="AA46">
            <v>42</v>
          </cell>
          <cell r="AB46">
            <v>167.88333333333333</v>
          </cell>
          <cell r="AC46">
            <v>167.88333333333333</v>
          </cell>
          <cell r="AD46">
            <v>167.88333333333333</v>
          </cell>
        </row>
        <row r="47">
          <cell r="AA47">
            <v>43</v>
          </cell>
          <cell r="AB47">
            <v>170.57500000000002</v>
          </cell>
          <cell r="AC47">
            <v>170.57500000000002</v>
          </cell>
          <cell r="AD47">
            <v>170.57500000000002</v>
          </cell>
        </row>
        <row r="48">
          <cell r="AA48">
            <v>44</v>
          </cell>
          <cell r="AB48">
            <v>173.26666666666665</v>
          </cell>
          <cell r="AC48">
            <v>173.26666666666665</v>
          </cell>
          <cell r="AD48">
            <v>173.26666666666665</v>
          </cell>
        </row>
        <row r="49">
          <cell r="AA49">
            <v>45</v>
          </cell>
          <cell r="AB49">
            <v>175.95833333333334</v>
          </cell>
          <cell r="AC49">
            <v>175.95833333333334</v>
          </cell>
          <cell r="AD49">
            <v>175.95833333333334</v>
          </cell>
        </row>
        <row r="50">
          <cell r="AA50">
            <v>46</v>
          </cell>
          <cell r="AB50">
            <v>178.65</v>
          </cell>
          <cell r="AC50">
            <v>178.65</v>
          </cell>
          <cell r="AD50">
            <v>178.65</v>
          </cell>
        </row>
        <row r="51">
          <cell r="AA51">
            <v>47</v>
          </cell>
          <cell r="AB51">
            <v>181.34166666666667</v>
          </cell>
          <cell r="AC51">
            <v>181.34166666666667</v>
          </cell>
          <cell r="AD51">
            <v>181.34166666666667</v>
          </cell>
        </row>
        <row r="52">
          <cell r="AA52">
            <v>48</v>
          </cell>
          <cell r="AB52">
            <v>184.03333333333333</v>
          </cell>
          <cell r="AC52">
            <v>184.03333333333333</v>
          </cell>
          <cell r="AD52">
            <v>184.03333333333333</v>
          </cell>
        </row>
        <row r="53">
          <cell r="AA53">
            <v>49</v>
          </cell>
          <cell r="AB53">
            <v>186.72499999999999</v>
          </cell>
          <cell r="AC53">
            <v>186.72499999999999</v>
          </cell>
          <cell r="AD53">
            <v>186.72499999999999</v>
          </cell>
        </row>
        <row r="54">
          <cell r="AA54">
            <v>50</v>
          </cell>
          <cell r="AB54">
            <v>189.41666666666666</v>
          </cell>
          <cell r="AC54">
            <v>189.41666666666666</v>
          </cell>
          <cell r="AD54">
            <v>189.41666666666666</v>
          </cell>
        </row>
        <row r="55">
          <cell r="AA55">
            <v>51</v>
          </cell>
          <cell r="AB55">
            <v>193.70000000000002</v>
          </cell>
          <cell r="AC55">
            <v>193.70000000000002</v>
          </cell>
          <cell r="AD55">
            <v>193.70000000000002</v>
          </cell>
        </row>
        <row r="56">
          <cell r="AA56">
            <v>52</v>
          </cell>
          <cell r="AB56">
            <v>197.98333333333335</v>
          </cell>
          <cell r="AC56">
            <v>197.98333333333335</v>
          </cell>
          <cell r="AD56">
            <v>197.98333333333335</v>
          </cell>
        </row>
        <row r="57">
          <cell r="AA57">
            <v>53</v>
          </cell>
          <cell r="AB57">
            <v>202.26666666666665</v>
          </cell>
          <cell r="AC57">
            <v>202.26666666666665</v>
          </cell>
          <cell r="AD57">
            <v>202.26666666666665</v>
          </cell>
        </row>
        <row r="58">
          <cell r="AA58">
            <v>54</v>
          </cell>
          <cell r="AB58">
            <v>206.54999999999998</v>
          </cell>
          <cell r="AC58">
            <v>206.54999999999998</v>
          </cell>
          <cell r="AD58">
            <v>206.54999999999998</v>
          </cell>
        </row>
        <row r="59">
          <cell r="AA59">
            <v>55</v>
          </cell>
          <cell r="AB59">
            <v>210.83333333333334</v>
          </cell>
          <cell r="AC59">
            <v>210.83333333333334</v>
          </cell>
          <cell r="AD59">
            <v>210.83333333333334</v>
          </cell>
        </row>
        <row r="60">
          <cell r="AA60">
            <v>56</v>
          </cell>
          <cell r="AB60">
            <v>215.11666666666667</v>
          </cell>
          <cell r="AC60">
            <v>215.11666666666667</v>
          </cell>
          <cell r="AD60">
            <v>215.11666666666667</v>
          </cell>
        </row>
        <row r="61">
          <cell r="AA61">
            <v>57</v>
          </cell>
          <cell r="AB61">
            <v>219.4</v>
          </cell>
          <cell r="AC61">
            <v>219.4</v>
          </cell>
          <cell r="AD61">
            <v>219.4</v>
          </cell>
        </row>
        <row r="62">
          <cell r="AA62">
            <v>58</v>
          </cell>
          <cell r="AB62">
            <v>223.68333333333331</v>
          </cell>
          <cell r="AC62">
            <v>223.68333333333331</v>
          </cell>
          <cell r="AD62">
            <v>223.68333333333331</v>
          </cell>
        </row>
        <row r="63">
          <cell r="AA63">
            <v>59</v>
          </cell>
          <cell r="AB63">
            <v>227.96666666666667</v>
          </cell>
          <cell r="AC63">
            <v>227.96666666666667</v>
          </cell>
          <cell r="AD63">
            <v>227.96666666666667</v>
          </cell>
        </row>
        <row r="64">
          <cell r="AA64">
            <v>60</v>
          </cell>
          <cell r="AB64">
            <v>232.25</v>
          </cell>
          <cell r="AC64">
            <v>232.25</v>
          </cell>
          <cell r="AD64">
            <v>232.25</v>
          </cell>
        </row>
        <row r="65">
          <cell r="AA65">
            <v>61</v>
          </cell>
          <cell r="AB65">
            <v>237.22499999999999</v>
          </cell>
          <cell r="AC65">
            <v>237.22499999999999</v>
          </cell>
          <cell r="AD65">
            <v>237.22499999999999</v>
          </cell>
        </row>
        <row r="66">
          <cell r="AA66">
            <v>62</v>
          </cell>
          <cell r="AB66">
            <v>242.20000000000002</v>
          </cell>
          <cell r="AC66">
            <v>242.20000000000002</v>
          </cell>
          <cell r="AD66">
            <v>242.20000000000002</v>
          </cell>
        </row>
        <row r="67">
          <cell r="AA67">
            <v>63</v>
          </cell>
          <cell r="AB67">
            <v>247.17499999999998</v>
          </cell>
          <cell r="AC67">
            <v>247.17499999999998</v>
          </cell>
          <cell r="AD67">
            <v>247.17499999999998</v>
          </cell>
        </row>
        <row r="68">
          <cell r="AA68">
            <v>64</v>
          </cell>
          <cell r="AB68">
            <v>252.15</v>
          </cell>
          <cell r="AC68">
            <v>252.15</v>
          </cell>
          <cell r="AD68">
            <v>252.15</v>
          </cell>
        </row>
        <row r="69">
          <cell r="AA69">
            <v>65</v>
          </cell>
          <cell r="AB69">
            <v>257.125</v>
          </cell>
          <cell r="AC69">
            <v>257.125</v>
          </cell>
          <cell r="AD69">
            <v>257.125</v>
          </cell>
        </row>
        <row r="70">
          <cell r="AA70">
            <v>66</v>
          </cell>
          <cell r="AB70">
            <v>262.09999999999997</v>
          </cell>
          <cell r="AC70">
            <v>262.09999999999997</v>
          </cell>
          <cell r="AD70">
            <v>262.09999999999997</v>
          </cell>
        </row>
        <row r="71">
          <cell r="AA71">
            <v>67</v>
          </cell>
          <cell r="AB71">
            <v>267.07499999999999</v>
          </cell>
          <cell r="AC71">
            <v>267.07499999999999</v>
          </cell>
          <cell r="AD71">
            <v>267.07499999999999</v>
          </cell>
        </row>
        <row r="72">
          <cell r="AA72">
            <v>68</v>
          </cell>
          <cell r="AB72">
            <v>272.05</v>
          </cell>
          <cell r="AC72">
            <v>272.05</v>
          </cell>
          <cell r="AD72">
            <v>272.05</v>
          </cell>
        </row>
        <row r="73">
          <cell r="AA73">
            <v>69</v>
          </cell>
          <cell r="AB73">
            <v>277.02500000000003</v>
          </cell>
          <cell r="AC73">
            <v>277.02500000000003</v>
          </cell>
          <cell r="AD73">
            <v>277.02500000000003</v>
          </cell>
        </row>
        <row r="74">
          <cell r="AA74">
            <v>70</v>
          </cell>
          <cell r="AB74">
            <v>282</v>
          </cell>
          <cell r="AC74">
            <v>282</v>
          </cell>
          <cell r="AD74">
            <v>282</v>
          </cell>
        </row>
        <row r="75">
          <cell r="AA75">
            <v>71</v>
          </cell>
          <cell r="AB75">
            <v>285</v>
          </cell>
          <cell r="AC75">
            <v>285</v>
          </cell>
          <cell r="AD75">
            <v>285</v>
          </cell>
        </row>
        <row r="76">
          <cell r="AA76">
            <v>72</v>
          </cell>
          <cell r="AB76">
            <v>288</v>
          </cell>
          <cell r="AC76">
            <v>288</v>
          </cell>
          <cell r="AD76">
            <v>288</v>
          </cell>
        </row>
        <row r="77">
          <cell r="AA77">
            <v>73</v>
          </cell>
          <cell r="AB77">
            <v>291</v>
          </cell>
          <cell r="AC77">
            <v>291</v>
          </cell>
          <cell r="AD77">
            <v>291</v>
          </cell>
        </row>
        <row r="78">
          <cell r="AA78">
            <v>74</v>
          </cell>
          <cell r="AB78">
            <v>294</v>
          </cell>
          <cell r="AC78">
            <v>294</v>
          </cell>
          <cell r="AD78">
            <v>294</v>
          </cell>
        </row>
        <row r="79">
          <cell r="AA79">
            <v>75</v>
          </cell>
          <cell r="AB79">
            <v>297</v>
          </cell>
          <cell r="AC79">
            <v>297</v>
          </cell>
          <cell r="AD79">
            <v>297</v>
          </cell>
        </row>
        <row r="80">
          <cell r="AA80">
            <v>76</v>
          </cell>
          <cell r="AB80">
            <v>300</v>
          </cell>
          <cell r="AC80">
            <v>300</v>
          </cell>
          <cell r="AD80">
            <v>300</v>
          </cell>
        </row>
        <row r="81">
          <cell r="AA81">
            <v>77</v>
          </cell>
          <cell r="AB81">
            <v>303</v>
          </cell>
          <cell r="AC81">
            <v>303</v>
          </cell>
          <cell r="AD81">
            <v>303</v>
          </cell>
        </row>
        <row r="82">
          <cell r="AA82">
            <v>78</v>
          </cell>
          <cell r="AB82">
            <v>306</v>
          </cell>
          <cell r="AC82">
            <v>306</v>
          </cell>
          <cell r="AD82">
            <v>306</v>
          </cell>
        </row>
        <row r="83">
          <cell r="AA83">
            <v>79</v>
          </cell>
          <cell r="AB83">
            <v>309</v>
          </cell>
          <cell r="AC83">
            <v>309</v>
          </cell>
          <cell r="AD83">
            <v>309</v>
          </cell>
        </row>
        <row r="84">
          <cell r="AA84">
            <v>80</v>
          </cell>
          <cell r="AB84">
            <v>312</v>
          </cell>
          <cell r="AC84">
            <v>312</v>
          </cell>
          <cell r="AD84">
            <v>312</v>
          </cell>
        </row>
        <row r="85">
          <cell r="AA85">
            <v>81</v>
          </cell>
          <cell r="AB85">
            <v>315</v>
          </cell>
          <cell r="AC85">
            <v>315</v>
          </cell>
          <cell r="AD85">
            <v>315</v>
          </cell>
        </row>
        <row r="86">
          <cell r="AA86">
            <v>82</v>
          </cell>
          <cell r="AB86">
            <v>318</v>
          </cell>
          <cell r="AC86">
            <v>318</v>
          </cell>
          <cell r="AD86">
            <v>318</v>
          </cell>
        </row>
        <row r="87">
          <cell r="AA87">
            <v>83</v>
          </cell>
          <cell r="AB87">
            <v>321</v>
          </cell>
          <cell r="AC87">
            <v>321</v>
          </cell>
          <cell r="AD87">
            <v>321</v>
          </cell>
        </row>
        <row r="88">
          <cell r="AA88">
            <v>84</v>
          </cell>
          <cell r="AB88">
            <v>324</v>
          </cell>
          <cell r="AC88">
            <v>324</v>
          </cell>
          <cell r="AD88">
            <v>324</v>
          </cell>
        </row>
        <row r="89">
          <cell r="AA89">
            <v>85</v>
          </cell>
          <cell r="AB89">
            <v>327</v>
          </cell>
          <cell r="AC89">
            <v>327</v>
          </cell>
          <cell r="AD89">
            <v>327</v>
          </cell>
        </row>
        <row r="90">
          <cell r="AA90">
            <v>86</v>
          </cell>
          <cell r="AB90">
            <v>330</v>
          </cell>
          <cell r="AC90">
            <v>330</v>
          </cell>
          <cell r="AD90">
            <v>330</v>
          </cell>
        </row>
        <row r="91">
          <cell r="AA91">
            <v>87</v>
          </cell>
          <cell r="AB91">
            <v>333</v>
          </cell>
          <cell r="AC91">
            <v>333</v>
          </cell>
          <cell r="AD91">
            <v>333</v>
          </cell>
        </row>
        <row r="92">
          <cell r="AA92">
            <v>88</v>
          </cell>
          <cell r="AB92">
            <v>336</v>
          </cell>
          <cell r="AC92">
            <v>336</v>
          </cell>
          <cell r="AD92">
            <v>336</v>
          </cell>
        </row>
        <row r="93">
          <cell r="AA93">
            <v>89</v>
          </cell>
          <cell r="AB93">
            <v>339</v>
          </cell>
          <cell r="AC93">
            <v>339</v>
          </cell>
          <cell r="AD93">
            <v>339</v>
          </cell>
        </row>
        <row r="94">
          <cell r="AA94">
            <v>90</v>
          </cell>
          <cell r="AB94">
            <v>342</v>
          </cell>
          <cell r="AC94">
            <v>342</v>
          </cell>
          <cell r="AD94">
            <v>342</v>
          </cell>
        </row>
        <row r="95">
          <cell r="AA95">
            <v>91</v>
          </cell>
          <cell r="AB95">
            <v>345</v>
          </cell>
          <cell r="AC95">
            <v>345</v>
          </cell>
          <cell r="AD95">
            <v>345</v>
          </cell>
        </row>
        <row r="96">
          <cell r="AA96">
            <v>92</v>
          </cell>
          <cell r="AB96">
            <v>348</v>
          </cell>
          <cell r="AC96">
            <v>348</v>
          </cell>
          <cell r="AD96">
            <v>348</v>
          </cell>
        </row>
        <row r="97">
          <cell r="AA97">
            <v>93</v>
          </cell>
          <cell r="AB97">
            <v>351</v>
          </cell>
          <cell r="AC97">
            <v>351</v>
          </cell>
          <cell r="AD97">
            <v>351</v>
          </cell>
        </row>
        <row r="98">
          <cell r="AA98">
            <v>94</v>
          </cell>
          <cell r="AB98">
            <v>354</v>
          </cell>
          <cell r="AC98">
            <v>354</v>
          </cell>
          <cell r="AD98">
            <v>354</v>
          </cell>
        </row>
        <row r="99">
          <cell r="AA99">
            <v>95</v>
          </cell>
          <cell r="AB99">
            <v>357</v>
          </cell>
          <cell r="AC99">
            <v>357</v>
          </cell>
          <cell r="AD99">
            <v>357</v>
          </cell>
        </row>
        <row r="100">
          <cell r="AA100">
            <v>96</v>
          </cell>
          <cell r="AB100">
            <v>360</v>
          </cell>
          <cell r="AC100">
            <v>360</v>
          </cell>
          <cell r="AD100">
            <v>360</v>
          </cell>
        </row>
        <row r="101">
          <cell r="AA101">
            <v>97</v>
          </cell>
          <cell r="AB101">
            <v>363</v>
          </cell>
          <cell r="AC101">
            <v>363</v>
          </cell>
          <cell r="AD101">
            <v>363</v>
          </cell>
        </row>
        <row r="102">
          <cell r="AA102">
            <v>98</v>
          </cell>
          <cell r="AB102">
            <v>366</v>
          </cell>
          <cell r="AC102">
            <v>366</v>
          </cell>
          <cell r="AD102">
            <v>366</v>
          </cell>
        </row>
        <row r="103">
          <cell r="AA103">
            <v>99</v>
          </cell>
          <cell r="AB103">
            <v>369</v>
          </cell>
          <cell r="AC103">
            <v>369</v>
          </cell>
          <cell r="AD103">
            <v>369</v>
          </cell>
        </row>
        <row r="104">
          <cell r="AA104">
            <v>100</v>
          </cell>
          <cell r="AB104">
            <v>372</v>
          </cell>
          <cell r="AC104">
            <v>372</v>
          </cell>
          <cell r="AD104">
            <v>372</v>
          </cell>
        </row>
      </sheetData>
      <sheetData sheetId="20">
        <row r="5">
          <cell r="AA5">
            <v>1</v>
          </cell>
          <cell r="AB5">
            <v>20.941666666666663</v>
          </cell>
          <cell r="AC5">
            <v>20.941666666666663</v>
          </cell>
          <cell r="AD5">
            <v>20.941666666666663</v>
          </cell>
        </row>
        <row r="6">
          <cell r="AA6">
            <v>2</v>
          </cell>
          <cell r="AB6">
            <v>41.883333333333326</v>
          </cell>
          <cell r="AC6">
            <v>41.883333333333326</v>
          </cell>
          <cell r="AD6">
            <v>41.883333333333326</v>
          </cell>
        </row>
        <row r="7">
          <cell r="AA7">
            <v>3</v>
          </cell>
          <cell r="AB7">
            <v>62.824999999999989</v>
          </cell>
          <cell r="AC7">
            <v>62.824999999999989</v>
          </cell>
          <cell r="AD7">
            <v>62.824999999999989</v>
          </cell>
        </row>
        <row r="8">
          <cell r="AA8">
            <v>4</v>
          </cell>
          <cell r="AB8">
            <v>83.766666666666652</v>
          </cell>
          <cell r="AC8">
            <v>83.766666666666652</v>
          </cell>
          <cell r="AD8">
            <v>83.766666666666652</v>
          </cell>
        </row>
        <row r="9">
          <cell r="AA9">
            <v>5</v>
          </cell>
          <cell r="AB9">
            <v>104.70833333333333</v>
          </cell>
          <cell r="AC9">
            <v>104.70833333333333</v>
          </cell>
          <cell r="AD9">
            <v>104.70833333333333</v>
          </cell>
        </row>
        <row r="10">
          <cell r="AA10">
            <v>6</v>
          </cell>
          <cell r="AB10">
            <v>125.64999999999999</v>
          </cell>
          <cell r="AC10">
            <v>125.64999999999999</v>
          </cell>
          <cell r="AD10">
            <v>125.64999999999999</v>
          </cell>
        </row>
        <row r="11">
          <cell r="AA11">
            <v>7</v>
          </cell>
          <cell r="AB11">
            <v>146.59166666666664</v>
          </cell>
          <cell r="AC11">
            <v>146.59166666666664</v>
          </cell>
          <cell r="AD11">
            <v>146.59166666666664</v>
          </cell>
        </row>
        <row r="12">
          <cell r="AA12">
            <v>8</v>
          </cell>
          <cell r="AB12">
            <v>167.53333333333333</v>
          </cell>
          <cell r="AC12">
            <v>167.53333333333333</v>
          </cell>
          <cell r="AD12">
            <v>167.53333333333333</v>
          </cell>
        </row>
        <row r="13">
          <cell r="AA13">
            <v>9</v>
          </cell>
          <cell r="AB13">
            <v>188.47499999999999</v>
          </cell>
          <cell r="AC13">
            <v>188.47499999999999</v>
          </cell>
          <cell r="AD13">
            <v>188.47499999999999</v>
          </cell>
        </row>
        <row r="14">
          <cell r="AA14">
            <v>10</v>
          </cell>
          <cell r="AB14">
            <v>209.41666666666666</v>
          </cell>
          <cell r="AC14">
            <v>209.41666666666666</v>
          </cell>
          <cell r="AD14">
            <v>209.41666666666666</v>
          </cell>
        </row>
        <row r="15">
          <cell r="AA15">
            <v>11</v>
          </cell>
          <cell r="AB15">
            <v>219.40833333333333</v>
          </cell>
          <cell r="AC15">
            <v>219.40833333333333</v>
          </cell>
          <cell r="AD15">
            <v>219.40833333333333</v>
          </cell>
        </row>
        <row r="16">
          <cell r="AA16">
            <v>12</v>
          </cell>
          <cell r="AB16">
            <v>229.39999999999998</v>
          </cell>
          <cell r="AC16">
            <v>229.39999999999998</v>
          </cell>
          <cell r="AD16">
            <v>229.39999999999998</v>
          </cell>
        </row>
        <row r="17">
          <cell r="AA17">
            <v>13</v>
          </cell>
          <cell r="AB17">
            <v>239.39166666666665</v>
          </cell>
          <cell r="AC17">
            <v>239.39166666666665</v>
          </cell>
          <cell r="AD17">
            <v>239.39166666666665</v>
          </cell>
        </row>
        <row r="18">
          <cell r="AA18">
            <v>14</v>
          </cell>
          <cell r="AB18">
            <v>249.38333333333333</v>
          </cell>
          <cell r="AC18">
            <v>249.38333333333333</v>
          </cell>
          <cell r="AD18">
            <v>249.38333333333333</v>
          </cell>
        </row>
        <row r="19">
          <cell r="AA19">
            <v>15</v>
          </cell>
          <cell r="AB19">
            <v>259.375</v>
          </cell>
          <cell r="AC19">
            <v>259.375</v>
          </cell>
          <cell r="AD19">
            <v>259.375</v>
          </cell>
        </row>
        <row r="20">
          <cell r="AA20">
            <v>16</v>
          </cell>
          <cell r="AB20">
            <v>269.36666666666667</v>
          </cell>
          <cell r="AC20">
            <v>269.36666666666667</v>
          </cell>
          <cell r="AD20">
            <v>269.36666666666667</v>
          </cell>
        </row>
        <row r="21">
          <cell r="AA21">
            <v>17</v>
          </cell>
          <cell r="AB21">
            <v>279.35833333333335</v>
          </cell>
          <cell r="AC21">
            <v>279.35833333333335</v>
          </cell>
          <cell r="AD21">
            <v>279.35833333333335</v>
          </cell>
        </row>
        <row r="22">
          <cell r="AA22">
            <v>18</v>
          </cell>
          <cell r="AB22">
            <v>289.34999999999997</v>
          </cell>
          <cell r="AC22">
            <v>289.34999999999997</v>
          </cell>
          <cell r="AD22">
            <v>289.34999999999997</v>
          </cell>
        </row>
        <row r="23">
          <cell r="AA23">
            <v>19</v>
          </cell>
          <cell r="AB23">
            <v>299.34166666666664</v>
          </cell>
          <cell r="AC23">
            <v>299.34166666666664</v>
          </cell>
          <cell r="AD23">
            <v>299.34166666666664</v>
          </cell>
        </row>
        <row r="24">
          <cell r="AA24">
            <v>20</v>
          </cell>
          <cell r="AB24">
            <v>309.33333333333331</v>
          </cell>
          <cell r="AC24">
            <v>309.33333333333331</v>
          </cell>
          <cell r="AD24">
            <v>309.33333333333331</v>
          </cell>
        </row>
        <row r="25">
          <cell r="AA25">
            <v>21</v>
          </cell>
          <cell r="AB25">
            <v>320.20833333333331</v>
          </cell>
          <cell r="AC25">
            <v>320.20833333333331</v>
          </cell>
          <cell r="AD25">
            <v>320.20833333333331</v>
          </cell>
        </row>
        <row r="26">
          <cell r="AA26">
            <v>22</v>
          </cell>
          <cell r="AB26">
            <v>331.08333333333331</v>
          </cell>
          <cell r="AC26">
            <v>331.08333333333331</v>
          </cell>
          <cell r="AD26">
            <v>331.08333333333331</v>
          </cell>
        </row>
        <row r="27">
          <cell r="AA27">
            <v>23</v>
          </cell>
          <cell r="AB27">
            <v>341.95833333333331</v>
          </cell>
          <cell r="AC27">
            <v>341.95833333333331</v>
          </cell>
          <cell r="AD27">
            <v>341.95833333333331</v>
          </cell>
        </row>
        <row r="28">
          <cell r="AA28">
            <v>24</v>
          </cell>
          <cell r="AB28">
            <v>352.83333333333331</v>
          </cell>
          <cell r="AC28">
            <v>352.83333333333331</v>
          </cell>
          <cell r="AD28">
            <v>352.83333333333331</v>
          </cell>
        </row>
        <row r="29">
          <cell r="AA29">
            <v>25</v>
          </cell>
          <cell r="AB29">
            <v>363.70833333333331</v>
          </cell>
          <cell r="AC29">
            <v>363.70833333333331</v>
          </cell>
          <cell r="AD29">
            <v>363.70833333333331</v>
          </cell>
        </row>
        <row r="30">
          <cell r="AA30">
            <v>26</v>
          </cell>
          <cell r="AB30">
            <v>374.58333333333331</v>
          </cell>
          <cell r="AC30">
            <v>374.58333333333331</v>
          </cell>
          <cell r="AD30">
            <v>374.58333333333331</v>
          </cell>
        </row>
        <row r="31">
          <cell r="AA31">
            <v>27</v>
          </cell>
          <cell r="AB31">
            <v>385.45833333333331</v>
          </cell>
          <cell r="AC31">
            <v>385.45833333333331</v>
          </cell>
          <cell r="AD31">
            <v>385.45833333333331</v>
          </cell>
        </row>
        <row r="32">
          <cell r="AA32">
            <v>28</v>
          </cell>
          <cell r="AB32">
            <v>396.33333333333331</v>
          </cell>
          <cell r="AC32">
            <v>396.33333333333331</v>
          </cell>
          <cell r="AD32">
            <v>396.33333333333331</v>
          </cell>
        </row>
        <row r="33">
          <cell r="AA33">
            <v>29</v>
          </cell>
          <cell r="AB33">
            <v>407.20833333333331</v>
          </cell>
          <cell r="AC33">
            <v>407.20833333333331</v>
          </cell>
          <cell r="AD33">
            <v>407.20833333333331</v>
          </cell>
        </row>
        <row r="34">
          <cell r="AA34">
            <v>30</v>
          </cell>
          <cell r="AB34">
            <v>418.08333333333331</v>
          </cell>
          <cell r="AC34">
            <v>418.08333333333331</v>
          </cell>
          <cell r="AD34">
            <v>418.08333333333331</v>
          </cell>
        </row>
        <row r="35">
          <cell r="AA35">
            <v>30.933333333333334</v>
          </cell>
          <cell r="AB35">
            <v>432.52499999999998</v>
          </cell>
          <cell r="AC35">
            <v>432.52499999999998</v>
          </cell>
          <cell r="AD35">
            <v>432.52499999999998</v>
          </cell>
        </row>
        <row r="36">
          <cell r="AA36">
            <v>31.866666666666667</v>
          </cell>
          <cell r="AB36">
            <v>446.96666666666664</v>
          </cell>
          <cell r="AC36">
            <v>446.96666666666664</v>
          </cell>
          <cell r="AD36">
            <v>446.96666666666664</v>
          </cell>
        </row>
        <row r="37">
          <cell r="AA37">
            <v>32.799999999999997</v>
          </cell>
          <cell r="AB37">
            <v>461.4083333333333</v>
          </cell>
          <cell r="AC37">
            <v>461.4083333333333</v>
          </cell>
          <cell r="AD37">
            <v>461.4083333333333</v>
          </cell>
        </row>
        <row r="38">
          <cell r="AA38">
            <v>33.733333333333334</v>
          </cell>
          <cell r="AB38">
            <v>475.84999999999997</v>
          </cell>
          <cell r="AC38">
            <v>475.84999999999997</v>
          </cell>
          <cell r="AD38">
            <v>475.84999999999997</v>
          </cell>
        </row>
        <row r="39">
          <cell r="AA39">
            <v>34.666666666666664</v>
          </cell>
          <cell r="AB39">
            <v>490.29166666666663</v>
          </cell>
          <cell r="AC39">
            <v>490.29166666666663</v>
          </cell>
          <cell r="AD39">
            <v>490.29166666666663</v>
          </cell>
        </row>
        <row r="40">
          <cell r="AA40">
            <v>35.6</v>
          </cell>
          <cell r="AB40">
            <v>504.73333333333335</v>
          </cell>
          <cell r="AC40">
            <v>504.73333333333335</v>
          </cell>
          <cell r="AD40">
            <v>504.73333333333335</v>
          </cell>
        </row>
        <row r="41">
          <cell r="AA41">
            <v>36.533333333333331</v>
          </cell>
          <cell r="AB41">
            <v>519.17499999999995</v>
          </cell>
          <cell r="AC41">
            <v>519.17499999999995</v>
          </cell>
          <cell r="AD41">
            <v>519.17499999999995</v>
          </cell>
        </row>
        <row r="42">
          <cell r="AA42">
            <v>37.466666666666669</v>
          </cell>
          <cell r="AB42">
            <v>533.61666666666667</v>
          </cell>
          <cell r="AC42">
            <v>533.61666666666667</v>
          </cell>
          <cell r="AD42">
            <v>533.61666666666667</v>
          </cell>
        </row>
        <row r="43">
          <cell r="AA43">
            <v>38.4</v>
          </cell>
          <cell r="AB43">
            <v>548.05833333333339</v>
          </cell>
          <cell r="AC43">
            <v>548.05833333333339</v>
          </cell>
          <cell r="AD43">
            <v>548.05833333333339</v>
          </cell>
        </row>
        <row r="44">
          <cell r="AA44">
            <v>39.333333333333336</v>
          </cell>
          <cell r="AB44">
            <v>562.5</v>
          </cell>
          <cell r="AC44">
            <v>562.5</v>
          </cell>
          <cell r="AD44">
            <v>562.5</v>
          </cell>
        </row>
        <row r="45">
          <cell r="AA45">
            <v>40.266666666666666</v>
          </cell>
          <cell r="AB45">
            <v>573.70000000000005</v>
          </cell>
          <cell r="AC45">
            <v>573.70000000000005</v>
          </cell>
          <cell r="AD45">
            <v>573.70000000000005</v>
          </cell>
        </row>
        <row r="46">
          <cell r="AA46">
            <v>41.2</v>
          </cell>
          <cell r="AB46">
            <v>584.9</v>
          </cell>
          <cell r="AC46">
            <v>584.9</v>
          </cell>
          <cell r="AD46">
            <v>584.9</v>
          </cell>
        </row>
        <row r="47">
          <cell r="AA47">
            <v>42.133333333333333</v>
          </cell>
          <cell r="AB47">
            <v>596.1</v>
          </cell>
          <cell r="AC47">
            <v>596.1</v>
          </cell>
          <cell r="AD47">
            <v>596.1</v>
          </cell>
        </row>
        <row r="48">
          <cell r="AA48">
            <v>43.066666666666663</v>
          </cell>
          <cell r="AB48">
            <v>607.29999999999995</v>
          </cell>
          <cell r="AC48">
            <v>607.29999999999995</v>
          </cell>
          <cell r="AD48">
            <v>607.29999999999995</v>
          </cell>
        </row>
        <row r="49">
          <cell r="AA49">
            <v>44</v>
          </cell>
          <cell r="AB49">
            <v>618.5</v>
          </cell>
          <cell r="AC49">
            <v>618.5</v>
          </cell>
          <cell r="AD49">
            <v>618.5</v>
          </cell>
        </row>
        <row r="50">
          <cell r="AA50">
            <v>45.06666666666667</v>
          </cell>
          <cell r="AB50">
            <v>629.70000000000005</v>
          </cell>
          <cell r="AC50">
            <v>629.70000000000005</v>
          </cell>
          <cell r="AD50">
            <v>629.70000000000005</v>
          </cell>
        </row>
        <row r="51">
          <cell r="AA51">
            <v>46.133333333333333</v>
          </cell>
          <cell r="AB51">
            <v>640.9</v>
          </cell>
          <cell r="AC51">
            <v>640.9</v>
          </cell>
          <cell r="AD51">
            <v>640.9</v>
          </cell>
        </row>
        <row r="52">
          <cell r="AA52">
            <v>47.2</v>
          </cell>
          <cell r="AB52">
            <v>652.1</v>
          </cell>
          <cell r="AC52">
            <v>652.1</v>
          </cell>
          <cell r="AD52">
            <v>652.1</v>
          </cell>
        </row>
        <row r="53">
          <cell r="AA53">
            <v>48.266666666666666</v>
          </cell>
          <cell r="AB53">
            <v>663.3</v>
          </cell>
          <cell r="AC53">
            <v>663.3</v>
          </cell>
          <cell r="AD53">
            <v>663.3</v>
          </cell>
        </row>
        <row r="54">
          <cell r="AA54">
            <v>49.333333333333336</v>
          </cell>
          <cell r="AB54">
            <v>674.5</v>
          </cell>
          <cell r="AC54">
            <v>674.5</v>
          </cell>
          <cell r="AD54">
            <v>674.5</v>
          </cell>
        </row>
        <row r="55">
          <cell r="AA55">
            <v>50.4</v>
          </cell>
          <cell r="AB55">
            <v>675.97500000000002</v>
          </cell>
          <cell r="AC55">
            <v>675.97500000000002</v>
          </cell>
          <cell r="AD55">
            <v>675.97500000000002</v>
          </cell>
        </row>
        <row r="56">
          <cell r="AA56">
            <v>51.466666666666669</v>
          </cell>
          <cell r="AB56">
            <v>677.45</v>
          </cell>
          <cell r="AC56">
            <v>677.45</v>
          </cell>
          <cell r="AD56">
            <v>677.45</v>
          </cell>
        </row>
        <row r="57">
          <cell r="AA57">
            <v>52.533333333333331</v>
          </cell>
          <cell r="AB57">
            <v>678.92499999999995</v>
          </cell>
          <cell r="AC57">
            <v>678.92499999999995</v>
          </cell>
          <cell r="AD57">
            <v>678.92499999999995</v>
          </cell>
        </row>
        <row r="58">
          <cell r="AA58">
            <v>53.6</v>
          </cell>
          <cell r="AB58">
            <v>680.4</v>
          </cell>
          <cell r="AC58">
            <v>680.4</v>
          </cell>
          <cell r="AD58">
            <v>680.4</v>
          </cell>
        </row>
        <row r="59">
          <cell r="AA59">
            <v>54.666666666666664</v>
          </cell>
          <cell r="AB59">
            <v>681.875</v>
          </cell>
          <cell r="AC59">
            <v>681.875</v>
          </cell>
          <cell r="AD59">
            <v>681.875</v>
          </cell>
        </row>
        <row r="60">
          <cell r="AA60">
            <v>55.733333333333334</v>
          </cell>
          <cell r="AB60">
            <v>683.35</v>
          </cell>
          <cell r="AC60">
            <v>683.35</v>
          </cell>
          <cell r="AD60">
            <v>683.35</v>
          </cell>
        </row>
        <row r="61">
          <cell r="AA61">
            <v>56.8</v>
          </cell>
          <cell r="AB61">
            <v>684.82500000000005</v>
          </cell>
          <cell r="AC61">
            <v>684.82500000000005</v>
          </cell>
          <cell r="AD61">
            <v>684.82500000000005</v>
          </cell>
        </row>
        <row r="62">
          <cell r="AA62">
            <v>57.866666666666667</v>
          </cell>
          <cell r="AB62">
            <v>686.3</v>
          </cell>
          <cell r="AC62">
            <v>686.3</v>
          </cell>
          <cell r="AD62">
            <v>686.3</v>
          </cell>
        </row>
        <row r="63">
          <cell r="AA63">
            <v>58.933333333333337</v>
          </cell>
          <cell r="AB63">
            <v>687.77499999999998</v>
          </cell>
          <cell r="AC63">
            <v>687.77499999999998</v>
          </cell>
          <cell r="AD63">
            <v>687.77499999999998</v>
          </cell>
        </row>
        <row r="64">
          <cell r="AA64">
            <v>60</v>
          </cell>
          <cell r="AB64">
            <v>689.25</v>
          </cell>
          <cell r="AC64">
            <v>689.25</v>
          </cell>
          <cell r="AD64">
            <v>689.25</v>
          </cell>
        </row>
        <row r="65">
          <cell r="AA65">
            <v>60.93333333333333</v>
          </cell>
          <cell r="AB65">
            <v>704.92499999999995</v>
          </cell>
          <cell r="AC65">
            <v>704.92499999999995</v>
          </cell>
          <cell r="AD65">
            <v>704.92499999999995</v>
          </cell>
        </row>
        <row r="66">
          <cell r="AA66">
            <v>61.866666666666667</v>
          </cell>
          <cell r="AB66">
            <v>720.6</v>
          </cell>
          <cell r="AC66">
            <v>720.6</v>
          </cell>
          <cell r="AD66">
            <v>720.6</v>
          </cell>
        </row>
        <row r="67">
          <cell r="AA67">
            <v>62.8</v>
          </cell>
          <cell r="AB67">
            <v>736.27499999999998</v>
          </cell>
          <cell r="AC67">
            <v>736.27499999999998</v>
          </cell>
          <cell r="AD67">
            <v>736.27499999999998</v>
          </cell>
        </row>
        <row r="68">
          <cell r="AA68">
            <v>63.733333333333334</v>
          </cell>
          <cell r="AB68">
            <v>751.95</v>
          </cell>
          <cell r="AC68">
            <v>751.95</v>
          </cell>
          <cell r="AD68">
            <v>751.95</v>
          </cell>
        </row>
        <row r="69">
          <cell r="AA69">
            <v>64.666666666666671</v>
          </cell>
          <cell r="AB69">
            <v>767.625</v>
          </cell>
          <cell r="AC69">
            <v>767.625</v>
          </cell>
          <cell r="AD69">
            <v>767.625</v>
          </cell>
        </row>
        <row r="70">
          <cell r="AA70">
            <v>65.599999999999994</v>
          </cell>
          <cell r="AB70">
            <v>783.3</v>
          </cell>
          <cell r="AC70">
            <v>783.3</v>
          </cell>
          <cell r="AD70">
            <v>783.3</v>
          </cell>
        </row>
        <row r="71">
          <cell r="AA71">
            <v>66.533333333333331</v>
          </cell>
          <cell r="AB71">
            <v>798.97500000000002</v>
          </cell>
          <cell r="AC71">
            <v>798.97500000000002</v>
          </cell>
          <cell r="AD71">
            <v>798.97500000000002</v>
          </cell>
        </row>
        <row r="72">
          <cell r="AA72">
            <v>67.466666666666669</v>
          </cell>
          <cell r="AB72">
            <v>814.65</v>
          </cell>
          <cell r="AC72">
            <v>814.65</v>
          </cell>
          <cell r="AD72">
            <v>814.65</v>
          </cell>
        </row>
        <row r="73">
          <cell r="AA73">
            <v>68.400000000000006</v>
          </cell>
          <cell r="AB73">
            <v>830.32500000000005</v>
          </cell>
          <cell r="AC73">
            <v>830.32500000000005</v>
          </cell>
          <cell r="AD73">
            <v>830.32500000000005</v>
          </cell>
        </row>
        <row r="74">
          <cell r="AA74">
            <v>69.333333333333329</v>
          </cell>
          <cell r="AB74">
            <v>846</v>
          </cell>
          <cell r="AC74">
            <v>846</v>
          </cell>
          <cell r="AD74">
            <v>846</v>
          </cell>
        </row>
        <row r="75">
          <cell r="AA75">
            <v>70.266666666666666</v>
          </cell>
          <cell r="AB75">
            <v>855</v>
          </cell>
          <cell r="AC75">
            <v>855</v>
          </cell>
          <cell r="AD75">
            <v>855</v>
          </cell>
        </row>
        <row r="76">
          <cell r="AA76">
            <v>71.2</v>
          </cell>
          <cell r="AB76">
            <v>864</v>
          </cell>
          <cell r="AC76">
            <v>864</v>
          </cell>
          <cell r="AD76">
            <v>864</v>
          </cell>
        </row>
        <row r="77">
          <cell r="AA77">
            <v>72.133333333333326</v>
          </cell>
          <cell r="AB77">
            <v>873</v>
          </cell>
          <cell r="AC77">
            <v>873</v>
          </cell>
          <cell r="AD77">
            <v>873</v>
          </cell>
        </row>
        <row r="78">
          <cell r="AA78">
            <v>73.066666666666663</v>
          </cell>
          <cell r="AB78">
            <v>882</v>
          </cell>
          <cell r="AC78">
            <v>882</v>
          </cell>
          <cell r="AD78">
            <v>882</v>
          </cell>
        </row>
        <row r="79">
          <cell r="AA79">
            <v>74</v>
          </cell>
          <cell r="AB79">
            <v>891</v>
          </cell>
          <cell r="AC79">
            <v>891</v>
          </cell>
          <cell r="AD79">
            <v>891</v>
          </cell>
        </row>
        <row r="80">
          <cell r="AA80">
            <v>74.986666666666665</v>
          </cell>
          <cell r="AB80">
            <v>900</v>
          </cell>
          <cell r="AC80">
            <v>900</v>
          </cell>
          <cell r="AD80">
            <v>900</v>
          </cell>
        </row>
        <row r="81">
          <cell r="AA81">
            <v>75.973333333333329</v>
          </cell>
          <cell r="AB81">
            <v>909</v>
          </cell>
          <cell r="AC81">
            <v>909</v>
          </cell>
          <cell r="AD81">
            <v>909</v>
          </cell>
        </row>
        <row r="82">
          <cell r="AA82">
            <v>76.959999999999994</v>
          </cell>
          <cell r="AB82">
            <v>918</v>
          </cell>
          <cell r="AC82">
            <v>918</v>
          </cell>
          <cell r="AD82">
            <v>918</v>
          </cell>
        </row>
        <row r="83">
          <cell r="AA83">
            <v>77.946666666666673</v>
          </cell>
          <cell r="AB83">
            <v>927</v>
          </cell>
          <cell r="AC83">
            <v>927</v>
          </cell>
          <cell r="AD83">
            <v>927</v>
          </cell>
        </row>
        <row r="84">
          <cell r="AA84">
            <v>78.933333333333337</v>
          </cell>
          <cell r="AB84">
            <v>936</v>
          </cell>
          <cell r="AC84">
            <v>936</v>
          </cell>
          <cell r="AD84">
            <v>936</v>
          </cell>
        </row>
        <row r="85">
          <cell r="AA85">
            <v>79.92</v>
          </cell>
          <cell r="AB85">
            <v>945</v>
          </cell>
          <cell r="AC85">
            <v>945</v>
          </cell>
          <cell r="AD85">
            <v>945</v>
          </cell>
        </row>
        <row r="86">
          <cell r="AA86">
            <v>80.906666666666666</v>
          </cell>
          <cell r="AB86">
            <v>954</v>
          </cell>
          <cell r="AC86">
            <v>954</v>
          </cell>
          <cell r="AD86">
            <v>954</v>
          </cell>
        </row>
        <row r="87">
          <cell r="AA87">
            <v>81.893333333333331</v>
          </cell>
          <cell r="AB87">
            <v>963</v>
          </cell>
          <cell r="AC87">
            <v>963</v>
          </cell>
          <cell r="AD87">
            <v>963</v>
          </cell>
        </row>
        <row r="88">
          <cell r="AA88">
            <v>82.88</v>
          </cell>
          <cell r="AB88">
            <v>972</v>
          </cell>
          <cell r="AC88">
            <v>972</v>
          </cell>
          <cell r="AD88">
            <v>972</v>
          </cell>
        </row>
        <row r="89">
          <cell r="AA89">
            <v>83.866666666666674</v>
          </cell>
          <cell r="AB89">
            <v>981</v>
          </cell>
          <cell r="AC89">
            <v>981</v>
          </cell>
          <cell r="AD89">
            <v>981</v>
          </cell>
        </row>
        <row r="90">
          <cell r="AA90">
            <v>84.853333333333339</v>
          </cell>
          <cell r="AB90">
            <v>990</v>
          </cell>
          <cell r="AC90">
            <v>990</v>
          </cell>
          <cell r="AD90">
            <v>990</v>
          </cell>
        </row>
        <row r="91">
          <cell r="AA91">
            <v>85.84</v>
          </cell>
          <cell r="AB91">
            <v>999</v>
          </cell>
          <cell r="AC91">
            <v>999</v>
          </cell>
          <cell r="AD91">
            <v>999</v>
          </cell>
        </row>
        <row r="92">
          <cell r="AA92">
            <v>86.826666666666668</v>
          </cell>
          <cell r="AB92">
            <v>1008</v>
          </cell>
          <cell r="AC92">
            <v>1008</v>
          </cell>
          <cell r="AD92">
            <v>1008</v>
          </cell>
        </row>
        <row r="93">
          <cell r="AA93">
            <v>87.813333333333333</v>
          </cell>
          <cell r="AB93">
            <v>1017</v>
          </cell>
          <cell r="AC93">
            <v>1017</v>
          </cell>
          <cell r="AD93">
            <v>1017</v>
          </cell>
        </row>
        <row r="94">
          <cell r="AA94">
            <v>88.8</v>
          </cell>
          <cell r="AB94">
            <v>1026</v>
          </cell>
          <cell r="AC94">
            <v>1026</v>
          </cell>
          <cell r="AD94">
            <v>1026</v>
          </cell>
        </row>
        <row r="95">
          <cell r="AA95">
            <v>89.786666666666662</v>
          </cell>
          <cell r="AB95">
            <v>1035</v>
          </cell>
          <cell r="AC95">
            <v>1035</v>
          </cell>
          <cell r="AD95">
            <v>1035</v>
          </cell>
        </row>
        <row r="96">
          <cell r="AA96">
            <v>90.773333333333341</v>
          </cell>
          <cell r="AB96">
            <v>1044</v>
          </cell>
          <cell r="AC96">
            <v>1044</v>
          </cell>
          <cell r="AD96">
            <v>1044</v>
          </cell>
        </row>
        <row r="97">
          <cell r="AA97">
            <v>91.76</v>
          </cell>
          <cell r="AB97">
            <v>1053</v>
          </cell>
          <cell r="AC97">
            <v>1053</v>
          </cell>
          <cell r="AD97">
            <v>1053</v>
          </cell>
        </row>
        <row r="98">
          <cell r="AA98">
            <v>92.74666666666667</v>
          </cell>
          <cell r="AB98">
            <v>1062</v>
          </cell>
          <cell r="AC98">
            <v>1062</v>
          </cell>
          <cell r="AD98">
            <v>1062</v>
          </cell>
        </row>
        <row r="99">
          <cell r="AA99">
            <v>93.733333333333334</v>
          </cell>
          <cell r="AB99">
            <v>1071</v>
          </cell>
          <cell r="AC99">
            <v>1071</v>
          </cell>
          <cell r="AD99">
            <v>1071</v>
          </cell>
        </row>
        <row r="100">
          <cell r="AA100">
            <v>94.72</v>
          </cell>
          <cell r="AB100">
            <v>1080</v>
          </cell>
          <cell r="AC100">
            <v>1080</v>
          </cell>
          <cell r="AD100">
            <v>1080</v>
          </cell>
        </row>
        <row r="101">
          <cell r="AA101">
            <v>95.706666666666663</v>
          </cell>
          <cell r="AB101">
            <v>1089</v>
          </cell>
          <cell r="AC101">
            <v>1089</v>
          </cell>
          <cell r="AD101">
            <v>1089</v>
          </cell>
        </row>
        <row r="102">
          <cell r="AA102">
            <v>96.693333333333328</v>
          </cell>
          <cell r="AB102">
            <v>1098</v>
          </cell>
          <cell r="AC102">
            <v>1098</v>
          </cell>
          <cell r="AD102">
            <v>1098</v>
          </cell>
        </row>
        <row r="103">
          <cell r="AA103">
            <v>97.68</v>
          </cell>
          <cell r="AB103">
            <v>1107</v>
          </cell>
          <cell r="AC103">
            <v>1107</v>
          </cell>
          <cell r="AD103">
            <v>1107</v>
          </cell>
        </row>
        <row r="104">
          <cell r="AA104">
            <v>98.666666666666671</v>
          </cell>
          <cell r="AB104">
            <v>1116</v>
          </cell>
          <cell r="AC104">
            <v>1116</v>
          </cell>
          <cell r="AD104">
            <v>1116</v>
          </cell>
        </row>
      </sheetData>
      <sheetData sheetId="21">
        <row r="5">
          <cell r="AA5">
            <v>1</v>
          </cell>
          <cell r="AB5">
            <v>20.941666666666663</v>
          </cell>
          <cell r="AC5">
            <v>20.941666666666663</v>
          </cell>
          <cell r="AD5">
            <v>20.941666666666663</v>
          </cell>
        </row>
        <row r="6">
          <cell r="AA6">
            <v>2</v>
          </cell>
          <cell r="AB6">
            <v>41.883333333333326</v>
          </cell>
          <cell r="AC6">
            <v>41.883333333333326</v>
          </cell>
          <cell r="AD6">
            <v>41.883333333333326</v>
          </cell>
        </row>
        <row r="7">
          <cell r="AA7">
            <v>3</v>
          </cell>
          <cell r="AB7">
            <v>62.824999999999989</v>
          </cell>
          <cell r="AC7">
            <v>62.824999999999989</v>
          </cell>
          <cell r="AD7">
            <v>62.824999999999989</v>
          </cell>
        </row>
        <row r="8">
          <cell r="AA8">
            <v>4</v>
          </cell>
          <cell r="AB8">
            <v>83.766666666666652</v>
          </cell>
          <cell r="AC8">
            <v>83.766666666666652</v>
          </cell>
          <cell r="AD8">
            <v>83.766666666666652</v>
          </cell>
        </row>
        <row r="9">
          <cell r="AA9">
            <v>5</v>
          </cell>
          <cell r="AB9">
            <v>104.70833333333333</v>
          </cell>
          <cell r="AC9">
            <v>104.70833333333333</v>
          </cell>
          <cell r="AD9">
            <v>104.70833333333333</v>
          </cell>
        </row>
        <row r="10">
          <cell r="AA10">
            <v>6</v>
          </cell>
          <cell r="AB10">
            <v>125.64999999999999</v>
          </cell>
          <cell r="AC10">
            <v>125.64999999999999</v>
          </cell>
          <cell r="AD10">
            <v>125.64999999999999</v>
          </cell>
        </row>
        <row r="11">
          <cell r="AA11">
            <v>7</v>
          </cell>
          <cell r="AB11">
            <v>146.59166666666664</v>
          </cell>
          <cell r="AC11">
            <v>146.59166666666664</v>
          </cell>
          <cell r="AD11">
            <v>146.59166666666664</v>
          </cell>
        </row>
        <row r="12">
          <cell r="AA12">
            <v>8</v>
          </cell>
          <cell r="AB12">
            <v>167.53333333333333</v>
          </cell>
          <cell r="AC12">
            <v>167.53333333333333</v>
          </cell>
          <cell r="AD12">
            <v>167.53333333333333</v>
          </cell>
        </row>
        <row r="13">
          <cell r="AA13">
            <v>9</v>
          </cell>
          <cell r="AB13">
            <v>188.47499999999999</v>
          </cell>
          <cell r="AC13">
            <v>188.47499999999999</v>
          </cell>
          <cell r="AD13">
            <v>188.47499999999999</v>
          </cell>
        </row>
        <row r="14">
          <cell r="AA14">
            <v>10</v>
          </cell>
          <cell r="AB14">
            <v>209.41666666666666</v>
          </cell>
          <cell r="AC14">
            <v>209.41666666666666</v>
          </cell>
          <cell r="AD14">
            <v>209.41666666666666</v>
          </cell>
        </row>
        <row r="15">
          <cell r="AA15">
            <v>11</v>
          </cell>
          <cell r="AB15">
            <v>219.40833333333333</v>
          </cell>
          <cell r="AC15">
            <v>219.40833333333333</v>
          </cell>
          <cell r="AD15">
            <v>219.40833333333333</v>
          </cell>
        </row>
        <row r="16">
          <cell r="AA16">
            <v>12</v>
          </cell>
          <cell r="AB16">
            <v>229.39999999999998</v>
          </cell>
          <cell r="AC16">
            <v>229.39999999999998</v>
          </cell>
          <cell r="AD16">
            <v>229.39999999999998</v>
          </cell>
        </row>
        <row r="17">
          <cell r="AA17">
            <v>13</v>
          </cell>
          <cell r="AB17">
            <v>239.39166666666665</v>
          </cell>
          <cell r="AC17">
            <v>239.39166666666665</v>
          </cell>
          <cell r="AD17">
            <v>239.39166666666665</v>
          </cell>
        </row>
        <row r="18">
          <cell r="AA18">
            <v>14</v>
          </cell>
          <cell r="AB18">
            <v>249.38333333333333</v>
          </cell>
          <cell r="AC18">
            <v>249.38333333333333</v>
          </cell>
          <cell r="AD18">
            <v>249.38333333333333</v>
          </cell>
        </row>
        <row r="19">
          <cell r="AA19">
            <v>15</v>
          </cell>
          <cell r="AB19">
            <v>259.375</v>
          </cell>
          <cell r="AC19">
            <v>259.375</v>
          </cell>
          <cell r="AD19">
            <v>259.375</v>
          </cell>
        </row>
        <row r="20">
          <cell r="AA20">
            <v>16</v>
          </cell>
          <cell r="AB20">
            <v>269.36666666666667</v>
          </cell>
          <cell r="AC20">
            <v>269.36666666666667</v>
          </cell>
          <cell r="AD20">
            <v>269.36666666666667</v>
          </cell>
        </row>
        <row r="21">
          <cell r="AA21">
            <v>17</v>
          </cell>
          <cell r="AB21">
            <v>279.35833333333335</v>
          </cell>
          <cell r="AC21">
            <v>279.35833333333335</v>
          </cell>
          <cell r="AD21">
            <v>279.35833333333335</v>
          </cell>
        </row>
        <row r="22">
          <cell r="AA22">
            <v>18</v>
          </cell>
          <cell r="AB22">
            <v>289.34999999999997</v>
          </cell>
          <cell r="AC22">
            <v>289.34999999999997</v>
          </cell>
          <cell r="AD22">
            <v>289.34999999999997</v>
          </cell>
        </row>
        <row r="23">
          <cell r="AA23">
            <v>19</v>
          </cell>
          <cell r="AB23">
            <v>299.34166666666664</v>
          </cell>
          <cell r="AC23">
            <v>299.34166666666664</v>
          </cell>
          <cell r="AD23">
            <v>299.34166666666664</v>
          </cell>
        </row>
        <row r="24">
          <cell r="AA24">
            <v>20</v>
          </cell>
          <cell r="AB24">
            <v>309.33333333333331</v>
          </cell>
          <cell r="AC24">
            <v>309.33333333333331</v>
          </cell>
          <cell r="AD24">
            <v>309.33333333333331</v>
          </cell>
        </row>
        <row r="25">
          <cell r="AA25">
            <v>21</v>
          </cell>
          <cell r="AB25">
            <v>320.20833333333331</v>
          </cell>
          <cell r="AC25">
            <v>320.20833333333331</v>
          </cell>
          <cell r="AD25">
            <v>320.20833333333331</v>
          </cell>
        </row>
        <row r="26">
          <cell r="AA26">
            <v>22</v>
          </cell>
          <cell r="AB26">
            <v>331.08333333333331</v>
          </cell>
          <cell r="AC26">
            <v>331.08333333333331</v>
          </cell>
          <cell r="AD26">
            <v>331.08333333333331</v>
          </cell>
        </row>
        <row r="27">
          <cell r="AA27">
            <v>23</v>
          </cell>
          <cell r="AB27">
            <v>341.95833333333331</v>
          </cell>
          <cell r="AC27">
            <v>341.95833333333331</v>
          </cell>
          <cell r="AD27">
            <v>341.95833333333331</v>
          </cell>
        </row>
        <row r="28">
          <cell r="AA28">
            <v>24</v>
          </cell>
          <cell r="AB28">
            <v>352.83333333333331</v>
          </cell>
          <cell r="AC28">
            <v>352.83333333333331</v>
          </cell>
          <cell r="AD28">
            <v>352.83333333333331</v>
          </cell>
        </row>
        <row r="29">
          <cell r="AA29">
            <v>25</v>
          </cell>
          <cell r="AB29">
            <v>363.70833333333331</v>
          </cell>
          <cell r="AC29">
            <v>363.70833333333331</v>
          </cell>
          <cell r="AD29">
            <v>363.70833333333331</v>
          </cell>
        </row>
        <row r="30">
          <cell r="AA30">
            <v>26</v>
          </cell>
          <cell r="AB30">
            <v>374.58333333333331</v>
          </cell>
          <cell r="AC30">
            <v>374.58333333333331</v>
          </cell>
          <cell r="AD30">
            <v>374.58333333333331</v>
          </cell>
        </row>
        <row r="31">
          <cell r="AA31">
            <v>27</v>
          </cell>
          <cell r="AB31">
            <v>385.45833333333331</v>
          </cell>
          <cell r="AC31">
            <v>385.45833333333331</v>
          </cell>
          <cell r="AD31">
            <v>385.45833333333331</v>
          </cell>
        </row>
        <row r="32">
          <cell r="AA32">
            <v>28</v>
          </cell>
          <cell r="AB32">
            <v>396.33333333333331</v>
          </cell>
          <cell r="AC32">
            <v>396.33333333333331</v>
          </cell>
          <cell r="AD32">
            <v>396.33333333333331</v>
          </cell>
        </row>
        <row r="33">
          <cell r="AA33">
            <v>29</v>
          </cell>
          <cell r="AB33">
            <v>407.20833333333331</v>
          </cell>
          <cell r="AC33">
            <v>407.20833333333331</v>
          </cell>
          <cell r="AD33">
            <v>407.20833333333331</v>
          </cell>
        </row>
        <row r="34">
          <cell r="AA34">
            <v>30</v>
          </cell>
          <cell r="AB34">
            <v>418.08333333333331</v>
          </cell>
          <cell r="AC34">
            <v>418.08333333333331</v>
          </cell>
          <cell r="AD34">
            <v>418.08333333333331</v>
          </cell>
        </row>
        <row r="35">
          <cell r="AA35">
            <v>30.666666666666668</v>
          </cell>
          <cell r="AB35">
            <v>432.52499999999998</v>
          </cell>
          <cell r="AC35">
            <v>432.52499999999998</v>
          </cell>
          <cell r="AD35">
            <v>432.52499999999998</v>
          </cell>
        </row>
        <row r="36">
          <cell r="AA36">
            <v>31.333333333333332</v>
          </cell>
          <cell r="AB36">
            <v>446.96666666666664</v>
          </cell>
          <cell r="AC36">
            <v>446.96666666666664</v>
          </cell>
          <cell r="AD36">
            <v>446.96666666666664</v>
          </cell>
        </row>
        <row r="37">
          <cell r="AA37">
            <v>32</v>
          </cell>
          <cell r="AB37">
            <v>461.4083333333333</v>
          </cell>
          <cell r="AC37">
            <v>461.4083333333333</v>
          </cell>
          <cell r="AD37">
            <v>461.4083333333333</v>
          </cell>
        </row>
        <row r="38">
          <cell r="AA38">
            <v>32.666666666666664</v>
          </cell>
          <cell r="AB38">
            <v>475.84999999999997</v>
          </cell>
          <cell r="AC38">
            <v>475.84999999999997</v>
          </cell>
          <cell r="AD38">
            <v>475.84999999999997</v>
          </cell>
        </row>
        <row r="39">
          <cell r="AA39">
            <v>33.333333333333336</v>
          </cell>
          <cell r="AB39">
            <v>490.29166666666663</v>
          </cell>
          <cell r="AC39">
            <v>490.29166666666663</v>
          </cell>
          <cell r="AD39">
            <v>490.29166666666663</v>
          </cell>
        </row>
        <row r="40">
          <cell r="AA40">
            <v>34</v>
          </cell>
          <cell r="AB40">
            <v>504.73333333333335</v>
          </cell>
          <cell r="AC40">
            <v>504.73333333333335</v>
          </cell>
          <cell r="AD40">
            <v>504.73333333333335</v>
          </cell>
        </row>
        <row r="41">
          <cell r="AA41">
            <v>34.666666666666664</v>
          </cell>
          <cell r="AB41">
            <v>519.17499999999995</v>
          </cell>
          <cell r="AC41">
            <v>519.17499999999995</v>
          </cell>
          <cell r="AD41">
            <v>519.17499999999995</v>
          </cell>
        </row>
        <row r="42">
          <cell r="AA42">
            <v>35.333333333333336</v>
          </cell>
          <cell r="AB42">
            <v>533.61666666666667</v>
          </cell>
          <cell r="AC42">
            <v>533.61666666666667</v>
          </cell>
          <cell r="AD42">
            <v>533.61666666666667</v>
          </cell>
        </row>
        <row r="43">
          <cell r="AA43">
            <v>36</v>
          </cell>
          <cell r="AB43">
            <v>548.05833333333339</v>
          </cell>
          <cell r="AC43">
            <v>548.05833333333339</v>
          </cell>
          <cell r="AD43">
            <v>548.05833333333339</v>
          </cell>
        </row>
        <row r="44">
          <cell r="AA44">
            <v>36.666666666666664</v>
          </cell>
          <cell r="AB44">
            <v>562.5</v>
          </cell>
          <cell r="AC44">
            <v>562.5</v>
          </cell>
          <cell r="AD44">
            <v>562.5</v>
          </cell>
        </row>
        <row r="45">
          <cell r="AA45">
            <v>37.333333333333336</v>
          </cell>
          <cell r="AB45">
            <v>573.70000000000005</v>
          </cell>
          <cell r="AC45">
            <v>573.70000000000005</v>
          </cell>
          <cell r="AD45">
            <v>573.70000000000005</v>
          </cell>
        </row>
        <row r="46">
          <cell r="AA46">
            <v>38</v>
          </cell>
          <cell r="AB46">
            <v>584.9</v>
          </cell>
          <cell r="AC46">
            <v>584.9</v>
          </cell>
          <cell r="AD46">
            <v>584.9</v>
          </cell>
        </row>
        <row r="47">
          <cell r="AA47">
            <v>38.666666666666664</v>
          </cell>
          <cell r="AB47">
            <v>596.1</v>
          </cell>
          <cell r="AC47">
            <v>596.1</v>
          </cell>
          <cell r="AD47">
            <v>596.1</v>
          </cell>
        </row>
        <row r="48">
          <cell r="AA48">
            <v>39.333333333333329</v>
          </cell>
          <cell r="AB48">
            <v>607.29999999999995</v>
          </cell>
          <cell r="AC48">
            <v>607.29999999999995</v>
          </cell>
          <cell r="AD48">
            <v>607.29999999999995</v>
          </cell>
        </row>
        <row r="49">
          <cell r="AA49">
            <v>40</v>
          </cell>
          <cell r="AB49">
            <v>618.5</v>
          </cell>
          <cell r="AC49">
            <v>618.5</v>
          </cell>
          <cell r="AD49">
            <v>618.5</v>
          </cell>
        </row>
        <row r="50">
          <cell r="AA50">
            <v>41.2</v>
          </cell>
          <cell r="AB50">
            <v>629.70000000000005</v>
          </cell>
          <cell r="AC50">
            <v>629.70000000000005</v>
          </cell>
          <cell r="AD50">
            <v>629.70000000000005</v>
          </cell>
        </row>
        <row r="51">
          <cell r="AA51">
            <v>42.4</v>
          </cell>
          <cell r="AB51">
            <v>640.9</v>
          </cell>
          <cell r="AC51">
            <v>640.9</v>
          </cell>
          <cell r="AD51">
            <v>640.9</v>
          </cell>
        </row>
        <row r="52">
          <cell r="AA52">
            <v>43.6</v>
          </cell>
          <cell r="AB52">
            <v>652.1</v>
          </cell>
          <cell r="AC52">
            <v>652.1</v>
          </cell>
          <cell r="AD52">
            <v>652.1</v>
          </cell>
        </row>
        <row r="53">
          <cell r="AA53">
            <v>44.8</v>
          </cell>
          <cell r="AB53">
            <v>663.3</v>
          </cell>
          <cell r="AC53">
            <v>663.3</v>
          </cell>
          <cell r="AD53">
            <v>663.3</v>
          </cell>
        </row>
        <row r="54">
          <cell r="AA54">
            <v>46</v>
          </cell>
          <cell r="AB54">
            <v>674.5</v>
          </cell>
          <cell r="AC54">
            <v>674.5</v>
          </cell>
          <cell r="AD54">
            <v>674.5</v>
          </cell>
        </row>
        <row r="55">
          <cell r="AA55">
            <v>47.2</v>
          </cell>
          <cell r="AB55">
            <v>675.97500000000002</v>
          </cell>
          <cell r="AC55">
            <v>675.97500000000002</v>
          </cell>
          <cell r="AD55">
            <v>675.97500000000002</v>
          </cell>
        </row>
        <row r="56">
          <cell r="AA56">
            <v>48.4</v>
          </cell>
          <cell r="AB56">
            <v>677.45</v>
          </cell>
          <cell r="AC56">
            <v>677.45</v>
          </cell>
          <cell r="AD56">
            <v>677.45</v>
          </cell>
        </row>
        <row r="57">
          <cell r="AA57">
            <v>49.6</v>
          </cell>
          <cell r="AB57">
            <v>678.92499999999995</v>
          </cell>
          <cell r="AC57">
            <v>678.92499999999995</v>
          </cell>
          <cell r="AD57">
            <v>678.92499999999995</v>
          </cell>
        </row>
        <row r="58">
          <cell r="AA58">
            <v>50.8</v>
          </cell>
          <cell r="AB58">
            <v>680.4</v>
          </cell>
          <cell r="AC58">
            <v>680.4</v>
          </cell>
          <cell r="AD58">
            <v>680.4</v>
          </cell>
        </row>
        <row r="59">
          <cell r="AA59">
            <v>52</v>
          </cell>
          <cell r="AB59">
            <v>681.875</v>
          </cell>
          <cell r="AC59">
            <v>681.875</v>
          </cell>
          <cell r="AD59">
            <v>681.875</v>
          </cell>
        </row>
        <row r="60">
          <cell r="AA60">
            <v>53.2</v>
          </cell>
          <cell r="AB60">
            <v>683.35</v>
          </cell>
          <cell r="AC60">
            <v>683.35</v>
          </cell>
          <cell r="AD60">
            <v>683.35</v>
          </cell>
        </row>
        <row r="61">
          <cell r="AA61">
            <v>54.4</v>
          </cell>
          <cell r="AB61">
            <v>684.82500000000005</v>
          </cell>
          <cell r="AC61">
            <v>684.82500000000005</v>
          </cell>
          <cell r="AD61">
            <v>684.82500000000005</v>
          </cell>
        </row>
        <row r="62">
          <cell r="AA62">
            <v>55.6</v>
          </cell>
          <cell r="AB62">
            <v>686.3</v>
          </cell>
          <cell r="AC62">
            <v>686.3</v>
          </cell>
          <cell r="AD62">
            <v>686.3</v>
          </cell>
        </row>
        <row r="63">
          <cell r="AA63">
            <v>56.8</v>
          </cell>
          <cell r="AB63">
            <v>687.77499999999998</v>
          </cell>
          <cell r="AC63">
            <v>687.77499999999998</v>
          </cell>
          <cell r="AD63">
            <v>687.77499999999998</v>
          </cell>
        </row>
        <row r="64">
          <cell r="AA64">
            <v>58</v>
          </cell>
          <cell r="AB64">
            <v>689.25</v>
          </cell>
          <cell r="AC64">
            <v>689.25</v>
          </cell>
          <cell r="AD64">
            <v>689.25</v>
          </cell>
        </row>
        <row r="65">
          <cell r="AA65">
            <v>58.93333333333333</v>
          </cell>
          <cell r="AB65">
            <v>704.92499999999995</v>
          </cell>
          <cell r="AC65">
            <v>704.92499999999995</v>
          </cell>
          <cell r="AD65">
            <v>704.92499999999995</v>
          </cell>
        </row>
        <row r="66">
          <cell r="AA66">
            <v>59.866666666666667</v>
          </cell>
          <cell r="AB66">
            <v>720.6</v>
          </cell>
          <cell r="AC66">
            <v>720.6</v>
          </cell>
          <cell r="AD66">
            <v>720.6</v>
          </cell>
        </row>
        <row r="67">
          <cell r="AA67">
            <v>60.8</v>
          </cell>
          <cell r="AB67">
            <v>736.27499999999998</v>
          </cell>
          <cell r="AC67">
            <v>736.27499999999998</v>
          </cell>
          <cell r="AD67">
            <v>736.27499999999998</v>
          </cell>
        </row>
        <row r="68">
          <cell r="AA68">
            <v>61.733333333333334</v>
          </cell>
          <cell r="AB68">
            <v>751.95</v>
          </cell>
          <cell r="AC68">
            <v>751.95</v>
          </cell>
          <cell r="AD68">
            <v>751.95</v>
          </cell>
        </row>
        <row r="69">
          <cell r="AA69">
            <v>62.666666666666664</v>
          </cell>
          <cell r="AB69">
            <v>767.625</v>
          </cell>
          <cell r="AC69">
            <v>767.625</v>
          </cell>
          <cell r="AD69">
            <v>767.625</v>
          </cell>
        </row>
        <row r="70">
          <cell r="AA70">
            <v>63.6</v>
          </cell>
          <cell r="AB70">
            <v>783.3</v>
          </cell>
          <cell r="AC70">
            <v>783.3</v>
          </cell>
          <cell r="AD70">
            <v>783.3</v>
          </cell>
        </row>
        <row r="71">
          <cell r="AA71">
            <v>64.533333333333331</v>
          </cell>
          <cell r="AB71">
            <v>798.97500000000002</v>
          </cell>
          <cell r="AC71">
            <v>798.97500000000002</v>
          </cell>
          <cell r="AD71">
            <v>798.97500000000002</v>
          </cell>
        </row>
        <row r="72">
          <cell r="AA72">
            <v>65.466666666666669</v>
          </cell>
          <cell r="AB72">
            <v>814.65</v>
          </cell>
          <cell r="AC72">
            <v>814.65</v>
          </cell>
          <cell r="AD72">
            <v>814.65</v>
          </cell>
        </row>
        <row r="73">
          <cell r="AA73">
            <v>66.400000000000006</v>
          </cell>
          <cell r="AB73">
            <v>830.32500000000005</v>
          </cell>
          <cell r="AC73">
            <v>830.32500000000005</v>
          </cell>
          <cell r="AD73">
            <v>830.32500000000005</v>
          </cell>
        </row>
        <row r="74">
          <cell r="AA74">
            <v>67.333333333333329</v>
          </cell>
          <cell r="AB74">
            <v>846</v>
          </cell>
          <cell r="AC74">
            <v>846</v>
          </cell>
          <cell r="AD74">
            <v>846</v>
          </cell>
        </row>
        <row r="75">
          <cell r="AA75">
            <v>68.266666666666666</v>
          </cell>
          <cell r="AB75">
            <v>855</v>
          </cell>
          <cell r="AC75">
            <v>855</v>
          </cell>
          <cell r="AD75">
            <v>855</v>
          </cell>
        </row>
        <row r="76">
          <cell r="AA76">
            <v>69.2</v>
          </cell>
          <cell r="AB76">
            <v>864</v>
          </cell>
          <cell r="AC76">
            <v>864</v>
          </cell>
          <cell r="AD76">
            <v>864</v>
          </cell>
        </row>
        <row r="77">
          <cell r="AA77">
            <v>70.133333333333326</v>
          </cell>
          <cell r="AB77">
            <v>873</v>
          </cell>
          <cell r="AC77">
            <v>873</v>
          </cell>
          <cell r="AD77">
            <v>873</v>
          </cell>
        </row>
        <row r="78">
          <cell r="AA78">
            <v>71.066666666666663</v>
          </cell>
          <cell r="AB78">
            <v>882</v>
          </cell>
          <cell r="AC78">
            <v>882</v>
          </cell>
          <cell r="AD78">
            <v>882</v>
          </cell>
        </row>
        <row r="79">
          <cell r="AA79">
            <v>72</v>
          </cell>
          <cell r="AB79">
            <v>891</v>
          </cell>
          <cell r="AC79">
            <v>891</v>
          </cell>
          <cell r="AD79">
            <v>891</v>
          </cell>
        </row>
        <row r="80">
          <cell r="AA80">
            <v>72.959999999999994</v>
          </cell>
          <cell r="AB80">
            <v>900</v>
          </cell>
          <cell r="AC80">
            <v>900</v>
          </cell>
          <cell r="AD80">
            <v>900</v>
          </cell>
        </row>
        <row r="81">
          <cell r="AA81">
            <v>73.92</v>
          </cell>
          <cell r="AB81">
            <v>909</v>
          </cell>
          <cell r="AC81">
            <v>909</v>
          </cell>
          <cell r="AD81">
            <v>909</v>
          </cell>
        </row>
        <row r="82">
          <cell r="AA82">
            <v>74.88</v>
          </cell>
          <cell r="AB82">
            <v>918</v>
          </cell>
          <cell r="AC82">
            <v>918</v>
          </cell>
          <cell r="AD82">
            <v>918</v>
          </cell>
        </row>
        <row r="83">
          <cell r="AA83">
            <v>75.84</v>
          </cell>
          <cell r="AB83">
            <v>927</v>
          </cell>
          <cell r="AC83">
            <v>927</v>
          </cell>
          <cell r="AD83">
            <v>927</v>
          </cell>
        </row>
        <row r="84">
          <cell r="AA84">
            <v>76.8</v>
          </cell>
          <cell r="AB84">
            <v>936</v>
          </cell>
          <cell r="AC84">
            <v>936</v>
          </cell>
          <cell r="AD84">
            <v>936</v>
          </cell>
        </row>
        <row r="85">
          <cell r="AA85">
            <v>77.760000000000005</v>
          </cell>
          <cell r="AB85">
            <v>945</v>
          </cell>
          <cell r="AC85">
            <v>945</v>
          </cell>
          <cell r="AD85">
            <v>945</v>
          </cell>
        </row>
        <row r="86">
          <cell r="AA86">
            <v>78.72</v>
          </cell>
          <cell r="AB86">
            <v>954</v>
          </cell>
          <cell r="AC86">
            <v>954</v>
          </cell>
          <cell r="AD86">
            <v>954</v>
          </cell>
        </row>
        <row r="87">
          <cell r="AA87">
            <v>79.680000000000007</v>
          </cell>
          <cell r="AB87">
            <v>963</v>
          </cell>
          <cell r="AC87">
            <v>963</v>
          </cell>
          <cell r="AD87">
            <v>963</v>
          </cell>
        </row>
        <row r="88">
          <cell r="AA88">
            <v>80.64</v>
          </cell>
          <cell r="AB88">
            <v>972</v>
          </cell>
          <cell r="AC88">
            <v>972</v>
          </cell>
          <cell r="AD88">
            <v>972</v>
          </cell>
        </row>
        <row r="89">
          <cell r="AA89">
            <v>81.599999999999994</v>
          </cell>
          <cell r="AB89">
            <v>981</v>
          </cell>
          <cell r="AC89">
            <v>981</v>
          </cell>
          <cell r="AD89">
            <v>981</v>
          </cell>
        </row>
        <row r="90">
          <cell r="AA90">
            <v>82.56</v>
          </cell>
          <cell r="AB90">
            <v>990</v>
          </cell>
          <cell r="AC90">
            <v>990</v>
          </cell>
          <cell r="AD90">
            <v>990</v>
          </cell>
        </row>
        <row r="91">
          <cell r="AA91">
            <v>83.52</v>
          </cell>
          <cell r="AB91">
            <v>999</v>
          </cell>
          <cell r="AC91">
            <v>999</v>
          </cell>
          <cell r="AD91">
            <v>999</v>
          </cell>
        </row>
        <row r="92">
          <cell r="AA92">
            <v>84.48</v>
          </cell>
          <cell r="AB92">
            <v>1008</v>
          </cell>
          <cell r="AC92">
            <v>1008</v>
          </cell>
          <cell r="AD92">
            <v>1008</v>
          </cell>
        </row>
        <row r="93">
          <cell r="AA93">
            <v>85.44</v>
          </cell>
          <cell r="AB93">
            <v>1017</v>
          </cell>
          <cell r="AC93">
            <v>1017</v>
          </cell>
          <cell r="AD93">
            <v>1017</v>
          </cell>
        </row>
        <row r="94">
          <cell r="AA94">
            <v>86.4</v>
          </cell>
          <cell r="AB94">
            <v>1026</v>
          </cell>
          <cell r="AC94">
            <v>1026</v>
          </cell>
          <cell r="AD94">
            <v>1026</v>
          </cell>
        </row>
        <row r="95">
          <cell r="AA95">
            <v>87.36</v>
          </cell>
          <cell r="AB95">
            <v>1035</v>
          </cell>
          <cell r="AC95">
            <v>1035</v>
          </cell>
          <cell r="AD95">
            <v>1035</v>
          </cell>
        </row>
        <row r="96">
          <cell r="AA96">
            <v>88.32</v>
          </cell>
          <cell r="AB96">
            <v>1044</v>
          </cell>
          <cell r="AC96">
            <v>1044</v>
          </cell>
          <cell r="AD96">
            <v>1044</v>
          </cell>
        </row>
        <row r="97">
          <cell r="AA97">
            <v>89.28</v>
          </cell>
          <cell r="AB97">
            <v>1053</v>
          </cell>
          <cell r="AC97">
            <v>1053</v>
          </cell>
          <cell r="AD97">
            <v>1053</v>
          </cell>
        </row>
        <row r="98">
          <cell r="AA98">
            <v>90.24</v>
          </cell>
          <cell r="AB98">
            <v>1062</v>
          </cell>
          <cell r="AC98">
            <v>1062</v>
          </cell>
          <cell r="AD98">
            <v>1062</v>
          </cell>
        </row>
        <row r="99">
          <cell r="AA99">
            <v>91.2</v>
          </cell>
          <cell r="AB99">
            <v>1071</v>
          </cell>
          <cell r="AC99">
            <v>1071</v>
          </cell>
          <cell r="AD99">
            <v>1071</v>
          </cell>
        </row>
        <row r="100">
          <cell r="AA100">
            <v>92.16</v>
          </cell>
          <cell r="AB100">
            <v>1080</v>
          </cell>
          <cell r="AC100">
            <v>1080</v>
          </cell>
          <cell r="AD100">
            <v>1080</v>
          </cell>
        </row>
        <row r="101">
          <cell r="AA101">
            <v>93.12</v>
          </cell>
          <cell r="AB101">
            <v>1089</v>
          </cell>
          <cell r="AC101">
            <v>1089</v>
          </cell>
          <cell r="AD101">
            <v>1089</v>
          </cell>
        </row>
        <row r="102">
          <cell r="AA102">
            <v>94.08</v>
          </cell>
          <cell r="AB102">
            <v>1098</v>
          </cell>
          <cell r="AC102">
            <v>1098</v>
          </cell>
          <cell r="AD102">
            <v>1098</v>
          </cell>
        </row>
        <row r="103">
          <cell r="AA103">
            <v>95.039999999999992</v>
          </cell>
          <cell r="AB103">
            <v>1107</v>
          </cell>
          <cell r="AC103">
            <v>1107</v>
          </cell>
          <cell r="AD103">
            <v>1107</v>
          </cell>
        </row>
        <row r="104">
          <cell r="AA104">
            <v>96</v>
          </cell>
          <cell r="AB104">
            <v>1116</v>
          </cell>
          <cell r="AC104">
            <v>1116</v>
          </cell>
          <cell r="AD104">
            <v>1116</v>
          </cell>
        </row>
      </sheetData>
      <sheetData sheetId="22">
        <row r="5">
          <cell r="AA5">
            <v>0.66666666666666785</v>
          </cell>
          <cell r="AB5">
            <v>20.941666666666663</v>
          </cell>
          <cell r="AC5">
            <v>20.941666666666663</v>
          </cell>
          <cell r="AD5">
            <v>20.941666666666663</v>
          </cell>
        </row>
        <row r="6">
          <cell r="AA6">
            <v>1.3333333333333339</v>
          </cell>
          <cell r="AB6">
            <v>41.883333333333326</v>
          </cell>
          <cell r="AC6">
            <v>41.883333333333326</v>
          </cell>
          <cell r="AD6">
            <v>41.883333333333326</v>
          </cell>
        </row>
        <row r="7">
          <cell r="AA7">
            <v>2</v>
          </cell>
          <cell r="AB7">
            <v>62.824999999999989</v>
          </cell>
          <cell r="AC7">
            <v>62.824999999999989</v>
          </cell>
          <cell r="AD7">
            <v>62.824999999999989</v>
          </cell>
        </row>
        <row r="8">
          <cell r="AA8">
            <v>2.666666666666667</v>
          </cell>
          <cell r="AB8">
            <v>83.766666666666652</v>
          </cell>
          <cell r="AC8">
            <v>83.766666666666652</v>
          </cell>
          <cell r="AD8">
            <v>83.766666666666652</v>
          </cell>
        </row>
        <row r="9">
          <cell r="AA9">
            <v>3.3333333333333339</v>
          </cell>
          <cell r="AB9">
            <v>104.70833333333333</v>
          </cell>
          <cell r="AC9">
            <v>104.70833333333333</v>
          </cell>
          <cell r="AD9">
            <v>104.70833333333333</v>
          </cell>
        </row>
        <row r="10">
          <cell r="AA10">
            <v>4</v>
          </cell>
          <cell r="AB10">
            <v>125.64999999999999</v>
          </cell>
          <cell r="AC10">
            <v>125.64999999999999</v>
          </cell>
          <cell r="AD10">
            <v>125.64999999999999</v>
          </cell>
        </row>
        <row r="11">
          <cell r="AA11">
            <v>4.666666666666667</v>
          </cell>
          <cell r="AB11">
            <v>146.59166666666664</v>
          </cell>
          <cell r="AC11">
            <v>146.59166666666664</v>
          </cell>
          <cell r="AD11">
            <v>146.59166666666664</v>
          </cell>
        </row>
        <row r="12">
          <cell r="AA12">
            <v>5.3333333333333339</v>
          </cell>
          <cell r="AB12">
            <v>167.53333333333333</v>
          </cell>
          <cell r="AC12">
            <v>167.53333333333333</v>
          </cell>
          <cell r="AD12">
            <v>167.53333333333333</v>
          </cell>
        </row>
        <row r="13">
          <cell r="AA13">
            <v>6</v>
          </cell>
          <cell r="AB13">
            <v>188.47499999999999</v>
          </cell>
          <cell r="AC13">
            <v>188.47499999999999</v>
          </cell>
          <cell r="AD13">
            <v>188.47499999999999</v>
          </cell>
        </row>
        <row r="14">
          <cell r="AA14">
            <v>6.666666666666667</v>
          </cell>
          <cell r="AB14">
            <v>209.41666666666666</v>
          </cell>
          <cell r="AC14">
            <v>209.41666666666666</v>
          </cell>
          <cell r="AD14">
            <v>209.41666666666666</v>
          </cell>
        </row>
        <row r="15">
          <cell r="AA15">
            <v>7.3333333333333339</v>
          </cell>
          <cell r="AB15">
            <v>219.40833333333333</v>
          </cell>
          <cell r="AC15">
            <v>219.40833333333333</v>
          </cell>
          <cell r="AD15">
            <v>219.40833333333333</v>
          </cell>
        </row>
        <row r="16">
          <cell r="AA16">
            <v>8</v>
          </cell>
          <cell r="AB16">
            <v>229.39999999999998</v>
          </cell>
          <cell r="AC16">
            <v>229.39999999999998</v>
          </cell>
          <cell r="AD16">
            <v>229.39999999999998</v>
          </cell>
        </row>
        <row r="17">
          <cell r="AA17">
            <v>8.6666666666666661</v>
          </cell>
          <cell r="AB17">
            <v>239.39166666666665</v>
          </cell>
          <cell r="AC17">
            <v>239.39166666666665</v>
          </cell>
          <cell r="AD17">
            <v>239.39166666666665</v>
          </cell>
        </row>
        <row r="18">
          <cell r="AA18">
            <v>9.3333333333333339</v>
          </cell>
          <cell r="AB18">
            <v>249.38333333333333</v>
          </cell>
          <cell r="AC18">
            <v>249.38333333333333</v>
          </cell>
          <cell r="AD18">
            <v>249.38333333333333</v>
          </cell>
        </row>
        <row r="19">
          <cell r="AA19">
            <v>10</v>
          </cell>
          <cell r="AB19">
            <v>259.375</v>
          </cell>
          <cell r="AC19">
            <v>259.375</v>
          </cell>
          <cell r="AD19">
            <v>259.375</v>
          </cell>
        </row>
        <row r="20">
          <cell r="AA20">
            <v>11.2</v>
          </cell>
          <cell r="AB20">
            <v>269.36666666666667</v>
          </cell>
          <cell r="AC20">
            <v>269.36666666666667</v>
          </cell>
          <cell r="AD20">
            <v>269.36666666666667</v>
          </cell>
        </row>
        <row r="21">
          <cell r="AA21">
            <v>12.4</v>
          </cell>
          <cell r="AB21">
            <v>279.35833333333335</v>
          </cell>
          <cell r="AC21">
            <v>279.35833333333335</v>
          </cell>
          <cell r="AD21">
            <v>279.35833333333335</v>
          </cell>
        </row>
        <row r="22">
          <cell r="AA22">
            <v>13.6</v>
          </cell>
          <cell r="AB22">
            <v>289.34999999999997</v>
          </cell>
          <cell r="AC22">
            <v>289.34999999999997</v>
          </cell>
          <cell r="AD22">
            <v>289.34999999999997</v>
          </cell>
        </row>
        <row r="23">
          <cell r="AA23">
            <v>14.8</v>
          </cell>
          <cell r="AB23">
            <v>299.34166666666664</v>
          </cell>
          <cell r="AC23">
            <v>299.34166666666664</v>
          </cell>
          <cell r="AD23">
            <v>299.34166666666664</v>
          </cell>
        </row>
        <row r="24">
          <cell r="AA24">
            <v>16</v>
          </cell>
          <cell r="AB24">
            <v>309.33333333333331</v>
          </cell>
          <cell r="AC24">
            <v>309.33333333333331</v>
          </cell>
          <cell r="AD24">
            <v>309.33333333333331</v>
          </cell>
        </row>
        <row r="25">
          <cell r="AA25">
            <v>17.2</v>
          </cell>
          <cell r="AB25">
            <v>320.20833333333331</v>
          </cell>
          <cell r="AC25">
            <v>320.20833333333331</v>
          </cell>
          <cell r="AD25">
            <v>320.20833333333331</v>
          </cell>
        </row>
        <row r="26">
          <cell r="AA26">
            <v>18.399999999999999</v>
          </cell>
          <cell r="AB26">
            <v>331.08333333333331</v>
          </cell>
          <cell r="AC26">
            <v>331.08333333333331</v>
          </cell>
          <cell r="AD26">
            <v>331.08333333333331</v>
          </cell>
        </row>
        <row r="27">
          <cell r="AA27">
            <v>19.600000000000001</v>
          </cell>
          <cell r="AB27">
            <v>341.95833333333331</v>
          </cell>
          <cell r="AC27">
            <v>341.95833333333331</v>
          </cell>
          <cell r="AD27">
            <v>341.95833333333331</v>
          </cell>
        </row>
        <row r="28">
          <cell r="AA28">
            <v>20.799999999999997</v>
          </cell>
          <cell r="AB28">
            <v>352.83333333333331</v>
          </cell>
          <cell r="AC28">
            <v>352.83333333333331</v>
          </cell>
          <cell r="AD28">
            <v>352.83333333333331</v>
          </cell>
        </row>
        <row r="29">
          <cell r="AA29">
            <v>22</v>
          </cell>
          <cell r="AB29">
            <v>363.70833333333331</v>
          </cell>
          <cell r="AC29">
            <v>363.70833333333331</v>
          </cell>
          <cell r="AD29">
            <v>363.70833333333331</v>
          </cell>
        </row>
        <row r="30">
          <cell r="AA30">
            <v>23.2</v>
          </cell>
          <cell r="AB30">
            <v>374.58333333333331</v>
          </cell>
          <cell r="AC30">
            <v>374.58333333333331</v>
          </cell>
          <cell r="AD30">
            <v>374.58333333333331</v>
          </cell>
        </row>
        <row r="31">
          <cell r="AA31">
            <v>24.4</v>
          </cell>
          <cell r="AB31">
            <v>385.45833333333331</v>
          </cell>
          <cell r="AC31">
            <v>385.45833333333331</v>
          </cell>
          <cell r="AD31">
            <v>385.45833333333331</v>
          </cell>
        </row>
        <row r="32">
          <cell r="AA32">
            <v>25.6</v>
          </cell>
          <cell r="AB32">
            <v>396.33333333333331</v>
          </cell>
          <cell r="AC32">
            <v>396.33333333333331</v>
          </cell>
          <cell r="AD32">
            <v>396.33333333333331</v>
          </cell>
        </row>
        <row r="33">
          <cell r="AA33">
            <v>26.8</v>
          </cell>
          <cell r="AB33">
            <v>407.20833333333331</v>
          </cell>
          <cell r="AC33">
            <v>407.20833333333331</v>
          </cell>
          <cell r="AD33">
            <v>407.20833333333331</v>
          </cell>
        </row>
        <row r="34">
          <cell r="AA34">
            <v>28</v>
          </cell>
          <cell r="AB34">
            <v>418.08333333333331</v>
          </cell>
          <cell r="AC34">
            <v>418.08333333333331</v>
          </cell>
          <cell r="AD34">
            <v>418.08333333333331</v>
          </cell>
        </row>
        <row r="35">
          <cell r="AA35">
            <v>28.666666666666668</v>
          </cell>
          <cell r="AB35">
            <v>432.52499999999998</v>
          </cell>
          <cell r="AC35">
            <v>432.52499999999998</v>
          </cell>
          <cell r="AD35">
            <v>432.52499999999998</v>
          </cell>
        </row>
        <row r="36">
          <cell r="AA36">
            <v>29.333333333333332</v>
          </cell>
          <cell r="AB36">
            <v>446.96666666666664</v>
          </cell>
          <cell r="AC36">
            <v>446.96666666666664</v>
          </cell>
          <cell r="AD36">
            <v>446.96666666666664</v>
          </cell>
        </row>
        <row r="37">
          <cell r="AA37">
            <v>30</v>
          </cell>
          <cell r="AB37">
            <v>461.4083333333333</v>
          </cell>
          <cell r="AC37">
            <v>461.4083333333333</v>
          </cell>
          <cell r="AD37">
            <v>461.4083333333333</v>
          </cell>
        </row>
        <row r="38">
          <cell r="AA38">
            <v>30.666666666666668</v>
          </cell>
          <cell r="AB38">
            <v>475.84999999999997</v>
          </cell>
          <cell r="AC38">
            <v>475.84999999999997</v>
          </cell>
          <cell r="AD38">
            <v>475.84999999999997</v>
          </cell>
        </row>
        <row r="39">
          <cell r="AA39">
            <v>31.333333333333332</v>
          </cell>
          <cell r="AB39">
            <v>490.29166666666663</v>
          </cell>
          <cell r="AC39">
            <v>490.29166666666663</v>
          </cell>
          <cell r="AD39">
            <v>490.29166666666663</v>
          </cell>
        </row>
        <row r="40">
          <cell r="AA40">
            <v>32</v>
          </cell>
          <cell r="AB40">
            <v>504.73333333333335</v>
          </cell>
          <cell r="AC40">
            <v>504.73333333333335</v>
          </cell>
          <cell r="AD40">
            <v>504.73333333333335</v>
          </cell>
        </row>
        <row r="41">
          <cell r="AA41">
            <v>32.666666666666664</v>
          </cell>
          <cell r="AB41">
            <v>519.17499999999995</v>
          </cell>
          <cell r="AC41">
            <v>519.17499999999995</v>
          </cell>
          <cell r="AD41">
            <v>519.17499999999995</v>
          </cell>
        </row>
        <row r="42">
          <cell r="AA42">
            <v>33.333333333333336</v>
          </cell>
          <cell r="AB42">
            <v>533.61666666666667</v>
          </cell>
          <cell r="AC42">
            <v>533.61666666666667</v>
          </cell>
          <cell r="AD42">
            <v>533.61666666666667</v>
          </cell>
        </row>
        <row r="43">
          <cell r="AA43">
            <v>34</v>
          </cell>
          <cell r="AB43">
            <v>548.05833333333339</v>
          </cell>
          <cell r="AC43">
            <v>548.05833333333339</v>
          </cell>
          <cell r="AD43">
            <v>548.05833333333339</v>
          </cell>
        </row>
        <row r="44">
          <cell r="AA44">
            <v>34.666666666666664</v>
          </cell>
          <cell r="AB44">
            <v>562.5</v>
          </cell>
          <cell r="AC44">
            <v>562.5</v>
          </cell>
          <cell r="AD44">
            <v>562.5</v>
          </cell>
        </row>
        <row r="45">
          <cell r="AA45">
            <v>35.333333333333336</v>
          </cell>
          <cell r="AB45">
            <v>573.70000000000005</v>
          </cell>
          <cell r="AC45">
            <v>573.70000000000005</v>
          </cell>
          <cell r="AD45">
            <v>573.70000000000005</v>
          </cell>
        </row>
        <row r="46">
          <cell r="AA46">
            <v>36</v>
          </cell>
          <cell r="AB46">
            <v>584.9</v>
          </cell>
          <cell r="AC46">
            <v>584.9</v>
          </cell>
          <cell r="AD46">
            <v>584.9</v>
          </cell>
        </row>
        <row r="47">
          <cell r="AA47">
            <v>36.666666666666664</v>
          </cell>
          <cell r="AB47">
            <v>596.1</v>
          </cell>
          <cell r="AC47">
            <v>596.1</v>
          </cell>
          <cell r="AD47">
            <v>596.1</v>
          </cell>
        </row>
        <row r="48">
          <cell r="AA48">
            <v>37.333333333333329</v>
          </cell>
          <cell r="AB48">
            <v>607.29999999999995</v>
          </cell>
          <cell r="AC48">
            <v>607.29999999999995</v>
          </cell>
          <cell r="AD48">
            <v>607.29999999999995</v>
          </cell>
        </row>
        <row r="49">
          <cell r="AA49">
            <v>38</v>
          </cell>
          <cell r="AB49">
            <v>618.5</v>
          </cell>
          <cell r="AC49">
            <v>618.5</v>
          </cell>
          <cell r="AD49">
            <v>618.5</v>
          </cell>
        </row>
        <row r="50">
          <cell r="AA50">
            <v>39.133333333333333</v>
          </cell>
          <cell r="AB50">
            <v>629.70000000000005</v>
          </cell>
          <cell r="AC50">
            <v>629.70000000000005</v>
          </cell>
          <cell r="AD50">
            <v>629.70000000000005</v>
          </cell>
        </row>
        <row r="51">
          <cell r="AA51">
            <v>40.266666666666666</v>
          </cell>
          <cell r="AB51">
            <v>640.9</v>
          </cell>
          <cell r="AC51">
            <v>640.9</v>
          </cell>
          <cell r="AD51">
            <v>640.9</v>
          </cell>
        </row>
        <row r="52">
          <cell r="AA52">
            <v>41.4</v>
          </cell>
          <cell r="AB52">
            <v>652.1</v>
          </cell>
          <cell r="AC52">
            <v>652.1</v>
          </cell>
          <cell r="AD52">
            <v>652.1</v>
          </cell>
        </row>
        <row r="53">
          <cell r="AA53">
            <v>42.533333333333331</v>
          </cell>
          <cell r="AB53">
            <v>663.3</v>
          </cell>
          <cell r="AC53">
            <v>663.3</v>
          </cell>
          <cell r="AD53">
            <v>663.3</v>
          </cell>
        </row>
        <row r="54">
          <cell r="AA54">
            <v>43.666666666666664</v>
          </cell>
          <cell r="AB54">
            <v>674.5</v>
          </cell>
          <cell r="AC54">
            <v>674.5</v>
          </cell>
          <cell r="AD54">
            <v>674.5</v>
          </cell>
        </row>
        <row r="55">
          <cell r="AA55">
            <v>44.8</v>
          </cell>
          <cell r="AB55">
            <v>675.97500000000002</v>
          </cell>
          <cell r="AC55">
            <v>675.97500000000002</v>
          </cell>
          <cell r="AD55">
            <v>675.97500000000002</v>
          </cell>
        </row>
        <row r="56">
          <cell r="AA56">
            <v>45.933333333333337</v>
          </cell>
          <cell r="AB56">
            <v>677.45</v>
          </cell>
          <cell r="AC56">
            <v>677.45</v>
          </cell>
          <cell r="AD56">
            <v>677.45</v>
          </cell>
        </row>
        <row r="57">
          <cell r="AA57">
            <v>47.066666666666663</v>
          </cell>
          <cell r="AB57">
            <v>678.92499999999995</v>
          </cell>
          <cell r="AC57">
            <v>678.92499999999995</v>
          </cell>
          <cell r="AD57">
            <v>678.92499999999995</v>
          </cell>
        </row>
        <row r="58">
          <cell r="AA58">
            <v>48.2</v>
          </cell>
          <cell r="AB58">
            <v>680.4</v>
          </cell>
          <cell r="AC58">
            <v>680.4</v>
          </cell>
          <cell r="AD58">
            <v>680.4</v>
          </cell>
        </row>
        <row r="59">
          <cell r="AA59">
            <v>49.333333333333329</v>
          </cell>
          <cell r="AB59">
            <v>681.875</v>
          </cell>
          <cell r="AC59">
            <v>681.875</v>
          </cell>
          <cell r="AD59">
            <v>681.875</v>
          </cell>
        </row>
        <row r="60">
          <cell r="AA60">
            <v>50.466666666666669</v>
          </cell>
          <cell r="AB60">
            <v>683.35</v>
          </cell>
          <cell r="AC60">
            <v>683.35</v>
          </cell>
          <cell r="AD60">
            <v>683.35</v>
          </cell>
        </row>
        <row r="61">
          <cell r="AA61">
            <v>51.6</v>
          </cell>
          <cell r="AB61">
            <v>684.82500000000005</v>
          </cell>
          <cell r="AC61">
            <v>684.82500000000005</v>
          </cell>
          <cell r="AD61">
            <v>684.82500000000005</v>
          </cell>
        </row>
        <row r="62">
          <cell r="AA62">
            <v>52.733333333333334</v>
          </cell>
          <cell r="AB62">
            <v>686.3</v>
          </cell>
          <cell r="AC62">
            <v>686.3</v>
          </cell>
          <cell r="AD62">
            <v>686.3</v>
          </cell>
        </row>
        <row r="63">
          <cell r="AA63">
            <v>53.866666666666667</v>
          </cell>
          <cell r="AB63">
            <v>687.77499999999998</v>
          </cell>
          <cell r="AC63">
            <v>687.77499999999998</v>
          </cell>
          <cell r="AD63">
            <v>687.77499999999998</v>
          </cell>
        </row>
        <row r="64">
          <cell r="AA64">
            <v>55</v>
          </cell>
          <cell r="AB64">
            <v>689.25</v>
          </cell>
          <cell r="AC64">
            <v>689.25</v>
          </cell>
          <cell r="AD64">
            <v>689.25</v>
          </cell>
        </row>
        <row r="65">
          <cell r="AA65">
            <v>55.866666666666667</v>
          </cell>
          <cell r="AB65">
            <v>704.92499999999995</v>
          </cell>
          <cell r="AC65">
            <v>704.92499999999995</v>
          </cell>
          <cell r="AD65">
            <v>704.92499999999995</v>
          </cell>
        </row>
        <row r="66">
          <cell r="AA66">
            <v>56.733333333333334</v>
          </cell>
          <cell r="AB66">
            <v>720.6</v>
          </cell>
          <cell r="AC66">
            <v>720.6</v>
          </cell>
          <cell r="AD66">
            <v>720.6</v>
          </cell>
        </row>
        <row r="67">
          <cell r="AA67">
            <v>57.6</v>
          </cell>
          <cell r="AB67">
            <v>736.27499999999998</v>
          </cell>
          <cell r="AC67">
            <v>736.27499999999998</v>
          </cell>
          <cell r="AD67">
            <v>736.27499999999998</v>
          </cell>
        </row>
        <row r="68">
          <cell r="AA68">
            <v>58.466666666666669</v>
          </cell>
          <cell r="AB68">
            <v>751.95</v>
          </cell>
          <cell r="AC68">
            <v>751.95</v>
          </cell>
          <cell r="AD68">
            <v>751.95</v>
          </cell>
        </row>
        <row r="69">
          <cell r="AA69">
            <v>59.333333333333336</v>
          </cell>
          <cell r="AB69">
            <v>767.625</v>
          </cell>
          <cell r="AC69">
            <v>767.625</v>
          </cell>
          <cell r="AD69">
            <v>767.625</v>
          </cell>
        </row>
        <row r="70">
          <cell r="AA70">
            <v>60.2</v>
          </cell>
          <cell r="AB70">
            <v>783.3</v>
          </cell>
          <cell r="AC70">
            <v>783.3</v>
          </cell>
          <cell r="AD70">
            <v>783.3</v>
          </cell>
        </row>
        <row r="71">
          <cell r="AA71">
            <v>61.066666666666663</v>
          </cell>
          <cell r="AB71">
            <v>798.97500000000002</v>
          </cell>
          <cell r="AC71">
            <v>798.97500000000002</v>
          </cell>
          <cell r="AD71">
            <v>798.97500000000002</v>
          </cell>
        </row>
        <row r="72">
          <cell r="AA72">
            <v>61.933333333333337</v>
          </cell>
          <cell r="AB72">
            <v>814.65</v>
          </cell>
          <cell r="AC72">
            <v>814.65</v>
          </cell>
          <cell r="AD72">
            <v>814.65</v>
          </cell>
        </row>
        <row r="73">
          <cell r="AA73">
            <v>62.8</v>
          </cell>
          <cell r="AB73">
            <v>830.32500000000005</v>
          </cell>
          <cell r="AC73">
            <v>830.32500000000005</v>
          </cell>
          <cell r="AD73">
            <v>830.32500000000005</v>
          </cell>
        </row>
        <row r="74">
          <cell r="AA74">
            <v>63.666666666666671</v>
          </cell>
          <cell r="AB74">
            <v>846</v>
          </cell>
          <cell r="AC74">
            <v>846</v>
          </cell>
          <cell r="AD74">
            <v>846</v>
          </cell>
        </row>
        <row r="75">
          <cell r="AA75">
            <v>64.533333333333331</v>
          </cell>
          <cell r="AB75">
            <v>855</v>
          </cell>
          <cell r="AC75">
            <v>855</v>
          </cell>
          <cell r="AD75">
            <v>855</v>
          </cell>
        </row>
        <row r="76">
          <cell r="AA76">
            <v>65.400000000000006</v>
          </cell>
          <cell r="AB76">
            <v>864</v>
          </cell>
          <cell r="AC76">
            <v>864</v>
          </cell>
          <cell r="AD76">
            <v>864</v>
          </cell>
        </row>
        <row r="77">
          <cell r="AA77">
            <v>66.266666666666666</v>
          </cell>
          <cell r="AB77">
            <v>873</v>
          </cell>
          <cell r="AC77">
            <v>873</v>
          </cell>
          <cell r="AD77">
            <v>873</v>
          </cell>
        </row>
        <row r="78">
          <cell r="AA78">
            <v>67.133333333333326</v>
          </cell>
          <cell r="AB78">
            <v>882</v>
          </cell>
          <cell r="AC78">
            <v>882</v>
          </cell>
          <cell r="AD78">
            <v>882</v>
          </cell>
        </row>
        <row r="79">
          <cell r="AA79">
            <v>68</v>
          </cell>
          <cell r="AB79">
            <v>891</v>
          </cell>
          <cell r="AC79">
            <v>891</v>
          </cell>
          <cell r="AD79">
            <v>891</v>
          </cell>
        </row>
        <row r="80">
          <cell r="AA80">
            <v>68.906666666666666</v>
          </cell>
          <cell r="AB80">
            <v>900</v>
          </cell>
          <cell r="AC80">
            <v>900</v>
          </cell>
          <cell r="AD80">
            <v>900</v>
          </cell>
        </row>
        <row r="81">
          <cell r="AA81">
            <v>69.813333333333333</v>
          </cell>
          <cell r="AB81">
            <v>909</v>
          </cell>
          <cell r="AC81">
            <v>909</v>
          </cell>
          <cell r="AD81">
            <v>909</v>
          </cell>
        </row>
        <row r="82">
          <cell r="AA82">
            <v>70.72</v>
          </cell>
          <cell r="AB82">
            <v>918</v>
          </cell>
          <cell r="AC82">
            <v>918</v>
          </cell>
          <cell r="AD82">
            <v>918</v>
          </cell>
        </row>
        <row r="83">
          <cell r="AA83">
            <v>71.626666666666665</v>
          </cell>
          <cell r="AB83">
            <v>927</v>
          </cell>
          <cell r="AC83">
            <v>927</v>
          </cell>
          <cell r="AD83">
            <v>927</v>
          </cell>
        </row>
        <row r="84">
          <cell r="AA84">
            <v>72.533333333333331</v>
          </cell>
          <cell r="AB84">
            <v>936</v>
          </cell>
          <cell r="AC84">
            <v>936</v>
          </cell>
          <cell r="AD84">
            <v>936</v>
          </cell>
        </row>
        <row r="85">
          <cell r="AA85">
            <v>73.44</v>
          </cell>
          <cell r="AB85">
            <v>945</v>
          </cell>
          <cell r="AC85">
            <v>945</v>
          </cell>
          <cell r="AD85">
            <v>945</v>
          </cell>
        </row>
        <row r="86">
          <cell r="AA86">
            <v>74.346666666666664</v>
          </cell>
          <cell r="AB86">
            <v>954</v>
          </cell>
          <cell r="AC86">
            <v>954</v>
          </cell>
          <cell r="AD86">
            <v>954</v>
          </cell>
        </row>
        <row r="87">
          <cell r="AA87">
            <v>75.25333333333333</v>
          </cell>
          <cell r="AB87">
            <v>963</v>
          </cell>
          <cell r="AC87">
            <v>963</v>
          </cell>
          <cell r="AD87">
            <v>963</v>
          </cell>
        </row>
        <row r="88">
          <cell r="AA88">
            <v>76.16</v>
          </cell>
          <cell r="AB88">
            <v>972</v>
          </cell>
          <cell r="AC88">
            <v>972</v>
          </cell>
          <cell r="AD88">
            <v>972</v>
          </cell>
        </row>
        <row r="89">
          <cell r="AA89">
            <v>77.066666666666663</v>
          </cell>
          <cell r="AB89">
            <v>981</v>
          </cell>
          <cell r="AC89">
            <v>981</v>
          </cell>
          <cell r="AD89">
            <v>981</v>
          </cell>
        </row>
        <row r="90">
          <cell r="AA90">
            <v>77.973333333333329</v>
          </cell>
          <cell r="AB90">
            <v>990</v>
          </cell>
          <cell r="AC90">
            <v>990</v>
          </cell>
          <cell r="AD90">
            <v>990</v>
          </cell>
        </row>
        <row r="91">
          <cell r="AA91">
            <v>78.88</v>
          </cell>
          <cell r="AB91">
            <v>999</v>
          </cell>
          <cell r="AC91">
            <v>999</v>
          </cell>
          <cell r="AD91">
            <v>999</v>
          </cell>
        </row>
        <row r="92">
          <cell r="AA92">
            <v>79.786666666666662</v>
          </cell>
          <cell r="AB92">
            <v>1008</v>
          </cell>
          <cell r="AC92">
            <v>1008</v>
          </cell>
          <cell r="AD92">
            <v>1008</v>
          </cell>
        </row>
        <row r="93">
          <cell r="AA93">
            <v>80.693333333333328</v>
          </cell>
          <cell r="AB93">
            <v>1017</v>
          </cell>
          <cell r="AC93">
            <v>1017</v>
          </cell>
          <cell r="AD93">
            <v>1017</v>
          </cell>
        </row>
        <row r="94">
          <cell r="AA94">
            <v>81.599999999999994</v>
          </cell>
          <cell r="AB94">
            <v>1026</v>
          </cell>
          <cell r="AC94">
            <v>1026</v>
          </cell>
          <cell r="AD94">
            <v>1026</v>
          </cell>
        </row>
        <row r="95">
          <cell r="AA95">
            <v>82.506666666666661</v>
          </cell>
          <cell r="AB95">
            <v>1035</v>
          </cell>
          <cell r="AC95">
            <v>1035</v>
          </cell>
          <cell r="AD95">
            <v>1035</v>
          </cell>
        </row>
        <row r="96">
          <cell r="AA96">
            <v>83.413333333333327</v>
          </cell>
          <cell r="AB96">
            <v>1044</v>
          </cell>
          <cell r="AC96">
            <v>1044</v>
          </cell>
          <cell r="AD96">
            <v>1044</v>
          </cell>
        </row>
        <row r="97">
          <cell r="AA97">
            <v>84.32</v>
          </cell>
          <cell r="AB97">
            <v>1053</v>
          </cell>
          <cell r="AC97">
            <v>1053</v>
          </cell>
          <cell r="AD97">
            <v>1053</v>
          </cell>
        </row>
        <row r="98">
          <cell r="AA98">
            <v>85.226666666666659</v>
          </cell>
          <cell r="AB98">
            <v>1062</v>
          </cell>
          <cell r="AC98">
            <v>1062</v>
          </cell>
          <cell r="AD98">
            <v>1062</v>
          </cell>
        </row>
        <row r="99">
          <cell r="AA99">
            <v>86.133333333333326</v>
          </cell>
          <cell r="AB99">
            <v>1071</v>
          </cell>
          <cell r="AC99">
            <v>1071</v>
          </cell>
          <cell r="AD99">
            <v>1071</v>
          </cell>
        </row>
        <row r="100">
          <cell r="AA100">
            <v>87.039999999999992</v>
          </cell>
          <cell r="AB100">
            <v>1080</v>
          </cell>
          <cell r="AC100">
            <v>1080</v>
          </cell>
          <cell r="AD100">
            <v>1080</v>
          </cell>
        </row>
        <row r="101">
          <cell r="AA101">
            <v>87.946666666666658</v>
          </cell>
          <cell r="AB101">
            <v>1089</v>
          </cell>
          <cell r="AC101">
            <v>1089</v>
          </cell>
          <cell r="AD101">
            <v>1089</v>
          </cell>
        </row>
        <row r="102">
          <cell r="AA102">
            <v>88.853333333333325</v>
          </cell>
          <cell r="AB102">
            <v>1098</v>
          </cell>
          <cell r="AC102">
            <v>1098</v>
          </cell>
          <cell r="AD102">
            <v>1098</v>
          </cell>
        </row>
        <row r="103">
          <cell r="AA103">
            <v>89.759999999999991</v>
          </cell>
          <cell r="AB103">
            <v>1107</v>
          </cell>
          <cell r="AC103">
            <v>1107</v>
          </cell>
          <cell r="AD103">
            <v>1107</v>
          </cell>
        </row>
        <row r="104">
          <cell r="AA104">
            <v>90.666666666666657</v>
          </cell>
          <cell r="AB104">
            <v>1116</v>
          </cell>
          <cell r="AC104">
            <v>1116</v>
          </cell>
          <cell r="AD104">
            <v>1116</v>
          </cell>
        </row>
      </sheetData>
      <sheetData sheetId="23">
        <row r="5">
          <cell r="AA5">
            <v>0.53333333333333321</v>
          </cell>
          <cell r="AB5">
            <v>20.941666666666663</v>
          </cell>
          <cell r="AC5">
            <v>20.941666666666663</v>
          </cell>
          <cell r="AD5">
            <v>20.941666666666663</v>
          </cell>
        </row>
        <row r="6">
          <cell r="AA6">
            <v>1.0666666666666664</v>
          </cell>
          <cell r="AB6">
            <v>41.883333333333326</v>
          </cell>
          <cell r="AC6">
            <v>41.883333333333326</v>
          </cell>
          <cell r="AD6">
            <v>41.883333333333326</v>
          </cell>
        </row>
        <row r="7">
          <cell r="AA7">
            <v>1.5999999999999996</v>
          </cell>
          <cell r="AB7">
            <v>62.824999999999989</v>
          </cell>
          <cell r="AC7">
            <v>62.824999999999989</v>
          </cell>
          <cell r="AD7">
            <v>62.824999999999989</v>
          </cell>
        </row>
        <row r="8">
          <cell r="AA8">
            <v>2.1333333333333337</v>
          </cell>
          <cell r="AB8">
            <v>83.766666666666652</v>
          </cell>
          <cell r="AC8">
            <v>83.766666666666652</v>
          </cell>
          <cell r="AD8">
            <v>83.766666666666652</v>
          </cell>
        </row>
        <row r="9">
          <cell r="AA9">
            <v>2.666666666666667</v>
          </cell>
          <cell r="AB9">
            <v>104.70833333333333</v>
          </cell>
          <cell r="AC9">
            <v>104.70833333333333</v>
          </cell>
          <cell r="AD9">
            <v>104.70833333333333</v>
          </cell>
        </row>
        <row r="10">
          <cell r="AA10">
            <v>3.2</v>
          </cell>
          <cell r="AB10">
            <v>125.64999999999999</v>
          </cell>
          <cell r="AC10">
            <v>125.64999999999999</v>
          </cell>
          <cell r="AD10">
            <v>125.64999999999999</v>
          </cell>
        </row>
        <row r="11">
          <cell r="AA11">
            <v>3.7333333333333334</v>
          </cell>
          <cell r="AB11">
            <v>146.59166666666664</v>
          </cell>
          <cell r="AC11">
            <v>146.59166666666664</v>
          </cell>
          <cell r="AD11">
            <v>146.59166666666664</v>
          </cell>
        </row>
        <row r="12">
          <cell r="AA12">
            <v>4.2666666666666666</v>
          </cell>
          <cell r="AB12">
            <v>167.53333333333333</v>
          </cell>
          <cell r="AC12">
            <v>167.53333333333333</v>
          </cell>
          <cell r="AD12">
            <v>167.53333333333333</v>
          </cell>
        </row>
        <row r="13">
          <cell r="AA13">
            <v>4.8</v>
          </cell>
          <cell r="AB13">
            <v>188.47499999999999</v>
          </cell>
          <cell r="AC13">
            <v>188.47499999999999</v>
          </cell>
          <cell r="AD13">
            <v>188.47499999999999</v>
          </cell>
        </row>
        <row r="14">
          <cell r="AA14">
            <v>5.3333333333333339</v>
          </cell>
          <cell r="AB14">
            <v>209.41666666666666</v>
          </cell>
          <cell r="AC14">
            <v>209.41666666666666</v>
          </cell>
          <cell r="AD14">
            <v>209.41666666666666</v>
          </cell>
        </row>
        <row r="15">
          <cell r="AA15">
            <v>5.8666666666666671</v>
          </cell>
          <cell r="AB15">
            <v>219.40833333333333</v>
          </cell>
          <cell r="AC15">
            <v>219.40833333333333</v>
          </cell>
          <cell r="AD15">
            <v>219.40833333333333</v>
          </cell>
        </row>
        <row r="16">
          <cell r="AA16">
            <v>6.4</v>
          </cell>
          <cell r="AB16">
            <v>229.39999999999998</v>
          </cell>
          <cell r="AC16">
            <v>229.39999999999998</v>
          </cell>
          <cell r="AD16">
            <v>229.39999999999998</v>
          </cell>
        </row>
        <row r="17">
          <cell r="AA17">
            <v>6.9333333333333336</v>
          </cell>
          <cell r="AB17">
            <v>239.39166666666665</v>
          </cell>
          <cell r="AC17">
            <v>239.39166666666665</v>
          </cell>
          <cell r="AD17">
            <v>239.39166666666665</v>
          </cell>
        </row>
        <row r="18">
          <cell r="AA18">
            <v>7.4666666666666668</v>
          </cell>
          <cell r="AB18">
            <v>249.38333333333333</v>
          </cell>
          <cell r="AC18">
            <v>249.38333333333333</v>
          </cell>
          <cell r="AD18">
            <v>249.38333333333333</v>
          </cell>
        </row>
        <row r="19">
          <cell r="AA19">
            <v>8</v>
          </cell>
          <cell r="AB19">
            <v>259.375</v>
          </cell>
          <cell r="AC19">
            <v>259.375</v>
          </cell>
          <cell r="AD19">
            <v>259.375</v>
          </cell>
        </row>
        <row r="20">
          <cell r="AA20">
            <v>9.0666666666666664</v>
          </cell>
          <cell r="AB20">
            <v>269.36666666666667</v>
          </cell>
          <cell r="AC20">
            <v>269.36666666666667</v>
          </cell>
          <cell r="AD20">
            <v>269.36666666666667</v>
          </cell>
        </row>
        <row r="21">
          <cell r="AA21">
            <v>10.133333333333333</v>
          </cell>
          <cell r="AB21">
            <v>279.35833333333335</v>
          </cell>
          <cell r="AC21">
            <v>279.35833333333335</v>
          </cell>
          <cell r="AD21">
            <v>279.35833333333335</v>
          </cell>
        </row>
        <row r="22">
          <cell r="AA22">
            <v>11.2</v>
          </cell>
          <cell r="AB22">
            <v>289.34999999999997</v>
          </cell>
          <cell r="AC22">
            <v>289.34999999999997</v>
          </cell>
          <cell r="AD22">
            <v>289.34999999999997</v>
          </cell>
        </row>
        <row r="23">
          <cell r="AA23">
            <v>12.266666666666666</v>
          </cell>
          <cell r="AB23">
            <v>299.34166666666664</v>
          </cell>
          <cell r="AC23">
            <v>299.34166666666664</v>
          </cell>
          <cell r="AD23">
            <v>299.34166666666664</v>
          </cell>
        </row>
        <row r="24">
          <cell r="AA24">
            <v>13.333333333333332</v>
          </cell>
          <cell r="AB24">
            <v>309.33333333333331</v>
          </cell>
          <cell r="AC24">
            <v>309.33333333333331</v>
          </cell>
          <cell r="AD24">
            <v>309.33333333333331</v>
          </cell>
        </row>
        <row r="25">
          <cell r="AA25">
            <v>14.4</v>
          </cell>
          <cell r="AB25">
            <v>320.20833333333331</v>
          </cell>
          <cell r="AC25">
            <v>320.20833333333331</v>
          </cell>
          <cell r="AD25">
            <v>320.20833333333331</v>
          </cell>
        </row>
        <row r="26">
          <cell r="AA26">
            <v>15.466666666666667</v>
          </cell>
          <cell r="AB26">
            <v>331.08333333333331</v>
          </cell>
          <cell r="AC26">
            <v>331.08333333333331</v>
          </cell>
          <cell r="AD26">
            <v>331.08333333333331</v>
          </cell>
        </row>
        <row r="27">
          <cell r="AA27">
            <v>16.533333333333331</v>
          </cell>
          <cell r="AB27">
            <v>341.95833333333331</v>
          </cell>
          <cell r="AC27">
            <v>341.95833333333331</v>
          </cell>
          <cell r="AD27">
            <v>341.95833333333331</v>
          </cell>
        </row>
        <row r="28">
          <cell r="AA28">
            <v>17.600000000000001</v>
          </cell>
          <cell r="AB28">
            <v>352.83333333333331</v>
          </cell>
          <cell r="AC28">
            <v>352.83333333333331</v>
          </cell>
          <cell r="AD28">
            <v>352.83333333333331</v>
          </cell>
        </row>
        <row r="29">
          <cell r="AA29">
            <v>18.666666666666664</v>
          </cell>
          <cell r="AB29">
            <v>363.70833333333331</v>
          </cell>
          <cell r="AC29">
            <v>363.70833333333331</v>
          </cell>
          <cell r="AD29">
            <v>363.70833333333331</v>
          </cell>
        </row>
        <row r="30">
          <cell r="AA30">
            <v>19.733333333333334</v>
          </cell>
          <cell r="AB30">
            <v>374.58333333333331</v>
          </cell>
          <cell r="AC30">
            <v>374.58333333333331</v>
          </cell>
          <cell r="AD30">
            <v>374.58333333333331</v>
          </cell>
        </row>
        <row r="31">
          <cell r="AA31">
            <v>20.8</v>
          </cell>
          <cell r="AB31">
            <v>385.45833333333331</v>
          </cell>
          <cell r="AC31">
            <v>385.45833333333331</v>
          </cell>
          <cell r="AD31">
            <v>385.45833333333331</v>
          </cell>
        </row>
        <row r="32">
          <cell r="AA32">
            <v>21.866666666666667</v>
          </cell>
          <cell r="AB32">
            <v>396.33333333333331</v>
          </cell>
          <cell r="AC32">
            <v>396.33333333333331</v>
          </cell>
          <cell r="AD32">
            <v>396.33333333333331</v>
          </cell>
        </row>
        <row r="33">
          <cell r="AA33">
            <v>22.933333333333334</v>
          </cell>
          <cell r="AB33">
            <v>407.20833333333331</v>
          </cell>
          <cell r="AC33">
            <v>407.20833333333331</v>
          </cell>
          <cell r="AD33">
            <v>407.20833333333331</v>
          </cell>
        </row>
        <row r="34">
          <cell r="AA34">
            <v>24</v>
          </cell>
          <cell r="AB34">
            <v>418.08333333333331</v>
          </cell>
          <cell r="AC34">
            <v>418.08333333333331</v>
          </cell>
          <cell r="AD34">
            <v>418.08333333333331</v>
          </cell>
        </row>
        <row r="35">
          <cell r="AA35">
            <v>24.933333333333334</v>
          </cell>
          <cell r="AB35">
            <v>432.52499999999998</v>
          </cell>
          <cell r="AC35">
            <v>432.52499999999998</v>
          </cell>
          <cell r="AD35">
            <v>432.52499999999998</v>
          </cell>
        </row>
        <row r="36">
          <cell r="AA36">
            <v>25.866666666666667</v>
          </cell>
          <cell r="AB36">
            <v>446.96666666666664</v>
          </cell>
          <cell r="AC36">
            <v>446.96666666666664</v>
          </cell>
          <cell r="AD36">
            <v>446.96666666666664</v>
          </cell>
        </row>
        <row r="37">
          <cell r="AA37">
            <v>26.8</v>
          </cell>
          <cell r="AB37">
            <v>461.4083333333333</v>
          </cell>
          <cell r="AC37">
            <v>461.4083333333333</v>
          </cell>
          <cell r="AD37">
            <v>461.4083333333333</v>
          </cell>
        </row>
        <row r="38">
          <cell r="AA38">
            <v>27.733333333333334</v>
          </cell>
          <cell r="AB38">
            <v>475.84999999999997</v>
          </cell>
          <cell r="AC38">
            <v>475.84999999999997</v>
          </cell>
          <cell r="AD38">
            <v>475.84999999999997</v>
          </cell>
        </row>
        <row r="39">
          <cell r="AA39">
            <v>28.666666666666668</v>
          </cell>
          <cell r="AB39">
            <v>490.29166666666663</v>
          </cell>
          <cell r="AC39">
            <v>490.29166666666663</v>
          </cell>
          <cell r="AD39">
            <v>490.29166666666663</v>
          </cell>
        </row>
        <row r="40">
          <cell r="AA40">
            <v>29.6</v>
          </cell>
          <cell r="AB40">
            <v>504.73333333333335</v>
          </cell>
          <cell r="AC40">
            <v>504.73333333333335</v>
          </cell>
          <cell r="AD40">
            <v>504.73333333333335</v>
          </cell>
        </row>
        <row r="41">
          <cell r="AA41">
            <v>30.533333333333331</v>
          </cell>
          <cell r="AB41">
            <v>519.17499999999995</v>
          </cell>
          <cell r="AC41">
            <v>519.17499999999995</v>
          </cell>
          <cell r="AD41">
            <v>519.17499999999995</v>
          </cell>
        </row>
        <row r="42">
          <cell r="AA42">
            <v>31.466666666666669</v>
          </cell>
          <cell r="AB42">
            <v>533.61666666666667</v>
          </cell>
          <cell r="AC42">
            <v>533.61666666666667</v>
          </cell>
          <cell r="AD42">
            <v>533.61666666666667</v>
          </cell>
        </row>
        <row r="43">
          <cell r="AA43">
            <v>32.4</v>
          </cell>
          <cell r="AB43">
            <v>548.05833333333339</v>
          </cell>
          <cell r="AC43">
            <v>548.05833333333339</v>
          </cell>
          <cell r="AD43">
            <v>548.05833333333339</v>
          </cell>
        </row>
        <row r="44">
          <cell r="AA44">
            <v>33.333333333333336</v>
          </cell>
          <cell r="AB44">
            <v>562.5</v>
          </cell>
          <cell r="AC44">
            <v>562.5</v>
          </cell>
          <cell r="AD44">
            <v>562.5</v>
          </cell>
        </row>
        <row r="45">
          <cell r="AA45">
            <v>34.266666666666666</v>
          </cell>
          <cell r="AB45">
            <v>573.70000000000005</v>
          </cell>
          <cell r="AC45">
            <v>573.70000000000005</v>
          </cell>
          <cell r="AD45">
            <v>573.70000000000005</v>
          </cell>
        </row>
        <row r="46">
          <cell r="AA46">
            <v>35.200000000000003</v>
          </cell>
          <cell r="AB46">
            <v>584.9</v>
          </cell>
          <cell r="AC46">
            <v>584.9</v>
          </cell>
          <cell r="AD46">
            <v>584.9</v>
          </cell>
        </row>
        <row r="47">
          <cell r="AA47">
            <v>36.133333333333333</v>
          </cell>
          <cell r="AB47">
            <v>596.1</v>
          </cell>
          <cell r="AC47">
            <v>596.1</v>
          </cell>
          <cell r="AD47">
            <v>596.1</v>
          </cell>
        </row>
        <row r="48">
          <cell r="AA48">
            <v>37.066666666666663</v>
          </cell>
          <cell r="AB48">
            <v>607.29999999999995</v>
          </cell>
          <cell r="AC48">
            <v>607.29999999999995</v>
          </cell>
          <cell r="AD48">
            <v>607.29999999999995</v>
          </cell>
        </row>
        <row r="49">
          <cell r="AA49">
            <v>38</v>
          </cell>
          <cell r="AB49">
            <v>618.5</v>
          </cell>
          <cell r="AC49">
            <v>618.5</v>
          </cell>
          <cell r="AD49">
            <v>618.5</v>
          </cell>
        </row>
        <row r="50">
          <cell r="AA50">
            <v>38.93333333333333</v>
          </cell>
          <cell r="AB50">
            <v>629.70000000000005</v>
          </cell>
          <cell r="AC50">
            <v>629.70000000000005</v>
          </cell>
          <cell r="AD50">
            <v>629.70000000000005</v>
          </cell>
        </row>
        <row r="51">
          <cell r="AA51">
            <v>39.866666666666667</v>
          </cell>
          <cell r="AB51">
            <v>640.9</v>
          </cell>
          <cell r="AC51">
            <v>640.9</v>
          </cell>
          <cell r="AD51">
            <v>640.9</v>
          </cell>
        </row>
        <row r="52">
          <cell r="AA52">
            <v>40.799999999999997</v>
          </cell>
          <cell r="AB52">
            <v>652.1</v>
          </cell>
          <cell r="AC52">
            <v>652.1</v>
          </cell>
          <cell r="AD52">
            <v>652.1</v>
          </cell>
        </row>
        <row r="53">
          <cell r="AA53">
            <v>41.733333333333334</v>
          </cell>
          <cell r="AB53">
            <v>663.3</v>
          </cell>
          <cell r="AC53">
            <v>663.3</v>
          </cell>
          <cell r="AD53">
            <v>663.3</v>
          </cell>
        </row>
        <row r="54">
          <cell r="AA54">
            <v>42.666666666666664</v>
          </cell>
          <cell r="AB54">
            <v>674.5</v>
          </cell>
          <cell r="AC54">
            <v>674.5</v>
          </cell>
          <cell r="AD54">
            <v>674.5</v>
          </cell>
        </row>
        <row r="55">
          <cell r="AA55">
            <v>43.6</v>
          </cell>
          <cell r="AB55">
            <v>675.97500000000002</v>
          </cell>
          <cell r="AC55">
            <v>675.97500000000002</v>
          </cell>
          <cell r="AD55">
            <v>675.97500000000002</v>
          </cell>
        </row>
        <row r="56">
          <cell r="AA56">
            <v>44.533333333333331</v>
          </cell>
          <cell r="AB56">
            <v>677.45</v>
          </cell>
          <cell r="AC56">
            <v>677.45</v>
          </cell>
          <cell r="AD56">
            <v>677.45</v>
          </cell>
        </row>
        <row r="57">
          <cell r="AA57">
            <v>45.466666666666669</v>
          </cell>
          <cell r="AB57">
            <v>678.92499999999995</v>
          </cell>
          <cell r="AC57">
            <v>678.92499999999995</v>
          </cell>
          <cell r="AD57">
            <v>678.92499999999995</v>
          </cell>
        </row>
        <row r="58">
          <cell r="AA58">
            <v>46.4</v>
          </cell>
          <cell r="AB58">
            <v>680.4</v>
          </cell>
          <cell r="AC58">
            <v>680.4</v>
          </cell>
          <cell r="AD58">
            <v>680.4</v>
          </cell>
        </row>
        <row r="59">
          <cell r="AA59">
            <v>47.333333333333336</v>
          </cell>
          <cell r="AB59">
            <v>681.875</v>
          </cell>
          <cell r="AC59">
            <v>681.875</v>
          </cell>
          <cell r="AD59">
            <v>681.875</v>
          </cell>
        </row>
        <row r="60">
          <cell r="AA60">
            <v>48.266666666666666</v>
          </cell>
          <cell r="AB60">
            <v>683.35</v>
          </cell>
          <cell r="AC60">
            <v>683.35</v>
          </cell>
          <cell r="AD60">
            <v>683.35</v>
          </cell>
        </row>
        <row r="61">
          <cell r="AA61">
            <v>49.2</v>
          </cell>
          <cell r="AB61">
            <v>684.82500000000005</v>
          </cell>
          <cell r="AC61">
            <v>684.82500000000005</v>
          </cell>
          <cell r="AD61">
            <v>684.82500000000005</v>
          </cell>
        </row>
        <row r="62">
          <cell r="AA62">
            <v>50.133333333333333</v>
          </cell>
          <cell r="AB62">
            <v>686.3</v>
          </cell>
          <cell r="AC62">
            <v>686.3</v>
          </cell>
          <cell r="AD62">
            <v>686.3</v>
          </cell>
        </row>
        <row r="63">
          <cell r="AA63">
            <v>51.066666666666663</v>
          </cell>
          <cell r="AB63">
            <v>687.77499999999998</v>
          </cell>
          <cell r="AC63">
            <v>687.77499999999998</v>
          </cell>
          <cell r="AD63">
            <v>687.77499999999998</v>
          </cell>
        </row>
        <row r="64">
          <cell r="AA64">
            <v>52</v>
          </cell>
          <cell r="AB64">
            <v>689.25</v>
          </cell>
          <cell r="AC64">
            <v>689.25</v>
          </cell>
          <cell r="AD64">
            <v>689.25</v>
          </cell>
        </row>
        <row r="65">
          <cell r="AA65">
            <v>52.733333333333334</v>
          </cell>
          <cell r="AB65">
            <v>704.92499999999995</v>
          </cell>
          <cell r="AC65">
            <v>704.92499999999995</v>
          </cell>
          <cell r="AD65">
            <v>704.92499999999995</v>
          </cell>
        </row>
        <row r="66">
          <cell r="AA66">
            <v>53.466666666666669</v>
          </cell>
          <cell r="AB66">
            <v>720.6</v>
          </cell>
          <cell r="AC66">
            <v>720.6</v>
          </cell>
          <cell r="AD66">
            <v>720.6</v>
          </cell>
        </row>
        <row r="67">
          <cell r="AA67">
            <v>54.2</v>
          </cell>
          <cell r="AB67">
            <v>736.27499999999998</v>
          </cell>
          <cell r="AC67">
            <v>736.27499999999998</v>
          </cell>
          <cell r="AD67">
            <v>736.27499999999998</v>
          </cell>
        </row>
        <row r="68">
          <cell r="AA68">
            <v>54.93333333333333</v>
          </cell>
          <cell r="AB68">
            <v>751.95</v>
          </cell>
          <cell r="AC68">
            <v>751.95</v>
          </cell>
          <cell r="AD68">
            <v>751.95</v>
          </cell>
        </row>
        <row r="69">
          <cell r="AA69">
            <v>55.666666666666664</v>
          </cell>
          <cell r="AB69">
            <v>767.625</v>
          </cell>
          <cell r="AC69">
            <v>767.625</v>
          </cell>
          <cell r="AD69">
            <v>767.625</v>
          </cell>
        </row>
        <row r="70">
          <cell r="AA70">
            <v>56.4</v>
          </cell>
          <cell r="AB70">
            <v>783.3</v>
          </cell>
          <cell r="AC70">
            <v>783.3</v>
          </cell>
          <cell r="AD70">
            <v>783.3</v>
          </cell>
        </row>
        <row r="71">
          <cell r="AA71">
            <v>57.133333333333333</v>
          </cell>
          <cell r="AB71">
            <v>798.97500000000002</v>
          </cell>
          <cell r="AC71">
            <v>798.97500000000002</v>
          </cell>
          <cell r="AD71">
            <v>798.97500000000002</v>
          </cell>
        </row>
        <row r="72">
          <cell r="AA72">
            <v>57.866666666666667</v>
          </cell>
          <cell r="AB72">
            <v>814.65</v>
          </cell>
          <cell r="AC72">
            <v>814.65</v>
          </cell>
          <cell r="AD72">
            <v>814.65</v>
          </cell>
        </row>
        <row r="73">
          <cell r="AA73">
            <v>58.6</v>
          </cell>
          <cell r="AB73">
            <v>830.32500000000005</v>
          </cell>
          <cell r="AC73">
            <v>830.32500000000005</v>
          </cell>
          <cell r="AD73">
            <v>830.32500000000005</v>
          </cell>
        </row>
        <row r="74">
          <cell r="AA74">
            <v>59.333333333333336</v>
          </cell>
          <cell r="AB74">
            <v>846</v>
          </cell>
          <cell r="AC74">
            <v>846</v>
          </cell>
          <cell r="AD74">
            <v>846</v>
          </cell>
        </row>
        <row r="75">
          <cell r="AA75">
            <v>60.066666666666663</v>
          </cell>
          <cell r="AB75">
            <v>855</v>
          </cell>
          <cell r="AC75">
            <v>855</v>
          </cell>
          <cell r="AD75">
            <v>855</v>
          </cell>
        </row>
        <row r="76">
          <cell r="AA76">
            <v>60.8</v>
          </cell>
          <cell r="AB76">
            <v>864</v>
          </cell>
          <cell r="AC76">
            <v>864</v>
          </cell>
          <cell r="AD76">
            <v>864</v>
          </cell>
        </row>
        <row r="77">
          <cell r="AA77">
            <v>61.533333333333331</v>
          </cell>
          <cell r="AB77">
            <v>873</v>
          </cell>
          <cell r="AC77">
            <v>873</v>
          </cell>
          <cell r="AD77">
            <v>873</v>
          </cell>
        </row>
        <row r="78">
          <cell r="AA78">
            <v>62.266666666666666</v>
          </cell>
          <cell r="AB78">
            <v>882</v>
          </cell>
          <cell r="AC78">
            <v>882</v>
          </cell>
          <cell r="AD78">
            <v>882</v>
          </cell>
        </row>
        <row r="79">
          <cell r="AA79">
            <v>63</v>
          </cell>
          <cell r="AB79">
            <v>891</v>
          </cell>
          <cell r="AC79">
            <v>891</v>
          </cell>
          <cell r="AD79">
            <v>891</v>
          </cell>
        </row>
        <row r="80">
          <cell r="AA80">
            <v>63.84</v>
          </cell>
          <cell r="AB80">
            <v>900</v>
          </cell>
          <cell r="AC80">
            <v>900</v>
          </cell>
          <cell r="AD80">
            <v>900</v>
          </cell>
        </row>
        <row r="81">
          <cell r="AA81">
            <v>64.680000000000007</v>
          </cell>
          <cell r="AB81">
            <v>909</v>
          </cell>
          <cell r="AC81">
            <v>909</v>
          </cell>
          <cell r="AD81">
            <v>909</v>
          </cell>
        </row>
        <row r="82">
          <cell r="AA82">
            <v>65.52</v>
          </cell>
          <cell r="AB82">
            <v>918</v>
          </cell>
          <cell r="AC82">
            <v>918</v>
          </cell>
          <cell r="AD82">
            <v>918</v>
          </cell>
        </row>
        <row r="83">
          <cell r="AA83">
            <v>66.36</v>
          </cell>
          <cell r="AB83">
            <v>927</v>
          </cell>
          <cell r="AC83">
            <v>927</v>
          </cell>
          <cell r="AD83">
            <v>927</v>
          </cell>
        </row>
        <row r="84">
          <cell r="AA84">
            <v>67.2</v>
          </cell>
          <cell r="AB84">
            <v>936</v>
          </cell>
          <cell r="AC84">
            <v>936</v>
          </cell>
          <cell r="AD84">
            <v>936</v>
          </cell>
        </row>
        <row r="85">
          <cell r="AA85">
            <v>68.040000000000006</v>
          </cell>
          <cell r="AB85">
            <v>945</v>
          </cell>
          <cell r="AC85">
            <v>945</v>
          </cell>
          <cell r="AD85">
            <v>945</v>
          </cell>
        </row>
        <row r="86">
          <cell r="AA86">
            <v>68.88</v>
          </cell>
          <cell r="AB86">
            <v>954</v>
          </cell>
          <cell r="AC86">
            <v>954</v>
          </cell>
          <cell r="AD86">
            <v>954</v>
          </cell>
        </row>
        <row r="87">
          <cell r="AA87">
            <v>69.72</v>
          </cell>
          <cell r="AB87">
            <v>963</v>
          </cell>
          <cell r="AC87">
            <v>963</v>
          </cell>
          <cell r="AD87">
            <v>963</v>
          </cell>
        </row>
        <row r="88">
          <cell r="AA88">
            <v>70.56</v>
          </cell>
          <cell r="AB88">
            <v>972</v>
          </cell>
          <cell r="AC88">
            <v>972</v>
          </cell>
          <cell r="AD88">
            <v>972</v>
          </cell>
        </row>
        <row r="89">
          <cell r="AA89">
            <v>71.400000000000006</v>
          </cell>
          <cell r="AB89">
            <v>981</v>
          </cell>
          <cell r="AC89">
            <v>981</v>
          </cell>
          <cell r="AD89">
            <v>981</v>
          </cell>
        </row>
        <row r="90">
          <cell r="AA90">
            <v>72.239999999999995</v>
          </cell>
          <cell r="AB90">
            <v>990</v>
          </cell>
          <cell r="AC90">
            <v>990</v>
          </cell>
          <cell r="AD90">
            <v>990</v>
          </cell>
        </row>
        <row r="91">
          <cell r="AA91">
            <v>73.08</v>
          </cell>
          <cell r="AB91">
            <v>999</v>
          </cell>
          <cell r="AC91">
            <v>999</v>
          </cell>
          <cell r="AD91">
            <v>999</v>
          </cell>
        </row>
        <row r="92">
          <cell r="AA92">
            <v>73.92</v>
          </cell>
          <cell r="AB92">
            <v>1008</v>
          </cell>
          <cell r="AC92">
            <v>1008</v>
          </cell>
          <cell r="AD92">
            <v>1008</v>
          </cell>
        </row>
        <row r="93">
          <cell r="AA93">
            <v>74.760000000000005</v>
          </cell>
          <cell r="AB93">
            <v>1017</v>
          </cell>
          <cell r="AC93">
            <v>1017</v>
          </cell>
          <cell r="AD93">
            <v>1017</v>
          </cell>
        </row>
        <row r="94">
          <cell r="AA94">
            <v>75.599999999999994</v>
          </cell>
          <cell r="AB94">
            <v>1026</v>
          </cell>
          <cell r="AC94">
            <v>1026</v>
          </cell>
          <cell r="AD94">
            <v>1026</v>
          </cell>
        </row>
        <row r="95">
          <cell r="AA95">
            <v>76.44</v>
          </cell>
          <cell r="AB95">
            <v>1035</v>
          </cell>
          <cell r="AC95">
            <v>1035</v>
          </cell>
          <cell r="AD95">
            <v>1035</v>
          </cell>
        </row>
        <row r="96">
          <cell r="AA96">
            <v>77.28</v>
          </cell>
          <cell r="AB96">
            <v>1044</v>
          </cell>
          <cell r="AC96">
            <v>1044</v>
          </cell>
          <cell r="AD96">
            <v>1044</v>
          </cell>
        </row>
        <row r="97">
          <cell r="AA97">
            <v>78.12</v>
          </cell>
          <cell r="AB97">
            <v>1053</v>
          </cell>
          <cell r="AC97">
            <v>1053</v>
          </cell>
          <cell r="AD97">
            <v>1053</v>
          </cell>
        </row>
        <row r="98">
          <cell r="AA98">
            <v>78.959999999999994</v>
          </cell>
          <cell r="AB98">
            <v>1062</v>
          </cell>
          <cell r="AC98">
            <v>1062</v>
          </cell>
          <cell r="AD98">
            <v>1062</v>
          </cell>
        </row>
        <row r="99">
          <cell r="AA99">
            <v>79.8</v>
          </cell>
          <cell r="AB99">
            <v>1071</v>
          </cell>
          <cell r="AC99">
            <v>1071</v>
          </cell>
          <cell r="AD99">
            <v>1071</v>
          </cell>
        </row>
        <row r="100">
          <cell r="AA100">
            <v>80.64</v>
          </cell>
          <cell r="AB100">
            <v>1080</v>
          </cell>
          <cell r="AC100">
            <v>1080</v>
          </cell>
          <cell r="AD100">
            <v>1080</v>
          </cell>
        </row>
        <row r="101">
          <cell r="AA101">
            <v>81.48</v>
          </cell>
          <cell r="AB101">
            <v>1089</v>
          </cell>
          <cell r="AC101">
            <v>1089</v>
          </cell>
          <cell r="AD101">
            <v>1089</v>
          </cell>
        </row>
        <row r="102">
          <cell r="AA102">
            <v>82.32</v>
          </cell>
          <cell r="AB102">
            <v>1098</v>
          </cell>
          <cell r="AC102">
            <v>1098</v>
          </cell>
          <cell r="AD102">
            <v>1098</v>
          </cell>
        </row>
        <row r="103">
          <cell r="AA103">
            <v>83.16</v>
          </cell>
          <cell r="AB103">
            <v>1107</v>
          </cell>
          <cell r="AC103">
            <v>1107</v>
          </cell>
          <cell r="AD103">
            <v>1107</v>
          </cell>
        </row>
        <row r="104">
          <cell r="AA104">
            <v>84</v>
          </cell>
          <cell r="AB104">
            <v>1116</v>
          </cell>
          <cell r="AC104">
            <v>1116</v>
          </cell>
          <cell r="AD104">
            <v>1116</v>
          </cell>
        </row>
      </sheetData>
      <sheetData sheetId="24">
        <row r="5">
          <cell r="J5">
            <v>3.2866666666666671</v>
          </cell>
          <cell r="K5">
            <v>3.8344444444444448</v>
          </cell>
          <cell r="L5">
            <v>9.8600000000000012</v>
          </cell>
          <cell r="O5">
            <v>5.4777777777777787</v>
          </cell>
          <cell r="P5">
            <v>1.6433333333333335</v>
          </cell>
          <cell r="Q5">
            <v>5.4777777777777787</v>
          </cell>
          <cell r="T5">
            <v>6.0255555555555569</v>
          </cell>
          <cell r="U5">
            <v>0.54777777777777792</v>
          </cell>
          <cell r="V5">
            <v>4.9300000000000006</v>
          </cell>
          <cell r="Y5">
            <v>5.7516666666666678</v>
          </cell>
          <cell r="Z5">
            <v>1.0955555555555558</v>
          </cell>
          <cell r="AA5">
            <v>5.2038888888888897</v>
          </cell>
        </row>
        <row r="6">
          <cell r="J6">
            <v>6.5733333333333341</v>
          </cell>
          <cell r="K6">
            <v>7.6688888888888895</v>
          </cell>
          <cell r="L6">
            <v>19.720000000000002</v>
          </cell>
          <cell r="O6">
            <v>10.955555555555557</v>
          </cell>
          <cell r="P6">
            <v>3.2866666666666671</v>
          </cell>
          <cell r="Q6">
            <v>10.955555555555557</v>
          </cell>
          <cell r="T6">
            <v>12.051111111111114</v>
          </cell>
          <cell r="U6">
            <v>1.0955555555555558</v>
          </cell>
          <cell r="V6">
            <v>9.8600000000000012</v>
          </cell>
          <cell r="Y6">
            <v>11.503333333333336</v>
          </cell>
          <cell r="Z6">
            <v>2.1911111111111117</v>
          </cell>
          <cell r="AA6">
            <v>10.407777777777779</v>
          </cell>
        </row>
        <row r="7">
          <cell r="J7">
            <v>9.8600000000000012</v>
          </cell>
          <cell r="K7">
            <v>11.503333333333336</v>
          </cell>
          <cell r="L7">
            <v>29.580000000000009</v>
          </cell>
          <cell r="O7">
            <v>16.433333333333337</v>
          </cell>
          <cell r="P7">
            <v>4.9300000000000006</v>
          </cell>
          <cell r="Q7">
            <v>16.433333333333337</v>
          </cell>
          <cell r="T7">
            <v>18.076666666666672</v>
          </cell>
          <cell r="U7">
            <v>1.6433333333333338</v>
          </cell>
          <cell r="V7">
            <v>14.790000000000004</v>
          </cell>
          <cell r="Y7">
            <v>17.255000000000006</v>
          </cell>
          <cell r="Z7">
            <v>3.2866666666666675</v>
          </cell>
          <cell r="AA7">
            <v>15.61166666666667</v>
          </cell>
        </row>
        <row r="8">
          <cell r="J8">
            <v>13.146666666666668</v>
          </cell>
          <cell r="K8">
            <v>15.337777777777779</v>
          </cell>
          <cell r="L8">
            <v>39.440000000000005</v>
          </cell>
          <cell r="O8">
            <v>21.911111111111115</v>
          </cell>
          <cell r="P8">
            <v>6.5733333333333341</v>
          </cell>
          <cell r="Q8">
            <v>21.911111111111115</v>
          </cell>
          <cell r="T8">
            <v>24.102222222222228</v>
          </cell>
          <cell r="U8">
            <v>2.1911111111111117</v>
          </cell>
          <cell r="V8">
            <v>19.720000000000002</v>
          </cell>
          <cell r="Y8">
            <v>23.006666666666671</v>
          </cell>
          <cell r="Z8">
            <v>4.3822222222222234</v>
          </cell>
          <cell r="AA8">
            <v>20.815555555555559</v>
          </cell>
        </row>
        <row r="9">
          <cell r="J9">
            <v>16.433333333333334</v>
          </cell>
          <cell r="K9">
            <v>19.172222222222221</v>
          </cell>
          <cell r="L9">
            <v>49.300000000000004</v>
          </cell>
          <cell r="O9">
            <v>27.388888888888889</v>
          </cell>
          <cell r="P9">
            <v>8.2166666666666668</v>
          </cell>
          <cell r="Q9">
            <v>27.388888888888889</v>
          </cell>
          <cell r="T9">
            <v>30.12777777777778</v>
          </cell>
          <cell r="U9">
            <v>2.7388888888888889</v>
          </cell>
          <cell r="V9">
            <v>24.650000000000002</v>
          </cell>
          <cell r="Y9">
            <v>28.758333333333336</v>
          </cell>
          <cell r="Z9">
            <v>5.4777777777777779</v>
          </cell>
          <cell r="AA9">
            <v>26.019444444444442</v>
          </cell>
        </row>
        <row r="10">
          <cell r="J10">
            <v>19.72</v>
          </cell>
          <cell r="K10">
            <v>23.006666666666664</v>
          </cell>
          <cell r="L10">
            <v>59.160000000000004</v>
          </cell>
          <cell r="O10">
            <v>32.866666666666667</v>
          </cell>
          <cell r="P10">
            <v>9.86</v>
          </cell>
          <cell r="Q10">
            <v>32.866666666666667</v>
          </cell>
          <cell r="T10">
            <v>36.153333333333336</v>
          </cell>
          <cell r="U10">
            <v>3.2866666666666671</v>
          </cell>
          <cell r="V10">
            <v>29.580000000000002</v>
          </cell>
          <cell r="Y10">
            <v>34.510000000000005</v>
          </cell>
          <cell r="Z10">
            <v>6.5733333333333341</v>
          </cell>
          <cell r="AA10">
            <v>31.223333333333333</v>
          </cell>
        </row>
        <row r="11">
          <cell r="J11">
            <v>23.006666666666668</v>
          </cell>
          <cell r="K11">
            <v>26.841111111111111</v>
          </cell>
          <cell r="L11">
            <v>69.02000000000001</v>
          </cell>
          <cell r="O11">
            <v>38.344444444444449</v>
          </cell>
          <cell r="P11">
            <v>11.503333333333334</v>
          </cell>
          <cell r="Q11">
            <v>38.344444444444449</v>
          </cell>
          <cell r="T11">
            <v>42.178888888888899</v>
          </cell>
          <cell r="U11">
            <v>3.8344444444444452</v>
          </cell>
          <cell r="V11">
            <v>34.510000000000005</v>
          </cell>
          <cell r="Y11">
            <v>40.26166666666667</v>
          </cell>
          <cell r="Z11">
            <v>7.6688888888888904</v>
          </cell>
          <cell r="AA11">
            <v>36.427222222222227</v>
          </cell>
        </row>
        <row r="12">
          <cell r="J12">
            <v>26.293333333333333</v>
          </cell>
          <cell r="K12">
            <v>30.675555555555555</v>
          </cell>
          <cell r="L12">
            <v>78.88000000000001</v>
          </cell>
          <cell r="O12">
            <v>43.822222222222223</v>
          </cell>
          <cell r="P12">
            <v>13.146666666666667</v>
          </cell>
          <cell r="Q12">
            <v>43.822222222222223</v>
          </cell>
          <cell r="T12">
            <v>48.204444444444448</v>
          </cell>
          <cell r="U12">
            <v>4.3822222222222225</v>
          </cell>
          <cell r="V12">
            <v>39.440000000000005</v>
          </cell>
          <cell r="Y12">
            <v>46.013333333333335</v>
          </cell>
          <cell r="Z12">
            <v>8.7644444444444449</v>
          </cell>
          <cell r="AA12">
            <v>41.63111111111111</v>
          </cell>
        </row>
        <row r="13">
          <cell r="J13">
            <v>29.580000000000002</v>
          </cell>
          <cell r="K13">
            <v>34.51</v>
          </cell>
          <cell r="L13">
            <v>88.740000000000009</v>
          </cell>
          <cell r="O13">
            <v>49.300000000000004</v>
          </cell>
          <cell r="P13">
            <v>14.790000000000001</v>
          </cell>
          <cell r="Q13">
            <v>49.300000000000004</v>
          </cell>
          <cell r="T13">
            <v>54.230000000000011</v>
          </cell>
          <cell r="U13">
            <v>4.9300000000000006</v>
          </cell>
          <cell r="V13">
            <v>44.370000000000005</v>
          </cell>
          <cell r="Y13">
            <v>51.765000000000008</v>
          </cell>
          <cell r="Z13">
            <v>9.8600000000000012</v>
          </cell>
          <cell r="AA13">
            <v>46.835000000000001</v>
          </cell>
        </row>
        <row r="14">
          <cell r="J14">
            <v>32.866666666666667</v>
          </cell>
          <cell r="K14">
            <v>38.344444444444441</v>
          </cell>
          <cell r="L14">
            <v>98.600000000000009</v>
          </cell>
          <cell r="O14">
            <v>54.777777777777779</v>
          </cell>
          <cell r="P14">
            <v>16.433333333333334</v>
          </cell>
          <cell r="Q14">
            <v>54.777777777777779</v>
          </cell>
          <cell r="T14">
            <v>60.25555555555556</v>
          </cell>
          <cell r="U14">
            <v>5.4777777777777779</v>
          </cell>
          <cell r="V14">
            <v>49.300000000000004</v>
          </cell>
          <cell r="Y14">
            <v>57.516666666666673</v>
          </cell>
          <cell r="Z14">
            <v>10.955555555555556</v>
          </cell>
          <cell r="AA14">
            <v>52.038888888888884</v>
          </cell>
        </row>
        <row r="15">
          <cell r="J15">
            <v>34.541666666666671</v>
          </cell>
          <cell r="K15">
            <v>40.298611111111114</v>
          </cell>
          <cell r="L15">
            <v>103.62500000000001</v>
          </cell>
          <cell r="O15">
            <v>57.56944444444445</v>
          </cell>
          <cell r="P15">
            <v>17.270833333333336</v>
          </cell>
          <cell r="Q15">
            <v>57.56944444444445</v>
          </cell>
          <cell r="T15">
            <v>63.3263888888889</v>
          </cell>
          <cell r="U15">
            <v>5.7569444444444455</v>
          </cell>
          <cell r="V15">
            <v>51.812500000000007</v>
          </cell>
          <cell r="Y15">
            <v>60.447916666666679</v>
          </cell>
          <cell r="Z15">
            <v>11.513888888888891</v>
          </cell>
          <cell r="AA15">
            <v>54.690972222222221</v>
          </cell>
        </row>
        <row r="16">
          <cell r="J16">
            <v>36.216666666666669</v>
          </cell>
          <cell r="K16">
            <v>42.25277777777778</v>
          </cell>
          <cell r="L16">
            <v>108.65</v>
          </cell>
          <cell r="O16">
            <v>60.361111111111114</v>
          </cell>
          <cell r="P16">
            <v>18.108333333333334</v>
          </cell>
          <cell r="Q16">
            <v>60.361111111111114</v>
          </cell>
          <cell r="T16">
            <v>66.397222222222226</v>
          </cell>
          <cell r="U16">
            <v>6.0361111111111114</v>
          </cell>
          <cell r="V16">
            <v>54.325000000000003</v>
          </cell>
          <cell r="Y16">
            <v>63.37916666666667</v>
          </cell>
          <cell r="Z16">
            <v>12.072222222222223</v>
          </cell>
          <cell r="AA16">
            <v>57.343055555555559</v>
          </cell>
        </row>
        <row r="17">
          <cell r="J17">
            <v>37.891666666666666</v>
          </cell>
          <cell r="K17">
            <v>44.206944444444446</v>
          </cell>
          <cell r="L17">
            <v>113.675</v>
          </cell>
          <cell r="O17">
            <v>63.152777777777779</v>
          </cell>
          <cell r="P17">
            <v>18.945833333333333</v>
          </cell>
          <cell r="Q17">
            <v>63.152777777777779</v>
          </cell>
          <cell r="T17">
            <v>69.468055555555566</v>
          </cell>
          <cell r="U17">
            <v>6.3152777777777782</v>
          </cell>
          <cell r="V17">
            <v>56.837499999999999</v>
          </cell>
          <cell r="Y17">
            <v>66.310416666666669</v>
          </cell>
          <cell r="Z17">
            <v>12.630555555555556</v>
          </cell>
          <cell r="AA17">
            <v>59.995138888888889</v>
          </cell>
        </row>
        <row r="18">
          <cell r="J18">
            <v>39.566666666666663</v>
          </cell>
          <cell r="K18">
            <v>46.161111111111104</v>
          </cell>
          <cell r="L18">
            <v>118.7</v>
          </cell>
          <cell r="O18">
            <v>65.944444444444443</v>
          </cell>
          <cell r="P18">
            <v>19.783333333333331</v>
          </cell>
          <cell r="Q18">
            <v>65.944444444444443</v>
          </cell>
          <cell r="T18">
            <v>72.538888888888891</v>
          </cell>
          <cell r="U18">
            <v>6.594444444444445</v>
          </cell>
          <cell r="V18">
            <v>59.35</v>
          </cell>
          <cell r="Y18">
            <v>69.241666666666674</v>
          </cell>
          <cell r="Z18">
            <v>13.18888888888889</v>
          </cell>
          <cell r="AA18">
            <v>62.647222222222219</v>
          </cell>
        </row>
        <row r="19">
          <cell r="J19">
            <v>41.241666666666667</v>
          </cell>
          <cell r="K19">
            <v>48.115277777777777</v>
          </cell>
          <cell r="L19">
            <v>123.72500000000001</v>
          </cell>
          <cell r="O19">
            <v>68.736111111111114</v>
          </cell>
          <cell r="P19">
            <v>20.620833333333334</v>
          </cell>
          <cell r="Q19">
            <v>68.736111111111114</v>
          </cell>
          <cell r="T19">
            <v>75.609722222222231</v>
          </cell>
          <cell r="U19">
            <v>6.8736111111111118</v>
          </cell>
          <cell r="V19">
            <v>61.862500000000004</v>
          </cell>
          <cell r="Y19">
            <v>72.17291666666668</v>
          </cell>
          <cell r="Z19">
            <v>13.747222222222224</v>
          </cell>
          <cell r="AA19">
            <v>65.299305555555549</v>
          </cell>
        </row>
        <row r="20">
          <cell r="J20">
            <v>42.916666666666671</v>
          </cell>
          <cell r="K20">
            <v>50.06944444444445</v>
          </cell>
          <cell r="L20">
            <v>128.75000000000003</v>
          </cell>
          <cell r="O20">
            <v>71.527777777777786</v>
          </cell>
          <cell r="P20">
            <v>21.458333333333336</v>
          </cell>
          <cell r="Q20">
            <v>71.527777777777786</v>
          </cell>
          <cell r="T20">
            <v>78.680555555555571</v>
          </cell>
          <cell r="U20">
            <v>7.1527777777777786</v>
          </cell>
          <cell r="V20">
            <v>64.375000000000014</v>
          </cell>
          <cell r="Y20">
            <v>75.104166666666671</v>
          </cell>
          <cell r="Z20">
            <v>14.305555555555557</v>
          </cell>
          <cell r="AA20">
            <v>67.9513888888889</v>
          </cell>
        </row>
        <row r="21">
          <cell r="J21">
            <v>44.591666666666661</v>
          </cell>
          <cell r="K21">
            <v>52.023611111111109</v>
          </cell>
          <cell r="L21">
            <v>133.77500000000001</v>
          </cell>
          <cell r="O21">
            <v>74.319444444444443</v>
          </cell>
          <cell r="P21">
            <v>22.295833333333331</v>
          </cell>
          <cell r="Q21">
            <v>74.319444444444443</v>
          </cell>
          <cell r="T21">
            <v>81.751388888888897</v>
          </cell>
          <cell r="U21">
            <v>7.4319444444444445</v>
          </cell>
          <cell r="V21">
            <v>66.887500000000003</v>
          </cell>
          <cell r="Y21">
            <v>78.035416666666663</v>
          </cell>
          <cell r="Z21">
            <v>14.863888888888889</v>
          </cell>
          <cell r="AA21">
            <v>70.603472222222223</v>
          </cell>
        </row>
        <row r="22">
          <cell r="J22">
            <v>46.266666666666666</v>
          </cell>
          <cell r="K22">
            <v>53.977777777777774</v>
          </cell>
          <cell r="L22">
            <v>138.80000000000001</v>
          </cell>
          <cell r="O22">
            <v>77.111111111111114</v>
          </cell>
          <cell r="P22">
            <v>23.133333333333333</v>
          </cell>
          <cell r="Q22">
            <v>77.111111111111114</v>
          </cell>
          <cell r="T22">
            <v>84.822222222222237</v>
          </cell>
          <cell r="U22">
            <v>7.7111111111111121</v>
          </cell>
          <cell r="V22">
            <v>69.400000000000006</v>
          </cell>
          <cell r="Y22">
            <v>80.966666666666669</v>
          </cell>
          <cell r="Z22">
            <v>15.422222222222224</v>
          </cell>
          <cell r="AA22">
            <v>73.25555555555556</v>
          </cell>
        </row>
        <row r="23">
          <cell r="J23">
            <v>47.94166666666667</v>
          </cell>
          <cell r="K23">
            <v>55.931944444444447</v>
          </cell>
          <cell r="L23">
            <v>143.82500000000002</v>
          </cell>
          <cell r="O23">
            <v>79.902777777777786</v>
          </cell>
          <cell r="P23">
            <v>23.970833333333335</v>
          </cell>
          <cell r="Q23">
            <v>79.902777777777786</v>
          </cell>
          <cell r="T23">
            <v>87.893055555555577</v>
          </cell>
          <cell r="U23">
            <v>7.9902777777777789</v>
          </cell>
          <cell r="V23">
            <v>71.912500000000009</v>
          </cell>
          <cell r="Y23">
            <v>83.897916666666674</v>
          </cell>
          <cell r="Z23">
            <v>15.980555555555558</v>
          </cell>
          <cell r="AA23">
            <v>75.907638888888897</v>
          </cell>
        </row>
        <row r="24">
          <cell r="J24">
            <v>49.616666666666667</v>
          </cell>
          <cell r="K24">
            <v>57.886111111111106</v>
          </cell>
          <cell r="L24">
            <v>148.85</v>
          </cell>
          <cell r="O24">
            <v>82.694444444444443</v>
          </cell>
          <cell r="P24">
            <v>24.808333333333334</v>
          </cell>
          <cell r="Q24">
            <v>82.694444444444443</v>
          </cell>
          <cell r="T24">
            <v>90.963888888888889</v>
          </cell>
          <cell r="U24">
            <v>8.2694444444444439</v>
          </cell>
          <cell r="V24">
            <v>74.424999999999997</v>
          </cell>
          <cell r="Y24">
            <v>86.829166666666666</v>
          </cell>
          <cell r="Z24">
            <v>16.538888888888888</v>
          </cell>
          <cell r="AA24">
            <v>78.55972222222222</v>
          </cell>
        </row>
        <row r="25">
          <cell r="J25">
            <v>51.8</v>
          </cell>
          <cell r="K25">
            <v>60.433333333333323</v>
          </cell>
          <cell r="L25">
            <v>155.4</v>
          </cell>
          <cell r="O25">
            <v>86.333333333333329</v>
          </cell>
          <cell r="P25">
            <v>25.9</v>
          </cell>
          <cell r="Q25">
            <v>86.333333333333329</v>
          </cell>
          <cell r="T25">
            <v>94.966666666666669</v>
          </cell>
          <cell r="U25">
            <v>8.6333333333333329</v>
          </cell>
          <cell r="V25">
            <v>77.7</v>
          </cell>
          <cell r="Y25">
            <v>90.65</v>
          </cell>
          <cell r="Z25">
            <v>17.266666666666666</v>
          </cell>
          <cell r="AA25">
            <v>82.016666666666652</v>
          </cell>
        </row>
        <row r="26">
          <cell r="J26">
            <v>53.983333333333334</v>
          </cell>
          <cell r="K26">
            <v>62.980555555555554</v>
          </cell>
          <cell r="L26">
            <v>161.95000000000002</v>
          </cell>
          <cell r="O26">
            <v>89.972222222222229</v>
          </cell>
          <cell r="P26">
            <v>26.991666666666667</v>
          </cell>
          <cell r="Q26">
            <v>89.972222222222229</v>
          </cell>
          <cell r="T26">
            <v>98.969444444444463</v>
          </cell>
          <cell r="U26">
            <v>8.9972222222222236</v>
          </cell>
          <cell r="V26">
            <v>80.975000000000009</v>
          </cell>
          <cell r="Y26">
            <v>94.470833333333346</v>
          </cell>
          <cell r="Z26">
            <v>17.994444444444447</v>
          </cell>
          <cell r="AA26">
            <v>85.473611111111111</v>
          </cell>
        </row>
        <row r="27">
          <cell r="J27">
            <v>56.166666666666679</v>
          </cell>
          <cell r="K27">
            <v>65.527777777777786</v>
          </cell>
          <cell r="L27">
            <v>168.50000000000003</v>
          </cell>
          <cell r="O27">
            <v>93.611111111111128</v>
          </cell>
          <cell r="P27">
            <v>28.083333333333339</v>
          </cell>
          <cell r="Q27">
            <v>93.611111111111128</v>
          </cell>
          <cell r="T27">
            <v>102.97222222222224</v>
          </cell>
          <cell r="U27">
            <v>9.3611111111111125</v>
          </cell>
          <cell r="V27">
            <v>84.250000000000014</v>
          </cell>
          <cell r="Y27">
            <v>98.291666666666686</v>
          </cell>
          <cell r="Z27">
            <v>18.722222222222225</v>
          </cell>
          <cell r="AA27">
            <v>88.930555555555571</v>
          </cell>
        </row>
        <row r="28">
          <cell r="J28">
            <v>58.349999999999994</v>
          </cell>
          <cell r="K28">
            <v>68.074999999999989</v>
          </cell>
          <cell r="L28">
            <v>175.05</v>
          </cell>
          <cell r="O28">
            <v>97.25</v>
          </cell>
          <cell r="P28">
            <v>29.174999999999997</v>
          </cell>
          <cell r="Q28">
            <v>97.25</v>
          </cell>
          <cell r="T28">
            <v>106.97500000000001</v>
          </cell>
          <cell r="U28">
            <v>9.7250000000000014</v>
          </cell>
          <cell r="V28">
            <v>87.525000000000006</v>
          </cell>
          <cell r="Y28">
            <v>102.11250000000001</v>
          </cell>
          <cell r="Z28">
            <v>19.450000000000003</v>
          </cell>
          <cell r="AA28">
            <v>92.387499999999989</v>
          </cell>
        </row>
        <row r="29">
          <cell r="J29">
            <v>60.533333333333339</v>
          </cell>
          <cell r="K29">
            <v>70.62222222222222</v>
          </cell>
          <cell r="L29">
            <v>181.60000000000002</v>
          </cell>
          <cell r="O29">
            <v>100.8888888888889</v>
          </cell>
          <cell r="P29">
            <v>30.266666666666669</v>
          </cell>
          <cell r="Q29">
            <v>100.8888888888889</v>
          </cell>
          <cell r="T29">
            <v>110.9777777777778</v>
          </cell>
          <cell r="U29">
            <v>10.08888888888889</v>
          </cell>
          <cell r="V29">
            <v>90.800000000000011</v>
          </cell>
          <cell r="Y29">
            <v>105.93333333333335</v>
          </cell>
          <cell r="Z29">
            <v>20.177777777777781</v>
          </cell>
          <cell r="AA29">
            <v>95.844444444444449</v>
          </cell>
        </row>
        <row r="30">
          <cell r="J30">
            <v>62.716666666666669</v>
          </cell>
          <cell r="K30">
            <v>73.169444444444451</v>
          </cell>
          <cell r="L30">
            <v>188.15</v>
          </cell>
          <cell r="O30">
            <v>104.52777777777779</v>
          </cell>
          <cell r="P30">
            <v>31.358333333333334</v>
          </cell>
          <cell r="Q30">
            <v>104.52777777777779</v>
          </cell>
          <cell r="T30">
            <v>114.98055555555557</v>
          </cell>
          <cell r="U30">
            <v>10.452777777777779</v>
          </cell>
          <cell r="V30">
            <v>94.075000000000003</v>
          </cell>
          <cell r="Y30">
            <v>109.75416666666668</v>
          </cell>
          <cell r="Z30">
            <v>20.905555555555559</v>
          </cell>
          <cell r="AA30">
            <v>99.301388888888894</v>
          </cell>
        </row>
        <row r="31">
          <cell r="J31">
            <v>64.900000000000006</v>
          </cell>
          <cell r="K31">
            <v>75.716666666666669</v>
          </cell>
          <cell r="L31">
            <v>194.70000000000002</v>
          </cell>
          <cell r="O31">
            <v>108.16666666666667</v>
          </cell>
          <cell r="P31">
            <v>32.450000000000003</v>
          </cell>
          <cell r="Q31">
            <v>108.16666666666667</v>
          </cell>
          <cell r="T31">
            <v>118.98333333333335</v>
          </cell>
          <cell r="U31">
            <v>10.816666666666668</v>
          </cell>
          <cell r="V31">
            <v>97.350000000000009</v>
          </cell>
          <cell r="Y31">
            <v>113.575</v>
          </cell>
          <cell r="Z31">
            <v>21.633333333333336</v>
          </cell>
          <cell r="AA31">
            <v>102.75833333333334</v>
          </cell>
        </row>
        <row r="32">
          <cell r="J32">
            <v>67.083333333333329</v>
          </cell>
          <cell r="K32">
            <v>78.263888888888886</v>
          </cell>
          <cell r="L32">
            <v>201.25</v>
          </cell>
          <cell r="O32">
            <v>111.80555555555556</v>
          </cell>
          <cell r="P32">
            <v>33.541666666666664</v>
          </cell>
          <cell r="Q32">
            <v>111.80555555555556</v>
          </cell>
          <cell r="T32">
            <v>122.98611111111113</v>
          </cell>
          <cell r="U32">
            <v>11.180555555555557</v>
          </cell>
          <cell r="V32">
            <v>100.625</v>
          </cell>
          <cell r="Y32">
            <v>117.39583333333334</v>
          </cell>
          <cell r="Z32">
            <v>22.361111111111114</v>
          </cell>
          <cell r="AA32">
            <v>106.21527777777777</v>
          </cell>
        </row>
        <row r="33">
          <cell r="J33">
            <v>69.266666666666666</v>
          </cell>
          <cell r="K33">
            <v>80.811111111111117</v>
          </cell>
          <cell r="L33">
            <v>207.80000000000004</v>
          </cell>
          <cell r="O33">
            <v>115.44444444444446</v>
          </cell>
          <cell r="P33">
            <v>34.633333333333333</v>
          </cell>
          <cell r="Q33">
            <v>115.44444444444446</v>
          </cell>
          <cell r="T33">
            <v>126.98888888888891</v>
          </cell>
          <cell r="U33">
            <v>11.544444444444446</v>
          </cell>
          <cell r="V33">
            <v>103.90000000000002</v>
          </cell>
          <cell r="Y33">
            <v>121.21666666666668</v>
          </cell>
          <cell r="Z33">
            <v>23.088888888888892</v>
          </cell>
          <cell r="AA33">
            <v>109.67222222222223</v>
          </cell>
        </row>
        <row r="34">
          <cell r="J34">
            <v>71.449999999999989</v>
          </cell>
          <cell r="K34">
            <v>83.35833333333332</v>
          </cell>
          <cell r="L34">
            <v>214.35</v>
          </cell>
          <cell r="O34">
            <v>119.08333333333333</v>
          </cell>
          <cell r="P34">
            <v>35.724999999999994</v>
          </cell>
          <cell r="Q34">
            <v>119.08333333333333</v>
          </cell>
          <cell r="T34">
            <v>130.99166666666667</v>
          </cell>
          <cell r="U34">
            <v>11.908333333333333</v>
          </cell>
          <cell r="V34">
            <v>107.175</v>
          </cell>
          <cell r="Y34">
            <v>125.03749999999999</v>
          </cell>
          <cell r="Z34">
            <v>23.816666666666666</v>
          </cell>
          <cell r="AA34">
            <v>113.12916666666666</v>
          </cell>
        </row>
        <row r="35">
          <cell r="J35">
            <v>74.054999999999993</v>
          </cell>
          <cell r="K35">
            <v>86.397499999999994</v>
          </cell>
          <cell r="L35">
            <v>222.16499999999999</v>
          </cell>
          <cell r="O35">
            <v>123.425</v>
          </cell>
          <cell r="P35">
            <v>37.027499999999996</v>
          </cell>
          <cell r="Q35">
            <v>123.425</v>
          </cell>
          <cell r="T35">
            <v>135.76750000000001</v>
          </cell>
          <cell r="U35">
            <v>12.342500000000001</v>
          </cell>
          <cell r="V35">
            <v>111.0825</v>
          </cell>
          <cell r="Y35">
            <v>129.59625</v>
          </cell>
          <cell r="Z35">
            <v>24.685000000000002</v>
          </cell>
          <cell r="AA35">
            <v>117.25375</v>
          </cell>
        </row>
        <row r="36">
          <cell r="J36">
            <v>76.66</v>
          </cell>
          <cell r="K36">
            <v>89.436666666666667</v>
          </cell>
          <cell r="L36">
            <v>229.98</v>
          </cell>
          <cell r="O36">
            <v>127.76666666666667</v>
          </cell>
          <cell r="P36">
            <v>38.33</v>
          </cell>
          <cell r="Q36">
            <v>127.76666666666667</v>
          </cell>
          <cell r="T36">
            <v>140.54333333333335</v>
          </cell>
          <cell r="U36">
            <v>12.776666666666667</v>
          </cell>
          <cell r="V36">
            <v>114.99</v>
          </cell>
          <cell r="Y36">
            <v>134.155</v>
          </cell>
          <cell r="Z36">
            <v>25.553333333333335</v>
          </cell>
          <cell r="AA36">
            <v>121.37833333333333</v>
          </cell>
        </row>
        <row r="37">
          <cell r="J37">
            <v>79.264999999999986</v>
          </cell>
          <cell r="K37">
            <v>92.475833333333313</v>
          </cell>
          <cell r="L37">
            <v>237.79499999999999</v>
          </cell>
          <cell r="O37">
            <v>132.10833333333332</v>
          </cell>
          <cell r="P37">
            <v>39.632499999999993</v>
          </cell>
          <cell r="Q37">
            <v>132.10833333333332</v>
          </cell>
          <cell r="T37">
            <v>145.31916666666666</v>
          </cell>
          <cell r="U37">
            <v>13.210833333333333</v>
          </cell>
          <cell r="V37">
            <v>118.89749999999999</v>
          </cell>
          <cell r="Y37">
            <v>138.71375</v>
          </cell>
          <cell r="Z37">
            <v>26.421666666666667</v>
          </cell>
          <cell r="AA37">
            <v>125.50291666666665</v>
          </cell>
        </row>
        <row r="38">
          <cell r="J38">
            <v>81.87</v>
          </cell>
          <cell r="K38">
            <v>95.515000000000001</v>
          </cell>
          <cell r="L38">
            <v>245.61000000000004</v>
          </cell>
          <cell r="O38">
            <v>136.45000000000002</v>
          </cell>
          <cell r="P38">
            <v>40.935000000000002</v>
          </cell>
          <cell r="Q38">
            <v>136.45000000000002</v>
          </cell>
          <cell r="T38">
            <v>150.09500000000003</v>
          </cell>
          <cell r="U38">
            <v>13.645000000000003</v>
          </cell>
          <cell r="V38">
            <v>122.80500000000002</v>
          </cell>
          <cell r="Y38">
            <v>143.27250000000004</v>
          </cell>
          <cell r="Z38">
            <v>27.290000000000006</v>
          </cell>
          <cell r="AA38">
            <v>129.6275</v>
          </cell>
        </row>
        <row r="39">
          <cell r="J39">
            <v>84.474999999999994</v>
          </cell>
          <cell r="K39">
            <v>98.55416666666666</v>
          </cell>
          <cell r="L39">
            <v>253.42499999999998</v>
          </cell>
          <cell r="O39">
            <v>140.79166666666666</v>
          </cell>
          <cell r="P39">
            <v>42.237499999999997</v>
          </cell>
          <cell r="Q39">
            <v>140.79166666666666</v>
          </cell>
          <cell r="T39">
            <v>154.87083333333334</v>
          </cell>
          <cell r="U39">
            <v>14.079166666666666</v>
          </cell>
          <cell r="V39">
            <v>126.71249999999999</v>
          </cell>
          <cell r="Y39">
            <v>147.83124999999998</v>
          </cell>
          <cell r="Z39">
            <v>28.158333333333331</v>
          </cell>
          <cell r="AA39">
            <v>133.75208333333333</v>
          </cell>
        </row>
        <row r="40">
          <cell r="J40">
            <v>87.08</v>
          </cell>
          <cell r="K40">
            <v>101.59333333333332</v>
          </cell>
          <cell r="L40">
            <v>261.24</v>
          </cell>
          <cell r="O40">
            <v>145.13333333333333</v>
          </cell>
          <cell r="P40">
            <v>43.54</v>
          </cell>
          <cell r="Q40">
            <v>145.13333333333333</v>
          </cell>
          <cell r="T40">
            <v>159.64666666666668</v>
          </cell>
          <cell r="U40">
            <v>14.513333333333334</v>
          </cell>
          <cell r="V40">
            <v>130.62</v>
          </cell>
          <cell r="Y40">
            <v>152.38999999999999</v>
          </cell>
          <cell r="Z40">
            <v>29.026666666666667</v>
          </cell>
          <cell r="AA40">
            <v>137.87666666666667</v>
          </cell>
        </row>
        <row r="41">
          <cell r="J41">
            <v>89.684999999999988</v>
          </cell>
          <cell r="K41">
            <v>104.63249999999999</v>
          </cell>
          <cell r="L41">
            <v>269.05500000000001</v>
          </cell>
          <cell r="O41">
            <v>149.47499999999999</v>
          </cell>
          <cell r="P41">
            <v>44.842499999999994</v>
          </cell>
          <cell r="Q41">
            <v>149.47499999999999</v>
          </cell>
          <cell r="T41">
            <v>164.42250000000001</v>
          </cell>
          <cell r="U41">
            <v>14.9475</v>
          </cell>
          <cell r="V41">
            <v>134.5275</v>
          </cell>
          <cell r="Y41">
            <v>156.94874999999999</v>
          </cell>
          <cell r="Z41">
            <v>29.895</v>
          </cell>
          <cell r="AA41">
            <v>142.00125</v>
          </cell>
        </row>
        <row r="42">
          <cell r="J42">
            <v>92.289999999999992</v>
          </cell>
          <cell r="K42">
            <v>107.67166666666665</v>
          </cell>
          <cell r="L42">
            <v>276.87</v>
          </cell>
          <cell r="O42">
            <v>153.81666666666666</v>
          </cell>
          <cell r="P42">
            <v>46.144999999999996</v>
          </cell>
          <cell r="Q42">
            <v>153.81666666666666</v>
          </cell>
          <cell r="T42">
            <v>169.19833333333335</v>
          </cell>
          <cell r="U42">
            <v>15.381666666666668</v>
          </cell>
          <cell r="V42">
            <v>138.435</v>
          </cell>
          <cell r="Y42">
            <v>161.50749999999999</v>
          </cell>
          <cell r="Z42">
            <v>30.763333333333335</v>
          </cell>
          <cell r="AA42">
            <v>146.12583333333333</v>
          </cell>
        </row>
        <row r="43">
          <cell r="J43">
            <v>94.894999999999996</v>
          </cell>
          <cell r="K43">
            <v>110.71083333333333</v>
          </cell>
          <cell r="L43">
            <v>284.685</v>
          </cell>
          <cell r="O43">
            <v>158.15833333333333</v>
          </cell>
          <cell r="P43">
            <v>47.447499999999998</v>
          </cell>
          <cell r="Q43">
            <v>158.15833333333333</v>
          </cell>
          <cell r="T43">
            <v>173.97416666666669</v>
          </cell>
          <cell r="U43">
            <v>15.815833333333334</v>
          </cell>
          <cell r="V43">
            <v>142.3425</v>
          </cell>
          <cell r="Y43">
            <v>166.06625</v>
          </cell>
          <cell r="Z43">
            <v>31.631666666666668</v>
          </cell>
          <cell r="AA43">
            <v>150.25041666666667</v>
          </cell>
        </row>
        <row r="44">
          <cell r="J44">
            <v>97.5</v>
          </cell>
          <cell r="K44">
            <v>113.74999999999999</v>
          </cell>
          <cell r="L44">
            <v>292.5</v>
          </cell>
          <cell r="O44">
            <v>162.5</v>
          </cell>
          <cell r="P44">
            <v>48.75</v>
          </cell>
          <cell r="Q44">
            <v>162.5</v>
          </cell>
          <cell r="T44">
            <v>178.75000000000003</v>
          </cell>
          <cell r="U44">
            <v>16.25</v>
          </cell>
          <cell r="V44">
            <v>146.25</v>
          </cell>
          <cell r="Y44">
            <v>170.625</v>
          </cell>
          <cell r="Z44">
            <v>32.5</v>
          </cell>
          <cell r="AA44">
            <v>154.375</v>
          </cell>
        </row>
        <row r="45">
          <cell r="J45">
            <v>99.114999999999995</v>
          </cell>
          <cell r="K45">
            <v>115.63416666666666</v>
          </cell>
          <cell r="L45">
            <v>297.34500000000003</v>
          </cell>
          <cell r="O45">
            <v>165.19166666666666</v>
          </cell>
          <cell r="P45">
            <v>49.557499999999997</v>
          </cell>
          <cell r="Q45">
            <v>165.19166666666666</v>
          </cell>
          <cell r="T45">
            <v>181.71083333333334</v>
          </cell>
          <cell r="U45">
            <v>16.519166666666667</v>
          </cell>
          <cell r="V45">
            <v>148.67250000000001</v>
          </cell>
          <cell r="Y45">
            <v>173.45125000000002</v>
          </cell>
          <cell r="Z45">
            <v>33.038333333333334</v>
          </cell>
          <cell r="AA45">
            <v>156.93208333333331</v>
          </cell>
        </row>
        <row r="46">
          <cell r="J46">
            <v>100.72999999999999</v>
          </cell>
          <cell r="K46">
            <v>117.51833333333332</v>
          </cell>
          <cell r="L46">
            <v>302.19</v>
          </cell>
          <cell r="O46">
            <v>167.88333333333333</v>
          </cell>
          <cell r="P46">
            <v>50.364999999999995</v>
          </cell>
          <cell r="Q46">
            <v>167.88333333333333</v>
          </cell>
          <cell r="T46">
            <v>184.67166666666668</v>
          </cell>
          <cell r="U46">
            <v>16.788333333333334</v>
          </cell>
          <cell r="V46">
            <v>151.095</v>
          </cell>
          <cell r="Y46">
            <v>176.2775</v>
          </cell>
          <cell r="Z46">
            <v>33.576666666666668</v>
          </cell>
          <cell r="AA46">
            <v>159.48916666666665</v>
          </cell>
        </row>
        <row r="47">
          <cell r="J47">
            <v>102.34500000000001</v>
          </cell>
          <cell r="K47">
            <v>119.4025</v>
          </cell>
          <cell r="L47">
            <v>307.03500000000003</v>
          </cell>
          <cell r="O47">
            <v>170.57500000000002</v>
          </cell>
          <cell r="P47">
            <v>51.172500000000007</v>
          </cell>
          <cell r="Q47">
            <v>170.57500000000002</v>
          </cell>
          <cell r="T47">
            <v>187.63250000000002</v>
          </cell>
          <cell r="U47">
            <v>17.057500000000001</v>
          </cell>
          <cell r="V47">
            <v>153.51750000000001</v>
          </cell>
          <cell r="Y47">
            <v>179.10375000000002</v>
          </cell>
          <cell r="Z47">
            <v>34.115000000000002</v>
          </cell>
          <cell r="AA47">
            <v>162.04625000000001</v>
          </cell>
        </row>
        <row r="48">
          <cell r="J48">
            <v>103.96</v>
          </cell>
          <cell r="K48">
            <v>121.28666666666665</v>
          </cell>
          <cell r="L48">
            <v>311.88</v>
          </cell>
          <cell r="O48">
            <v>173.26666666666665</v>
          </cell>
          <cell r="P48">
            <v>51.98</v>
          </cell>
          <cell r="Q48">
            <v>173.26666666666665</v>
          </cell>
          <cell r="T48">
            <v>190.59333333333333</v>
          </cell>
          <cell r="U48">
            <v>17.326666666666664</v>
          </cell>
          <cell r="V48">
            <v>155.94</v>
          </cell>
          <cell r="Y48">
            <v>181.92999999999998</v>
          </cell>
          <cell r="Z48">
            <v>34.653333333333329</v>
          </cell>
          <cell r="AA48">
            <v>164.60333333333332</v>
          </cell>
        </row>
        <row r="49">
          <cell r="J49">
            <v>105.575</v>
          </cell>
          <cell r="K49">
            <v>123.17083333333333</v>
          </cell>
          <cell r="L49">
            <v>316.72500000000002</v>
          </cell>
          <cell r="O49">
            <v>175.95833333333334</v>
          </cell>
          <cell r="P49">
            <v>52.787500000000001</v>
          </cell>
          <cell r="Q49">
            <v>175.95833333333334</v>
          </cell>
          <cell r="T49">
            <v>193.5541666666667</v>
          </cell>
          <cell r="U49">
            <v>17.595833333333335</v>
          </cell>
          <cell r="V49">
            <v>158.36250000000001</v>
          </cell>
          <cell r="Y49">
            <v>184.75625000000002</v>
          </cell>
          <cell r="Z49">
            <v>35.19166666666667</v>
          </cell>
          <cell r="AA49">
            <v>167.16041666666666</v>
          </cell>
        </row>
        <row r="50">
          <cell r="J50">
            <v>107.19</v>
          </cell>
          <cell r="K50">
            <v>125.05499999999999</v>
          </cell>
          <cell r="L50">
            <v>321.57</v>
          </cell>
          <cell r="O50">
            <v>178.65</v>
          </cell>
          <cell r="P50">
            <v>53.594999999999999</v>
          </cell>
          <cell r="Q50">
            <v>178.65</v>
          </cell>
          <cell r="T50">
            <v>196.51500000000001</v>
          </cell>
          <cell r="U50">
            <v>17.865000000000002</v>
          </cell>
          <cell r="V50">
            <v>160.785</v>
          </cell>
          <cell r="Y50">
            <v>187.58250000000001</v>
          </cell>
          <cell r="Z50">
            <v>35.730000000000004</v>
          </cell>
          <cell r="AA50">
            <v>169.7175</v>
          </cell>
        </row>
        <row r="51">
          <cell r="J51">
            <v>108.80499999999999</v>
          </cell>
          <cell r="K51">
            <v>126.93916666666667</v>
          </cell>
          <cell r="L51">
            <v>326.41500000000002</v>
          </cell>
          <cell r="O51">
            <v>181.34166666666667</v>
          </cell>
          <cell r="P51">
            <v>54.402499999999996</v>
          </cell>
          <cell r="Q51">
            <v>181.34166666666667</v>
          </cell>
          <cell r="T51">
            <v>199.47583333333336</v>
          </cell>
          <cell r="U51">
            <v>18.134166666666669</v>
          </cell>
          <cell r="V51">
            <v>163.20750000000001</v>
          </cell>
          <cell r="Y51">
            <v>190.40875</v>
          </cell>
          <cell r="Z51">
            <v>36.268333333333338</v>
          </cell>
          <cell r="AA51">
            <v>172.27458333333334</v>
          </cell>
        </row>
        <row r="52">
          <cell r="J52">
            <v>110.42</v>
          </cell>
          <cell r="K52">
            <v>128.82333333333332</v>
          </cell>
          <cell r="L52">
            <v>331.26</v>
          </cell>
          <cell r="O52">
            <v>184.03333333333333</v>
          </cell>
          <cell r="P52">
            <v>55.21</v>
          </cell>
          <cell r="Q52">
            <v>184.03333333333333</v>
          </cell>
          <cell r="T52">
            <v>202.43666666666667</v>
          </cell>
          <cell r="U52">
            <v>18.403333333333332</v>
          </cell>
          <cell r="V52">
            <v>165.63</v>
          </cell>
          <cell r="Y52">
            <v>193.23500000000001</v>
          </cell>
          <cell r="Z52">
            <v>36.806666666666665</v>
          </cell>
          <cell r="AA52">
            <v>174.83166666666665</v>
          </cell>
        </row>
        <row r="53">
          <cell r="J53">
            <v>112.035</v>
          </cell>
          <cell r="K53">
            <v>130.70749999999998</v>
          </cell>
          <cell r="L53">
            <v>336.10500000000002</v>
          </cell>
          <cell r="O53">
            <v>186.72499999999999</v>
          </cell>
          <cell r="P53">
            <v>56.017499999999998</v>
          </cell>
          <cell r="Q53">
            <v>186.72499999999999</v>
          </cell>
          <cell r="T53">
            <v>205.39750000000001</v>
          </cell>
          <cell r="U53">
            <v>18.672499999999999</v>
          </cell>
          <cell r="V53">
            <v>168.05250000000001</v>
          </cell>
          <cell r="Y53">
            <v>196.06125</v>
          </cell>
          <cell r="Z53">
            <v>37.344999999999999</v>
          </cell>
          <cell r="AA53">
            <v>177.38874999999999</v>
          </cell>
        </row>
        <row r="54">
          <cell r="J54">
            <v>113.64999999999999</v>
          </cell>
          <cell r="K54">
            <v>132.59166666666664</v>
          </cell>
          <cell r="L54">
            <v>340.95</v>
          </cell>
          <cell r="O54">
            <v>189.41666666666666</v>
          </cell>
          <cell r="P54">
            <v>56.824999999999996</v>
          </cell>
          <cell r="Q54">
            <v>189.41666666666666</v>
          </cell>
          <cell r="T54">
            <v>208.35833333333335</v>
          </cell>
          <cell r="U54">
            <v>18.941666666666666</v>
          </cell>
          <cell r="V54">
            <v>170.47499999999999</v>
          </cell>
          <cell r="Y54">
            <v>198.88749999999999</v>
          </cell>
          <cell r="Z54">
            <v>37.883333333333333</v>
          </cell>
          <cell r="AA54">
            <v>179.94583333333333</v>
          </cell>
        </row>
        <row r="55">
          <cell r="J55">
            <v>116.22</v>
          </cell>
          <cell r="K55">
            <v>135.59</v>
          </cell>
          <cell r="L55">
            <v>348.66</v>
          </cell>
          <cell r="O55">
            <v>193.70000000000002</v>
          </cell>
          <cell r="P55">
            <v>58.11</v>
          </cell>
          <cell r="Q55">
            <v>193.70000000000002</v>
          </cell>
          <cell r="T55">
            <v>213.07000000000005</v>
          </cell>
          <cell r="U55">
            <v>19.370000000000005</v>
          </cell>
          <cell r="V55">
            <v>174.33</v>
          </cell>
          <cell r="Y55">
            <v>203.38500000000002</v>
          </cell>
          <cell r="Z55">
            <v>38.740000000000009</v>
          </cell>
          <cell r="AA55">
            <v>184.01500000000001</v>
          </cell>
        </row>
        <row r="56">
          <cell r="J56">
            <v>118.79</v>
          </cell>
          <cell r="K56">
            <v>138.58833333333334</v>
          </cell>
          <cell r="L56">
            <v>356.37000000000006</v>
          </cell>
          <cell r="O56">
            <v>197.98333333333335</v>
          </cell>
          <cell r="P56">
            <v>59.395000000000003</v>
          </cell>
          <cell r="Q56">
            <v>197.98333333333335</v>
          </cell>
          <cell r="T56">
            <v>217.78166666666669</v>
          </cell>
          <cell r="U56">
            <v>19.798333333333336</v>
          </cell>
          <cell r="V56">
            <v>178.18500000000003</v>
          </cell>
          <cell r="Y56">
            <v>207.88250000000002</v>
          </cell>
          <cell r="Z56">
            <v>39.596666666666671</v>
          </cell>
          <cell r="AA56">
            <v>188.08416666666668</v>
          </cell>
        </row>
        <row r="57">
          <cell r="J57">
            <v>121.35999999999999</v>
          </cell>
          <cell r="K57">
            <v>141.58666666666664</v>
          </cell>
          <cell r="L57">
            <v>364.08</v>
          </cell>
          <cell r="O57">
            <v>202.26666666666665</v>
          </cell>
          <cell r="P57">
            <v>60.679999999999993</v>
          </cell>
          <cell r="Q57">
            <v>202.26666666666665</v>
          </cell>
          <cell r="T57">
            <v>222.49333333333334</v>
          </cell>
          <cell r="U57">
            <v>20.226666666666667</v>
          </cell>
          <cell r="V57">
            <v>182.04</v>
          </cell>
          <cell r="Y57">
            <v>212.38</v>
          </cell>
          <cell r="Z57">
            <v>40.453333333333333</v>
          </cell>
          <cell r="AA57">
            <v>192.15333333333331</v>
          </cell>
        </row>
        <row r="58">
          <cell r="J58">
            <v>123.92999999999998</v>
          </cell>
          <cell r="K58">
            <v>144.58499999999998</v>
          </cell>
          <cell r="L58">
            <v>371.78999999999996</v>
          </cell>
          <cell r="O58">
            <v>206.54999999999998</v>
          </cell>
          <cell r="P58">
            <v>61.964999999999989</v>
          </cell>
          <cell r="Q58">
            <v>206.54999999999998</v>
          </cell>
          <cell r="T58">
            <v>227.20500000000001</v>
          </cell>
          <cell r="U58">
            <v>20.655000000000001</v>
          </cell>
          <cell r="V58">
            <v>185.89499999999998</v>
          </cell>
          <cell r="Y58">
            <v>216.8775</v>
          </cell>
          <cell r="Z58">
            <v>41.31</v>
          </cell>
          <cell r="AA58">
            <v>196.22249999999997</v>
          </cell>
        </row>
        <row r="59">
          <cell r="J59">
            <v>126.5</v>
          </cell>
          <cell r="K59">
            <v>147.58333333333334</v>
          </cell>
          <cell r="L59">
            <v>379.5</v>
          </cell>
          <cell r="O59">
            <v>210.83333333333334</v>
          </cell>
          <cell r="P59">
            <v>63.25</v>
          </cell>
          <cell r="Q59">
            <v>210.83333333333334</v>
          </cell>
          <cell r="T59">
            <v>231.91666666666669</v>
          </cell>
          <cell r="U59">
            <v>21.083333333333336</v>
          </cell>
          <cell r="V59">
            <v>189.75</v>
          </cell>
          <cell r="Y59">
            <v>221.37500000000003</v>
          </cell>
          <cell r="Z59">
            <v>42.166666666666671</v>
          </cell>
          <cell r="AA59">
            <v>200.29166666666666</v>
          </cell>
        </row>
        <row r="60">
          <cell r="J60">
            <v>129.07</v>
          </cell>
          <cell r="K60">
            <v>150.58166666666665</v>
          </cell>
          <cell r="L60">
            <v>387.21000000000004</v>
          </cell>
          <cell r="O60">
            <v>215.11666666666667</v>
          </cell>
          <cell r="P60">
            <v>64.534999999999997</v>
          </cell>
          <cell r="Q60">
            <v>215.11666666666667</v>
          </cell>
          <cell r="T60">
            <v>236.62833333333336</v>
          </cell>
          <cell r="U60">
            <v>21.51166666666667</v>
          </cell>
          <cell r="V60">
            <v>193.60500000000002</v>
          </cell>
          <cell r="Y60">
            <v>225.87250000000003</v>
          </cell>
          <cell r="Z60">
            <v>43.023333333333341</v>
          </cell>
          <cell r="AA60">
            <v>204.36083333333332</v>
          </cell>
        </row>
        <row r="61">
          <cell r="J61">
            <v>131.63999999999999</v>
          </cell>
          <cell r="K61">
            <v>153.57999999999998</v>
          </cell>
          <cell r="L61">
            <v>394.92</v>
          </cell>
          <cell r="O61">
            <v>219.4</v>
          </cell>
          <cell r="P61">
            <v>65.819999999999993</v>
          </cell>
          <cell r="Q61">
            <v>219.4</v>
          </cell>
          <cell r="T61">
            <v>241.34000000000003</v>
          </cell>
          <cell r="U61">
            <v>21.94</v>
          </cell>
          <cell r="V61">
            <v>197.46</v>
          </cell>
          <cell r="Y61">
            <v>230.37</v>
          </cell>
          <cell r="Z61">
            <v>43.88</v>
          </cell>
          <cell r="AA61">
            <v>208.43</v>
          </cell>
        </row>
        <row r="62">
          <cell r="J62">
            <v>134.20999999999998</v>
          </cell>
          <cell r="K62">
            <v>156.57833333333332</v>
          </cell>
          <cell r="L62">
            <v>402.62999999999994</v>
          </cell>
          <cell r="O62">
            <v>223.68333333333331</v>
          </cell>
          <cell r="P62">
            <v>67.10499999999999</v>
          </cell>
          <cell r="Q62">
            <v>223.68333333333331</v>
          </cell>
          <cell r="T62">
            <v>246.05166666666665</v>
          </cell>
          <cell r="U62">
            <v>22.368333333333332</v>
          </cell>
          <cell r="V62">
            <v>201.31499999999997</v>
          </cell>
          <cell r="Y62">
            <v>234.86749999999998</v>
          </cell>
          <cell r="Z62">
            <v>44.736666666666665</v>
          </cell>
          <cell r="AA62">
            <v>212.49916666666664</v>
          </cell>
        </row>
        <row r="63">
          <cell r="J63">
            <v>136.78</v>
          </cell>
          <cell r="K63">
            <v>159.57666666666665</v>
          </cell>
          <cell r="L63">
            <v>410.34000000000003</v>
          </cell>
          <cell r="O63">
            <v>227.96666666666667</v>
          </cell>
          <cell r="P63">
            <v>68.39</v>
          </cell>
          <cell r="Q63">
            <v>227.96666666666667</v>
          </cell>
          <cell r="T63">
            <v>250.76333333333335</v>
          </cell>
          <cell r="U63">
            <v>22.796666666666667</v>
          </cell>
          <cell r="V63">
            <v>205.17000000000002</v>
          </cell>
          <cell r="Y63">
            <v>239.36500000000001</v>
          </cell>
          <cell r="Z63">
            <v>45.593333333333334</v>
          </cell>
          <cell r="AA63">
            <v>216.56833333333333</v>
          </cell>
        </row>
        <row r="64">
          <cell r="J64">
            <v>139.35</v>
          </cell>
          <cell r="K64">
            <v>162.57499999999999</v>
          </cell>
          <cell r="L64">
            <v>418.05</v>
          </cell>
          <cell r="O64">
            <v>232.25</v>
          </cell>
          <cell r="P64">
            <v>69.674999999999997</v>
          </cell>
          <cell r="Q64">
            <v>232.25</v>
          </cell>
          <cell r="T64">
            <v>255.47500000000002</v>
          </cell>
          <cell r="U64">
            <v>23.225000000000001</v>
          </cell>
          <cell r="V64">
            <v>209.02500000000001</v>
          </cell>
          <cell r="Y64">
            <v>243.86250000000001</v>
          </cell>
          <cell r="Z64">
            <v>46.45</v>
          </cell>
          <cell r="AA64">
            <v>220.63749999999999</v>
          </cell>
        </row>
        <row r="65">
          <cell r="J65">
            <v>142.33499999999998</v>
          </cell>
          <cell r="K65">
            <v>166.05749999999998</v>
          </cell>
          <cell r="L65">
            <v>427.005</v>
          </cell>
          <cell r="O65">
            <v>237.22499999999999</v>
          </cell>
          <cell r="P65">
            <v>71.16749999999999</v>
          </cell>
          <cell r="Q65">
            <v>237.22499999999999</v>
          </cell>
          <cell r="T65">
            <v>260.94749999999999</v>
          </cell>
          <cell r="U65">
            <v>23.7225</v>
          </cell>
          <cell r="V65">
            <v>213.5025</v>
          </cell>
          <cell r="Y65">
            <v>249.08625000000001</v>
          </cell>
          <cell r="Z65">
            <v>47.445</v>
          </cell>
          <cell r="AA65">
            <v>225.36374999999998</v>
          </cell>
        </row>
        <row r="66">
          <cell r="J66">
            <v>145.32</v>
          </cell>
          <cell r="K66">
            <v>169.54</v>
          </cell>
          <cell r="L66">
            <v>435.96000000000004</v>
          </cell>
          <cell r="O66">
            <v>242.20000000000002</v>
          </cell>
          <cell r="P66">
            <v>72.66</v>
          </cell>
          <cell r="Q66">
            <v>242.20000000000002</v>
          </cell>
          <cell r="T66">
            <v>266.42</v>
          </cell>
          <cell r="U66">
            <v>24.220000000000002</v>
          </cell>
          <cell r="V66">
            <v>217.98000000000002</v>
          </cell>
          <cell r="Y66">
            <v>254.31000000000003</v>
          </cell>
          <cell r="Z66">
            <v>48.440000000000005</v>
          </cell>
          <cell r="AA66">
            <v>230.09</v>
          </cell>
        </row>
        <row r="67">
          <cell r="J67">
            <v>148.30499999999998</v>
          </cell>
          <cell r="K67">
            <v>173.02249999999998</v>
          </cell>
          <cell r="L67">
            <v>444.91499999999996</v>
          </cell>
          <cell r="O67">
            <v>247.17499999999998</v>
          </cell>
          <cell r="P67">
            <v>74.152499999999989</v>
          </cell>
          <cell r="Q67">
            <v>247.17499999999998</v>
          </cell>
          <cell r="T67">
            <v>271.89249999999998</v>
          </cell>
          <cell r="U67">
            <v>24.717500000000001</v>
          </cell>
          <cell r="V67">
            <v>222.45749999999998</v>
          </cell>
          <cell r="Y67">
            <v>259.53375</v>
          </cell>
          <cell r="Z67">
            <v>49.435000000000002</v>
          </cell>
          <cell r="AA67">
            <v>234.81624999999997</v>
          </cell>
        </row>
        <row r="68">
          <cell r="J68">
            <v>151.29</v>
          </cell>
          <cell r="K68">
            <v>176.505</v>
          </cell>
          <cell r="L68">
            <v>453.87</v>
          </cell>
          <cell r="O68">
            <v>252.15</v>
          </cell>
          <cell r="P68">
            <v>75.644999999999996</v>
          </cell>
          <cell r="Q68">
            <v>252.15</v>
          </cell>
          <cell r="T68">
            <v>277.36500000000001</v>
          </cell>
          <cell r="U68">
            <v>25.215000000000003</v>
          </cell>
          <cell r="V68">
            <v>226.935</v>
          </cell>
          <cell r="Y68">
            <v>264.75749999999999</v>
          </cell>
          <cell r="Z68">
            <v>50.430000000000007</v>
          </cell>
          <cell r="AA68">
            <v>239.54249999999999</v>
          </cell>
        </row>
        <row r="69">
          <cell r="J69">
            <v>154.27500000000001</v>
          </cell>
          <cell r="K69">
            <v>179.98749999999998</v>
          </cell>
          <cell r="L69">
            <v>462.82499999999999</v>
          </cell>
          <cell r="O69">
            <v>257.125</v>
          </cell>
          <cell r="P69">
            <v>77.137500000000003</v>
          </cell>
          <cell r="Q69">
            <v>257.125</v>
          </cell>
          <cell r="T69">
            <v>282.83750000000003</v>
          </cell>
          <cell r="U69">
            <v>25.712500000000002</v>
          </cell>
          <cell r="V69">
            <v>231.41249999999999</v>
          </cell>
          <cell r="Y69">
            <v>269.98124999999999</v>
          </cell>
          <cell r="Z69">
            <v>51.425000000000004</v>
          </cell>
          <cell r="AA69">
            <v>244.26874999999998</v>
          </cell>
        </row>
        <row r="70">
          <cell r="J70">
            <v>157.25999999999996</v>
          </cell>
          <cell r="K70">
            <v>183.46999999999997</v>
          </cell>
          <cell r="L70">
            <v>471.78</v>
          </cell>
          <cell r="O70">
            <v>262.09999999999997</v>
          </cell>
          <cell r="P70">
            <v>78.629999999999981</v>
          </cell>
          <cell r="Q70">
            <v>262.09999999999997</v>
          </cell>
          <cell r="T70">
            <v>288.31</v>
          </cell>
          <cell r="U70">
            <v>26.209999999999997</v>
          </cell>
          <cell r="V70">
            <v>235.89</v>
          </cell>
          <cell r="Y70">
            <v>275.20499999999998</v>
          </cell>
          <cell r="Z70">
            <v>52.419999999999995</v>
          </cell>
          <cell r="AA70">
            <v>248.99499999999995</v>
          </cell>
        </row>
        <row r="71">
          <cell r="J71">
            <v>160.24499999999998</v>
          </cell>
          <cell r="K71">
            <v>186.95249999999999</v>
          </cell>
          <cell r="L71">
            <v>480.73500000000001</v>
          </cell>
          <cell r="O71">
            <v>267.07499999999999</v>
          </cell>
          <cell r="P71">
            <v>80.122499999999988</v>
          </cell>
          <cell r="Q71">
            <v>267.07499999999999</v>
          </cell>
          <cell r="T71">
            <v>293.78250000000003</v>
          </cell>
          <cell r="U71">
            <v>26.7075</v>
          </cell>
          <cell r="V71">
            <v>240.36750000000001</v>
          </cell>
          <cell r="Y71">
            <v>280.42874999999998</v>
          </cell>
          <cell r="Z71">
            <v>53.414999999999999</v>
          </cell>
          <cell r="AA71">
            <v>253.72124999999997</v>
          </cell>
        </row>
        <row r="72">
          <cell r="J72">
            <v>163.22999999999999</v>
          </cell>
          <cell r="K72">
            <v>190.435</v>
          </cell>
          <cell r="L72">
            <v>489.69000000000005</v>
          </cell>
          <cell r="O72">
            <v>272.05</v>
          </cell>
          <cell r="P72">
            <v>81.614999999999995</v>
          </cell>
          <cell r="Q72">
            <v>272.05</v>
          </cell>
          <cell r="T72">
            <v>299.25500000000005</v>
          </cell>
          <cell r="U72">
            <v>27.205000000000002</v>
          </cell>
          <cell r="V72">
            <v>244.84500000000003</v>
          </cell>
          <cell r="Y72">
            <v>285.65250000000003</v>
          </cell>
          <cell r="Z72">
            <v>54.410000000000004</v>
          </cell>
          <cell r="AA72">
            <v>258.44749999999999</v>
          </cell>
        </row>
        <row r="73">
          <cell r="J73">
            <v>166.215</v>
          </cell>
          <cell r="K73">
            <v>193.91750000000002</v>
          </cell>
          <cell r="L73">
            <v>498.6450000000001</v>
          </cell>
          <cell r="O73">
            <v>277.02500000000003</v>
          </cell>
          <cell r="P73">
            <v>83.107500000000002</v>
          </cell>
          <cell r="Q73">
            <v>277.02500000000003</v>
          </cell>
          <cell r="T73">
            <v>304.72750000000008</v>
          </cell>
          <cell r="U73">
            <v>27.702500000000004</v>
          </cell>
          <cell r="V73">
            <v>249.32250000000005</v>
          </cell>
          <cell r="Y73">
            <v>290.87625000000003</v>
          </cell>
          <cell r="Z73">
            <v>55.405000000000008</v>
          </cell>
          <cell r="AA73">
            <v>263.17375000000004</v>
          </cell>
        </row>
        <row r="74">
          <cell r="J74">
            <v>169.2</v>
          </cell>
          <cell r="K74">
            <v>197.39999999999998</v>
          </cell>
          <cell r="L74">
            <v>507.6</v>
          </cell>
          <cell r="O74">
            <v>282</v>
          </cell>
          <cell r="P74">
            <v>84.6</v>
          </cell>
          <cell r="Q74">
            <v>282</v>
          </cell>
          <cell r="T74">
            <v>310.20000000000005</v>
          </cell>
          <cell r="U74">
            <v>28.200000000000003</v>
          </cell>
          <cell r="V74">
            <v>253.8</v>
          </cell>
          <cell r="Y74">
            <v>296.10000000000002</v>
          </cell>
          <cell r="Z74">
            <v>56.400000000000006</v>
          </cell>
          <cell r="AA74">
            <v>267.89999999999998</v>
          </cell>
        </row>
        <row r="75">
          <cell r="J75">
            <v>171</v>
          </cell>
          <cell r="K75">
            <v>199.5</v>
          </cell>
          <cell r="L75">
            <v>513</v>
          </cell>
          <cell r="O75">
            <v>285</v>
          </cell>
          <cell r="P75">
            <v>85.5</v>
          </cell>
          <cell r="Q75">
            <v>285</v>
          </cell>
          <cell r="T75">
            <v>313.5</v>
          </cell>
          <cell r="U75">
            <v>28.5</v>
          </cell>
          <cell r="V75">
            <v>256.5</v>
          </cell>
          <cell r="Y75">
            <v>299.25</v>
          </cell>
          <cell r="Z75">
            <v>57</v>
          </cell>
          <cell r="AA75">
            <v>270.75</v>
          </cell>
        </row>
        <row r="76">
          <cell r="J76">
            <v>172.79999999999998</v>
          </cell>
          <cell r="K76">
            <v>201.6</v>
          </cell>
          <cell r="L76">
            <v>518.4</v>
          </cell>
          <cell r="O76">
            <v>288</v>
          </cell>
          <cell r="P76">
            <v>86.399999999999991</v>
          </cell>
          <cell r="Q76">
            <v>288</v>
          </cell>
          <cell r="T76">
            <v>316.8</v>
          </cell>
          <cell r="U76">
            <v>28.8</v>
          </cell>
          <cell r="V76">
            <v>259.2</v>
          </cell>
          <cell r="Y76">
            <v>302.40000000000003</v>
          </cell>
          <cell r="Z76">
            <v>57.6</v>
          </cell>
          <cell r="AA76">
            <v>273.59999999999997</v>
          </cell>
        </row>
        <row r="77">
          <cell r="J77">
            <v>174.6</v>
          </cell>
          <cell r="K77">
            <v>203.7</v>
          </cell>
          <cell r="L77">
            <v>523.80000000000007</v>
          </cell>
          <cell r="O77">
            <v>291</v>
          </cell>
          <cell r="P77">
            <v>87.3</v>
          </cell>
          <cell r="Q77">
            <v>291</v>
          </cell>
          <cell r="T77">
            <v>320.10000000000002</v>
          </cell>
          <cell r="U77">
            <v>29.1</v>
          </cell>
          <cell r="V77">
            <v>261.90000000000003</v>
          </cell>
          <cell r="Y77">
            <v>305.55</v>
          </cell>
          <cell r="Z77">
            <v>58.2</v>
          </cell>
          <cell r="AA77">
            <v>276.45</v>
          </cell>
        </row>
        <row r="78">
          <cell r="J78">
            <v>176.4</v>
          </cell>
          <cell r="K78">
            <v>205.79999999999998</v>
          </cell>
          <cell r="L78">
            <v>529.20000000000005</v>
          </cell>
          <cell r="O78">
            <v>294</v>
          </cell>
          <cell r="P78">
            <v>88.2</v>
          </cell>
          <cell r="Q78">
            <v>294</v>
          </cell>
          <cell r="T78">
            <v>323.40000000000003</v>
          </cell>
          <cell r="U78">
            <v>29.400000000000002</v>
          </cell>
          <cell r="V78">
            <v>264.60000000000002</v>
          </cell>
          <cell r="Y78">
            <v>308.7</v>
          </cell>
          <cell r="Z78">
            <v>58.800000000000004</v>
          </cell>
          <cell r="AA78">
            <v>279.3</v>
          </cell>
        </row>
        <row r="79">
          <cell r="J79">
            <v>178.2</v>
          </cell>
          <cell r="K79">
            <v>207.89999999999998</v>
          </cell>
          <cell r="L79">
            <v>534.6</v>
          </cell>
          <cell r="O79">
            <v>297</v>
          </cell>
          <cell r="P79">
            <v>89.1</v>
          </cell>
          <cell r="Q79">
            <v>297</v>
          </cell>
          <cell r="T79">
            <v>326.70000000000005</v>
          </cell>
          <cell r="U79">
            <v>29.700000000000003</v>
          </cell>
          <cell r="V79">
            <v>267.3</v>
          </cell>
          <cell r="Y79">
            <v>311.85000000000002</v>
          </cell>
          <cell r="Z79">
            <v>59.400000000000006</v>
          </cell>
          <cell r="AA79">
            <v>282.14999999999998</v>
          </cell>
        </row>
        <row r="80">
          <cell r="J80">
            <v>180</v>
          </cell>
          <cell r="K80">
            <v>210</v>
          </cell>
          <cell r="L80">
            <v>540</v>
          </cell>
          <cell r="O80">
            <v>300</v>
          </cell>
          <cell r="P80">
            <v>90</v>
          </cell>
          <cell r="Q80">
            <v>300</v>
          </cell>
          <cell r="T80">
            <v>330</v>
          </cell>
          <cell r="U80">
            <v>30</v>
          </cell>
          <cell r="V80">
            <v>270</v>
          </cell>
          <cell r="Y80">
            <v>315</v>
          </cell>
          <cell r="Z80">
            <v>60</v>
          </cell>
          <cell r="AA80">
            <v>285</v>
          </cell>
        </row>
        <row r="81">
          <cell r="J81">
            <v>181.79999999999998</v>
          </cell>
          <cell r="K81">
            <v>212.1</v>
          </cell>
          <cell r="L81">
            <v>545.4</v>
          </cell>
          <cell r="O81">
            <v>303</v>
          </cell>
          <cell r="P81">
            <v>90.899999999999991</v>
          </cell>
          <cell r="Q81">
            <v>303</v>
          </cell>
          <cell r="T81">
            <v>333.3</v>
          </cell>
          <cell r="U81">
            <v>30.3</v>
          </cell>
          <cell r="V81">
            <v>272.7</v>
          </cell>
          <cell r="Y81">
            <v>318.15000000000003</v>
          </cell>
          <cell r="Z81">
            <v>60.6</v>
          </cell>
          <cell r="AA81">
            <v>287.84999999999997</v>
          </cell>
        </row>
        <row r="82">
          <cell r="J82">
            <v>183.6</v>
          </cell>
          <cell r="K82">
            <v>214.2</v>
          </cell>
          <cell r="L82">
            <v>550.80000000000007</v>
          </cell>
          <cell r="O82">
            <v>306</v>
          </cell>
          <cell r="P82">
            <v>91.8</v>
          </cell>
          <cell r="Q82">
            <v>306</v>
          </cell>
          <cell r="T82">
            <v>336.6</v>
          </cell>
          <cell r="U82">
            <v>30.6</v>
          </cell>
          <cell r="V82">
            <v>275.40000000000003</v>
          </cell>
          <cell r="Y82">
            <v>321.3</v>
          </cell>
          <cell r="Z82">
            <v>61.2</v>
          </cell>
          <cell r="AA82">
            <v>290.7</v>
          </cell>
        </row>
        <row r="83">
          <cell r="J83">
            <v>185.4</v>
          </cell>
          <cell r="K83">
            <v>216.29999999999998</v>
          </cell>
          <cell r="L83">
            <v>556.20000000000005</v>
          </cell>
          <cell r="O83">
            <v>309</v>
          </cell>
          <cell r="P83">
            <v>92.7</v>
          </cell>
          <cell r="Q83">
            <v>309</v>
          </cell>
          <cell r="T83">
            <v>339.90000000000003</v>
          </cell>
          <cell r="U83">
            <v>30.900000000000002</v>
          </cell>
          <cell r="V83">
            <v>278.10000000000002</v>
          </cell>
          <cell r="Y83">
            <v>324.45</v>
          </cell>
          <cell r="Z83">
            <v>61.800000000000004</v>
          </cell>
          <cell r="AA83">
            <v>293.55</v>
          </cell>
        </row>
        <row r="84">
          <cell r="J84">
            <v>187.2</v>
          </cell>
          <cell r="K84">
            <v>218.39999999999998</v>
          </cell>
          <cell r="L84">
            <v>561.6</v>
          </cell>
          <cell r="O84">
            <v>312</v>
          </cell>
          <cell r="P84">
            <v>93.6</v>
          </cell>
          <cell r="Q84">
            <v>312</v>
          </cell>
          <cell r="T84">
            <v>343.20000000000005</v>
          </cell>
          <cell r="U84">
            <v>31.200000000000003</v>
          </cell>
          <cell r="V84">
            <v>280.8</v>
          </cell>
          <cell r="Y84">
            <v>327.60000000000002</v>
          </cell>
          <cell r="Z84">
            <v>62.400000000000006</v>
          </cell>
          <cell r="AA84">
            <v>296.39999999999998</v>
          </cell>
        </row>
        <row r="85">
          <cell r="J85">
            <v>189</v>
          </cell>
          <cell r="K85">
            <v>220.5</v>
          </cell>
          <cell r="L85">
            <v>567</v>
          </cell>
          <cell r="O85">
            <v>315</v>
          </cell>
          <cell r="P85">
            <v>94.5</v>
          </cell>
          <cell r="Q85">
            <v>315</v>
          </cell>
          <cell r="T85">
            <v>346.5</v>
          </cell>
          <cell r="U85">
            <v>31.5</v>
          </cell>
          <cell r="V85">
            <v>283.5</v>
          </cell>
          <cell r="Y85">
            <v>330.75</v>
          </cell>
          <cell r="Z85">
            <v>63</v>
          </cell>
          <cell r="AA85">
            <v>299.25</v>
          </cell>
        </row>
        <row r="86">
          <cell r="J86">
            <v>190.79999999999998</v>
          </cell>
          <cell r="K86">
            <v>222.6</v>
          </cell>
          <cell r="L86">
            <v>572.4</v>
          </cell>
          <cell r="O86">
            <v>318</v>
          </cell>
          <cell r="P86">
            <v>95.399999999999991</v>
          </cell>
          <cell r="Q86">
            <v>318</v>
          </cell>
          <cell r="T86">
            <v>349.8</v>
          </cell>
          <cell r="U86">
            <v>31.8</v>
          </cell>
          <cell r="V86">
            <v>286.2</v>
          </cell>
          <cell r="Y86">
            <v>333.90000000000003</v>
          </cell>
          <cell r="Z86">
            <v>63.6</v>
          </cell>
          <cell r="AA86">
            <v>302.09999999999997</v>
          </cell>
        </row>
        <row r="87">
          <cell r="J87">
            <v>192.6</v>
          </cell>
          <cell r="K87">
            <v>224.7</v>
          </cell>
          <cell r="L87">
            <v>577.80000000000007</v>
          </cell>
          <cell r="O87">
            <v>321</v>
          </cell>
          <cell r="P87">
            <v>96.3</v>
          </cell>
          <cell r="Q87">
            <v>321</v>
          </cell>
          <cell r="T87">
            <v>353.1</v>
          </cell>
          <cell r="U87">
            <v>32.1</v>
          </cell>
          <cell r="V87">
            <v>288.90000000000003</v>
          </cell>
          <cell r="Y87">
            <v>337.05</v>
          </cell>
          <cell r="Z87">
            <v>64.2</v>
          </cell>
          <cell r="AA87">
            <v>304.95</v>
          </cell>
        </row>
        <row r="88">
          <cell r="J88">
            <v>194.4</v>
          </cell>
          <cell r="K88">
            <v>226.79999999999998</v>
          </cell>
          <cell r="L88">
            <v>583.20000000000005</v>
          </cell>
          <cell r="O88">
            <v>324</v>
          </cell>
          <cell r="P88">
            <v>97.2</v>
          </cell>
          <cell r="Q88">
            <v>324</v>
          </cell>
          <cell r="T88">
            <v>356.40000000000003</v>
          </cell>
          <cell r="U88">
            <v>32.4</v>
          </cell>
          <cell r="V88">
            <v>291.60000000000002</v>
          </cell>
          <cell r="Y88">
            <v>340.2</v>
          </cell>
          <cell r="Z88">
            <v>64.8</v>
          </cell>
          <cell r="AA88">
            <v>307.8</v>
          </cell>
        </row>
        <row r="89">
          <cell r="J89">
            <v>196.2</v>
          </cell>
          <cell r="K89">
            <v>228.89999999999998</v>
          </cell>
          <cell r="L89">
            <v>588.6</v>
          </cell>
          <cell r="O89">
            <v>327</v>
          </cell>
          <cell r="P89">
            <v>98.1</v>
          </cell>
          <cell r="Q89">
            <v>327</v>
          </cell>
          <cell r="T89">
            <v>359.70000000000005</v>
          </cell>
          <cell r="U89">
            <v>32.700000000000003</v>
          </cell>
          <cell r="V89">
            <v>294.3</v>
          </cell>
          <cell r="Y89">
            <v>343.35</v>
          </cell>
          <cell r="Z89">
            <v>65.400000000000006</v>
          </cell>
          <cell r="AA89">
            <v>310.64999999999998</v>
          </cell>
        </row>
        <row r="90">
          <cell r="J90">
            <v>198</v>
          </cell>
          <cell r="K90">
            <v>230.99999999999997</v>
          </cell>
          <cell r="L90">
            <v>594</v>
          </cell>
          <cell r="O90">
            <v>330</v>
          </cell>
          <cell r="P90">
            <v>99</v>
          </cell>
          <cell r="Q90">
            <v>330</v>
          </cell>
          <cell r="T90">
            <v>363.00000000000006</v>
          </cell>
          <cell r="U90">
            <v>33</v>
          </cell>
          <cell r="V90">
            <v>297</v>
          </cell>
          <cell r="Y90">
            <v>346.5</v>
          </cell>
          <cell r="Z90">
            <v>66</v>
          </cell>
          <cell r="AA90">
            <v>313.5</v>
          </cell>
        </row>
        <row r="91">
          <cell r="J91">
            <v>199.79999999999998</v>
          </cell>
          <cell r="K91">
            <v>233.1</v>
          </cell>
          <cell r="L91">
            <v>599.4</v>
          </cell>
          <cell r="O91">
            <v>333</v>
          </cell>
          <cell r="P91">
            <v>99.899999999999991</v>
          </cell>
          <cell r="Q91">
            <v>333</v>
          </cell>
          <cell r="T91">
            <v>366.3</v>
          </cell>
          <cell r="U91">
            <v>33.300000000000004</v>
          </cell>
          <cell r="V91">
            <v>299.7</v>
          </cell>
          <cell r="Y91">
            <v>349.65000000000003</v>
          </cell>
          <cell r="Z91">
            <v>66.600000000000009</v>
          </cell>
          <cell r="AA91">
            <v>316.34999999999997</v>
          </cell>
        </row>
        <row r="92">
          <cell r="J92">
            <v>201.6</v>
          </cell>
          <cell r="K92">
            <v>235.2</v>
          </cell>
          <cell r="L92">
            <v>604.80000000000007</v>
          </cell>
          <cell r="O92">
            <v>336</v>
          </cell>
          <cell r="P92">
            <v>100.8</v>
          </cell>
          <cell r="Q92">
            <v>336</v>
          </cell>
          <cell r="T92">
            <v>369.6</v>
          </cell>
          <cell r="U92">
            <v>33.6</v>
          </cell>
          <cell r="V92">
            <v>302.40000000000003</v>
          </cell>
          <cell r="Y92">
            <v>352.8</v>
          </cell>
          <cell r="Z92">
            <v>67.2</v>
          </cell>
          <cell r="AA92">
            <v>319.2</v>
          </cell>
        </row>
        <row r="93">
          <cell r="J93">
            <v>203.4</v>
          </cell>
          <cell r="K93">
            <v>237.29999999999998</v>
          </cell>
          <cell r="L93">
            <v>610.20000000000005</v>
          </cell>
          <cell r="O93">
            <v>339</v>
          </cell>
          <cell r="P93">
            <v>101.7</v>
          </cell>
          <cell r="Q93">
            <v>339</v>
          </cell>
          <cell r="T93">
            <v>372.90000000000003</v>
          </cell>
          <cell r="U93">
            <v>33.9</v>
          </cell>
          <cell r="V93">
            <v>305.10000000000002</v>
          </cell>
          <cell r="Y93">
            <v>355.95</v>
          </cell>
          <cell r="Z93">
            <v>67.8</v>
          </cell>
          <cell r="AA93">
            <v>322.05</v>
          </cell>
        </row>
        <row r="94">
          <cell r="J94">
            <v>205.2</v>
          </cell>
          <cell r="K94">
            <v>239.39999999999998</v>
          </cell>
          <cell r="L94">
            <v>615.6</v>
          </cell>
          <cell r="O94">
            <v>342</v>
          </cell>
          <cell r="P94">
            <v>102.6</v>
          </cell>
          <cell r="Q94">
            <v>342</v>
          </cell>
          <cell r="T94">
            <v>376.20000000000005</v>
          </cell>
          <cell r="U94">
            <v>34.200000000000003</v>
          </cell>
          <cell r="V94">
            <v>307.8</v>
          </cell>
          <cell r="Y94">
            <v>359.1</v>
          </cell>
          <cell r="Z94">
            <v>68.400000000000006</v>
          </cell>
          <cell r="AA94">
            <v>324.89999999999998</v>
          </cell>
        </row>
        <row r="95">
          <cell r="J95">
            <v>207</v>
          </cell>
          <cell r="K95">
            <v>241.49999999999997</v>
          </cell>
          <cell r="L95">
            <v>621</v>
          </cell>
          <cell r="O95">
            <v>345</v>
          </cell>
          <cell r="P95">
            <v>103.5</v>
          </cell>
          <cell r="Q95">
            <v>345</v>
          </cell>
          <cell r="T95">
            <v>379.50000000000006</v>
          </cell>
          <cell r="U95">
            <v>34.5</v>
          </cell>
          <cell r="V95">
            <v>310.5</v>
          </cell>
          <cell r="Y95">
            <v>362.25</v>
          </cell>
          <cell r="Z95">
            <v>69</v>
          </cell>
          <cell r="AA95">
            <v>327.75</v>
          </cell>
        </row>
        <row r="96">
          <cell r="J96">
            <v>208.79999999999998</v>
          </cell>
          <cell r="K96">
            <v>243.6</v>
          </cell>
          <cell r="L96">
            <v>626.4</v>
          </cell>
          <cell r="O96">
            <v>348</v>
          </cell>
          <cell r="P96">
            <v>104.39999999999999</v>
          </cell>
          <cell r="Q96">
            <v>348</v>
          </cell>
          <cell r="T96">
            <v>382.8</v>
          </cell>
          <cell r="U96">
            <v>34.800000000000004</v>
          </cell>
          <cell r="V96">
            <v>313.2</v>
          </cell>
          <cell r="Y96">
            <v>365.40000000000003</v>
          </cell>
          <cell r="Z96">
            <v>69.600000000000009</v>
          </cell>
          <cell r="AA96">
            <v>330.59999999999997</v>
          </cell>
        </row>
        <row r="97">
          <cell r="J97">
            <v>210.6</v>
          </cell>
          <cell r="K97">
            <v>245.7</v>
          </cell>
          <cell r="L97">
            <v>631.80000000000007</v>
          </cell>
          <cell r="O97">
            <v>351</v>
          </cell>
          <cell r="P97">
            <v>105.3</v>
          </cell>
          <cell r="Q97">
            <v>351</v>
          </cell>
          <cell r="T97">
            <v>386.1</v>
          </cell>
          <cell r="U97">
            <v>35.1</v>
          </cell>
          <cell r="V97">
            <v>315.90000000000003</v>
          </cell>
          <cell r="Y97">
            <v>368.55</v>
          </cell>
          <cell r="Z97">
            <v>70.2</v>
          </cell>
          <cell r="AA97">
            <v>333.45</v>
          </cell>
        </row>
        <row r="98">
          <cell r="J98">
            <v>212.4</v>
          </cell>
          <cell r="K98">
            <v>247.79999999999998</v>
          </cell>
          <cell r="L98">
            <v>637.20000000000005</v>
          </cell>
          <cell r="O98">
            <v>354</v>
          </cell>
          <cell r="P98">
            <v>106.2</v>
          </cell>
          <cell r="Q98">
            <v>354</v>
          </cell>
          <cell r="T98">
            <v>389.40000000000003</v>
          </cell>
          <cell r="U98">
            <v>35.4</v>
          </cell>
          <cell r="V98">
            <v>318.60000000000002</v>
          </cell>
          <cell r="Y98">
            <v>371.7</v>
          </cell>
          <cell r="Z98">
            <v>70.8</v>
          </cell>
          <cell r="AA98">
            <v>336.3</v>
          </cell>
        </row>
        <row r="99">
          <cell r="J99">
            <v>214.2</v>
          </cell>
          <cell r="K99">
            <v>249.89999999999998</v>
          </cell>
          <cell r="L99">
            <v>642.6</v>
          </cell>
          <cell r="O99">
            <v>357</v>
          </cell>
          <cell r="P99">
            <v>107.1</v>
          </cell>
          <cell r="Q99">
            <v>357</v>
          </cell>
          <cell r="T99">
            <v>392.70000000000005</v>
          </cell>
          <cell r="U99">
            <v>35.700000000000003</v>
          </cell>
          <cell r="V99">
            <v>321.3</v>
          </cell>
          <cell r="Y99">
            <v>374.85</v>
          </cell>
          <cell r="Z99">
            <v>71.400000000000006</v>
          </cell>
          <cell r="AA99">
            <v>339.15</v>
          </cell>
        </row>
        <row r="100">
          <cell r="J100">
            <v>216</v>
          </cell>
          <cell r="K100">
            <v>251.99999999999997</v>
          </cell>
          <cell r="L100">
            <v>648</v>
          </cell>
          <cell r="O100">
            <v>360</v>
          </cell>
          <cell r="P100">
            <v>108</v>
          </cell>
          <cell r="Q100">
            <v>360</v>
          </cell>
          <cell r="T100">
            <v>396.00000000000006</v>
          </cell>
          <cell r="U100">
            <v>36</v>
          </cell>
          <cell r="V100">
            <v>324</v>
          </cell>
          <cell r="Y100">
            <v>378</v>
          </cell>
          <cell r="Z100">
            <v>72</v>
          </cell>
          <cell r="AA100">
            <v>342</v>
          </cell>
        </row>
        <row r="101">
          <cell r="J101">
            <v>217.79999999999998</v>
          </cell>
          <cell r="K101">
            <v>254.1</v>
          </cell>
          <cell r="L101">
            <v>653.4</v>
          </cell>
          <cell r="O101">
            <v>363</v>
          </cell>
          <cell r="P101">
            <v>108.89999999999999</v>
          </cell>
          <cell r="Q101">
            <v>363</v>
          </cell>
          <cell r="T101">
            <v>399.3</v>
          </cell>
          <cell r="U101">
            <v>36.300000000000004</v>
          </cell>
          <cell r="V101">
            <v>326.7</v>
          </cell>
          <cell r="Y101">
            <v>381.15000000000003</v>
          </cell>
          <cell r="Z101">
            <v>72.600000000000009</v>
          </cell>
          <cell r="AA101">
            <v>344.84999999999997</v>
          </cell>
        </row>
        <row r="102">
          <cell r="J102">
            <v>219.6</v>
          </cell>
          <cell r="K102">
            <v>256.2</v>
          </cell>
          <cell r="L102">
            <v>658.80000000000007</v>
          </cell>
          <cell r="O102">
            <v>366</v>
          </cell>
          <cell r="P102">
            <v>109.8</v>
          </cell>
          <cell r="Q102">
            <v>366</v>
          </cell>
          <cell r="T102">
            <v>402.6</v>
          </cell>
          <cell r="U102">
            <v>36.6</v>
          </cell>
          <cell r="V102">
            <v>329.40000000000003</v>
          </cell>
          <cell r="Y102">
            <v>384.3</v>
          </cell>
          <cell r="Z102">
            <v>73.2</v>
          </cell>
          <cell r="AA102">
            <v>347.7</v>
          </cell>
        </row>
        <row r="103">
          <cell r="J103">
            <v>221.4</v>
          </cell>
          <cell r="K103">
            <v>258.3</v>
          </cell>
          <cell r="L103">
            <v>664.2</v>
          </cell>
          <cell r="O103">
            <v>369</v>
          </cell>
          <cell r="P103">
            <v>110.7</v>
          </cell>
          <cell r="Q103">
            <v>369</v>
          </cell>
          <cell r="T103">
            <v>405.90000000000003</v>
          </cell>
          <cell r="U103">
            <v>36.9</v>
          </cell>
          <cell r="V103">
            <v>332.1</v>
          </cell>
          <cell r="Y103">
            <v>387.45</v>
          </cell>
          <cell r="Z103">
            <v>73.8</v>
          </cell>
          <cell r="AA103">
            <v>350.55</v>
          </cell>
        </row>
        <row r="104">
          <cell r="J104">
            <v>223.2</v>
          </cell>
          <cell r="K104">
            <v>260.39999999999998</v>
          </cell>
          <cell r="L104">
            <v>669.6</v>
          </cell>
          <cell r="O104">
            <v>372</v>
          </cell>
          <cell r="P104">
            <v>111.6</v>
          </cell>
          <cell r="Q104">
            <v>372</v>
          </cell>
          <cell r="T104">
            <v>409.20000000000005</v>
          </cell>
          <cell r="U104">
            <v>37.200000000000003</v>
          </cell>
          <cell r="V104">
            <v>334.8</v>
          </cell>
          <cell r="Y104">
            <v>390.6</v>
          </cell>
          <cell r="Z104">
            <v>74.400000000000006</v>
          </cell>
          <cell r="AA104">
            <v>353.4</v>
          </cell>
        </row>
      </sheetData>
      <sheetData sheetId="25">
        <row r="5">
          <cell r="I5">
            <v>12.564999999999998</v>
          </cell>
          <cell r="J5">
            <v>8.3766666666666652</v>
          </cell>
          <cell r="K5">
            <v>37.694999999999993</v>
          </cell>
          <cell r="N5">
            <v>20.941666666666663</v>
          </cell>
          <cell r="O5">
            <v>3.1412499999999994</v>
          </cell>
          <cell r="P5">
            <v>20.941666666666663</v>
          </cell>
          <cell r="S5">
            <v>23.035833333333333</v>
          </cell>
          <cell r="T5">
            <v>1.0470833333333331</v>
          </cell>
          <cell r="U5">
            <v>18.847499999999997</v>
          </cell>
          <cell r="X5">
            <v>21.988749999999996</v>
          </cell>
          <cell r="Y5">
            <v>2.0941666666666663</v>
          </cell>
          <cell r="Z5">
            <v>19.89458333333333</v>
          </cell>
        </row>
        <row r="6">
          <cell r="I6">
            <v>25.129999999999995</v>
          </cell>
          <cell r="J6">
            <v>16.75333333333333</v>
          </cell>
          <cell r="K6">
            <v>75.389999999999986</v>
          </cell>
          <cell r="N6">
            <v>41.883333333333326</v>
          </cell>
          <cell r="O6">
            <v>6.2824999999999989</v>
          </cell>
          <cell r="P6">
            <v>41.883333333333326</v>
          </cell>
          <cell r="S6">
            <v>46.071666666666665</v>
          </cell>
          <cell r="T6">
            <v>2.0941666666666663</v>
          </cell>
          <cell r="U6">
            <v>37.694999999999993</v>
          </cell>
          <cell r="X6">
            <v>43.977499999999992</v>
          </cell>
          <cell r="Y6">
            <v>4.1883333333333326</v>
          </cell>
          <cell r="Z6">
            <v>39.789166666666659</v>
          </cell>
        </row>
        <row r="7">
          <cell r="I7">
            <v>37.694999999999993</v>
          </cell>
          <cell r="J7">
            <v>25.129999999999995</v>
          </cell>
          <cell r="K7">
            <v>113.08499999999998</v>
          </cell>
          <cell r="N7">
            <v>62.824999999999989</v>
          </cell>
          <cell r="O7">
            <v>9.4237499999999983</v>
          </cell>
          <cell r="P7">
            <v>62.824999999999989</v>
          </cell>
          <cell r="S7">
            <v>69.107499999999987</v>
          </cell>
          <cell r="T7">
            <v>3.1412499999999994</v>
          </cell>
          <cell r="U7">
            <v>56.54249999999999</v>
          </cell>
          <cell r="X7">
            <v>65.966249999999988</v>
          </cell>
          <cell r="Y7">
            <v>6.2824999999999989</v>
          </cell>
          <cell r="Z7">
            <v>59.683749999999989</v>
          </cell>
        </row>
        <row r="8">
          <cell r="I8">
            <v>50.259999999999991</v>
          </cell>
          <cell r="J8">
            <v>33.506666666666661</v>
          </cell>
          <cell r="K8">
            <v>150.77999999999997</v>
          </cell>
          <cell r="N8">
            <v>83.766666666666652</v>
          </cell>
          <cell r="O8">
            <v>12.564999999999998</v>
          </cell>
          <cell r="P8">
            <v>83.766666666666652</v>
          </cell>
          <cell r="S8">
            <v>92.143333333333331</v>
          </cell>
          <cell r="T8">
            <v>4.1883333333333326</v>
          </cell>
          <cell r="U8">
            <v>75.389999999999986</v>
          </cell>
          <cell r="X8">
            <v>87.954999999999984</v>
          </cell>
          <cell r="Y8">
            <v>8.3766666666666652</v>
          </cell>
          <cell r="Z8">
            <v>79.578333333333319</v>
          </cell>
        </row>
        <row r="9">
          <cell r="I9">
            <v>62.824999999999996</v>
          </cell>
          <cell r="J9">
            <v>41.883333333333333</v>
          </cell>
          <cell r="K9">
            <v>188.47499999999999</v>
          </cell>
          <cell r="N9">
            <v>104.70833333333333</v>
          </cell>
          <cell r="O9">
            <v>15.706249999999999</v>
          </cell>
          <cell r="P9">
            <v>104.70833333333333</v>
          </cell>
          <cell r="S9">
            <v>115.17916666666667</v>
          </cell>
          <cell r="T9">
            <v>5.2354166666666666</v>
          </cell>
          <cell r="U9">
            <v>94.237499999999997</v>
          </cell>
          <cell r="X9">
            <v>109.94374999999999</v>
          </cell>
          <cell r="Y9">
            <v>10.470833333333333</v>
          </cell>
          <cell r="Z9">
            <v>99.472916666666663</v>
          </cell>
        </row>
        <row r="10">
          <cell r="I10">
            <v>75.389999999999986</v>
          </cell>
          <cell r="J10">
            <v>50.26</v>
          </cell>
          <cell r="K10">
            <v>226.17</v>
          </cell>
          <cell r="N10">
            <v>125.64999999999999</v>
          </cell>
          <cell r="O10">
            <v>18.847499999999997</v>
          </cell>
          <cell r="P10">
            <v>125.64999999999999</v>
          </cell>
          <cell r="S10">
            <v>138.215</v>
          </cell>
          <cell r="T10">
            <v>6.2824999999999998</v>
          </cell>
          <cell r="U10">
            <v>113.08499999999999</v>
          </cell>
          <cell r="X10">
            <v>131.9325</v>
          </cell>
          <cell r="Y10">
            <v>12.565</v>
          </cell>
          <cell r="Z10">
            <v>119.36749999999999</v>
          </cell>
        </row>
        <row r="11">
          <cell r="I11">
            <v>87.954999999999984</v>
          </cell>
          <cell r="J11">
            <v>58.636666666666656</v>
          </cell>
          <cell r="K11">
            <v>263.86499999999995</v>
          </cell>
          <cell r="N11">
            <v>146.59166666666664</v>
          </cell>
          <cell r="O11">
            <v>21.988749999999996</v>
          </cell>
          <cell r="P11">
            <v>146.59166666666664</v>
          </cell>
          <cell r="S11">
            <v>161.2508333333333</v>
          </cell>
          <cell r="T11">
            <v>7.329583333333332</v>
          </cell>
          <cell r="U11">
            <v>131.93249999999998</v>
          </cell>
          <cell r="X11">
            <v>153.92124999999999</v>
          </cell>
          <cell r="Y11">
            <v>14.659166666666664</v>
          </cell>
          <cell r="Z11">
            <v>139.26208333333329</v>
          </cell>
        </row>
        <row r="12">
          <cell r="I12">
            <v>100.52</v>
          </cell>
          <cell r="J12">
            <v>67.013333333333335</v>
          </cell>
          <cell r="K12">
            <v>301.56</v>
          </cell>
          <cell r="N12">
            <v>167.53333333333333</v>
          </cell>
          <cell r="O12">
            <v>25.13</v>
          </cell>
          <cell r="P12">
            <v>167.53333333333333</v>
          </cell>
          <cell r="S12">
            <v>184.28666666666669</v>
          </cell>
          <cell r="T12">
            <v>8.3766666666666669</v>
          </cell>
          <cell r="U12">
            <v>150.78</v>
          </cell>
          <cell r="X12">
            <v>175.91</v>
          </cell>
          <cell r="Y12">
            <v>16.753333333333334</v>
          </cell>
          <cell r="Z12">
            <v>159.15666666666667</v>
          </cell>
        </row>
        <row r="13">
          <cell r="I13">
            <v>113.08499999999999</v>
          </cell>
          <cell r="J13">
            <v>75.39</v>
          </cell>
          <cell r="K13">
            <v>339.255</v>
          </cell>
          <cell r="N13">
            <v>188.47499999999999</v>
          </cell>
          <cell r="O13">
            <v>28.271249999999998</v>
          </cell>
          <cell r="P13">
            <v>188.47499999999999</v>
          </cell>
          <cell r="S13">
            <v>207.32250000000002</v>
          </cell>
          <cell r="T13">
            <v>9.4237500000000001</v>
          </cell>
          <cell r="U13">
            <v>169.6275</v>
          </cell>
          <cell r="X13">
            <v>197.89875000000001</v>
          </cell>
          <cell r="Y13">
            <v>18.8475</v>
          </cell>
          <cell r="Z13">
            <v>179.05124999999998</v>
          </cell>
        </row>
        <row r="14">
          <cell r="I14">
            <v>125.64999999999999</v>
          </cell>
          <cell r="J14">
            <v>83.766666666666666</v>
          </cell>
          <cell r="K14">
            <v>376.95</v>
          </cell>
          <cell r="N14">
            <v>209.41666666666666</v>
          </cell>
          <cell r="O14">
            <v>31.412499999999998</v>
          </cell>
          <cell r="P14">
            <v>209.41666666666666</v>
          </cell>
          <cell r="S14">
            <v>230.35833333333335</v>
          </cell>
          <cell r="T14">
            <v>10.470833333333333</v>
          </cell>
          <cell r="U14">
            <v>188.47499999999999</v>
          </cell>
          <cell r="X14">
            <v>219.88749999999999</v>
          </cell>
          <cell r="Y14">
            <v>20.941666666666666</v>
          </cell>
          <cell r="Z14">
            <v>198.94583333333333</v>
          </cell>
        </row>
        <row r="15">
          <cell r="I15">
            <v>131.64499999999998</v>
          </cell>
          <cell r="J15">
            <v>87.763333333333335</v>
          </cell>
          <cell r="K15">
            <v>394.935</v>
          </cell>
          <cell r="N15">
            <v>219.40833333333333</v>
          </cell>
          <cell r="O15">
            <v>32.911249999999995</v>
          </cell>
          <cell r="P15">
            <v>219.40833333333333</v>
          </cell>
          <cell r="S15">
            <v>241.34916666666669</v>
          </cell>
          <cell r="T15">
            <v>10.970416666666667</v>
          </cell>
          <cell r="U15">
            <v>197.4675</v>
          </cell>
          <cell r="X15">
            <v>230.37875</v>
          </cell>
          <cell r="Y15">
            <v>21.940833333333334</v>
          </cell>
          <cell r="Z15">
            <v>208.43791666666667</v>
          </cell>
        </row>
        <row r="16">
          <cell r="I16">
            <v>137.63999999999999</v>
          </cell>
          <cell r="J16">
            <v>91.759999999999991</v>
          </cell>
          <cell r="K16">
            <v>412.91999999999996</v>
          </cell>
          <cell r="N16">
            <v>229.39999999999998</v>
          </cell>
          <cell r="O16">
            <v>34.409999999999997</v>
          </cell>
          <cell r="P16">
            <v>229.39999999999998</v>
          </cell>
          <cell r="S16">
            <v>252.34</v>
          </cell>
          <cell r="T16">
            <v>11.469999999999999</v>
          </cell>
          <cell r="U16">
            <v>206.45999999999998</v>
          </cell>
          <cell r="X16">
            <v>240.86999999999998</v>
          </cell>
          <cell r="Y16">
            <v>22.939999999999998</v>
          </cell>
          <cell r="Z16">
            <v>217.92999999999998</v>
          </cell>
        </row>
        <row r="17">
          <cell r="I17">
            <v>143.63499999999999</v>
          </cell>
          <cell r="J17">
            <v>95.756666666666661</v>
          </cell>
          <cell r="K17">
            <v>430.90499999999997</v>
          </cell>
          <cell r="N17">
            <v>239.39166666666665</v>
          </cell>
          <cell r="O17">
            <v>35.908749999999998</v>
          </cell>
          <cell r="P17">
            <v>239.39166666666665</v>
          </cell>
          <cell r="S17">
            <v>263.33083333333332</v>
          </cell>
          <cell r="T17">
            <v>11.969583333333333</v>
          </cell>
          <cell r="U17">
            <v>215.45249999999999</v>
          </cell>
          <cell r="X17">
            <v>251.36124999999998</v>
          </cell>
          <cell r="Y17">
            <v>23.939166666666665</v>
          </cell>
          <cell r="Z17">
            <v>227.42208333333332</v>
          </cell>
        </row>
        <row r="18">
          <cell r="I18">
            <v>149.63</v>
          </cell>
          <cell r="J18">
            <v>99.75333333333333</v>
          </cell>
          <cell r="K18">
            <v>448.89</v>
          </cell>
          <cell r="N18">
            <v>249.38333333333333</v>
          </cell>
          <cell r="O18">
            <v>37.407499999999999</v>
          </cell>
          <cell r="P18">
            <v>249.38333333333333</v>
          </cell>
          <cell r="S18">
            <v>274.32166666666666</v>
          </cell>
          <cell r="T18">
            <v>12.469166666666666</v>
          </cell>
          <cell r="U18">
            <v>224.44499999999999</v>
          </cell>
          <cell r="X18">
            <v>261.85250000000002</v>
          </cell>
          <cell r="Y18">
            <v>24.938333333333333</v>
          </cell>
          <cell r="Z18">
            <v>236.91416666666666</v>
          </cell>
        </row>
        <row r="19">
          <cell r="I19">
            <v>155.625</v>
          </cell>
          <cell r="J19">
            <v>103.75</v>
          </cell>
          <cell r="K19">
            <v>466.875</v>
          </cell>
          <cell r="N19">
            <v>259.375</v>
          </cell>
          <cell r="O19">
            <v>38.90625</v>
          </cell>
          <cell r="P19">
            <v>259.375</v>
          </cell>
          <cell r="S19">
            <v>285.3125</v>
          </cell>
          <cell r="T19">
            <v>12.96875</v>
          </cell>
          <cell r="U19">
            <v>233.4375</v>
          </cell>
          <cell r="X19">
            <v>272.34375</v>
          </cell>
          <cell r="Y19">
            <v>25.9375</v>
          </cell>
          <cell r="Z19">
            <v>246.40625</v>
          </cell>
        </row>
        <row r="20">
          <cell r="I20">
            <v>161.62</v>
          </cell>
          <cell r="J20">
            <v>107.74666666666667</v>
          </cell>
          <cell r="K20">
            <v>484.86</v>
          </cell>
          <cell r="N20">
            <v>269.36666666666667</v>
          </cell>
          <cell r="O20">
            <v>40.405000000000001</v>
          </cell>
          <cell r="P20">
            <v>269.36666666666667</v>
          </cell>
          <cell r="S20">
            <v>296.30333333333334</v>
          </cell>
          <cell r="T20">
            <v>13.468333333333334</v>
          </cell>
          <cell r="U20">
            <v>242.43</v>
          </cell>
          <cell r="X20">
            <v>282.83500000000004</v>
          </cell>
          <cell r="Y20">
            <v>26.936666666666667</v>
          </cell>
          <cell r="Z20">
            <v>255.89833333333334</v>
          </cell>
        </row>
        <row r="21">
          <cell r="I21">
            <v>167.61500000000001</v>
          </cell>
          <cell r="J21">
            <v>111.74333333333334</v>
          </cell>
          <cell r="K21">
            <v>502.84500000000003</v>
          </cell>
          <cell r="N21">
            <v>279.35833333333335</v>
          </cell>
          <cell r="O21">
            <v>41.903750000000002</v>
          </cell>
          <cell r="P21">
            <v>279.35833333333335</v>
          </cell>
          <cell r="S21">
            <v>307.29416666666668</v>
          </cell>
          <cell r="T21">
            <v>13.967916666666667</v>
          </cell>
          <cell r="U21">
            <v>251.42250000000001</v>
          </cell>
          <cell r="X21">
            <v>293.32625000000002</v>
          </cell>
          <cell r="Y21">
            <v>27.935833333333335</v>
          </cell>
          <cell r="Z21">
            <v>265.39041666666668</v>
          </cell>
        </row>
        <row r="22">
          <cell r="I22">
            <v>173.60999999999999</v>
          </cell>
          <cell r="J22">
            <v>115.74</v>
          </cell>
          <cell r="K22">
            <v>520.82999999999993</v>
          </cell>
          <cell r="N22">
            <v>289.34999999999997</v>
          </cell>
          <cell r="O22">
            <v>43.402499999999996</v>
          </cell>
          <cell r="P22">
            <v>289.34999999999997</v>
          </cell>
          <cell r="S22">
            <v>318.28499999999997</v>
          </cell>
          <cell r="T22">
            <v>14.467499999999999</v>
          </cell>
          <cell r="U22">
            <v>260.41499999999996</v>
          </cell>
          <cell r="X22">
            <v>303.8175</v>
          </cell>
          <cell r="Y22">
            <v>28.934999999999999</v>
          </cell>
          <cell r="Z22">
            <v>274.88249999999994</v>
          </cell>
        </row>
        <row r="23">
          <cell r="I23">
            <v>179.60499999999999</v>
          </cell>
          <cell r="J23">
            <v>119.73666666666666</v>
          </cell>
          <cell r="K23">
            <v>538.81499999999994</v>
          </cell>
          <cell r="N23">
            <v>299.34166666666664</v>
          </cell>
          <cell r="O23">
            <v>44.901249999999997</v>
          </cell>
          <cell r="P23">
            <v>299.34166666666664</v>
          </cell>
          <cell r="S23">
            <v>329.27583333333331</v>
          </cell>
          <cell r="T23">
            <v>14.967083333333333</v>
          </cell>
          <cell r="U23">
            <v>269.40749999999997</v>
          </cell>
          <cell r="X23">
            <v>314.30874999999997</v>
          </cell>
          <cell r="Y23">
            <v>29.934166666666666</v>
          </cell>
          <cell r="Z23">
            <v>284.37458333333331</v>
          </cell>
        </row>
        <row r="24">
          <cell r="I24">
            <v>185.6</v>
          </cell>
          <cell r="J24">
            <v>123.73333333333333</v>
          </cell>
          <cell r="K24">
            <v>556.79999999999995</v>
          </cell>
          <cell r="N24">
            <v>309.33333333333331</v>
          </cell>
          <cell r="O24">
            <v>46.4</v>
          </cell>
          <cell r="P24">
            <v>309.33333333333331</v>
          </cell>
          <cell r="S24">
            <v>340.26666666666665</v>
          </cell>
          <cell r="T24">
            <v>15.466666666666667</v>
          </cell>
          <cell r="U24">
            <v>278.39999999999998</v>
          </cell>
          <cell r="X24">
            <v>324.8</v>
          </cell>
          <cell r="Y24">
            <v>30.933333333333334</v>
          </cell>
          <cell r="Z24">
            <v>293.86666666666662</v>
          </cell>
        </row>
        <row r="25">
          <cell r="I25">
            <v>192.12499999999997</v>
          </cell>
          <cell r="J25">
            <v>128.08333333333334</v>
          </cell>
          <cell r="K25">
            <v>576.375</v>
          </cell>
          <cell r="N25">
            <v>320.20833333333331</v>
          </cell>
          <cell r="O25">
            <v>48.031249999999993</v>
          </cell>
          <cell r="P25">
            <v>320.20833333333331</v>
          </cell>
          <cell r="S25">
            <v>352.22916666666669</v>
          </cell>
          <cell r="T25">
            <v>16.010416666666668</v>
          </cell>
          <cell r="U25">
            <v>288.1875</v>
          </cell>
          <cell r="X25">
            <v>336.21875</v>
          </cell>
          <cell r="Y25">
            <v>32.020833333333336</v>
          </cell>
          <cell r="Z25">
            <v>304.19791666666663</v>
          </cell>
        </row>
        <row r="26">
          <cell r="I26">
            <v>198.64999999999998</v>
          </cell>
          <cell r="J26">
            <v>132.43333333333334</v>
          </cell>
          <cell r="K26">
            <v>595.94999999999993</v>
          </cell>
          <cell r="N26">
            <v>331.08333333333331</v>
          </cell>
          <cell r="O26">
            <v>49.662499999999994</v>
          </cell>
          <cell r="P26">
            <v>331.08333333333331</v>
          </cell>
          <cell r="S26">
            <v>364.19166666666666</v>
          </cell>
          <cell r="T26">
            <v>16.554166666666667</v>
          </cell>
          <cell r="U26">
            <v>297.97499999999997</v>
          </cell>
          <cell r="X26">
            <v>347.63749999999999</v>
          </cell>
          <cell r="Y26">
            <v>33.108333333333334</v>
          </cell>
          <cell r="Z26">
            <v>314.52916666666664</v>
          </cell>
        </row>
        <row r="27">
          <cell r="I27">
            <v>205.17499999999998</v>
          </cell>
          <cell r="J27">
            <v>136.78333333333333</v>
          </cell>
          <cell r="K27">
            <v>615.52499999999998</v>
          </cell>
          <cell r="N27">
            <v>341.95833333333331</v>
          </cell>
          <cell r="O27">
            <v>51.293749999999996</v>
          </cell>
          <cell r="P27">
            <v>341.95833333333331</v>
          </cell>
          <cell r="S27">
            <v>376.1541666666667</v>
          </cell>
          <cell r="T27">
            <v>17.097916666666666</v>
          </cell>
          <cell r="U27">
            <v>307.76249999999999</v>
          </cell>
          <cell r="X27">
            <v>359.05624999999998</v>
          </cell>
          <cell r="Y27">
            <v>34.195833333333333</v>
          </cell>
          <cell r="Z27">
            <v>324.86041666666665</v>
          </cell>
        </row>
        <row r="28">
          <cell r="I28">
            <v>211.7</v>
          </cell>
          <cell r="J28">
            <v>141.13333333333333</v>
          </cell>
          <cell r="K28">
            <v>635.1</v>
          </cell>
          <cell r="N28">
            <v>352.83333333333331</v>
          </cell>
          <cell r="O28">
            <v>52.924999999999997</v>
          </cell>
          <cell r="P28">
            <v>352.83333333333331</v>
          </cell>
          <cell r="S28">
            <v>388.11666666666667</v>
          </cell>
          <cell r="T28">
            <v>17.641666666666666</v>
          </cell>
          <cell r="U28">
            <v>317.55</v>
          </cell>
          <cell r="X28">
            <v>370.47500000000002</v>
          </cell>
          <cell r="Y28">
            <v>35.283333333333331</v>
          </cell>
          <cell r="Z28">
            <v>335.19166666666661</v>
          </cell>
        </row>
        <row r="29">
          <cell r="I29">
            <v>218.22499999999999</v>
          </cell>
          <cell r="J29">
            <v>145.48333333333332</v>
          </cell>
          <cell r="K29">
            <v>654.67499999999995</v>
          </cell>
          <cell r="N29">
            <v>363.70833333333331</v>
          </cell>
          <cell r="O29">
            <v>54.556249999999999</v>
          </cell>
          <cell r="P29">
            <v>363.70833333333331</v>
          </cell>
          <cell r="S29">
            <v>400.07916666666665</v>
          </cell>
          <cell r="T29">
            <v>18.185416666666665</v>
          </cell>
          <cell r="U29">
            <v>327.33749999999998</v>
          </cell>
          <cell r="X29">
            <v>381.89375000000001</v>
          </cell>
          <cell r="Y29">
            <v>36.37083333333333</v>
          </cell>
          <cell r="Z29">
            <v>345.52291666666662</v>
          </cell>
        </row>
        <row r="30">
          <cell r="I30">
            <v>224.74999999999997</v>
          </cell>
          <cell r="J30">
            <v>149.83333333333334</v>
          </cell>
          <cell r="K30">
            <v>674.25</v>
          </cell>
          <cell r="N30">
            <v>374.58333333333331</v>
          </cell>
          <cell r="O30">
            <v>56.187499999999993</v>
          </cell>
          <cell r="P30">
            <v>374.58333333333331</v>
          </cell>
          <cell r="S30">
            <v>412.04166666666669</v>
          </cell>
          <cell r="T30">
            <v>18.729166666666668</v>
          </cell>
          <cell r="U30">
            <v>337.125</v>
          </cell>
          <cell r="X30">
            <v>393.3125</v>
          </cell>
          <cell r="Y30">
            <v>37.458333333333336</v>
          </cell>
          <cell r="Z30">
            <v>355.85416666666663</v>
          </cell>
        </row>
        <row r="31">
          <cell r="I31">
            <v>231.27499999999998</v>
          </cell>
          <cell r="J31">
            <v>154.18333333333334</v>
          </cell>
          <cell r="K31">
            <v>693.82499999999993</v>
          </cell>
          <cell r="N31">
            <v>385.45833333333331</v>
          </cell>
          <cell r="O31">
            <v>57.818749999999994</v>
          </cell>
          <cell r="P31">
            <v>385.45833333333331</v>
          </cell>
          <cell r="S31">
            <v>424.00416666666666</v>
          </cell>
          <cell r="T31">
            <v>19.272916666666667</v>
          </cell>
          <cell r="U31">
            <v>346.91249999999997</v>
          </cell>
          <cell r="X31">
            <v>404.73124999999999</v>
          </cell>
          <cell r="Y31">
            <v>38.545833333333334</v>
          </cell>
          <cell r="Z31">
            <v>366.18541666666664</v>
          </cell>
        </row>
        <row r="32">
          <cell r="I32">
            <v>237.79999999999998</v>
          </cell>
          <cell r="J32">
            <v>158.53333333333333</v>
          </cell>
          <cell r="K32">
            <v>713.4</v>
          </cell>
          <cell r="N32">
            <v>396.33333333333331</v>
          </cell>
          <cell r="O32">
            <v>59.449999999999996</v>
          </cell>
          <cell r="P32">
            <v>396.33333333333331</v>
          </cell>
          <cell r="S32">
            <v>435.9666666666667</v>
          </cell>
          <cell r="T32">
            <v>19.816666666666666</v>
          </cell>
          <cell r="U32">
            <v>356.7</v>
          </cell>
          <cell r="X32">
            <v>416.15</v>
          </cell>
          <cell r="Y32">
            <v>39.633333333333333</v>
          </cell>
          <cell r="Z32">
            <v>376.51666666666665</v>
          </cell>
        </row>
        <row r="33">
          <cell r="I33">
            <v>244.32499999999999</v>
          </cell>
          <cell r="J33">
            <v>162.88333333333333</v>
          </cell>
          <cell r="K33">
            <v>732.97500000000002</v>
          </cell>
          <cell r="N33">
            <v>407.20833333333331</v>
          </cell>
          <cell r="O33">
            <v>61.081249999999997</v>
          </cell>
          <cell r="P33">
            <v>407.20833333333331</v>
          </cell>
          <cell r="S33">
            <v>447.92916666666667</v>
          </cell>
          <cell r="T33">
            <v>20.360416666666666</v>
          </cell>
          <cell r="U33">
            <v>366.48750000000001</v>
          </cell>
          <cell r="X33">
            <v>427.56875000000002</v>
          </cell>
          <cell r="Y33">
            <v>40.720833333333331</v>
          </cell>
          <cell r="Z33">
            <v>386.84791666666661</v>
          </cell>
        </row>
        <row r="34">
          <cell r="I34">
            <v>250.84999999999997</v>
          </cell>
          <cell r="J34">
            <v>167.23333333333335</v>
          </cell>
          <cell r="K34">
            <v>752.55</v>
          </cell>
          <cell r="N34">
            <v>418.08333333333331</v>
          </cell>
          <cell r="O34">
            <v>62.712499999999991</v>
          </cell>
          <cell r="P34">
            <v>418.08333333333331</v>
          </cell>
          <cell r="S34">
            <v>459.89166666666671</v>
          </cell>
          <cell r="T34">
            <v>20.904166666666669</v>
          </cell>
          <cell r="U34">
            <v>376.27499999999998</v>
          </cell>
          <cell r="X34">
            <v>438.98750000000001</v>
          </cell>
          <cell r="Y34">
            <v>41.808333333333337</v>
          </cell>
          <cell r="Z34">
            <v>397.17916666666662</v>
          </cell>
        </row>
        <row r="35">
          <cell r="I35">
            <v>259.51499999999999</v>
          </cell>
          <cell r="J35">
            <v>173.01</v>
          </cell>
          <cell r="K35">
            <v>778.54499999999996</v>
          </cell>
          <cell r="N35">
            <v>432.52499999999998</v>
          </cell>
          <cell r="O35">
            <v>64.878749999999997</v>
          </cell>
          <cell r="P35">
            <v>432.52499999999998</v>
          </cell>
          <cell r="S35">
            <v>475.77750000000003</v>
          </cell>
          <cell r="T35">
            <v>21.626249999999999</v>
          </cell>
          <cell r="U35">
            <v>389.27249999999998</v>
          </cell>
          <cell r="X35">
            <v>454.15125</v>
          </cell>
          <cell r="Y35">
            <v>43.252499999999998</v>
          </cell>
          <cell r="Z35">
            <v>410.89874999999995</v>
          </cell>
        </row>
        <row r="36">
          <cell r="I36">
            <v>268.17999999999995</v>
          </cell>
          <cell r="J36">
            <v>178.78666666666666</v>
          </cell>
          <cell r="K36">
            <v>804.54</v>
          </cell>
          <cell r="N36">
            <v>446.96666666666664</v>
          </cell>
          <cell r="O36">
            <v>67.044999999999987</v>
          </cell>
          <cell r="P36">
            <v>446.96666666666664</v>
          </cell>
          <cell r="S36">
            <v>491.66333333333336</v>
          </cell>
          <cell r="T36">
            <v>22.348333333333333</v>
          </cell>
          <cell r="U36">
            <v>402.27</v>
          </cell>
          <cell r="X36">
            <v>469.315</v>
          </cell>
          <cell r="Y36">
            <v>44.696666666666665</v>
          </cell>
          <cell r="Z36">
            <v>424.61833333333328</v>
          </cell>
        </row>
        <row r="37">
          <cell r="I37">
            <v>276.84499999999997</v>
          </cell>
          <cell r="J37">
            <v>184.56333333333333</v>
          </cell>
          <cell r="K37">
            <v>830.53499999999997</v>
          </cell>
          <cell r="N37">
            <v>461.4083333333333</v>
          </cell>
          <cell r="O37">
            <v>69.211249999999993</v>
          </cell>
          <cell r="P37">
            <v>461.4083333333333</v>
          </cell>
          <cell r="S37">
            <v>507.54916666666668</v>
          </cell>
          <cell r="T37">
            <v>23.070416666666667</v>
          </cell>
          <cell r="U37">
            <v>415.26749999999998</v>
          </cell>
          <cell r="X37">
            <v>484.47874999999999</v>
          </cell>
          <cell r="Y37">
            <v>46.140833333333333</v>
          </cell>
          <cell r="Z37">
            <v>438.33791666666662</v>
          </cell>
        </row>
        <row r="38">
          <cell r="I38">
            <v>285.51</v>
          </cell>
          <cell r="J38">
            <v>190.34</v>
          </cell>
          <cell r="K38">
            <v>856.53</v>
          </cell>
          <cell r="N38">
            <v>475.84999999999997</v>
          </cell>
          <cell r="O38">
            <v>71.377499999999998</v>
          </cell>
          <cell r="P38">
            <v>475.84999999999997</v>
          </cell>
          <cell r="S38">
            <v>523.43500000000006</v>
          </cell>
          <cell r="T38">
            <v>23.7925</v>
          </cell>
          <cell r="U38">
            <v>428.26499999999999</v>
          </cell>
          <cell r="X38">
            <v>499.64249999999998</v>
          </cell>
          <cell r="Y38">
            <v>47.585000000000001</v>
          </cell>
          <cell r="Z38">
            <v>452.05749999999995</v>
          </cell>
        </row>
        <row r="39">
          <cell r="I39">
            <v>294.17499999999995</v>
          </cell>
          <cell r="J39">
            <v>196.11666666666667</v>
          </cell>
          <cell r="K39">
            <v>882.52499999999998</v>
          </cell>
          <cell r="N39">
            <v>490.29166666666663</v>
          </cell>
          <cell r="O39">
            <v>73.543749999999989</v>
          </cell>
          <cell r="P39">
            <v>490.29166666666663</v>
          </cell>
          <cell r="S39">
            <v>539.32083333333333</v>
          </cell>
          <cell r="T39">
            <v>24.514583333333334</v>
          </cell>
          <cell r="U39">
            <v>441.26249999999999</v>
          </cell>
          <cell r="X39">
            <v>514.80624999999998</v>
          </cell>
          <cell r="Y39">
            <v>49.029166666666669</v>
          </cell>
          <cell r="Z39">
            <v>465.77708333333328</v>
          </cell>
        </row>
        <row r="40">
          <cell r="I40">
            <v>302.83999999999997</v>
          </cell>
          <cell r="J40">
            <v>201.89333333333335</v>
          </cell>
          <cell r="K40">
            <v>908.5200000000001</v>
          </cell>
          <cell r="N40">
            <v>504.73333333333335</v>
          </cell>
          <cell r="O40">
            <v>75.709999999999994</v>
          </cell>
          <cell r="P40">
            <v>504.73333333333335</v>
          </cell>
          <cell r="S40">
            <v>555.20666666666671</v>
          </cell>
          <cell r="T40">
            <v>25.236666666666668</v>
          </cell>
          <cell r="U40">
            <v>454.26000000000005</v>
          </cell>
          <cell r="X40">
            <v>529.97</v>
          </cell>
          <cell r="Y40">
            <v>50.473333333333336</v>
          </cell>
          <cell r="Z40">
            <v>479.49666666666667</v>
          </cell>
        </row>
        <row r="41">
          <cell r="I41">
            <v>311.50499999999994</v>
          </cell>
          <cell r="J41">
            <v>207.67</v>
          </cell>
          <cell r="K41">
            <v>934.51499999999999</v>
          </cell>
          <cell r="N41">
            <v>519.17499999999995</v>
          </cell>
          <cell r="O41">
            <v>77.876249999999985</v>
          </cell>
          <cell r="P41">
            <v>519.17499999999995</v>
          </cell>
          <cell r="S41">
            <v>571.09249999999997</v>
          </cell>
          <cell r="T41">
            <v>25.958749999999998</v>
          </cell>
          <cell r="U41">
            <v>467.25749999999999</v>
          </cell>
          <cell r="X41">
            <v>545.13374999999996</v>
          </cell>
          <cell r="Y41">
            <v>51.917499999999997</v>
          </cell>
          <cell r="Z41">
            <v>493.21624999999995</v>
          </cell>
        </row>
        <row r="42">
          <cell r="I42">
            <v>320.17</v>
          </cell>
          <cell r="J42">
            <v>213.44666666666669</v>
          </cell>
          <cell r="K42">
            <v>960.51</v>
          </cell>
          <cell r="N42">
            <v>533.61666666666667</v>
          </cell>
          <cell r="O42">
            <v>80.042500000000004</v>
          </cell>
          <cell r="P42">
            <v>533.61666666666667</v>
          </cell>
          <cell r="S42">
            <v>586.97833333333335</v>
          </cell>
          <cell r="T42">
            <v>26.680833333333336</v>
          </cell>
          <cell r="U42">
            <v>480.255</v>
          </cell>
          <cell r="X42">
            <v>560.29750000000001</v>
          </cell>
          <cell r="Y42">
            <v>53.361666666666672</v>
          </cell>
          <cell r="Z42">
            <v>506.93583333333333</v>
          </cell>
        </row>
        <row r="43">
          <cell r="I43">
            <v>328.83500000000004</v>
          </cell>
          <cell r="J43">
            <v>219.22333333333336</v>
          </cell>
          <cell r="K43">
            <v>986.50500000000011</v>
          </cell>
          <cell r="N43">
            <v>548.05833333333339</v>
          </cell>
          <cell r="O43">
            <v>82.208750000000009</v>
          </cell>
          <cell r="P43">
            <v>548.05833333333339</v>
          </cell>
          <cell r="S43">
            <v>602.86416666666673</v>
          </cell>
          <cell r="T43">
            <v>27.40291666666667</v>
          </cell>
          <cell r="U43">
            <v>493.25250000000005</v>
          </cell>
          <cell r="X43">
            <v>575.46125000000006</v>
          </cell>
          <cell r="Y43">
            <v>54.805833333333339</v>
          </cell>
          <cell r="Z43">
            <v>520.65541666666672</v>
          </cell>
        </row>
        <row r="44">
          <cell r="I44">
            <v>337.5</v>
          </cell>
          <cell r="J44">
            <v>225</v>
          </cell>
          <cell r="K44">
            <v>1012.5</v>
          </cell>
          <cell r="N44">
            <v>562.5</v>
          </cell>
          <cell r="O44">
            <v>84.375</v>
          </cell>
          <cell r="P44">
            <v>562.5</v>
          </cell>
          <cell r="S44">
            <v>618.75</v>
          </cell>
          <cell r="T44">
            <v>28.125</v>
          </cell>
          <cell r="U44">
            <v>506.25</v>
          </cell>
          <cell r="X44">
            <v>590.625</v>
          </cell>
          <cell r="Y44">
            <v>56.25</v>
          </cell>
          <cell r="Z44">
            <v>534.375</v>
          </cell>
        </row>
        <row r="45">
          <cell r="I45">
            <v>344.22</v>
          </cell>
          <cell r="J45">
            <v>229.48000000000002</v>
          </cell>
          <cell r="K45">
            <v>1032.6600000000001</v>
          </cell>
          <cell r="N45">
            <v>573.70000000000005</v>
          </cell>
          <cell r="O45">
            <v>86.055000000000007</v>
          </cell>
          <cell r="P45">
            <v>573.70000000000005</v>
          </cell>
          <cell r="S45">
            <v>631.07000000000005</v>
          </cell>
          <cell r="T45">
            <v>28.685000000000002</v>
          </cell>
          <cell r="U45">
            <v>516.33000000000004</v>
          </cell>
          <cell r="X45">
            <v>602.3850000000001</v>
          </cell>
          <cell r="Y45">
            <v>57.370000000000005</v>
          </cell>
          <cell r="Z45">
            <v>545.01499999999999</v>
          </cell>
        </row>
        <row r="46">
          <cell r="I46">
            <v>350.94</v>
          </cell>
          <cell r="J46">
            <v>233.96</v>
          </cell>
          <cell r="K46">
            <v>1052.82</v>
          </cell>
          <cell r="N46">
            <v>584.9</v>
          </cell>
          <cell r="O46">
            <v>87.734999999999999</v>
          </cell>
          <cell r="P46">
            <v>584.9</v>
          </cell>
          <cell r="S46">
            <v>643.39</v>
          </cell>
          <cell r="T46">
            <v>29.245000000000001</v>
          </cell>
          <cell r="U46">
            <v>526.41</v>
          </cell>
          <cell r="X46">
            <v>614.14499999999998</v>
          </cell>
          <cell r="Y46">
            <v>58.49</v>
          </cell>
          <cell r="Z46">
            <v>555.65499999999997</v>
          </cell>
        </row>
        <row r="47">
          <cell r="I47">
            <v>357.66</v>
          </cell>
          <cell r="J47">
            <v>238.44000000000003</v>
          </cell>
          <cell r="K47">
            <v>1072.98</v>
          </cell>
          <cell r="N47">
            <v>596.1</v>
          </cell>
          <cell r="O47">
            <v>89.415000000000006</v>
          </cell>
          <cell r="P47">
            <v>596.1</v>
          </cell>
          <cell r="S47">
            <v>655.71</v>
          </cell>
          <cell r="T47">
            <v>29.805000000000003</v>
          </cell>
          <cell r="U47">
            <v>536.49</v>
          </cell>
          <cell r="X47">
            <v>625.90500000000009</v>
          </cell>
          <cell r="Y47">
            <v>59.610000000000007</v>
          </cell>
          <cell r="Z47">
            <v>566.29499999999996</v>
          </cell>
        </row>
        <row r="48">
          <cell r="I48">
            <v>364.37999999999994</v>
          </cell>
          <cell r="J48">
            <v>242.92</v>
          </cell>
          <cell r="K48">
            <v>1093.1399999999999</v>
          </cell>
          <cell r="N48">
            <v>607.29999999999995</v>
          </cell>
          <cell r="O48">
            <v>91.094999999999985</v>
          </cell>
          <cell r="P48">
            <v>607.29999999999995</v>
          </cell>
          <cell r="S48">
            <v>668.03</v>
          </cell>
          <cell r="T48">
            <v>30.364999999999998</v>
          </cell>
          <cell r="U48">
            <v>546.56999999999994</v>
          </cell>
          <cell r="X48">
            <v>637.66499999999996</v>
          </cell>
          <cell r="Y48">
            <v>60.73</v>
          </cell>
          <cell r="Z48">
            <v>576.93499999999995</v>
          </cell>
        </row>
        <row r="49">
          <cell r="I49">
            <v>371.09999999999997</v>
          </cell>
          <cell r="J49">
            <v>247.4</v>
          </cell>
          <cell r="K49">
            <v>1113.3</v>
          </cell>
          <cell r="N49">
            <v>618.5</v>
          </cell>
          <cell r="O49">
            <v>92.774999999999991</v>
          </cell>
          <cell r="P49">
            <v>618.5</v>
          </cell>
          <cell r="S49">
            <v>680.35</v>
          </cell>
          <cell r="T49">
            <v>30.925000000000001</v>
          </cell>
          <cell r="U49">
            <v>556.65</v>
          </cell>
          <cell r="X49">
            <v>649.42500000000007</v>
          </cell>
          <cell r="Y49">
            <v>61.85</v>
          </cell>
          <cell r="Z49">
            <v>587.57499999999993</v>
          </cell>
        </row>
        <row r="50">
          <cell r="I50">
            <v>377.82</v>
          </cell>
          <cell r="J50">
            <v>251.88000000000002</v>
          </cell>
          <cell r="K50">
            <v>1133.46</v>
          </cell>
          <cell r="N50">
            <v>629.70000000000005</v>
          </cell>
          <cell r="O50">
            <v>94.454999999999998</v>
          </cell>
          <cell r="P50">
            <v>629.70000000000005</v>
          </cell>
          <cell r="S50">
            <v>692.67000000000007</v>
          </cell>
          <cell r="T50">
            <v>31.485000000000003</v>
          </cell>
          <cell r="U50">
            <v>566.73</v>
          </cell>
          <cell r="X50">
            <v>661.18500000000006</v>
          </cell>
          <cell r="Y50">
            <v>62.970000000000006</v>
          </cell>
          <cell r="Z50">
            <v>598.21500000000003</v>
          </cell>
        </row>
        <row r="51">
          <cell r="I51">
            <v>384.53999999999996</v>
          </cell>
          <cell r="J51">
            <v>256.36</v>
          </cell>
          <cell r="K51">
            <v>1153.6199999999999</v>
          </cell>
          <cell r="N51">
            <v>640.9</v>
          </cell>
          <cell r="O51">
            <v>96.134999999999991</v>
          </cell>
          <cell r="P51">
            <v>640.9</v>
          </cell>
          <cell r="S51">
            <v>704.99</v>
          </cell>
          <cell r="T51">
            <v>32.045000000000002</v>
          </cell>
          <cell r="U51">
            <v>576.80999999999995</v>
          </cell>
          <cell r="X51">
            <v>672.94500000000005</v>
          </cell>
          <cell r="Y51">
            <v>64.09</v>
          </cell>
          <cell r="Z51">
            <v>608.8549999999999</v>
          </cell>
        </row>
        <row r="52">
          <cell r="I52">
            <v>391.26</v>
          </cell>
          <cell r="J52">
            <v>260.84000000000003</v>
          </cell>
          <cell r="K52">
            <v>1173.78</v>
          </cell>
          <cell r="N52">
            <v>652.1</v>
          </cell>
          <cell r="O52">
            <v>97.814999999999998</v>
          </cell>
          <cell r="P52">
            <v>652.1</v>
          </cell>
          <cell r="S52">
            <v>717.31000000000006</v>
          </cell>
          <cell r="T52">
            <v>32.605000000000004</v>
          </cell>
          <cell r="U52">
            <v>586.89</v>
          </cell>
          <cell r="X52">
            <v>684.70500000000004</v>
          </cell>
          <cell r="Y52">
            <v>65.210000000000008</v>
          </cell>
          <cell r="Z52">
            <v>619.495</v>
          </cell>
        </row>
        <row r="53">
          <cell r="I53">
            <v>397.97999999999996</v>
          </cell>
          <cell r="J53">
            <v>265.32</v>
          </cell>
          <cell r="K53">
            <v>1193.94</v>
          </cell>
          <cell r="N53">
            <v>663.3</v>
          </cell>
          <cell r="O53">
            <v>99.49499999999999</v>
          </cell>
          <cell r="P53">
            <v>663.3</v>
          </cell>
          <cell r="S53">
            <v>729.63</v>
          </cell>
          <cell r="T53">
            <v>33.164999999999999</v>
          </cell>
          <cell r="U53">
            <v>596.97</v>
          </cell>
          <cell r="X53">
            <v>696.46500000000003</v>
          </cell>
          <cell r="Y53">
            <v>66.33</v>
          </cell>
          <cell r="Z53">
            <v>630.13499999999988</v>
          </cell>
        </row>
        <row r="54">
          <cell r="I54">
            <v>404.7</v>
          </cell>
          <cell r="J54">
            <v>269.8</v>
          </cell>
          <cell r="K54">
            <v>1214.1000000000001</v>
          </cell>
          <cell r="N54">
            <v>674.5</v>
          </cell>
          <cell r="O54">
            <v>101.175</v>
          </cell>
          <cell r="P54">
            <v>674.5</v>
          </cell>
          <cell r="S54">
            <v>741.95</v>
          </cell>
          <cell r="T54">
            <v>33.725000000000001</v>
          </cell>
          <cell r="U54">
            <v>607.05000000000007</v>
          </cell>
          <cell r="X54">
            <v>708.22500000000002</v>
          </cell>
          <cell r="Y54">
            <v>67.45</v>
          </cell>
          <cell r="Z54">
            <v>640.77499999999998</v>
          </cell>
        </row>
        <row r="55">
          <cell r="I55">
            <v>405.58499999999998</v>
          </cell>
          <cell r="J55">
            <v>270.39000000000004</v>
          </cell>
          <cell r="K55">
            <v>1216.7550000000001</v>
          </cell>
          <cell r="N55">
            <v>675.97500000000002</v>
          </cell>
          <cell r="O55">
            <v>101.39624999999999</v>
          </cell>
          <cell r="P55">
            <v>675.97500000000002</v>
          </cell>
          <cell r="S55">
            <v>743.5725000000001</v>
          </cell>
          <cell r="T55">
            <v>33.798750000000005</v>
          </cell>
          <cell r="U55">
            <v>608.37750000000005</v>
          </cell>
          <cell r="X55">
            <v>709.77375000000006</v>
          </cell>
          <cell r="Y55">
            <v>67.597500000000011</v>
          </cell>
          <cell r="Z55">
            <v>642.17624999999998</v>
          </cell>
        </row>
        <row r="56">
          <cell r="I56">
            <v>406.47</v>
          </cell>
          <cell r="J56">
            <v>270.98</v>
          </cell>
          <cell r="K56">
            <v>1219.4100000000001</v>
          </cell>
          <cell r="N56">
            <v>677.45</v>
          </cell>
          <cell r="O56">
            <v>101.61750000000001</v>
          </cell>
          <cell r="P56">
            <v>677.45</v>
          </cell>
          <cell r="S56">
            <v>745.19500000000016</v>
          </cell>
          <cell r="T56">
            <v>33.872500000000002</v>
          </cell>
          <cell r="U56">
            <v>609.70500000000004</v>
          </cell>
          <cell r="X56">
            <v>711.3225000000001</v>
          </cell>
          <cell r="Y56">
            <v>67.745000000000005</v>
          </cell>
          <cell r="Z56">
            <v>643.57749999999999</v>
          </cell>
        </row>
        <row r="57">
          <cell r="I57">
            <v>407.35499999999996</v>
          </cell>
          <cell r="J57">
            <v>271.57</v>
          </cell>
          <cell r="K57">
            <v>1222.0650000000001</v>
          </cell>
          <cell r="N57">
            <v>678.92499999999995</v>
          </cell>
          <cell r="O57">
            <v>101.83874999999999</v>
          </cell>
          <cell r="P57">
            <v>678.92499999999995</v>
          </cell>
          <cell r="S57">
            <v>746.8175</v>
          </cell>
          <cell r="T57">
            <v>33.946249999999999</v>
          </cell>
          <cell r="U57">
            <v>611.03250000000003</v>
          </cell>
          <cell r="X57">
            <v>712.87125000000003</v>
          </cell>
          <cell r="Y57">
            <v>67.892499999999998</v>
          </cell>
          <cell r="Z57">
            <v>644.97874999999988</v>
          </cell>
        </row>
        <row r="58">
          <cell r="I58">
            <v>408.23999999999995</v>
          </cell>
          <cell r="J58">
            <v>272.16000000000003</v>
          </cell>
          <cell r="K58">
            <v>1224.72</v>
          </cell>
          <cell r="N58">
            <v>680.4</v>
          </cell>
          <cell r="O58">
            <v>102.05999999999999</v>
          </cell>
          <cell r="P58">
            <v>680.4</v>
          </cell>
          <cell r="S58">
            <v>748.44</v>
          </cell>
          <cell r="T58">
            <v>34.020000000000003</v>
          </cell>
          <cell r="U58">
            <v>612.36</v>
          </cell>
          <cell r="X58">
            <v>714.42</v>
          </cell>
          <cell r="Y58">
            <v>68.040000000000006</v>
          </cell>
          <cell r="Z58">
            <v>646.38</v>
          </cell>
        </row>
        <row r="59">
          <cell r="I59">
            <v>409.125</v>
          </cell>
          <cell r="J59">
            <v>272.75</v>
          </cell>
          <cell r="K59">
            <v>1227.375</v>
          </cell>
          <cell r="N59">
            <v>681.875</v>
          </cell>
          <cell r="O59">
            <v>102.28125</v>
          </cell>
          <cell r="P59">
            <v>681.875</v>
          </cell>
          <cell r="S59">
            <v>750.06250000000011</v>
          </cell>
          <cell r="T59">
            <v>34.09375</v>
          </cell>
          <cell r="U59">
            <v>613.6875</v>
          </cell>
          <cell r="X59">
            <v>715.96875</v>
          </cell>
          <cell r="Y59">
            <v>68.1875</v>
          </cell>
          <cell r="Z59">
            <v>647.78125</v>
          </cell>
        </row>
        <row r="60">
          <cell r="I60">
            <v>410.01</v>
          </cell>
          <cell r="J60">
            <v>273.34000000000003</v>
          </cell>
          <cell r="K60">
            <v>1230.03</v>
          </cell>
          <cell r="N60">
            <v>683.35</v>
          </cell>
          <cell r="O60">
            <v>102.5025</v>
          </cell>
          <cell r="P60">
            <v>683.35</v>
          </cell>
          <cell r="S60">
            <v>751.68500000000006</v>
          </cell>
          <cell r="T60">
            <v>34.167500000000004</v>
          </cell>
          <cell r="U60">
            <v>615.01499999999999</v>
          </cell>
          <cell r="X60">
            <v>717.51750000000004</v>
          </cell>
          <cell r="Y60">
            <v>68.335000000000008</v>
          </cell>
          <cell r="Z60">
            <v>649.1825</v>
          </cell>
        </row>
        <row r="61">
          <cell r="I61">
            <v>410.89500000000004</v>
          </cell>
          <cell r="J61">
            <v>273.93</v>
          </cell>
          <cell r="K61">
            <v>1232.6850000000002</v>
          </cell>
          <cell r="N61">
            <v>684.82500000000005</v>
          </cell>
          <cell r="O61">
            <v>102.72375000000001</v>
          </cell>
          <cell r="P61">
            <v>684.82500000000005</v>
          </cell>
          <cell r="S61">
            <v>753.30750000000012</v>
          </cell>
          <cell r="T61">
            <v>34.241250000000001</v>
          </cell>
          <cell r="U61">
            <v>616.34250000000009</v>
          </cell>
          <cell r="X61">
            <v>719.06625000000008</v>
          </cell>
          <cell r="Y61">
            <v>68.482500000000002</v>
          </cell>
          <cell r="Z61">
            <v>650.58375000000001</v>
          </cell>
        </row>
        <row r="62">
          <cell r="I62">
            <v>411.78</v>
          </cell>
          <cell r="J62">
            <v>274.52</v>
          </cell>
          <cell r="K62">
            <v>1235.3399999999999</v>
          </cell>
          <cell r="N62">
            <v>686.3</v>
          </cell>
          <cell r="O62">
            <v>102.94499999999999</v>
          </cell>
          <cell r="P62">
            <v>686.3</v>
          </cell>
          <cell r="S62">
            <v>754.93000000000006</v>
          </cell>
          <cell r="T62">
            <v>34.314999999999998</v>
          </cell>
          <cell r="U62">
            <v>617.66999999999996</v>
          </cell>
          <cell r="X62">
            <v>720.61500000000001</v>
          </cell>
          <cell r="Y62">
            <v>68.63</v>
          </cell>
          <cell r="Z62">
            <v>651.9849999999999</v>
          </cell>
        </row>
        <row r="63">
          <cell r="I63">
            <v>412.66499999999996</v>
          </cell>
          <cell r="J63">
            <v>275.11</v>
          </cell>
          <cell r="K63">
            <v>1237.9949999999999</v>
          </cell>
          <cell r="N63">
            <v>687.77499999999998</v>
          </cell>
          <cell r="O63">
            <v>103.16624999999999</v>
          </cell>
          <cell r="P63">
            <v>687.77499999999998</v>
          </cell>
          <cell r="S63">
            <v>756.55250000000001</v>
          </cell>
          <cell r="T63">
            <v>34.388750000000002</v>
          </cell>
          <cell r="U63">
            <v>618.99749999999995</v>
          </cell>
          <cell r="X63">
            <v>722.16375000000005</v>
          </cell>
          <cell r="Y63">
            <v>68.777500000000003</v>
          </cell>
          <cell r="Z63">
            <v>653.3862499999999</v>
          </cell>
        </row>
        <row r="64">
          <cell r="I64">
            <v>413.55</v>
          </cell>
          <cell r="J64">
            <v>275.7</v>
          </cell>
          <cell r="K64">
            <v>1240.6500000000001</v>
          </cell>
          <cell r="N64">
            <v>689.25</v>
          </cell>
          <cell r="O64">
            <v>103.3875</v>
          </cell>
          <cell r="P64">
            <v>689.25</v>
          </cell>
          <cell r="S64">
            <v>758.17500000000007</v>
          </cell>
          <cell r="T64">
            <v>34.462499999999999</v>
          </cell>
          <cell r="U64">
            <v>620.32500000000005</v>
          </cell>
          <cell r="X64">
            <v>723.71249999999998</v>
          </cell>
          <cell r="Y64">
            <v>68.924999999999997</v>
          </cell>
          <cell r="Z64">
            <v>654.78750000000002</v>
          </cell>
        </row>
        <row r="65">
          <cell r="I65">
            <v>422.95499999999998</v>
          </cell>
          <cell r="J65">
            <v>281.96999999999997</v>
          </cell>
          <cell r="K65">
            <v>1268.865</v>
          </cell>
          <cell r="N65">
            <v>704.92499999999995</v>
          </cell>
          <cell r="O65">
            <v>105.73875</v>
          </cell>
          <cell r="P65">
            <v>704.92499999999995</v>
          </cell>
          <cell r="S65">
            <v>775.41750000000002</v>
          </cell>
          <cell r="T65">
            <v>35.246249999999996</v>
          </cell>
          <cell r="U65">
            <v>634.4325</v>
          </cell>
          <cell r="X65">
            <v>740.17124999999999</v>
          </cell>
          <cell r="Y65">
            <v>70.492499999999993</v>
          </cell>
          <cell r="Z65">
            <v>669.67874999999992</v>
          </cell>
        </row>
        <row r="66">
          <cell r="I66">
            <v>432.36</v>
          </cell>
          <cell r="J66">
            <v>288.24</v>
          </cell>
          <cell r="K66">
            <v>1297.0800000000002</v>
          </cell>
          <cell r="N66">
            <v>720.6</v>
          </cell>
          <cell r="O66">
            <v>108.09</v>
          </cell>
          <cell r="P66">
            <v>720.6</v>
          </cell>
          <cell r="S66">
            <v>792.66000000000008</v>
          </cell>
          <cell r="T66">
            <v>36.03</v>
          </cell>
          <cell r="U66">
            <v>648.54000000000008</v>
          </cell>
          <cell r="X66">
            <v>756.63000000000011</v>
          </cell>
          <cell r="Y66">
            <v>72.06</v>
          </cell>
          <cell r="Z66">
            <v>684.56999999999994</v>
          </cell>
        </row>
        <row r="67">
          <cell r="I67">
            <v>441.76499999999999</v>
          </cell>
          <cell r="J67">
            <v>294.51</v>
          </cell>
          <cell r="K67">
            <v>1325.2950000000001</v>
          </cell>
          <cell r="N67">
            <v>736.27499999999998</v>
          </cell>
          <cell r="O67">
            <v>110.44125</v>
          </cell>
          <cell r="P67">
            <v>736.27499999999998</v>
          </cell>
          <cell r="S67">
            <v>809.90250000000003</v>
          </cell>
          <cell r="T67">
            <v>36.813749999999999</v>
          </cell>
          <cell r="U67">
            <v>662.64750000000004</v>
          </cell>
          <cell r="X67">
            <v>773.08875</v>
          </cell>
          <cell r="Y67">
            <v>73.627499999999998</v>
          </cell>
          <cell r="Z67">
            <v>699.46124999999995</v>
          </cell>
        </row>
        <row r="68">
          <cell r="I68">
            <v>451.17</v>
          </cell>
          <cell r="J68">
            <v>300.78000000000003</v>
          </cell>
          <cell r="K68">
            <v>1353.5100000000002</v>
          </cell>
          <cell r="N68">
            <v>751.95</v>
          </cell>
          <cell r="O68">
            <v>112.7925</v>
          </cell>
          <cell r="P68">
            <v>751.95</v>
          </cell>
          <cell r="S68">
            <v>827.1450000000001</v>
          </cell>
          <cell r="T68">
            <v>37.597500000000004</v>
          </cell>
          <cell r="U68">
            <v>676.75500000000011</v>
          </cell>
          <cell r="X68">
            <v>789.54750000000013</v>
          </cell>
          <cell r="Y68">
            <v>75.195000000000007</v>
          </cell>
          <cell r="Z68">
            <v>714.35249999999996</v>
          </cell>
        </row>
        <row r="69">
          <cell r="I69">
            <v>460.57499999999999</v>
          </cell>
          <cell r="J69">
            <v>307.05</v>
          </cell>
          <cell r="K69">
            <v>1381.7250000000001</v>
          </cell>
          <cell r="N69">
            <v>767.625</v>
          </cell>
          <cell r="O69">
            <v>115.14375</v>
          </cell>
          <cell r="P69">
            <v>767.625</v>
          </cell>
          <cell r="S69">
            <v>844.38750000000005</v>
          </cell>
          <cell r="T69">
            <v>38.381250000000001</v>
          </cell>
          <cell r="U69">
            <v>690.86250000000007</v>
          </cell>
          <cell r="X69">
            <v>806.00625000000002</v>
          </cell>
          <cell r="Y69">
            <v>76.762500000000003</v>
          </cell>
          <cell r="Z69">
            <v>729.24374999999998</v>
          </cell>
        </row>
        <row r="70">
          <cell r="I70">
            <v>469.97999999999996</v>
          </cell>
          <cell r="J70">
            <v>313.32</v>
          </cell>
          <cell r="K70">
            <v>1409.94</v>
          </cell>
          <cell r="N70">
            <v>783.3</v>
          </cell>
          <cell r="O70">
            <v>117.49499999999999</v>
          </cell>
          <cell r="P70">
            <v>783.3</v>
          </cell>
          <cell r="S70">
            <v>861.63</v>
          </cell>
          <cell r="T70">
            <v>39.164999999999999</v>
          </cell>
          <cell r="U70">
            <v>704.97</v>
          </cell>
          <cell r="X70">
            <v>822.46500000000003</v>
          </cell>
          <cell r="Y70">
            <v>78.33</v>
          </cell>
          <cell r="Z70">
            <v>744.13499999999988</v>
          </cell>
        </row>
        <row r="71">
          <cell r="I71">
            <v>479.38499999999999</v>
          </cell>
          <cell r="J71">
            <v>319.59000000000003</v>
          </cell>
          <cell r="K71">
            <v>1438.155</v>
          </cell>
          <cell r="N71">
            <v>798.97500000000002</v>
          </cell>
          <cell r="O71">
            <v>119.84625</v>
          </cell>
          <cell r="P71">
            <v>798.97500000000002</v>
          </cell>
          <cell r="S71">
            <v>878.87250000000006</v>
          </cell>
          <cell r="T71">
            <v>39.948750000000004</v>
          </cell>
          <cell r="U71">
            <v>719.07749999999999</v>
          </cell>
          <cell r="X71">
            <v>838.92375000000004</v>
          </cell>
          <cell r="Y71">
            <v>79.897500000000008</v>
          </cell>
          <cell r="Z71">
            <v>759.02625</v>
          </cell>
        </row>
        <row r="72">
          <cell r="I72">
            <v>488.78999999999996</v>
          </cell>
          <cell r="J72">
            <v>325.86</v>
          </cell>
          <cell r="K72">
            <v>1466.37</v>
          </cell>
          <cell r="N72">
            <v>814.65</v>
          </cell>
          <cell r="O72">
            <v>122.19749999999999</v>
          </cell>
          <cell r="P72">
            <v>814.65</v>
          </cell>
          <cell r="S72">
            <v>896.11500000000001</v>
          </cell>
          <cell r="T72">
            <v>40.732500000000002</v>
          </cell>
          <cell r="U72">
            <v>733.18499999999995</v>
          </cell>
          <cell r="X72">
            <v>855.38250000000005</v>
          </cell>
          <cell r="Y72">
            <v>81.465000000000003</v>
          </cell>
          <cell r="Z72">
            <v>773.9174999999999</v>
          </cell>
        </row>
        <row r="73">
          <cell r="I73">
            <v>498.19499999999999</v>
          </cell>
          <cell r="J73">
            <v>332.13000000000005</v>
          </cell>
          <cell r="K73">
            <v>1494.585</v>
          </cell>
          <cell r="N73">
            <v>830.32500000000005</v>
          </cell>
          <cell r="O73">
            <v>124.54875</v>
          </cell>
          <cell r="P73">
            <v>830.32500000000005</v>
          </cell>
          <cell r="S73">
            <v>913.35750000000007</v>
          </cell>
          <cell r="T73">
            <v>41.516250000000007</v>
          </cell>
          <cell r="U73">
            <v>747.29250000000002</v>
          </cell>
          <cell r="X73">
            <v>871.84125000000006</v>
          </cell>
          <cell r="Y73">
            <v>83.032500000000013</v>
          </cell>
          <cell r="Z73">
            <v>788.80875000000003</v>
          </cell>
        </row>
        <row r="74">
          <cell r="I74">
            <v>507.59999999999997</v>
          </cell>
          <cell r="J74">
            <v>338.40000000000003</v>
          </cell>
          <cell r="K74">
            <v>1522.8</v>
          </cell>
          <cell r="N74">
            <v>846</v>
          </cell>
          <cell r="O74">
            <v>126.89999999999999</v>
          </cell>
          <cell r="P74">
            <v>846</v>
          </cell>
          <cell r="S74">
            <v>930.6</v>
          </cell>
          <cell r="T74">
            <v>42.300000000000004</v>
          </cell>
          <cell r="U74">
            <v>761.4</v>
          </cell>
          <cell r="X74">
            <v>888.30000000000007</v>
          </cell>
          <cell r="Y74">
            <v>84.600000000000009</v>
          </cell>
          <cell r="Z74">
            <v>803.69999999999993</v>
          </cell>
        </row>
        <row r="75">
          <cell r="I75">
            <v>513</v>
          </cell>
          <cell r="J75">
            <v>342</v>
          </cell>
          <cell r="K75">
            <v>1539</v>
          </cell>
          <cell r="N75">
            <v>855</v>
          </cell>
          <cell r="O75">
            <v>128.25</v>
          </cell>
          <cell r="P75">
            <v>855</v>
          </cell>
          <cell r="S75">
            <v>940.50000000000011</v>
          </cell>
          <cell r="T75">
            <v>42.75</v>
          </cell>
          <cell r="U75">
            <v>769.5</v>
          </cell>
          <cell r="X75">
            <v>897.75</v>
          </cell>
          <cell r="Y75">
            <v>85.5</v>
          </cell>
          <cell r="Z75">
            <v>812.25</v>
          </cell>
        </row>
        <row r="76">
          <cell r="I76">
            <v>518.4</v>
          </cell>
          <cell r="J76">
            <v>345.6</v>
          </cell>
          <cell r="K76">
            <v>1555.2</v>
          </cell>
          <cell r="N76">
            <v>864</v>
          </cell>
          <cell r="O76">
            <v>129.6</v>
          </cell>
          <cell r="P76">
            <v>864</v>
          </cell>
          <cell r="S76">
            <v>950.40000000000009</v>
          </cell>
          <cell r="T76">
            <v>43.2</v>
          </cell>
          <cell r="U76">
            <v>777.6</v>
          </cell>
          <cell r="X76">
            <v>907.2</v>
          </cell>
          <cell r="Y76">
            <v>86.4</v>
          </cell>
          <cell r="Z76">
            <v>820.8</v>
          </cell>
        </row>
        <row r="77">
          <cell r="I77">
            <v>523.79999999999995</v>
          </cell>
          <cell r="J77">
            <v>349.20000000000005</v>
          </cell>
          <cell r="K77">
            <v>1571.4</v>
          </cell>
          <cell r="N77">
            <v>873</v>
          </cell>
          <cell r="O77">
            <v>130.94999999999999</v>
          </cell>
          <cell r="P77">
            <v>873</v>
          </cell>
          <cell r="S77">
            <v>960.30000000000007</v>
          </cell>
          <cell r="T77">
            <v>43.650000000000006</v>
          </cell>
          <cell r="U77">
            <v>785.7</v>
          </cell>
          <cell r="X77">
            <v>916.65000000000009</v>
          </cell>
          <cell r="Y77">
            <v>87.300000000000011</v>
          </cell>
          <cell r="Z77">
            <v>829.34999999999991</v>
          </cell>
        </row>
        <row r="78">
          <cell r="I78">
            <v>529.19999999999993</v>
          </cell>
          <cell r="J78">
            <v>352.8</v>
          </cell>
          <cell r="K78">
            <v>1587.6000000000001</v>
          </cell>
          <cell r="N78">
            <v>882</v>
          </cell>
          <cell r="O78">
            <v>132.29999999999998</v>
          </cell>
          <cell r="P78">
            <v>882</v>
          </cell>
          <cell r="S78">
            <v>970.2</v>
          </cell>
          <cell r="T78">
            <v>44.1</v>
          </cell>
          <cell r="U78">
            <v>793.80000000000007</v>
          </cell>
          <cell r="X78">
            <v>926.1</v>
          </cell>
          <cell r="Y78">
            <v>88.2</v>
          </cell>
          <cell r="Z78">
            <v>837.9</v>
          </cell>
        </row>
        <row r="79">
          <cell r="I79">
            <v>534.6</v>
          </cell>
          <cell r="J79">
            <v>356.40000000000003</v>
          </cell>
          <cell r="K79">
            <v>1603.8</v>
          </cell>
          <cell r="N79">
            <v>891</v>
          </cell>
          <cell r="O79">
            <v>133.65</v>
          </cell>
          <cell r="P79">
            <v>891</v>
          </cell>
          <cell r="S79">
            <v>980.1</v>
          </cell>
          <cell r="T79">
            <v>44.550000000000004</v>
          </cell>
          <cell r="U79">
            <v>801.9</v>
          </cell>
          <cell r="X79">
            <v>935.55000000000007</v>
          </cell>
          <cell r="Y79">
            <v>89.100000000000009</v>
          </cell>
          <cell r="Z79">
            <v>846.44999999999993</v>
          </cell>
        </row>
        <row r="80">
          <cell r="I80">
            <v>540</v>
          </cell>
          <cell r="J80">
            <v>360</v>
          </cell>
          <cell r="K80">
            <v>1620</v>
          </cell>
          <cell r="N80">
            <v>900</v>
          </cell>
          <cell r="O80">
            <v>135</v>
          </cell>
          <cell r="P80">
            <v>900</v>
          </cell>
          <cell r="S80">
            <v>990.00000000000011</v>
          </cell>
          <cell r="T80">
            <v>45</v>
          </cell>
          <cell r="U80">
            <v>810</v>
          </cell>
          <cell r="X80">
            <v>945</v>
          </cell>
          <cell r="Y80">
            <v>90</v>
          </cell>
          <cell r="Z80">
            <v>855</v>
          </cell>
        </row>
        <row r="81">
          <cell r="I81">
            <v>545.4</v>
          </cell>
          <cell r="J81">
            <v>363.6</v>
          </cell>
          <cell r="K81">
            <v>1636.2</v>
          </cell>
          <cell r="N81">
            <v>909</v>
          </cell>
          <cell r="O81">
            <v>136.35</v>
          </cell>
          <cell r="P81">
            <v>909</v>
          </cell>
          <cell r="S81">
            <v>999.90000000000009</v>
          </cell>
          <cell r="T81">
            <v>45.45</v>
          </cell>
          <cell r="U81">
            <v>818.1</v>
          </cell>
          <cell r="X81">
            <v>954.45</v>
          </cell>
          <cell r="Y81">
            <v>90.9</v>
          </cell>
          <cell r="Z81">
            <v>863.55</v>
          </cell>
        </row>
        <row r="82">
          <cell r="I82">
            <v>550.79999999999995</v>
          </cell>
          <cell r="J82">
            <v>367.20000000000005</v>
          </cell>
          <cell r="K82">
            <v>1652.4</v>
          </cell>
          <cell r="N82">
            <v>918</v>
          </cell>
          <cell r="O82">
            <v>137.69999999999999</v>
          </cell>
          <cell r="P82">
            <v>918</v>
          </cell>
          <cell r="S82">
            <v>1009.8000000000001</v>
          </cell>
          <cell r="T82">
            <v>45.900000000000006</v>
          </cell>
          <cell r="U82">
            <v>826.2</v>
          </cell>
          <cell r="X82">
            <v>963.90000000000009</v>
          </cell>
          <cell r="Y82">
            <v>91.800000000000011</v>
          </cell>
          <cell r="Z82">
            <v>872.09999999999991</v>
          </cell>
        </row>
        <row r="83">
          <cell r="I83">
            <v>556.19999999999993</v>
          </cell>
          <cell r="J83">
            <v>370.8</v>
          </cell>
          <cell r="K83">
            <v>1668.6000000000001</v>
          </cell>
          <cell r="N83">
            <v>927</v>
          </cell>
          <cell r="O83">
            <v>139.04999999999998</v>
          </cell>
          <cell r="P83">
            <v>927</v>
          </cell>
          <cell r="S83">
            <v>1019.7</v>
          </cell>
          <cell r="T83">
            <v>46.35</v>
          </cell>
          <cell r="U83">
            <v>834.30000000000007</v>
          </cell>
          <cell r="X83">
            <v>973.35</v>
          </cell>
          <cell r="Y83">
            <v>92.7</v>
          </cell>
          <cell r="Z83">
            <v>880.65</v>
          </cell>
        </row>
        <row r="84">
          <cell r="I84">
            <v>561.6</v>
          </cell>
          <cell r="J84">
            <v>374.40000000000003</v>
          </cell>
          <cell r="K84">
            <v>1684.8</v>
          </cell>
          <cell r="N84">
            <v>936</v>
          </cell>
          <cell r="O84">
            <v>140.4</v>
          </cell>
          <cell r="P84">
            <v>936</v>
          </cell>
          <cell r="S84">
            <v>1029.6000000000001</v>
          </cell>
          <cell r="T84">
            <v>46.800000000000004</v>
          </cell>
          <cell r="U84">
            <v>842.4</v>
          </cell>
          <cell r="X84">
            <v>982.80000000000007</v>
          </cell>
          <cell r="Y84">
            <v>93.600000000000009</v>
          </cell>
          <cell r="Z84">
            <v>889.19999999999993</v>
          </cell>
        </row>
        <row r="85">
          <cell r="I85">
            <v>567</v>
          </cell>
          <cell r="J85">
            <v>378</v>
          </cell>
          <cell r="K85">
            <v>1701</v>
          </cell>
          <cell r="N85">
            <v>945</v>
          </cell>
          <cell r="O85">
            <v>141.75</v>
          </cell>
          <cell r="P85">
            <v>945</v>
          </cell>
          <cell r="S85">
            <v>1039.5</v>
          </cell>
          <cell r="T85">
            <v>47.25</v>
          </cell>
          <cell r="U85">
            <v>850.5</v>
          </cell>
          <cell r="X85">
            <v>992.25</v>
          </cell>
          <cell r="Y85">
            <v>94.5</v>
          </cell>
          <cell r="Z85">
            <v>897.75</v>
          </cell>
        </row>
        <row r="86">
          <cell r="I86">
            <v>572.4</v>
          </cell>
          <cell r="J86">
            <v>381.6</v>
          </cell>
          <cell r="K86">
            <v>1717.2</v>
          </cell>
          <cell r="N86">
            <v>954</v>
          </cell>
          <cell r="O86">
            <v>143.1</v>
          </cell>
          <cell r="P86">
            <v>954</v>
          </cell>
          <cell r="S86">
            <v>1049.4000000000001</v>
          </cell>
          <cell r="T86">
            <v>47.7</v>
          </cell>
          <cell r="U86">
            <v>858.6</v>
          </cell>
          <cell r="X86">
            <v>1001.7</v>
          </cell>
          <cell r="Y86">
            <v>95.4</v>
          </cell>
          <cell r="Z86">
            <v>906.3</v>
          </cell>
        </row>
        <row r="87">
          <cell r="I87">
            <v>577.79999999999995</v>
          </cell>
          <cell r="J87">
            <v>385.20000000000005</v>
          </cell>
          <cell r="K87">
            <v>1733.4</v>
          </cell>
          <cell r="N87">
            <v>963</v>
          </cell>
          <cell r="O87">
            <v>144.44999999999999</v>
          </cell>
          <cell r="P87">
            <v>963</v>
          </cell>
          <cell r="S87">
            <v>1059.3000000000002</v>
          </cell>
          <cell r="T87">
            <v>48.150000000000006</v>
          </cell>
          <cell r="U87">
            <v>866.7</v>
          </cell>
          <cell r="X87">
            <v>1011.1500000000001</v>
          </cell>
          <cell r="Y87">
            <v>96.300000000000011</v>
          </cell>
          <cell r="Z87">
            <v>914.84999999999991</v>
          </cell>
        </row>
        <row r="88">
          <cell r="I88">
            <v>583.19999999999993</v>
          </cell>
          <cell r="J88">
            <v>388.8</v>
          </cell>
          <cell r="K88">
            <v>1749.6000000000001</v>
          </cell>
          <cell r="N88">
            <v>972</v>
          </cell>
          <cell r="O88">
            <v>145.79999999999998</v>
          </cell>
          <cell r="P88">
            <v>972</v>
          </cell>
          <cell r="S88">
            <v>1069.2</v>
          </cell>
          <cell r="T88">
            <v>48.6</v>
          </cell>
          <cell r="U88">
            <v>874.80000000000007</v>
          </cell>
          <cell r="X88">
            <v>1020.6</v>
          </cell>
          <cell r="Y88">
            <v>97.2</v>
          </cell>
          <cell r="Z88">
            <v>923.4</v>
          </cell>
        </row>
        <row r="89">
          <cell r="I89">
            <v>588.6</v>
          </cell>
          <cell r="J89">
            <v>392.40000000000003</v>
          </cell>
          <cell r="K89">
            <v>1765.8</v>
          </cell>
          <cell r="N89">
            <v>981</v>
          </cell>
          <cell r="O89">
            <v>147.15</v>
          </cell>
          <cell r="P89">
            <v>981</v>
          </cell>
          <cell r="S89">
            <v>1079.1000000000001</v>
          </cell>
          <cell r="T89">
            <v>49.050000000000004</v>
          </cell>
          <cell r="U89">
            <v>882.9</v>
          </cell>
          <cell r="X89">
            <v>1030.05</v>
          </cell>
          <cell r="Y89">
            <v>98.100000000000009</v>
          </cell>
          <cell r="Z89">
            <v>931.94999999999993</v>
          </cell>
        </row>
        <row r="90">
          <cell r="I90">
            <v>594</v>
          </cell>
          <cell r="J90">
            <v>396</v>
          </cell>
          <cell r="K90">
            <v>1782</v>
          </cell>
          <cell r="N90">
            <v>990</v>
          </cell>
          <cell r="O90">
            <v>148.5</v>
          </cell>
          <cell r="P90">
            <v>990</v>
          </cell>
          <cell r="S90">
            <v>1089</v>
          </cell>
          <cell r="T90">
            <v>49.5</v>
          </cell>
          <cell r="U90">
            <v>891</v>
          </cell>
          <cell r="X90">
            <v>1039.5</v>
          </cell>
          <cell r="Y90">
            <v>99</v>
          </cell>
          <cell r="Z90">
            <v>940.5</v>
          </cell>
        </row>
        <row r="91">
          <cell r="I91">
            <v>599.4</v>
          </cell>
          <cell r="J91">
            <v>399.6</v>
          </cell>
          <cell r="K91">
            <v>1798.2</v>
          </cell>
          <cell r="N91">
            <v>999</v>
          </cell>
          <cell r="O91">
            <v>149.85</v>
          </cell>
          <cell r="P91">
            <v>999</v>
          </cell>
          <cell r="S91">
            <v>1098.9000000000001</v>
          </cell>
          <cell r="T91">
            <v>49.95</v>
          </cell>
          <cell r="U91">
            <v>899.1</v>
          </cell>
          <cell r="X91">
            <v>1048.95</v>
          </cell>
          <cell r="Y91">
            <v>99.9</v>
          </cell>
          <cell r="Z91">
            <v>949.05</v>
          </cell>
        </row>
        <row r="92">
          <cell r="I92">
            <v>604.79999999999995</v>
          </cell>
          <cell r="J92">
            <v>403.20000000000005</v>
          </cell>
          <cell r="K92">
            <v>1814.4</v>
          </cell>
          <cell r="N92">
            <v>1008</v>
          </cell>
          <cell r="O92">
            <v>151.19999999999999</v>
          </cell>
          <cell r="P92">
            <v>1008</v>
          </cell>
          <cell r="S92">
            <v>1108.8000000000002</v>
          </cell>
          <cell r="T92">
            <v>50.400000000000006</v>
          </cell>
          <cell r="U92">
            <v>907.2</v>
          </cell>
          <cell r="X92">
            <v>1058.4000000000001</v>
          </cell>
          <cell r="Y92">
            <v>100.80000000000001</v>
          </cell>
          <cell r="Z92">
            <v>957.59999999999991</v>
          </cell>
        </row>
        <row r="93">
          <cell r="I93">
            <v>610.19999999999993</v>
          </cell>
          <cell r="J93">
            <v>406.8</v>
          </cell>
          <cell r="K93">
            <v>1830.6000000000001</v>
          </cell>
          <cell r="N93">
            <v>1017</v>
          </cell>
          <cell r="O93">
            <v>152.54999999999998</v>
          </cell>
          <cell r="P93">
            <v>1017</v>
          </cell>
          <cell r="S93">
            <v>1118.7</v>
          </cell>
          <cell r="T93">
            <v>50.85</v>
          </cell>
          <cell r="U93">
            <v>915.30000000000007</v>
          </cell>
          <cell r="X93">
            <v>1067.8500000000001</v>
          </cell>
          <cell r="Y93">
            <v>101.7</v>
          </cell>
          <cell r="Z93">
            <v>966.15</v>
          </cell>
        </row>
        <row r="94">
          <cell r="I94">
            <v>615.6</v>
          </cell>
          <cell r="J94">
            <v>410.40000000000003</v>
          </cell>
          <cell r="K94">
            <v>1846.8</v>
          </cell>
          <cell r="N94">
            <v>1026</v>
          </cell>
          <cell r="O94">
            <v>153.9</v>
          </cell>
          <cell r="P94">
            <v>1026</v>
          </cell>
          <cell r="S94">
            <v>1128.6000000000001</v>
          </cell>
          <cell r="T94">
            <v>51.300000000000004</v>
          </cell>
          <cell r="U94">
            <v>923.4</v>
          </cell>
          <cell r="X94">
            <v>1077.3</v>
          </cell>
          <cell r="Y94">
            <v>102.60000000000001</v>
          </cell>
          <cell r="Z94">
            <v>974.69999999999993</v>
          </cell>
        </row>
        <row r="95">
          <cell r="I95">
            <v>621</v>
          </cell>
          <cell r="J95">
            <v>414</v>
          </cell>
          <cell r="K95">
            <v>1863</v>
          </cell>
          <cell r="N95">
            <v>1035</v>
          </cell>
          <cell r="O95">
            <v>155.25</v>
          </cell>
          <cell r="P95">
            <v>1035</v>
          </cell>
          <cell r="S95">
            <v>1138.5</v>
          </cell>
          <cell r="T95">
            <v>51.75</v>
          </cell>
          <cell r="U95">
            <v>931.5</v>
          </cell>
          <cell r="X95">
            <v>1086.75</v>
          </cell>
          <cell r="Y95">
            <v>103.5</v>
          </cell>
          <cell r="Z95">
            <v>983.25</v>
          </cell>
        </row>
        <row r="96">
          <cell r="I96">
            <v>626.4</v>
          </cell>
          <cell r="J96">
            <v>417.6</v>
          </cell>
          <cell r="K96">
            <v>1879.2</v>
          </cell>
          <cell r="N96">
            <v>1044</v>
          </cell>
          <cell r="O96">
            <v>156.6</v>
          </cell>
          <cell r="P96">
            <v>1044</v>
          </cell>
          <cell r="S96">
            <v>1148.4000000000001</v>
          </cell>
          <cell r="T96">
            <v>52.2</v>
          </cell>
          <cell r="U96">
            <v>939.6</v>
          </cell>
          <cell r="X96">
            <v>1096.2</v>
          </cell>
          <cell r="Y96">
            <v>104.4</v>
          </cell>
          <cell r="Z96">
            <v>991.8</v>
          </cell>
        </row>
        <row r="97">
          <cell r="I97">
            <v>631.79999999999995</v>
          </cell>
          <cell r="J97">
            <v>421.20000000000005</v>
          </cell>
          <cell r="K97">
            <v>1895.4</v>
          </cell>
          <cell r="N97">
            <v>1053</v>
          </cell>
          <cell r="O97">
            <v>157.94999999999999</v>
          </cell>
          <cell r="P97">
            <v>1053</v>
          </cell>
          <cell r="S97">
            <v>1158.3000000000002</v>
          </cell>
          <cell r="T97">
            <v>52.650000000000006</v>
          </cell>
          <cell r="U97">
            <v>947.7</v>
          </cell>
          <cell r="X97">
            <v>1105.6500000000001</v>
          </cell>
          <cell r="Y97">
            <v>105.30000000000001</v>
          </cell>
          <cell r="Z97">
            <v>1000.3499999999999</v>
          </cell>
        </row>
        <row r="98">
          <cell r="I98">
            <v>637.19999999999993</v>
          </cell>
          <cell r="J98">
            <v>424.8</v>
          </cell>
          <cell r="K98">
            <v>1911.6000000000001</v>
          </cell>
          <cell r="N98">
            <v>1062</v>
          </cell>
          <cell r="O98">
            <v>159.29999999999998</v>
          </cell>
          <cell r="P98">
            <v>1062</v>
          </cell>
          <cell r="S98">
            <v>1168.2</v>
          </cell>
          <cell r="T98">
            <v>53.1</v>
          </cell>
          <cell r="U98">
            <v>955.80000000000007</v>
          </cell>
          <cell r="X98">
            <v>1115.1000000000001</v>
          </cell>
          <cell r="Y98">
            <v>106.2</v>
          </cell>
          <cell r="Z98">
            <v>1008.9</v>
          </cell>
        </row>
        <row r="99">
          <cell r="I99">
            <v>642.6</v>
          </cell>
          <cell r="J99">
            <v>428.40000000000003</v>
          </cell>
          <cell r="K99">
            <v>1927.8</v>
          </cell>
          <cell r="N99">
            <v>1071</v>
          </cell>
          <cell r="O99">
            <v>160.65</v>
          </cell>
          <cell r="P99">
            <v>1071</v>
          </cell>
          <cell r="S99">
            <v>1178.1000000000001</v>
          </cell>
          <cell r="T99">
            <v>53.550000000000004</v>
          </cell>
          <cell r="U99">
            <v>963.9</v>
          </cell>
          <cell r="X99">
            <v>1124.55</v>
          </cell>
          <cell r="Y99">
            <v>107.10000000000001</v>
          </cell>
          <cell r="Z99">
            <v>1017.4499999999999</v>
          </cell>
        </row>
        <row r="100">
          <cell r="I100">
            <v>648</v>
          </cell>
          <cell r="J100">
            <v>432</v>
          </cell>
          <cell r="K100">
            <v>1944</v>
          </cell>
          <cell r="N100">
            <v>1080</v>
          </cell>
          <cell r="O100">
            <v>162</v>
          </cell>
          <cell r="P100">
            <v>1080</v>
          </cell>
          <cell r="S100">
            <v>1188</v>
          </cell>
          <cell r="T100">
            <v>54</v>
          </cell>
          <cell r="U100">
            <v>972</v>
          </cell>
          <cell r="X100">
            <v>1134</v>
          </cell>
          <cell r="Y100">
            <v>108</v>
          </cell>
          <cell r="Z100">
            <v>1026</v>
          </cell>
        </row>
        <row r="101">
          <cell r="I101">
            <v>653.4</v>
          </cell>
          <cell r="J101">
            <v>435.6</v>
          </cell>
          <cell r="K101">
            <v>1960.2</v>
          </cell>
          <cell r="N101">
            <v>1089</v>
          </cell>
          <cell r="O101">
            <v>163.35</v>
          </cell>
          <cell r="P101">
            <v>1089</v>
          </cell>
          <cell r="S101">
            <v>1197.9000000000001</v>
          </cell>
          <cell r="T101">
            <v>54.45</v>
          </cell>
          <cell r="U101">
            <v>980.1</v>
          </cell>
          <cell r="X101">
            <v>1143.45</v>
          </cell>
          <cell r="Y101">
            <v>108.9</v>
          </cell>
          <cell r="Z101">
            <v>1034.55</v>
          </cell>
        </row>
        <row r="102">
          <cell r="I102">
            <v>658.8</v>
          </cell>
          <cell r="J102">
            <v>439.20000000000005</v>
          </cell>
          <cell r="K102">
            <v>1976.4</v>
          </cell>
          <cell r="N102">
            <v>1098</v>
          </cell>
          <cell r="O102">
            <v>164.7</v>
          </cell>
          <cell r="P102">
            <v>1098</v>
          </cell>
          <cell r="S102">
            <v>1207.8000000000002</v>
          </cell>
          <cell r="T102">
            <v>54.900000000000006</v>
          </cell>
          <cell r="U102">
            <v>988.2</v>
          </cell>
          <cell r="X102">
            <v>1152.9000000000001</v>
          </cell>
          <cell r="Y102">
            <v>109.80000000000001</v>
          </cell>
          <cell r="Z102">
            <v>1043.0999999999999</v>
          </cell>
        </row>
        <row r="103">
          <cell r="I103">
            <v>664.19999999999993</v>
          </cell>
          <cell r="J103">
            <v>442.8</v>
          </cell>
          <cell r="K103">
            <v>1992.6000000000001</v>
          </cell>
          <cell r="N103">
            <v>1107</v>
          </cell>
          <cell r="O103">
            <v>166.04999999999998</v>
          </cell>
          <cell r="P103">
            <v>1107</v>
          </cell>
          <cell r="S103">
            <v>1217.7</v>
          </cell>
          <cell r="T103">
            <v>55.35</v>
          </cell>
          <cell r="U103">
            <v>996.30000000000007</v>
          </cell>
          <cell r="X103">
            <v>1162.3500000000001</v>
          </cell>
          <cell r="Y103">
            <v>110.7</v>
          </cell>
          <cell r="Z103">
            <v>1051.6499999999999</v>
          </cell>
        </row>
        <row r="104">
          <cell r="I104">
            <v>669.6</v>
          </cell>
          <cell r="J104">
            <v>446.40000000000003</v>
          </cell>
          <cell r="K104">
            <v>2008.8</v>
          </cell>
          <cell r="N104">
            <v>1116</v>
          </cell>
          <cell r="O104">
            <v>167.4</v>
          </cell>
          <cell r="P104">
            <v>1116</v>
          </cell>
          <cell r="S104">
            <v>1227.6000000000001</v>
          </cell>
          <cell r="T104">
            <v>55.800000000000004</v>
          </cell>
          <cell r="U104">
            <v>1004.4</v>
          </cell>
          <cell r="X104">
            <v>1171.8</v>
          </cell>
          <cell r="Y104">
            <v>111.60000000000001</v>
          </cell>
          <cell r="Z104">
            <v>1060.2</v>
          </cell>
        </row>
      </sheetData>
      <sheetData sheetId="26">
        <row r="5">
          <cell r="I5">
            <v>12.564999999999998</v>
          </cell>
          <cell r="J5">
            <v>8.3766666666666652</v>
          </cell>
          <cell r="K5">
            <v>37.694999999999993</v>
          </cell>
          <cell r="N5">
            <v>20.941666666666663</v>
          </cell>
          <cell r="O5">
            <v>3.1412499999999994</v>
          </cell>
          <cell r="P5">
            <v>20.941666666666663</v>
          </cell>
          <cell r="S5">
            <v>23.035833333333333</v>
          </cell>
          <cell r="T5">
            <v>1.0470833333333331</v>
          </cell>
          <cell r="U5">
            <v>18.847499999999997</v>
          </cell>
          <cell r="X5">
            <v>21.988749999999996</v>
          </cell>
          <cell r="Y5">
            <v>2.0941666666666663</v>
          </cell>
          <cell r="Z5">
            <v>19.89458333333333</v>
          </cell>
        </row>
        <row r="6">
          <cell r="I6">
            <v>25.129999999999995</v>
          </cell>
          <cell r="J6">
            <v>16.75333333333333</v>
          </cell>
          <cell r="K6">
            <v>75.389999999999986</v>
          </cell>
          <cell r="N6">
            <v>41.883333333333326</v>
          </cell>
          <cell r="O6">
            <v>6.2824999999999989</v>
          </cell>
          <cell r="P6">
            <v>41.883333333333326</v>
          </cell>
          <cell r="S6">
            <v>46.071666666666665</v>
          </cell>
          <cell r="T6">
            <v>2.0941666666666663</v>
          </cell>
          <cell r="U6">
            <v>37.694999999999993</v>
          </cell>
          <cell r="X6">
            <v>43.977499999999992</v>
          </cell>
          <cell r="Y6">
            <v>4.1883333333333326</v>
          </cell>
          <cell r="Z6">
            <v>39.789166666666659</v>
          </cell>
        </row>
        <row r="7">
          <cell r="I7">
            <v>37.694999999999993</v>
          </cell>
          <cell r="J7">
            <v>25.129999999999995</v>
          </cell>
          <cell r="K7">
            <v>113.08499999999998</v>
          </cell>
          <cell r="N7">
            <v>62.824999999999989</v>
          </cell>
          <cell r="O7">
            <v>9.4237499999999983</v>
          </cell>
          <cell r="P7">
            <v>62.824999999999989</v>
          </cell>
          <cell r="S7">
            <v>69.107499999999987</v>
          </cell>
          <cell r="T7">
            <v>3.1412499999999994</v>
          </cell>
          <cell r="U7">
            <v>56.54249999999999</v>
          </cell>
          <cell r="X7">
            <v>65.966249999999988</v>
          </cell>
          <cell r="Y7">
            <v>6.2824999999999989</v>
          </cell>
          <cell r="Z7">
            <v>59.683749999999989</v>
          </cell>
        </row>
        <row r="8">
          <cell r="I8">
            <v>50.259999999999991</v>
          </cell>
          <cell r="J8">
            <v>33.506666666666661</v>
          </cell>
          <cell r="K8">
            <v>150.77999999999997</v>
          </cell>
          <cell r="N8">
            <v>83.766666666666652</v>
          </cell>
          <cell r="O8">
            <v>12.564999999999998</v>
          </cell>
          <cell r="P8">
            <v>83.766666666666652</v>
          </cell>
          <cell r="S8">
            <v>92.143333333333331</v>
          </cell>
          <cell r="T8">
            <v>4.1883333333333326</v>
          </cell>
          <cell r="U8">
            <v>75.389999999999986</v>
          </cell>
          <cell r="X8">
            <v>87.954999999999984</v>
          </cell>
          <cell r="Y8">
            <v>8.3766666666666652</v>
          </cell>
          <cell r="Z8">
            <v>79.578333333333319</v>
          </cell>
        </row>
        <row r="9">
          <cell r="I9">
            <v>62.824999999999996</v>
          </cell>
          <cell r="J9">
            <v>41.883333333333333</v>
          </cell>
          <cell r="K9">
            <v>188.47499999999999</v>
          </cell>
          <cell r="N9">
            <v>104.70833333333333</v>
          </cell>
          <cell r="O9">
            <v>15.706249999999999</v>
          </cell>
          <cell r="P9">
            <v>104.70833333333333</v>
          </cell>
          <cell r="S9">
            <v>115.17916666666667</v>
          </cell>
          <cell r="T9">
            <v>5.2354166666666666</v>
          </cell>
          <cell r="U9">
            <v>94.237499999999997</v>
          </cell>
          <cell r="X9">
            <v>109.94374999999999</v>
          </cell>
          <cell r="Y9">
            <v>10.470833333333333</v>
          </cell>
          <cell r="Z9">
            <v>99.472916666666663</v>
          </cell>
        </row>
        <row r="10">
          <cell r="I10">
            <v>75.389999999999986</v>
          </cell>
          <cell r="J10">
            <v>50.26</v>
          </cell>
          <cell r="K10">
            <v>226.17</v>
          </cell>
          <cell r="N10">
            <v>125.64999999999999</v>
          </cell>
          <cell r="O10">
            <v>18.847499999999997</v>
          </cell>
          <cell r="P10">
            <v>125.64999999999999</v>
          </cell>
          <cell r="S10">
            <v>138.215</v>
          </cell>
          <cell r="T10">
            <v>6.2824999999999998</v>
          </cell>
          <cell r="U10">
            <v>113.08499999999999</v>
          </cell>
          <cell r="X10">
            <v>131.9325</v>
          </cell>
          <cell r="Y10">
            <v>12.565</v>
          </cell>
          <cell r="Z10">
            <v>119.36749999999999</v>
          </cell>
        </row>
        <row r="11">
          <cell r="I11">
            <v>87.954999999999984</v>
          </cell>
          <cell r="J11">
            <v>58.636666666666656</v>
          </cell>
          <cell r="K11">
            <v>263.86499999999995</v>
          </cell>
          <cell r="N11">
            <v>146.59166666666664</v>
          </cell>
          <cell r="O11">
            <v>21.988749999999996</v>
          </cell>
          <cell r="P11">
            <v>146.59166666666664</v>
          </cell>
          <cell r="S11">
            <v>161.2508333333333</v>
          </cell>
          <cell r="T11">
            <v>7.329583333333332</v>
          </cell>
          <cell r="U11">
            <v>131.93249999999998</v>
          </cell>
          <cell r="X11">
            <v>153.92124999999999</v>
          </cell>
          <cell r="Y11">
            <v>14.659166666666664</v>
          </cell>
          <cell r="Z11">
            <v>139.26208333333329</v>
          </cell>
        </row>
        <row r="12">
          <cell r="I12">
            <v>100.52</v>
          </cell>
          <cell r="J12">
            <v>67.013333333333335</v>
          </cell>
          <cell r="K12">
            <v>301.56</v>
          </cell>
          <cell r="N12">
            <v>167.53333333333333</v>
          </cell>
          <cell r="O12">
            <v>25.13</v>
          </cell>
          <cell r="P12">
            <v>167.53333333333333</v>
          </cell>
          <cell r="S12">
            <v>184.28666666666669</v>
          </cell>
          <cell r="T12">
            <v>8.3766666666666669</v>
          </cell>
          <cell r="U12">
            <v>150.78</v>
          </cell>
          <cell r="X12">
            <v>175.91</v>
          </cell>
          <cell r="Y12">
            <v>16.753333333333334</v>
          </cell>
          <cell r="Z12">
            <v>159.15666666666667</v>
          </cell>
        </row>
        <row r="13">
          <cell r="I13">
            <v>113.08499999999999</v>
          </cell>
          <cell r="J13">
            <v>75.39</v>
          </cell>
          <cell r="K13">
            <v>339.255</v>
          </cell>
          <cell r="N13">
            <v>188.47499999999999</v>
          </cell>
          <cell r="O13">
            <v>28.271249999999998</v>
          </cell>
          <cell r="P13">
            <v>188.47499999999999</v>
          </cell>
          <cell r="S13">
            <v>207.32250000000002</v>
          </cell>
          <cell r="T13">
            <v>9.4237500000000001</v>
          </cell>
          <cell r="U13">
            <v>169.6275</v>
          </cell>
          <cell r="X13">
            <v>197.89875000000001</v>
          </cell>
          <cell r="Y13">
            <v>18.8475</v>
          </cell>
          <cell r="Z13">
            <v>179.05124999999998</v>
          </cell>
        </row>
        <row r="14">
          <cell r="I14">
            <v>125.64999999999999</v>
          </cell>
          <cell r="J14">
            <v>83.766666666666666</v>
          </cell>
          <cell r="K14">
            <v>376.95</v>
          </cell>
          <cell r="N14">
            <v>209.41666666666666</v>
          </cell>
          <cell r="O14">
            <v>31.412499999999998</v>
          </cell>
          <cell r="P14">
            <v>209.41666666666666</v>
          </cell>
          <cell r="S14">
            <v>230.35833333333335</v>
          </cell>
          <cell r="T14">
            <v>10.470833333333333</v>
          </cell>
          <cell r="U14">
            <v>188.47499999999999</v>
          </cell>
          <cell r="X14">
            <v>219.88749999999999</v>
          </cell>
          <cell r="Y14">
            <v>20.941666666666666</v>
          </cell>
          <cell r="Z14">
            <v>198.94583333333333</v>
          </cell>
        </row>
        <row r="15">
          <cell r="I15">
            <v>131.64499999999998</v>
          </cell>
          <cell r="J15">
            <v>87.763333333333335</v>
          </cell>
          <cell r="K15">
            <v>394.935</v>
          </cell>
          <cell r="N15">
            <v>219.40833333333333</v>
          </cell>
          <cell r="O15">
            <v>32.911249999999995</v>
          </cell>
          <cell r="P15">
            <v>219.40833333333333</v>
          </cell>
          <cell r="S15">
            <v>241.34916666666669</v>
          </cell>
          <cell r="T15">
            <v>10.970416666666667</v>
          </cell>
          <cell r="U15">
            <v>197.4675</v>
          </cell>
          <cell r="X15">
            <v>230.37875</v>
          </cell>
          <cell r="Y15">
            <v>21.940833333333334</v>
          </cell>
          <cell r="Z15">
            <v>208.43791666666667</v>
          </cell>
        </row>
        <row r="16">
          <cell r="I16">
            <v>137.63999999999999</v>
          </cell>
          <cell r="J16">
            <v>91.759999999999991</v>
          </cell>
          <cell r="K16">
            <v>412.91999999999996</v>
          </cell>
          <cell r="N16">
            <v>229.39999999999998</v>
          </cell>
          <cell r="O16">
            <v>34.409999999999997</v>
          </cell>
          <cell r="P16">
            <v>229.39999999999998</v>
          </cell>
          <cell r="S16">
            <v>252.34</v>
          </cell>
          <cell r="T16">
            <v>11.469999999999999</v>
          </cell>
          <cell r="U16">
            <v>206.45999999999998</v>
          </cell>
          <cell r="X16">
            <v>240.86999999999998</v>
          </cell>
          <cell r="Y16">
            <v>22.939999999999998</v>
          </cell>
          <cell r="Z16">
            <v>217.92999999999998</v>
          </cell>
        </row>
        <row r="17">
          <cell r="I17">
            <v>143.63499999999999</v>
          </cell>
          <cell r="J17">
            <v>95.756666666666661</v>
          </cell>
          <cell r="K17">
            <v>430.90499999999997</v>
          </cell>
          <cell r="N17">
            <v>239.39166666666665</v>
          </cell>
          <cell r="O17">
            <v>35.908749999999998</v>
          </cell>
          <cell r="P17">
            <v>239.39166666666665</v>
          </cell>
          <cell r="S17">
            <v>263.33083333333332</v>
          </cell>
          <cell r="T17">
            <v>11.969583333333333</v>
          </cell>
          <cell r="U17">
            <v>215.45249999999999</v>
          </cell>
          <cell r="X17">
            <v>251.36124999999998</v>
          </cell>
          <cell r="Y17">
            <v>23.939166666666665</v>
          </cell>
          <cell r="Z17">
            <v>227.42208333333332</v>
          </cell>
        </row>
        <row r="18">
          <cell r="I18">
            <v>149.63</v>
          </cell>
          <cell r="J18">
            <v>99.75333333333333</v>
          </cell>
          <cell r="K18">
            <v>448.89</v>
          </cell>
          <cell r="N18">
            <v>249.38333333333333</v>
          </cell>
          <cell r="O18">
            <v>37.407499999999999</v>
          </cell>
          <cell r="P18">
            <v>249.38333333333333</v>
          </cell>
          <cell r="S18">
            <v>274.32166666666666</v>
          </cell>
          <cell r="T18">
            <v>12.469166666666666</v>
          </cell>
          <cell r="U18">
            <v>224.44499999999999</v>
          </cell>
          <cell r="X18">
            <v>261.85250000000002</v>
          </cell>
          <cell r="Y18">
            <v>24.938333333333333</v>
          </cell>
          <cell r="Z18">
            <v>236.91416666666666</v>
          </cell>
        </row>
        <row r="19">
          <cell r="I19">
            <v>155.625</v>
          </cell>
          <cell r="J19">
            <v>103.75</v>
          </cell>
          <cell r="K19">
            <v>466.875</v>
          </cell>
          <cell r="N19">
            <v>259.375</v>
          </cell>
          <cell r="O19">
            <v>38.90625</v>
          </cell>
          <cell r="P19">
            <v>259.375</v>
          </cell>
          <cell r="S19">
            <v>285.3125</v>
          </cell>
          <cell r="T19">
            <v>12.96875</v>
          </cell>
          <cell r="U19">
            <v>233.4375</v>
          </cell>
          <cell r="X19">
            <v>272.34375</v>
          </cell>
          <cell r="Y19">
            <v>25.9375</v>
          </cell>
          <cell r="Z19">
            <v>246.40625</v>
          </cell>
        </row>
        <row r="20">
          <cell r="I20">
            <v>161.62</v>
          </cell>
          <cell r="J20">
            <v>107.74666666666667</v>
          </cell>
          <cell r="K20">
            <v>484.86</v>
          </cell>
          <cell r="N20">
            <v>269.36666666666667</v>
          </cell>
          <cell r="O20">
            <v>40.405000000000001</v>
          </cell>
          <cell r="P20">
            <v>269.36666666666667</v>
          </cell>
          <cell r="S20">
            <v>296.30333333333334</v>
          </cell>
          <cell r="T20">
            <v>13.468333333333334</v>
          </cell>
          <cell r="U20">
            <v>242.43</v>
          </cell>
          <cell r="X20">
            <v>282.83500000000004</v>
          </cell>
          <cell r="Y20">
            <v>26.936666666666667</v>
          </cell>
          <cell r="Z20">
            <v>255.89833333333334</v>
          </cell>
        </row>
        <row r="21">
          <cell r="I21">
            <v>167.61500000000001</v>
          </cell>
          <cell r="J21">
            <v>111.74333333333334</v>
          </cell>
          <cell r="K21">
            <v>502.84500000000003</v>
          </cell>
          <cell r="N21">
            <v>279.35833333333335</v>
          </cell>
          <cell r="O21">
            <v>41.903750000000002</v>
          </cell>
          <cell r="P21">
            <v>279.35833333333335</v>
          </cell>
          <cell r="S21">
            <v>307.29416666666668</v>
          </cell>
          <cell r="T21">
            <v>13.967916666666667</v>
          </cell>
          <cell r="U21">
            <v>251.42250000000001</v>
          </cell>
          <cell r="X21">
            <v>293.32625000000002</v>
          </cell>
          <cell r="Y21">
            <v>27.935833333333335</v>
          </cell>
          <cell r="Z21">
            <v>265.39041666666668</v>
          </cell>
        </row>
        <row r="22">
          <cell r="I22">
            <v>173.60999999999999</v>
          </cell>
          <cell r="J22">
            <v>115.74</v>
          </cell>
          <cell r="K22">
            <v>520.82999999999993</v>
          </cell>
          <cell r="N22">
            <v>289.34999999999997</v>
          </cell>
          <cell r="O22">
            <v>43.402499999999996</v>
          </cell>
          <cell r="P22">
            <v>289.34999999999997</v>
          </cell>
          <cell r="S22">
            <v>318.28499999999997</v>
          </cell>
          <cell r="T22">
            <v>14.467499999999999</v>
          </cell>
          <cell r="U22">
            <v>260.41499999999996</v>
          </cell>
          <cell r="X22">
            <v>303.8175</v>
          </cell>
          <cell r="Y22">
            <v>28.934999999999999</v>
          </cell>
          <cell r="Z22">
            <v>274.88249999999994</v>
          </cell>
        </row>
        <row r="23">
          <cell r="I23">
            <v>179.60499999999999</v>
          </cell>
          <cell r="J23">
            <v>119.73666666666666</v>
          </cell>
          <cell r="K23">
            <v>538.81499999999994</v>
          </cell>
          <cell r="N23">
            <v>299.34166666666664</v>
          </cell>
          <cell r="O23">
            <v>44.901249999999997</v>
          </cell>
          <cell r="P23">
            <v>299.34166666666664</v>
          </cell>
          <cell r="S23">
            <v>329.27583333333331</v>
          </cell>
          <cell r="T23">
            <v>14.967083333333333</v>
          </cell>
          <cell r="U23">
            <v>269.40749999999997</v>
          </cell>
          <cell r="X23">
            <v>314.30874999999997</v>
          </cell>
          <cell r="Y23">
            <v>29.934166666666666</v>
          </cell>
          <cell r="Z23">
            <v>284.37458333333331</v>
          </cell>
        </row>
        <row r="24">
          <cell r="I24">
            <v>185.6</v>
          </cell>
          <cell r="J24">
            <v>123.73333333333333</v>
          </cell>
          <cell r="K24">
            <v>556.79999999999995</v>
          </cell>
          <cell r="N24">
            <v>309.33333333333331</v>
          </cell>
          <cell r="O24">
            <v>46.4</v>
          </cell>
          <cell r="P24">
            <v>309.33333333333331</v>
          </cell>
          <cell r="S24">
            <v>340.26666666666665</v>
          </cell>
          <cell r="T24">
            <v>15.466666666666667</v>
          </cell>
          <cell r="U24">
            <v>278.39999999999998</v>
          </cell>
          <cell r="X24">
            <v>324.8</v>
          </cell>
          <cell r="Y24">
            <v>30.933333333333334</v>
          </cell>
          <cell r="Z24">
            <v>293.86666666666662</v>
          </cell>
        </row>
        <row r="25">
          <cell r="I25">
            <v>192.12499999999997</v>
          </cell>
          <cell r="J25">
            <v>128.08333333333334</v>
          </cell>
          <cell r="K25">
            <v>576.375</v>
          </cell>
          <cell r="N25">
            <v>320.20833333333331</v>
          </cell>
          <cell r="O25">
            <v>48.031249999999993</v>
          </cell>
          <cell r="P25">
            <v>320.20833333333331</v>
          </cell>
          <cell r="S25">
            <v>352.22916666666669</v>
          </cell>
          <cell r="T25">
            <v>16.010416666666668</v>
          </cell>
          <cell r="U25">
            <v>288.1875</v>
          </cell>
          <cell r="X25">
            <v>336.21875</v>
          </cell>
          <cell r="Y25">
            <v>32.020833333333336</v>
          </cell>
          <cell r="Z25">
            <v>304.19791666666663</v>
          </cell>
        </row>
        <row r="26">
          <cell r="I26">
            <v>198.64999999999998</v>
          </cell>
          <cell r="J26">
            <v>132.43333333333334</v>
          </cell>
          <cell r="K26">
            <v>595.94999999999993</v>
          </cell>
          <cell r="N26">
            <v>331.08333333333331</v>
          </cell>
          <cell r="O26">
            <v>49.662499999999994</v>
          </cell>
          <cell r="P26">
            <v>331.08333333333331</v>
          </cell>
          <cell r="S26">
            <v>364.19166666666666</v>
          </cell>
          <cell r="T26">
            <v>16.554166666666667</v>
          </cell>
          <cell r="U26">
            <v>297.97499999999997</v>
          </cell>
          <cell r="X26">
            <v>347.63749999999999</v>
          </cell>
          <cell r="Y26">
            <v>33.108333333333334</v>
          </cell>
          <cell r="Z26">
            <v>314.52916666666664</v>
          </cell>
        </row>
        <row r="27">
          <cell r="I27">
            <v>205.17499999999998</v>
          </cell>
          <cell r="J27">
            <v>136.78333333333333</v>
          </cell>
          <cell r="K27">
            <v>615.52499999999998</v>
          </cell>
          <cell r="N27">
            <v>341.95833333333331</v>
          </cell>
          <cell r="O27">
            <v>51.293749999999996</v>
          </cell>
          <cell r="P27">
            <v>341.95833333333331</v>
          </cell>
          <cell r="S27">
            <v>376.1541666666667</v>
          </cell>
          <cell r="T27">
            <v>17.097916666666666</v>
          </cell>
          <cell r="U27">
            <v>307.76249999999999</v>
          </cell>
          <cell r="X27">
            <v>359.05624999999998</v>
          </cell>
          <cell r="Y27">
            <v>34.195833333333333</v>
          </cell>
          <cell r="Z27">
            <v>324.86041666666665</v>
          </cell>
        </row>
        <row r="28">
          <cell r="I28">
            <v>211.7</v>
          </cell>
          <cell r="J28">
            <v>141.13333333333333</v>
          </cell>
          <cell r="K28">
            <v>635.1</v>
          </cell>
          <cell r="N28">
            <v>352.83333333333331</v>
          </cell>
          <cell r="O28">
            <v>52.924999999999997</v>
          </cell>
          <cell r="P28">
            <v>352.83333333333331</v>
          </cell>
          <cell r="S28">
            <v>388.11666666666667</v>
          </cell>
          <cell r="T28">
            <v>17.641666666666666</v>
          </cell>
          <cell r="U28">
            <v>317.55</v>
          </cell>
          <cell r="X28">
            <v>370.47500000000002</v>
          </cell>
          <cell r="Y28">
            <v>35.283333333333331</v>
          </cell>
          <cell r="Z28">
            <v>335.19166666666661</v>
          </cell>
        </row>
        <row r="29">
          <cell r="I29">
            <v>218.22499999999999</v>
          </cell>
          <cell r="J29">
            <v>145.48333333333332</v>
          </cell>
          <cell r="K29">
            <v>654.67499999999995</v>
          </cell>
          <cell r="N29">
            <v>363.70833333333331</v>
          </cell>
          <cell r="O29">
            <v>54.556249999999999</v>
          </cell>
          <cell r="P29">
            <v>363.70833333333331</v>
          </cell>
          <cell r="S29">
            <v>400.07916666666665</v>
          </cell>
          <cell r="T29">
            <v>18.185416666666665</v>
          </cell>
          <cell r="U29">
            <v>327.33749999999998</v>
          </cell>
          <cell r="X29">
            <v>381.89375000000001</v>
          </cell>
          <cell r="Y29">
            <v>36.37083333333333</v>
          </cell>
          <cell r="Z29">
            <v>345.52291666666662</v>
          </cell>
        </row>
        <row r="30">
          <cell r="I30">
            <v>224.74999999999997</v>
          </cell>
          <cell r="J30">
            <v>149.83333333333334</v>
          </cell>
          <cell r="K30">
            <v>674.25</v>
          </cell>
          <cell r="N30">
            <v>374.58333333333331</v>
          </cell>
          <cell r="O30">
            <v>56.187499999999993</v>
          </cell>
          <cell r="P30">
            <v>374.58333333333331</v>
          </cell>
          <cell r="S30">
            <v>412.04166666666669</v>
          </cell>
          <cell r="T30">
            <v>18.729166666666668</v>
          </cell>
          <cell r="U30">
            <v>337.125</v>
          </cell>
          <cell r="X30">
            <v>393.3125</v>
          </cell>
          <cell r="Y30">
            <v>37.458333333333336</v>
          </cell>
          <cell r="Z30">
            <v>355.85416666666663</v>
          </cell>
        </row>
        <row r="31">
          <cell r="I31">
            <v>231.27499999999998</v>
          </cell>
          <cell r="J31">
            <v>154.18333333333334</v>
          </cell>
          <cell r="K31">
            <v>693.82499999999993</v>
          </cell>
          <cell r="N31">
            <v>385.45833333333331</v>
          </cell>
          <cell r="O31">
            <v>57.818749999999994</v>
          </cell>
          <cell r="P31">
            <v>385.45833333333331</v>
          </cell>
          <cell r="S31">
            <v>424.00416666666666</v>
          </cell>
          <cell r="T31">
            <v>19.272916666666667</v>
          </cell>
          <cell r="U31">
            <v>346.91249999999997</v>
          </cell>
          <cell r="X31">
            <v>404.73124999999999</v>
          </cell>
          <cell r="Y31">
            <v>38.545833333333334</v>
          </cell>
          <cell r="Z31">
            <v>366.18541666666664</v>
          </cell>
        </row>
        <row r="32">
          <cell r="I32">
            <v>237.79999999999998</v>
          </cell>
          <cell r="J32">
            <v>158.53333333333333</v>
          </cell>
          <cell r="K32">
            <v>713.4</v>
          </cell>
          <cell r="N32">
            <v>396.33333333333331</v>
          </cell>
          <cell r="O32">
            <v>59.449999999999996</v>
          </cell>
          <cell r="P32">
            <v>396.33333333333331</v>
          </cell>
          <cell r="S32">
            <v>435.9666666666667</v>
          </cell>
          <cell r="T32">
            <v>19.816666666666666</v>
          </cell>
          <cell r="U32">
            <v>356.7</v>
          </cell>
          <cell r="X32">
            <v>416.15</v>
          </cell>
          <cell r="Y32">
            <v>39.633333333333333</v>
          </cell>
          <cell r="Z32">
            <v>376.51666666666665</v>
          </cell>
        </row>
        <row r="33">
          <cell r="I33">
            <v>244.32499999999999</v>
          </cell>
          <cell r="J33">
            <v>162.88333333333333</v>
          </cell>
          <cell r="K33">
            <v>732.97500000000002</v>
          </cell>
          <cell r="N33">
            <v>407.20833333333331</v>
          </cell>
          <cell r="O33">
            <v>61.081249999999997</v>
          </cell>
          <cell r="P33">
            <v>407.20833333333331</v>
          </cell>
          <cell r="S33">
            <v>447.92916666666667</v>
          </cell>
          <cell r="T33">
            <v>20.360416666666666</v>
          </cell>
          <cell r="U33">
            <v>366.48750000000001</v>
          </cell>
          <cell r="X33">
            <v>427.56875000000002</v>
          </cell>
          <cell r="Y33">
            <v>40.720833333333331</v>
          </cell>
          <cell r="Z33">
            <v>386.84791666666661</v>
          </cell>
        </row>
        <row r="34">
          <cell r="I34">
            <v>250.84999999999997</v>
          </cell>
          <cell r="J34">
            <v>167.23333333333335</v>
          </cell>
          <cell r="K34">
            <v>752.55</v>
          </cell>
          <cell r="N34">
            <v>418.08333333333331</v>
          </cell>
          <cell r="O34">
            <v>62.712499999999991</v>
          </cell>
          <cell r="P34">
            <v>418.08333333333331</v>
          </cell>
          <cell r="S34">
            <v>459.89166666666671</v>
          </cell>
          <cell r="T34">
            <v>20.904166666666669</v>
          </cell>
          <cell r="U34">
            <v>376.27499999999998</v>
          </cell>
          <cell r="X34">
            <v>438.98750000000001</v>
          </cell>
          <cell r="Y34">
            <v>41.808333333333337</v>
          </cell>
          <cell r="Z34">
            <v>397.17916666666662</v>
          </cell>
        </row>
        <row r="35">
          <cell r="I35">
            <v>259.51499999999999</v>
          </cell>
          <cell r="J35">
            <v>173.01</v>
          </cell>
          <cell r="K35">
            <v>778.54499999999996</v>
          </cell>
          <cell r="N35">
            <v>432.52499999999998</v>
          </cell>
          <cell r="O35">
            <v>64.878749999999997</v>
          </cell>
          <cell r="P35">
            <v>432.52499999999998</v>
          </cell>
          <cell r="S35">
            <v>475.77750000000003</v>
          </cell>
          <cell r="T35">
            <v>21.626249999999999</v>
          </cell>
          <cell r="U35">
            <v>389.27249999999998</v>
          </cell>
          <cell r="X35">
            <v>454.15125</v>
          </cell>
          <cell r="Y35">
            <v>43.252499999999998</v>
          </cell>
          <cell r="Z35">
            <v>410.89874999999995</v>
          </cell>
        </row>
        <row r="36">
          <cell r="I36">
            <v>268.17999999999995</v>
          </cell>
          <cell r="J36">
            <v>178.78666666666666</v>
          </cell>
          <cell r="K36">
            <v>804.54</v>
          </cell>
          <cell r="N36">
            <v>446.96666666666664</v>
          </cell>
          <cell r="O36">
            <v>67.044999999999987</v>
          </cell>
          <cell r="P36">
            <v>446.96666666666664</v>
          </cell>
          <cell r="S36">
            <v>491.66333333333336</v>
          </cell>
          <cell r="T36">
            <v>22.348333333333333</v>
          </cell>
          <cell r="U36">
            <v>402.27</v>
          </cell>
          <cell r="X36">
            <v>469.315</v>
          </cell>
          <cell r="Y36">
            <v>44.696666666666665</v>
          </cell>
          <cell r="Z36">
            <v>424.61833333333328</v>
          </cell>
        </row>
        <row r="37">
          <cell r="I37">
            <v>276.84499999999997</v>
          </cell>
          <cell r="J37">
            <v>184.56333333333333</v>
          </cell>
          <cell r="K37">
            <v>830.53499999999997</v>
          </cell>
          <cell r="N37">
            <v>461.4083333333333</v>
          </cell>
          <cell r="O37">
            <v>69.211249999999993</v>
          </cell>
          <cell r="P37">
            <v>461.4083333333333</v>
          </cell>
          <cell r="S37">
            <v>507.54916666666668</v>
          </cell>
          <cell r="T37">
            <v>23.070416666666667</v>
          </cell>
          <cell r="U37">
            <v>415.26749999999998</v>
          </cell>
          <cell r="X37">
            <v>484.47874999999999</v>
          </cell>
          <cell r="Y37">
            <v>46.140833333333333</v>
          </cell>
          <cell r="Z37">
            <v>438.33791666666662</v>
          </cell>
        </row>
        <row r="38">
          <cell r="I38">
            <v>285.51</v>
          </cell>
          <cell r="J38">
            <v>190.34</v>
          </cell>
          <cell r="K38">
            <v>856.53</v>
          </cell>
          <cell r="N38">
            <v>475.84999999999997</v>
          </cell>
          <cell r="O38">
            <v>71.377499999999998</v>
          </cell>
          <cell r="P38">
            <v>475.84999999999997</v>
          </cell>
          <cell r="S38">
            <v>523.43500000000006</v>
          </cell>
          <cell r="T38">
            <v>23.7925</v>
          </cell>
          <cell r="U38">
            <v>428.26499999999999</v>
          </cell>
          <cell r="X38">
            <v>499.64249999999998</v>
          </cell>
          <cell r="Y38">
            <v>47.585000000000001</v>
          </cell>
          <cell r="Z38">
            <v>452.05749999999995</v>
          </cell>
        </row>
        <row r="39">
          <cell r="I39">
            <v>294.17499999999995</v>
          </cell>
          <cell r="J39">
            <v>196.11666666666667</v>
          </cell>
          <cell r="K39">
            <v>882.52499999999998</v>
          </cell>
          <cell r="N39">
            <v>490.29166666666663</v>
          </cell>
          <cell r="O39">
            <v>73.543749999999989</v>
          </cell>
          <cell r="P39">
            <v>490.29166666666663</v>
          </cell>
          <cell r="S39">
            <v>539.32083333333333</v>
          </cell>
          <cell r="T39">
            <v>24.514583333333334</v>
          </cell>
          <cell r="U39">
            <v>441.26249999999999</v>
          </cell>
          <cell r="X39">
            <v>514.80624999999998</v>
          </cell>
          <cell r="Y39">
            <v>49.029166666666669</v>
          </cell>
          <cell r="Z39">
            <v>465.77708333333328</v>
          </cell>
        </row>
        <row r="40">
          <cell r="I40">
            <v>302.83999999999997</v>
          </cell>
          <cell r="J40">
            <v>201.89333333333335</v>
          </cell>
          <cell r="K40">
            <v>908.5200000000001</v>
          </cell>
          <cell r="N40">
            <v>504.73333333333335</v>
          </cell>
          <cell r="O40">
            <v>75.709999999999994</v>
          </cell>
          <cell r="P40">
            <v>504.73333333333335</v>
          </cell>
          <cell r="S40">
            <v>555.20666666666671</v>
          </cell>
          <cell r="T40">
            <v>25.236666666666668</v>
          </cell>
          <cell r="U40">
            <v>454.26000000000005</v>
          </cell>
          <cell r="X40">
            <v>529.97</v>
          </cell>
          <cell r="Y40">
            <v>50.473333333333336</v>
          </cell>
          <cell r="Z40">
            <v>479.49666666666667</v>
          </cell>
        </row>
        <row r="41">
          <cell r="I41">
            <v>311.50499999999994</v>
          </cell>
          <cell r="J41">
            <v>207.67</v>
          </cell>
          <cell r="K41">
            <v>934.51499999999999</v>
          </cell>
          <cell r="N41">
            <v>519.17499999999995</v>
          </cell>
          <cell r="O41">
            <v>77.876249999999985</v>
          </cell>
          <cell r="P41">
            <v>519.17499999999995</v>
          </cell>
          <cell r="S41">
            <v>571.09249999999997</v>
          </cell>
          <cell r="T41">
            <v>25.958749999999998</v>
          </cell>
          <cell r="U41">
            <v>467.25749999999999</v>
          </cell>
          <cell r="X41">
            <v>545.13374999999996</v>
          </cell>
          <cell r="Y41">
            <v>51.917499999999997</v>
          </cell>
          <cell r="Z41">
            <v>493.21624999999995</v>
          </cell>
        </row>
        <row r="42">
          <cell r="I42">
            <v>320.17</v>
          </cell>
          <cell r="J42">
            <v>213.44666666666669</v>
          </cell>
          <cell r="K42">
            <v>960.51</v>
          </cell>
          <cell r="N42">
            <v>533.61666666666667</v>
          </cell>
          <cell r="O42">
            <v>80.042500000000004</v>
          </cell>
          <cell r="P42">
            <v>533.61666666666667</v>
          </cell>
          <cell r="S42">
            <v>586.97833333333335</v>
          </cell>
          <cell r="T42">
            <v>26.680833333333336</v>
          </cell>
          <cell r="U42">
            <v>480.255</v>
          </cell>
          <cell r="X42">
            <v>560.29750000000001</v>
          </cell>
          <cell r="Y42">
            <v>53.361666666666672</v>
          </cell>
          <cell r="Z42">
            <v>506.93583333333333</v>
          </cell>
        </row>
        <row r="43">
          <cell r="I43">
            <v>328.83500000000004</v>
          </cell>
          <cell r="J43">
            <v>219.22333333333336</v>
          </cell>
          <cell r="K43">
            <v>986.50500000000011</v>
          </cell>
          <cell r="N43">
            <v>548.05833333333339</v>
          </cell>
          <cell r="O43">
            <v>82.208750000000009</v>
          </cell>
          <cell r="P43">
            <v>548.05833333333339</v>
          </cell>
          <cell r="S43">
            <v>602.86416666666673</v>
          </cell>
          <cell r="T43">
            <v>27.40291666666667</v>
          </cell>
          <cell r="U43">
            <v>493.25250000000005</v>
          </cell>
          <cell r="X43">
            <v>575.46125000000006</v>
          </cell>
          <cell r="Y43">
            <v>54.805833333333339</v>
          </cell>
          <cell r="Z43">
            <v>520.65541666666672</v>
          </cell>
        </row>
        <row r="44">
          <cell r="I44">
            <v>337.5</v>
          </cell>
          <cell r="J44">
            <v>225</v>
          </cell>
          <cell r="K44">
            <v>1012.5</v>
          </cell>
          <cell r="N44">
            <v>562.5</v>
          </cell>
          <cell r="O44">
            <v>84.375</v>
          </cell>
          <cell r="P44">
            <v>562.5</v>
          </cell>
          <cell r="S44">
            <v>618.75</v>
          </cell>
          <cell r="T44">
            <v>28.125</v>
          </cell>
          <cell r="U44">
            <v>506.25</v>
          </cell>
          <cell r="X44">
            <v>590.625</v>
          </cell>
          <cell r="Y44">
            <v>56.25</v>
          </cell>
          <cell r="Z44">
            <v>534.375</v>
          </cell>
        </row>
        <row r="45">
          <cell r="I45">
            <v>344.22</v>
          </cell>
          <cell r="J45">
            <v>229.48000000000002</v>
          </cell>
          <cell r="K45">
            <v>1032.6600000000001</v>
          </cell>
          <cell r="N45">
            <v>573.70000000000005</v>
          </cell>
          <cell r="O45">
            <v>86.055000000000007</v>
          </cell>
          <cell r="P45">
            <v>573.70000000000005</v>
          </cell>
          <cell r="S45">
            <v>631.07000000000005</v>
          </cell>
          <cell r="T45">
            <v>28.685000000000002</v>
          </cell>
          <cell r="U45">
            <v>516.33000000000004</v>
          </cell>
          <cell r="X45">
            <v>602.3850000000001</v>
          </cell>
          <cell r="Y45">
            <v>57.370000000000005</v>
          </cell>
          <cell r="Z45">
            <v>545.01499999999999</v>
          </cell>
        </row>
        <row r="46">
          <cell r="I46">
            <v>350.94</v>
          </cell>
          <cell r="J46">
            <v>233.96</v>
          </cell>
          <cell r="K46">
            <v>1052.82</v>
          </cell>
          <cell r="N46">
            <v>584.9</v>
          </cell>
          <cell r="O46">
            <v>87.734999999999999</v>
          </cell>
          <cell r="P46">
            <v>584.9</v>
          </cell>
          <cell r="S46">
            <v>643.39</v>
          </cell>
          <cell r="T46">
            <v>29.245000000000001</v>
          </cell>
          <cell r="U46">
            <v>526.41</v>
          </cell>
          <cell r="X46">
            <v>614.14499999999998</v>
          </cell>
          <cell r="Y46">
            <v>58.49</v>
          </cell>
          <cell r="Z46">
            <v>555.65499999999997</v>
          </cell>
        </row>
        <row r="47">
          <cell r="I47">
            <v>357.66</v>
          </cell>
          <cell r="J47">
            <v>238.44000000000003</v>
          </cell>
          <cell r="K47">
            <v>1072.98</v>
          </cell>
          <cell r="N47">
            <v>596.1</v>
          </cell>
          <cell r="O47">
            <v>89.415000000000006</v>
          </cell>
          <cell r="P47">
            <v>596.1</v>
          </cell>
          <cell r="S47">
            <v>655.71</v>
          </cell>
          <cell r="T47">
            <v>29.805000000000003</v>
          </cell>
          <cell r="U47">
            <v>536.49</v>
          </cell>
          <cell r="X47">
            <v>625.90500000000009</v>
          </cell>
          <cell r="Y47">
            <v>59.610000000000007</v>
          </cell>
          <cell r="Z47">
            <v>566.29499999999996</v>
          </cell>
        </row>
        <row r="48">
          <cell r="I48">
            <v>364.37999999999994</v>
          </cell>
          <cell r="J48">
            <v>242.92</v>
          </cell>
          <cell r="K48">
            <v>1093.1399999999999</v>
          </cell>
          <cell r="N48">
            <v>607.29999999999995</v>
          </cell>
          <cell r="O48">
            <v>91.094999999999985</v>
          </cell>
          <cell r="P48">
            <v>607.29999999999995</v>
          </cell>
          <cell r="S48">
            <v>668.03</v>
          </cell>
          <cell r="T48">
            <v>30.364999999999998</v>
          </cell>
          <cell r="U48">
            <v>546.56999999999994</v>
          </cell>
          <cell r="X48">
            <v>637.66499999999996</v>
          </cell>
          <cell r="Y48">
            <v>60.73</v>
          </cell>
          <cell r="Z48">
            <v>576.93499999999995</v>
          </cell>
        </row>
        <row r="49">
          <cell r="I49">
            <v>371.09999999999997</v>
          </cell>
          <cell r="J49">
            <v>247.4</v>
          </cell>
          <cell r="K49">
            <v>1113.3</v>
          </cell>
          <cell r="N49">
            <v>618.5</v>
          </cell>
          <cell r="O49">
            <v>92.774999999999991</v>
          </cell>
          <cell r="P49">
            <v>618.5</v>
          </cell>
          <cell r="S49">
            <v>680.35</v>
          </cell>
          <cell r="T49">
            <v>30.925000000000001</v>
          </cell>
          <cell r="U49">
            <v>556.65</v>
          </cell>
          <cell r="X49">
            <v>649.42500000000007</v>
          </cell>
          <cell r="Y49">
            <v>61.85</v>
          </cell>
          <cell r="Z49">
            <v>587.57499999999993</v>
          </cell>
        </row>
        <row r="50">
          <cell r="I50">
            <v>377.82</v>
          </cell>
          <cell r="J50">
            <v>251.88000000000002</v>
          </cell>
          <cell r="K50">
            <v>1133.46</v>
          </cell>
          <cell r="N50">
            <v>629.70000000000005</v>
          </cell>
          <cell r="O50">
            <v>94.454999999999998</v>
          </cell>
          <cell r="P50">
            <v>629.70000000000005</v>
          </cell>
          <cell r="S50">
            <v>692.67000000000007</v>
          </cell>
          <cell r="T50">
            <v>31.485000000000003</v>
          </cell>
          <cell r="U50">
            <v>566.73</v>
          </cell>
          <cell r="X50">
            <v>661.18500000000006</v>
          </cell>
          <cell r="Y50">
            <v>62.970000000000006</v>
          </cell>
          <cell r="Z50">
            <v>598.21500000000003</v>
          </cell>
        </row>
        <row r="51">
          <cell r="I51">
            <v>384.53999999999996</v>
          </cell>
          <cell r="J51">
            <v>256.36</v>
          </cell>
          <cell r="K51">
            <v>1153.6199999999999</v>
          </cell>
          <cell r="N51">
            <v>640.9</v>
          </cell>
          <cell r="O51">
            <v>96.134999999999991</v>
          </cell>
          <cell r="P51">
            <v>640.9</v>
          </cell>
          <cell r="S51">
            <v>704.99</v>
          </cell>
          <cell r="T51">
            <v>32.045000000000002</v>
          </cell>
          <cell r="U51">
            <v>576.80999999999995</v>
          </cell>
          <cell r="X51">
            <v>672.94500000000005</v>
          </cell>
          <cell r="Y51">
            <v>64.09</v>
          </cell>
          <cell r="Z51">
            <v>608.8549999999999</v>
          </cell>
        </row>
        <row r="52">
          <cell r="I52">
            <v>391.26</v>
          </cell>
          <cell r="J52">
            <v>260.84000000000003</v>
          </cell>
          <cell r="K52">
            <v>1173.78</v>
          </cell>
          <cell r="N52">
            <v>652.1</v>
          </cell>
          <cell r="O52">
            <v>97.814999999999998</v>
          </cell>
          <cell r="P52">
            <v>652.1</v>
          </cell>
          <cell r="S52">
            <v>717.31000000000006</v>
          </cell>
          <cell r="T52">
            <v>32.605000000000004</v>
          </cell>
          <cell r="U52">
            <v>586.89</v>
          </cell>
          <cell r="X52">
            <v>684.70500000000004</v>
          </cell>
          <cell r="Y52">
            <v>65.210000000000008</v>
          </cell>
          <cell r="Z52">
            <v>619.495</v>
          </cell>
        </row>
        <row r="53">
          <cell r="I53">
            <v>397.97999999999996</v>
          </cell>
          <cell r="J53">
            <v>265.32</v>
          </cell>
          <cell r="K53">
            <v>1193.94</v>
          </cell>
          <cell r="N53">
            <v>663.3</v>
          </cell>
          <cell r="O53">
            <v>99.49499999999999</v>
          </cell>
          <cell r="P53">
            <v>663.3</v>
          </cell>
          <cell r="S53">
            <v>729.63</v>
          </cell>
          <cell r="T53">
            <v>33.164999999999999</v>
          </cell>
          <cell r="U53">
            <v>596.97</v>
          </cell>
          <cell r="X53">
            <v>696.46500000000003</v>
          </cell>
          <cell r="Y53">
            <v>66.33</v>
          </cell>
          <cell r="Z53">
            <v>630.13499999999988</v>
          </cell>
        </row>
        <row r="54">
          <cell r="I54">
            <v>404.7</v>
          </cell>
          <cell r="J54">
            <v>269.8</v>
          </cell>
          <cell r="K54">
            <v>1214.1000000000001</v>
          </cell>
          <cell r="N54">
            <v>674.5</v>
          </cell>
          <cell r="O54">
            <v>101.175</v>
          </cell>
          <cell r="P54">
            <v>674.5</v>
          </cell>
          <cell r="S54">
            <v>741.95</v>
          </cell>
          <cell r="T54">
            <v>33.725000000000001</v>
          </cell>
          <cell r="U54">
            <v>607.05000000000007</v>
          </cell>
          <cell r="X54">
            <v>708.22500000000002</v>
          </cell>
          <cell r="Y54">
            <v>67.45</v>
          </cell>
          <cell r="Z54">
            <v>640.77499999999998</v>
          </cell>
        </row>
        <row r="55">
          <cell r="I55">
            <v>405.58499999999998</v>
          </cell>
          <cell r="J55">
            <v>270.39000000000004</v>
          </cell>
          <cell r="K55">
            <v>1216.7550000000001</v>
          </cell>
          <cell r="N55">
            <v>675.97500000000002</v>
          </cell>
          <cell r="O55">
            <v>101.39624999999999</v>
          </cell>
          <cell r="P55">
            <v>675.97500000000002</v>
          </cell>
          <cell r="S55">
            <v>743.5725000000001</v>
          </cell>
          <cell r="T55">
            <v>33.798750000000005</v>
          </cell>
          <cell r="U55">
            <v>608.37750000000005</v>
          </cell>
          <cell r="X55">
            <v>709.77375000000006</v>
          </cell>
          <cell r="Y55">
            <v>67.597500000000011</v>
          </cell>
          <cell r="Z55">
            <v>642.17624999999998</v>
          </cell>
        </row>
        <row r="56">
          <cell r="I56">
            <v>406.47</v>
          </cell>
          <cell r="J56">
            <v>270.98</v>
          </cell>
          <cell r="K56">
            <v>1219.4100000000001</v>
          </cell>
          <cell r="N56">
            <v>677.45</v>
          </cell>
          <cell r="O56">
            <v>101.61750000000001</v>
          </cell>
          <cell r="P56">
            <v>677.45</v>
          </cell>
          <cell r="S56">
            <v>745.19500000000016</v>
          </cell>
          <cell r="T56">
            <v>33.872500000000002</v>
          </cell>
          <cell r="U56">
            <v>609.70500000000004</v>
          </cell>
          <cell r="X56">
            <v>711.3225000000001</v>
          </cell>
          <cell r="Y56">
            <v>67.745000000000005</v>
          </cell>
          <cell r="Z56">
            <v>643.57749999999999</v>
          </cell>
        </row>
        <row r="57">
          <cell r="I57">
            <v>407.35499999999996</v>
          </cell>
          <cell r="J57">
            <v>271.57</v>
          </cell>
          <cell r="K57">
            <v>1222.0650000000001</v>
          </cell>
          <cell r="N57">
            <v>678.92499999999995</v>
          </cell>
          <cell r="O57">
            <v>101.83874999999999</v>
          </cell>
          <cell r="P57">
            <v>678.92499999999995</v>
          </cell>
          <cell r="S57">
            <v>746.8175</v>
          </cell>
          <cell r="T57">
            <v>33.946249999999999</v>
          </cell>
          <cell r="U57">
            <v>611.03250000000003</v>
          </cell>
          <cell r="X57">
            <v>712.87125000000003</v>
          </cell>
          <cell r="Y57">
            <v>67.892499999999998</v>
          </cell>
          <cell r="Z57">
            <v>644.97874999999988</v>
          </cell>
        </row>
        <row r="58">
          <cell r="I58">
            <v>408.23999999999995</v>
          </cell>
          <cell r="J58">
            <v>272.16000000000003</v>
          </cell>
          <cell r="K58">
            <v>1224.72</v>
          </cell>
          <cell r="N58">
            <v>680.4</v>
          </cell>
          <cell r="O58">
            <v>102.05999999999999</v>
          </cell>
          <cell r="P58">
            <v>680.4</v>
          </cell>
          <cell r="S58">
            <v>748.44</v>
          </cell>
          <cell r="T58">
            <v>34.020000000000003</v>
          </cell>
          <cell r="U58">
            <v>612.36</v>
          </cell>
          <cell r="X58">
            <v>714.42</v>
          </cell>
          <cell r="Y58">
            <v>68.040000000000006</v>
          </cell>
          <cell r="Z58">
            <v>646.38</v>
          </cell>
        </row>
        <row r="59">
          <cell r="I59">
            <v>409.125</v>
          </cell>
          <cell r="J59">
            <v>272.75</v>
          </cell>
          <cell r="K59">
            <v>1227.375</v>
          </cell>
          <cell r="N59">
            <v>681.875</v>
          </cell>
          <cell r="O59">
            <v>102.28125</v>
          </cell>
          <cell r="P59">
            <v>681.875</v>
          </cell>
          <cell r="S59">
            <v>750.06250000000011</v>
          </cell>
          <cell r="T59">
            <v>34.09375</v>
          </cell>
          <cell r="U59">
            <v>613.6875</v>
          </cell>
          <cell r="X59">
            <v>715.96875</v>
          </cell>
          <cell r="Y59">
            <v>68.1875</v>
          </cell>
          <cell r="Z59">
            <v>647.78125</v>
          </cell>
        </row>
        <row r="60">
          <cell r="I60">
            <v>410.01</v>
          </cell>
          <cell r="J60">
            <v>273.34000000000003</v>
          </cell>
          <cell r="K60">
            <v>1230.03</v>
          </cell>
          <cell r="N60">
            <v>683.35</v>
          </cell>
          <cell r="O60">
            <v>102.5025</v>
          </cell>
          <cell r="P60">
            <v>683.35</v>
          </cell>
          <cell r="S60">
            <v>751.68500000000006</v>
          </cell>
          <cell r="T60">
            <v>34.167500000000004</v>
          </cell>
          <cell r="U60">
            <v>615.01499999999999</v>
          </cell>
          <cell r="X60">
            <v>717.51750000000004</v>
          </cell>
          <cell r="Y60">
            <v>68.335000000000008</v>
          </cell>
          <cell r="Z60">
            <v>649.1825</v>
          </cell>
        </row>
        <row r="61">
          <cell r="I61">
            <v>410.89500000000004</v>
          </cell>
          <cell r="J61">
            <v>273.93</v>
          </cell>
          <cell r="K61">
            <v>1232.6850000000002</v>
          </cell>
          <cell r="N61">
            <v>684.82500000000005</v>
          </cell>
          <cell r="O61">
            <v>102.72375000000001</v>
          </cell>
          <cell r="P61">
            <v>684.82500000000005</v>
          </cell>
          <cell r="S61">
            <v>753.30750000000012</v>
          </cell>
          <cell r="T61">
            <v>34.241250000000001</v>
          </cell>
          <cell r="U61">
            <v>616.34250000000009</v>
          </cell>
          <cell r="X61">
            <v>719.06625000000008</v>
          </cell>
          <cell r="Y61">
            <v>68.482500000000002</v>
          </cell>
          <cell r="Z61">
            <v>650.58375000000001</v>
          </cell>
        </row>
        <row r="62">
          <cell r="I62">
            <v>411.78</v>
          </cell>
          <cell r="J62">
            <v>274.52</v>
          </cell>
          <cell r="K62">
            <v>1235.3399999999999</v>
          </cell>
          <cell r="N62">
            <v>686.3</v>
          </cell>
          <cell r="O62">
            <v>102.94499999999999</v>
          </cell>
          <cell r="P62">
            <v>686.3</v>
          </cell>
          <cell r="S62">
            <v>754.93000000000006</v>
          </cell>
          <cell r="T62">
            <v>34.314999999999998</v>
          </cell>
          <cell r="U62">
            <v>617.66999999999996</v>
          </cell>
          <cell r="X62">
            <v>720.61500000000001</v>
          </cell>
          <cell r="Y62">
            <v>68.63</v>
          </cell>
          <cell r="Z62">
            <v>651.9849999999999</v>
          </cell>
        </row>
        <row r="63">
          <cell r="I63">
            <v>412.66499999999996</v>
          </cell>
          <cell r="J63">
            <v>275.11</v>
          </cell>
          <cell r="K63">
            <v>1237.9949999999999</v>
          </cell>
          <cell r="N63">
            <v>687.77499999999998</v>
          </cell>
          <cell r="O63">
            <v>103.16624999999999</v>
          </cell>
          <cell r="P63">
            <v>687.77499999999998</v>
          </cell>
          <cell r="S63">
            <v>756.55250000000001</v>
          </cell>
          <cell r="T63">
            <v>34.388750000000002</v>
          </cell>
          <cell r="U63">
            <v>618.99749999999995</v>
          </cell>
          <cell r="X63">
            <v>722.16375000000005</v>
          </cell>
          <cell r="Y63">
            <v>68.777500000000003</v>
          </cell>
          <cell r="Z63">
            <v>653.3862499999999</v>
          </cell>
        </row>
        <row r="64">
          <cell r="I64">
            <v>413.55</v>
          </cell>
          <cell r="J64">
            <v>275.7</v>
          </cell>
          <cell r="K64">
            <v>1240.6500000000001</v>
          </cell>
          <cell r="N64">
            <v>689.25</v>
          </cell>
          <cell r="O64">
            <v>103.3875</v>
          </cell>
          <cell r="P64">
            <v>689.25</v>
          </cell>
          <cell r="S64">
            <v>758.17500000000007</v>
          </cell>
          <cell r="T64">
            <v>34.462499999999999</v>
          </cell>
          <cell r="U64">
            <v>620.32500000000005</v>
          </cell>
          <cell r="X64">
            <v>723.71249999999998</v>
          </cell>
          <cell r="Y64">
            <v>68.924999999999997</v>
          </cell>
          <cell r="Z64">
            <v>654.78750000000002</v>
          </cell>
        </row>
        <row r="65">
          <cell r="I65">
            <v>422.95499999999998</v>
          </cell>
          <cell r="J65">
            <v>281.96999999999997</v>
          </cell>
          <cell r="K65">
            <v>1268.865</v>
          </cell>
          <cell r="N65">
            <v>704.92499999999995</v>
          </cell>
          <cell r="O65">
            <v>105.73875</v>
          </cell>
          <cell r="P65">
            <v>704.92499999999995</v>
          </cell>
          <cell r="S65">
            <v>775.41750000000002</v>
          </cell>
          <cell r="T65">
            <v>35.246249999999996</v>
          </cell>
          <cell r="U65">
            <v>634.4325</v>
          </cell>
          <cell r="X65">
            <v>740.17124999999999</v>
          </cell>
          <cell r="Y65">
            <v>70.492499999999993</v>
          </cell>
          <cell r="Z65">
            <v>669.67874999999992</v>
          </cell>
        </row>
        <row r="66">
          <cell r="I66">
            <v>432.36</v>
          </cell>
          <cell r="J66">
            <v>288.24</v>
          </cell>
          <cell r="K66">
            <v>1297.0800000000002</v>
          </cell>
          <cell r="N66">
            <v>720.6</v>
          </cell>
          <cell r="O66">
            <v>108.09</v>
          </cell>
          <cell r="P66">
            <v>720.6</v>
          </cell>
          <cell r="S66">
            <v>792.66000000000008</v>
          </cell>
          <cell r="T66">
            <v>36.03</v>
          </cell>
          <cell r="U66">
            <v>648.54000000000008</v>
          </cell>
          <cell r="X66">
            <v>756.63000000000011</v>
          </cell>
          <cell r="Y66">
            <v>72.06</v>
          </cell>
          <cell r="Z66">
            <v>684.56999999999994</v>
          </cell>
        </row>
        <row r="67">
          <cell r="I67">
            <v>441.76499999999999</v>
          </cell>
          <cell r="J67">
            <v>294.51</v>
          </cell>
          <cell r="K67">
            <v>1325.2950000000001</v>
          </cell>
          <cell r="N67">
            <v>736.27499999999998</v>
          </cell>
          <cell r="O67">
            <v>110.44125</v>
          </cell>
          <cell r="P67">
            <v>736.27499999999998</v>
          </cell>
          <cell r="S67">
            <v>809.90250000000003</v>
          </cell>
          <cell r="T67">
            <v>36.813749999999999</v>
          </cell>
          <cell r="U67">
            <v>662.64750000000004</v>
          </cell>
          <cell r="X67">
            <v>773.08875</v>
          </cell>
          <cell r="Y67">
            <v>73.627499999999998</v>
          </cell>
          <cell r="Z67">
            <v>699.46124999999995</v>
          </cell>
        </row>
        <row r="68">
          <cell r="I68">
            <v>451.17</v>
          </cell>
          <cell r="J68">
            <v>300.78000000000003</v>
          </cell>
          <cell r="K68">
            <v>1353.5100000000002</v>
          </cell>
          <cell r="N68">
            <v>751.95</v>
          </cell>
          <cell r="O68">
            <v>112.7925</v>
          </cell>
          <cell r="P68">
            <v>751.95</v>
          </cell>
          <cell r="S68">
            <v>827.1450000000001</v>
          </cell>
          <cell r="T68">
            <v>37.597500000000004</v>
          </cell>
          <cell r="U68">
            <v>676.75500000000011</v>
          </cell>
          <cell r="X68">
            <v>789.54750000000013</v>
          </cell>
          <cell r="Y68">
            <v>75.195000000000007</v>
          </cell>
          <cell r="Z68">
            <v>714.35249999999996</v>
          </cell>
        </row>
        <row r="69">
          <cell r="I69">
            <v>460.57499999999999</v>
          </cell>
          <cell r="J69">
            <v>307.05</v>
          </cell>
          <cell r="K69">
            <v>1381.7250000000001</v>
          </cell>
          <cell r="N69">
            <v>767.625</v>
          </cell>
          <cell r="O69">
            <v>115.14375</v>
          </cell>
          <cell r="P69">
            <v>767.625</v>
          </cell>
          <cell r="S69">
            <v>844.38750000000005</v>
          </cell>
          <cell r="T69">
            <v>38.381250000000001</v>
          </cell>
          <cell r="U69">
            <v>690.86250000000007</v>
          </cell>
          <cell r="X69">
            <v>806.00625000000002</v>
          </cell>
          <cell r="Y69">
            <v>76.762500000000003</v>
          </cell>
          <cell r="Z69">
            <v>729.24374999999998</v>
          </cell>
        </row>
        <row r="70">
          <cell r="I70">
            <v>469.97999999999996</v>
          </cell>
          <cell r="J70">
            <v>313.32</v>
          </cell>
          <cell r="K70">
            <v>1409.94</v>
          </cell>
          <cell r="N70">
            <v>783.3</v>
          </cell>
          <cell r="O70">
            <v>117.49499999999999</v>
          </cell>
          <cell r="P70">
            <v>783.3</v>
          </cell>
          <cell r="S70">
            <v>861.63</v>
          </cell>
          <cell r="T70">
            <v>39.164999999999999</v>
          </cell>
          <cell r="U70">
            <v>704.97</v>
          </cell>
          <cell r="X70">
            <v>822.46500000000003</v>
          </cell>
          <cell r="Y70">
            <v>78.33</v>
          </cell>
          <cell r="Z70">
            <v>744.13499999999988</v>
          </cell>
        </row>
        <row r="71">
          <cell r="I71">
            <v>479.38499999999999</v>
          </cell>
          <cell r="J71">
            <v>319.59000000000003</v>
          </cell>
          <cell r="K71">
            <v>1438.155</v>
          </cell>
          <cell r="N71">
            <v>798.97500000000002</v>
          </cell>
          <cell r="O71">
            <v>119.84625</v>
          </cell>
          <cell r="P71">
            <v>798.97500000000002</v>
          </cell>
          <cell r="S71">
            <v>878.87250000000006</v>
          </cell>
          <cell r="T71">
            <v>39.948750000000004</v>
          </cell>
          <cell r="U71">
            <v>719.07749999999999</v>
          </cell>
          <cell r="X71">
            <v>838.92375000000004</v>
          </cell>
          <cell r="Y71">
            <v>79.897500000000008</v>
          </cell>
          <cell r="Z71">
            <v>759.02625</v>
          </cell>
        </row>
        <row r="72">
          <cell r="I72">
            <v>488.78999999999996</v>
          </cell>
          <cell r="J72">
            <v>325.86</v>
          </cell>
          <cell r="K72">
            <v>1466.37</v>
          </cell>
          <cell r="N72">
            <v>814.65</v>
          </cell>
          <cell r="O72">
            <v>122.19749999999999</v>
          </cell>
          <cell r="P72">
            <v>814.65</v>
          </cell>
          <cell r="S72">
            <v>896.11500000000001</v>
          </cell>
          <cell r="T72">
            <v>40.732500000000002</v>
          </cell>
          <cell r="U72">
            <v>733.18499999999995</v>
          </cell>
          <cell r="X72">
            <v>855.38250000000005</v>
          </cell>
          <cell r="Y72">
            <v>81.465000000000003</v>
          </cell>
          <cell r="Z72">
            <v>773.9174999999999</v>
          </cell>
        </row>
        <row r="73">
          <cell r="I73">
            <v>498.19499999999999</v>
          </cell>
          <cell r="J73">
            <v>332.13000000000005</v>
          </cell>
          <cell r="K73">
            <v>1494.585</v>
          </cell>
          <cell r="N73">
            <v>830.32500000000005</v>
          </cell>
          <cell r="O73">
            <v>124.54875</v>
          </cell>
          <cell r="P73">
            <v>830.32500000000005</v>
          </cell>
          <cell r="S73">
            <v>913.35750000000007</v>
          </cell>
          <cell r="T73">
            <v>41.516250000000007</v>
          </cell>
          <cell r="U73">
            <v>747.29250000000002</v>
          </cell>
          <cell r="X73">
            <v>871.84125000000006</v>
          </cell>
          <cell r="Y73">
            <v>83.032500000000013</v>
          </cell>
          <cell r="Z73">
            <v>788.80875000000003</v>
          </cell>
        </row>
        <row r="74">
          <cell r="I74">
            <v>507.59999999999997</v>
          </cell>
          <cell r="J74">
            <v>338.40000000000003</v>
          </cell>
          <cell r="K74">
            <v>1522.8</v>
          </cell>
          <cell r="N74">
            <v>846</v>
          </cell>
          <cell r="O74">
            <v>126.89999999999999</v>
          </cell>
          <cell r="P74">
            <v>846</v>
          </cell>
          <cell r="S74">
            <v>930.6</v>
          </cell>
          <cell r="T74">
            <v>42.300000000000004</v>
          </cell>
          <cell r="U74">
            <v>761.4</v>
          </cell>
          <cell r="X74">
            <v>888.30000000000007</v>
          </cell>
          <cell r="Y74">
            <v>84.600000000000009</v>
          </cell>
          <cell r="Z74">
            <v>803.69999999999993</v>
          </cell>
        </row>
        <row r="75">
          <cell r="I75">
            <v>513</v>
          </cell>
          <cell r="J75">
            <v>342</v>
          </cell>
          <cell r="K75">
            <v>1539</v>
          </cell>
          <cell r="N75">
            <v>855</v>
          </cell>
          <cell r="O75">
            <v>128.25</v>
          </cell>
          <cell r="P75">
            <v>855</v>
          </cell>
          <cell r="S75">
            <v>940.50000000000011</v>
          </cell>
          <cell r="T75">
            <v>42.75</v>
          </cell>
          <cell r="U75">
            <v>769.5</v>
          </cell>
          <cell r="X75">
            <v>897.75</v>
          </cell>
          <cell r="Y75">
            <v>85.5</v>
          </cell>
          <cell r="Z75">
            <v>812.25</v>
          </cell>
        </row>
        <row r="76">
          <cell r="I76">
            <v>518.4</v>
          </cell>
          <cell r="J76">
            <v>345.6</v>
          </cell>
          <cell r="K76">
            <v>1555.2</v>
          </cell>
          <cell r="N76">
            <v>864</v>
          </cell>
          <cell r="O76">
            <v>129.6</v>
          </cell>
          <cell r="P76">
            <v>864</v>
          </cell>
          <cell r="S76">
            <v>950.40000000000009</v>
          </cell>
          <cell r="T76">
            <v>43.2</v>
          </cell>
          <cell r="U76">
            <v>777.6</v>
          </cell>
          <cell r="X76">
            <v>907.2</v>
          </cell>
          <cell r="Y76">
            <v>86.4</v>
          </cell>
          <cell r="Z76">
            <v>820.8</v>
          </cell>
        </row>
        <row r="77">
          <cell r="I77">
            <v>523.79999999999995</v>
          </cell>
          <cell r="J77">
            <v>349.20000000000005</v>
          </cell>
          <cell r="K77">
            <v>1571.4</v>
          </cell>
          <cell r="N77">
            <v>873</v>
          </cell>
          <cell r="O77">
            <v>130.94999999999999</v>
          </cell>
          <cell r="P77">
            <v>873</v>
          </cell>
          <cell r="S77">
            <v>960.30000000000007</v>
          </cell>
          <cell r="T77">
            <v>43.650000000000006</v>
          </cell>
          <cell r="U77">
            <v>785.7</v>
          </cell>
          <cell r="X77">
            <v>916.65000000000009</v>
          </cell>
          <cell r="Y77">
            <v>87.300000000000011</v>
          </cell>
          <cell r="Z77">
            <v>829.34999999999991</v>
          </cell>
        </row>
        <row r="78">
          <cell r="I78">
            <v>529.19999999999993</v>
          </cell>
          <cell r="J78">
            <v>352.8</v>
          </cell>
          <cell r="K78">
            <v>1587.6000000000001</v>
          </cell>
          <cell r="N78">
            <v>882</v>
          </cell>
          <cell r="O78">
            <v>132.29999999999998</v>
          </cell>
          <cell r="P78">
            <v>882</v>
          </cell>
          <cell r="S78">
            <v>970.2</v>
          </cell>
          <cell r="T78">
            <v>44.1</v>
          </cell>
          <cell r="U78">
            <v>793.80000000000007</v>
          </cell>
          <cell r="X78">
            <v>926.1</v>
          </cell>
          <cell r="Y78">
            <v>88.2</v>
          </cell>
          <cell r="Z78">
            <v>837.9</v>
          </cell>
        </row>
        <row r="79">
          <cell r="I79">
            <v>534.6</v>
          </cell>
          <cell r="J79">
            <v>356.40000000000003</v>
          </cell>
          <cell r="K79">
            <v>1603.8</v>
          </cell>
          <cell r="N79">
            <v>891</v>
          </cell>
          <cell r="O79">
            <v>133.65</v>
          </cell>
          <cell r="P79">
            <v>891</v>
          </cell>
          <cell r="S79">
            <v>980.1</v>
          </cell>
          <cell r="T79">
            <v>44.550000000000004</v>
          </cell>
          <cell r="U79">
            <v>801.9</v>
          </cell>
          <cell r="X79">
            <v>935.55000000000007</v>
          </cell>
          <cell r="Y79">
            <v>89.100000000000009</v>
          </cell>
          <cell r="Z79">
            <v>846.44999999999993</v>
          </cell>
        </row>
        <row r="80">
          <cell r="I80">
            <v>540</v>
          </cell>
          <cell r="J80">
            <v>360</v>
          </cell>
          <cell r="K80">
            <v>1620</v>
          </cell>
          <cell r="N80">
            <v>900</v>
          </cell>
          <cell r="O80">
            <v>135</v>
          </cell>
          <cell r="P80">
            <v>900</v>
          </cell>
          <cell r="S80">
            <v>990.00000000000011</v>
          </cell>
          <cell r="T80">
            <v>45</v>
          </cell>
          <cell r="U80">
            <v>810</v>
          </cell>
          <cell r="X80">
            <v>945</v>
          </cell>
          <cell r="Y80">
            <v>90</v>
          </cell>
          <cell r="Z80">
            <v>855</v>
          </cell>
        </row>
        <row r="81">
          <cell r="I81">
            <v>545.4</v>
          </cell>
          <cell r="J81">
            <v>363.6</v>
          </cell>
          <cell r="K81">
            <v>1636.2</v>
          </cell>
          <cell r="N81">
            <v>909</v>
          </cell>
          <cell r="O81">
            <v>136.35</v>
          </cell>
          <cell r="P81">
            <v>909</v>
          </cell>
          <cell r="S81">
            <v>999.90000000000009</v>
          </cell>
          <cell r="T81">
            <v>45.45</v>
          </cell>
          <cell r="U81">
            <v>818.1</v>
          </cell>
          <cell r="X81">
            <v>954.45</v>
          </cell>
          <cell r="Y81">
            <v>90.9</v>
          </cell>
          <cell r="Z81">
            <v>863.55</v>
          </cell>
        </row>
        <row r="82">
          <cell r="I82">
            <v>550.79999999999995</v>
          </cell>
          <cell r="J82">
            <v>367.20000000000005</v>
          </cell>
          <cell r="K82">
            <v>1652.4</v>
          </cell>
          <cell r="N82">
            <v>918</v>
          </cell>
          <cell r="O82">
            <v>137.69999999999999</v>
          </cell>
          <cell r="P82">
            <v>918</v>
          </cell>
          <cell r="S82">
            <v>1009.8000000000001</v>
          </cell>
          <cell r="T82">
            <v>45.900000000000006</v>
          </cell>
          <cell r="U82">
            <v>826.2</v>
          </cell>
          <cell r="X82">
            <v>963.90000000000009</v>
          </cell>
          <cell r="Y82">
            <v>91.800000000000011</v>
          </cell>
          <cell r="Z82">
            <v>872.09999999999991</v>
          </cell>
        </row>
        <row r="83">
          <cell r="I83">
            <v>556.19999999999993</v>
          </cell>
          <cell r="J83">
            <v>370.8</v>
          </cell>
          <cell r="K83">
            <v>1668.6000000000001</v>
          </cell>
          <cell r="N83">
            <v>927</v>
          </cell>
          <cell r="O83">
            <v>139.04999999999998</v>
          </cell>
          <cell r="P83">
            <v>927</v>
          </cell>
          <cell r="S83">
            <v>1019.7</v>
          </cell>
          <cell r="T83">
            <v>46.35</v>
          </cell>
          <cell r="U83">
            <v>834.30000000000007</v>
          </cell>
          <cell r="X83">
            <v>973.35</v>
          </cell>
          <cell r="Y83">
            <v>92.7</v>
          </cell>
          <cell r="Z83">
            <v>880.65</v>
          </cell>
        </row>
        <row r="84">
          <cell r="I84">
            <v>561.6</v>
          </cell>
          <cell r="J84">
            <v>374.40000000000003</v>
          </cell>
          <cell r="K84">
            <v>1684.8</v>
          </cell>
          <cell r="N84">
            <v>936</v>
          </cell>
          <cell r="O84">
            <v>140.4</v>
          </cell>
          <cell r="P84">
            <v>936</v>
          </cell>
          <cell r="S84">
            <v>1029.6000000000001</v>
          </cell>
          <cell r="T84">
            <v>46.800000000000004</v>
          </cell>
          <cell r="U84">
            <v>842.4</v>
          </cell>
          <cell r="X84">
            <v>982.80000000000007</v>
          </cell>
          <cell r="Y84">
            <v>93.600000000000009</v>
          </cell>
          <cell r="Z84">
            <v>889.19999999999993</v>
          </cell>
        </row>
        <row r="85">
          <cell r="I85">
            <v>567</v>
          </cell>
          <cell r="J85">
            <v>378</v>
          </cell>
          <cell r="K85">
            <v>1701</v>
          </cell>
          <cell r="N85">
            <v>945</v>
          </cell>
          <cell r="O85">
            <v>141.75</v>
          </cell>
          <cell r="P85">
            <v>945</v>
          </cell>
          <cell r="S85">
            <v>1039.5</v>
          </cell>
          <cell r="T85">
            <v>47.25</v>
          </cell>
          <cell r="U85">
            <v>850.5</v>
          </cell>
          <cell r="X85">
            <v>992.25</v>
          </cell>
          <cell r="Y85">
            <v>94.5</v>
          </cell>
          <cell r="Z85">
            <v>897.75</v>
          </cell>
        </row>
        <row r="86">
          <cell r="I86">
            <v>572.4</v>
          </cell>
          <cell r="J86">
            <v>381.6</v>
          </cell>
          <cell r="K86">
            <v>1717.2</v>
          </cell>
          <cell r="N86">
            <v>954</v>
          </cell>
          <cell r="O86">
            <v>143.1</v>
          </cell>
          <cell r="P86">
            <v>954</v>
          </cell>
          <cell r="S86">
            <v>1049.4000000000001</v>
          </cell>
          <cell r="T86">
            <v>47.7</v>
          </cell>
          <cell r="U86">
            <v>858.6</v>
          </cell>
          <cell r="X86">
            <v>1001.7</v>
          </cell>
          <cell r="Y86">
            <v>95.4</v>
          </cell>
          <cell r="Z86">
            <v>906.3</v>
          </cell>
        </row>
        <row r="87">
          <cell r="I87">
            <v>577.79999999999995</v>
          </cell>
          <cell r="J87">
            <v>385.20000000000005</v>
          </cell>
          <cell r="K87">
            <v>1733.4</v>
          </cell>
          <cell r="N87">
            <v>963</v>
          </cell>
          <cell r="O87">
            <v>144.44999999999999</v>
          </cell>
          <cell r="P87">
            <v>963</v>
          </cell>
          <cell r="S87">
            <v>1059.3000000000002</v>
          </cell>
          <cell r="T87">
            <v>48.150000000000006</v>
          </cell>
          <cell r="U87">
            <v>866.7</v>
          </cell>
          <cell r="X87">
            <v>1011.1500000000001</v>
          </cell>
          <cell r="Y87">
            <v>96.300000000000011</v>
          </cell>
          <cell r="Z87">
            <v>914.84999999999991</v>
          </cell>
        </row>
        <row r="88">
          <cell r="I88">
            <v>583.19999999999993</v>
          </cell>
          <cell r="J88">
            <v>388.8</v>
          </cell>
          <cell r="K88">
            <v>1749.6000000000001</v>
          </cell>
          <cell r="N88">
            <v>972</v>
          </cell>
          <cell r="O88">
            <v>145.79999999999998</v>
          </cell>
          <cell r="P88">
            <v>972</v>
          </cell>
          <cell r="S88">
            <v>1069.2</v>
          </cell>
          <cell r="T88">
            <v>48.6</v>
          </cell>
          <cell r="U88">
            <v>874.80000000000007</v>
          </cell>
          <cell r="X88">
            <v>1020.6</v>
          </cell>
          <cell r="Y88">
            <v>97.2</v>
          </cell>
          <cell r="Z88">
            <v>923.4</v>
          </cell>
        </row>
        <row r="89">
          <cell r="I89">
            <v>588.6</v>
          </cell>
          <cell r="J89">
            <v>392.40000000000003</v>
          </cell>
          <cell r="K89">
            <v>1765.8</v>
          </cell>
          <cell r="N89">
            <v>981</v>
          </cell>
          <cell r="O89">
            <v>147.15</v>
          </cell>
          <cell r="P89">
            <v>981</v>
          </cell>
          <cell r="S89">
            <v>1079.1000000000001</v>
          </cell>
          <cell r="T89">
            <v>49.050000000000004</v>
          </cell>
          <cell r="U89">
            <v>882.9</v>
          </cell>
          <cell r="X89">
            <v>1030.05</v>
          </cell>
          <cell r="Y89">
            <v>98.100000000000009</v>
          </cell>
          <cell r="Z89">
            <v>931.94999999999993</v>
          </cell>
        </row>
        <row r="90">
          <cell r="I90">
            <v>594</v>
          </cell>
          <cell r="J90">
            <v>396</v>
          </cell>
          <cell r="K90">
            <v>1782</v>
          </cell>
          <cell r="N90">
            <v>990</v>
          </cell>
          <cell r="O90">
            <v>148.5</v>
          </cell>
          <cell r="P90">
            <v>990</v>
          </cell>
          <cell r="S90">
            <v>1089</v>
          </cell>
          <cell r="T90">
            <v>49.5</v>
          </cell>
          <cell r="U90">
            <v>891</v>
          </cell>
          <cell r="X90">
            <v>1039.5</v>
          </cell>
          <cell r="Y90">
            <v>99</v>
          </cell>
          <cell r="Z90">
            <v>940.5</v>
          </cell>
        </row>
        <row r="91">
          <cell r="I91">
            <v>599.4</v>
          </cell>
          <cell r="J91">
            <v>399.6</v>
          </cell>
          <cell r="K91">
            <v>1798.2</v>
          </cell>
          <cell r="N91">
            <v>999</v>
          </cell>
          <cell r="O91">
            <v>149.85</v>
          </cell>
          <cell r="P91">
            <v>999</v>
          </cell>
          <cell r="S91">
            <v>1098.9000000000001</v>
          </cell>
          <cell r="T91">
            <v>49.95</v>
          </cell>
          <cell r="U91">
            <v>899.1</v>
          </cell>
          <cell r="X91">
            <v>1048.95</v>
          </cell>
          <cell r="Y91">
            <v>99.9</v>
          </cell>
          <cell r="Z91">
            <v>949.05</v>
          </cell>
        </row>
        <row r="92">
          <cell r="I92">
            <v>604.79999999999995</v>
          </cell>
          <cell r="J92">
            <v>403.20000000000005</v>
          </cell>
          <cell r="K92">
            <v>1814.4</v>
          </cell>
          <cell r="N92">
            <v>1008</v>
          </cell>
          <cell r="O92">
            <v>151.19999999999999</v>
          </cell>
          <cell r="P92">
            <v>1008</v>
          </cell>
          <cell r="S92">
            <v>1108.8000000000002</v>
          </cell>
          <cell r="T92">
            <v>50.400000000000006</v>
          </cell>
          <cell r="U92">
            <v>907.2</v>
          </cell>
          <cell r="X92">
            <v>1058.4000000000001</v>
          </cell>
          <cell r="Y92">
            <v>100.80000000000001</v>
          </cell>
          <cell r="Z92">
            <v>957.59999999999991</v>
          </cell>
        </row>
        <row r="93">
          <cell r="I93">
            <v>610.19999999999993</v>
          </cell>
          <cell r="J93">
            <v>406.8</v>
          </cell>
          <cell r="K93">
            <v>1830.6000000000001</v>
          </cell>
          <cell r="N93">
            <v>1017</v>
          </cell>
          <cell r="O93">
            <v>152.54999999999998</v>
          </cell>
          <cell r="P93">
            <v>1017</v>
          </cell>
          <cell r="S93">
            <v>1118.7</v>
          </cell>
          <cell r="T93">
            <v>50.85</v>
          </cell>
          <cell r="U93">
            <v>915.30000000000007</v>
          </cell>
          <cell r="X93">
            <v>1067.8500000000001</v>
          </cell>
          <cell r="Y93">
            <v>101.7</v>
          </cell>
          <cell r="Z93">
            <v>966.15</v>
          </cell>
        </row>
        <row r="94">
          <cell r="I94">
            <v>615.6</v>
          </cell>
          <cell r="J94">
            <v>410.40000000000003</v>
          </cell>
          <cell r="K94">
            <v>1846.8</v>
          </cell>
          <cell r="N94">
            <v>1026</v>
          </cell>
          <cell r="O94">
            <v>153.9</v>
          </cell>
          <cell r="P94">
            <v>1026</v>
          </cell>
          <cell r="S94">
            <v>1128.6000000000001</v>
          </cell>
          <cell r="T94">
            <v>51.300000000000004</v>
          </cell>
          <cell r="U94">
            <v>923.4</v>
          </cell>
          <cell r="X94">
            <v>1077.3</v>
          </cell>
          <cell r="Y94">
            <v>102.60000000000001</v>
          </cell>
          <cell r="Z94">
            <v>974.69999999999993</v>
          </cell>
        </row>
        <row r="95">
          <cell r="I95">
            <v>621</v>
          </cell>
          <cell r="J95">
            <v>414</v>
          </cell>
          <cell r="K95">
            <v>1863</v>
          </cell>
          <cell r="N95">
            <v>1035</v>
          </cell>
          <cell r="O95">
            <v>155.25</v>
          </cell>
          <cell r="P95">
            <v>1035</v>
          </cell>
          <cell r="S95">
            <v>1138.5</v>
          </cell>
          <cell r="T95">
            <v>51.75</v>
          </cell>
          <cell r="U95">
            <v>931.5</v>
          </cell>
          <cell r="X95">
            <v>1086.75</v>
          </cell>
          <cell r="Y95">
            <v>103.5</v>
          </cell>
          <cell r="Z95">
            <v>983.25</v>
          </cell>
        </row>
        <row r="96">
          <cell r="I96">
            <v>626.4</v>
          </cell>
          <cell r="J96">
            <v>417.6</v>
          </cell>
          <cell r="K96">
            <v>1879.2</v>
          </cell>
          <cell r="N96">
            <v>1044</v>
          </cell>
          <cell r="O96">
            <v>156.6</v>
          </cell>
          <cell r="P96">
            <v>1044</v>
          </cell>
          <cell r="S96">
            <v>1148.4000000000001</v>
          </cell>
          <cell r="T96">
            <v>52.2</v>
          </cell>
          <cell r="U96">
            <v>939.6</v>
          </cell>
          <cell r="X96">
            <v>1096.2</v>
          </cell>
          <cell r="Y96">
            <v>104.4</v>
          </cell>
          <cell r="Z96">
            <v>991.8</v>
          </cell>
        </row>
        <row r="97">
          <cell r="I97">
            <v>631.79999999999995</v>
          </cell>
          <cell r="J97">
            <v>421.20000000000005</v>
          </cell>
          <cell r="K97">
            <v>1895.4</v>
          </cell>
          <cell r="N97">
            <v>1053</v>
          </cell>
          <cell r="O97">
            <v>157.94999999999999</v>
          </cell>
          <cell r="P97">
            <v>1053</v>
          </cell>
          <cell r="S97">
            <v>1158.3000000000002</v>
          </cell>
          <cell r="T97">
            <v>52.650000000000006</v>
          </cell>
          <cell r="U97">
            <v>947.7</v>
          </cell>
          <cell r="X97">
            <v>1105.6500000000001</v>
          </cell>
          <cell r="Y97">
            <v>105.30000000000001</v>
          </cell>
          <cell r="Z97">
            <v>1000.3499999999999</v>
          </cell>
        </row>
        <row r="98">
          <cell r="I98">
            <v>637.19999999999993</v>
          </cell>
          <cell r="J98">
            <v>424.8</v>
          </cell>
          <cell r="K98">
            <v>1911.6000000000001</v>
          </cell>
          <cell r="N98">
            <v>1062</v>
          </cell>
          <cell r="O98">
            <v>159.29999999999998</v>
          </cell>
          <cell r="P98">
            <v>1062</v>
          </cell>
          <cell r="S98">
            <v>1168.2</v>
          </cell>
          <cell r="T98">
            <v>53.1</v>
          </cell>
          <cell r="U98">
            <v>955.80000000000007</v>
          </cell>
          <cell r="X98">
            <v>1115.1000000000001</v>
          </cell>
          <cell r="Y98">
            <v>106.2</v>
          </cell>
          <cell r="Z98">
            <v>1008.9</v>
          </cell>
        </row>
        <row r="99">
          <cell r="I99">
            <v>642.6</v>
          </cell>
          <cell r="J99">
            <v>428.40000000000003</v>
          </cell>
          <cell r="K99">
            <v>1927.8</v>
          </cell>
          <cell r="N99">
            <v>1071</v>
          </cell>
          <cell r="O99">
            <v>160.65</v>
          </cell>
          <cell r="P99">
            <v>1071</v>
          </cell>
          <cell r="S99">
            <v>1178.1000000000001</v>
          </cell>
          <cell r="T99">
            <v>53.550000000000004</v>
          </cell>
          <cell r="U99">
            <v>963.9</v>
          </cell>
          <cell r="X99">
            <v>1124.55</v>
          </cell>
          <cell r="Y99">
            <v>107.10000000000001</v>
          </cell>
          <cell r="Z99">
            <v>1017.4499999999999</v>
          </cell>
        </row>
        <row r="100">
          <cell r="I100">
            <v>648</v>
          </cell>
          <cell r="J100">
            <v>432</v>
          </cell>
          <cell r="K100">
            <v>1944</v>
          </cell>
          <cell r="N100">
            <v>1080</v>
          </cell>
          <cell r="O100">
            <v>162</v>
          </cell>
          <cell r="P100">
            <v>1080</v>
          </cell>
          <cell r="S100">
            <v>1188</v>
          </cell>
          <cell r="T100">
            <v>54</v>
          </cell>
          <cell r="U100">
            <v>972</v>
          </cell>
          <cell r="X100">
            <v>1134</v>
          </cell>
          <cell r="Y100">
            <v>108</v>
          </cell>
          <cell r="Z100">
            <v>1026</v>
          </cell>
        </row>
        <row r="101">
          <cell r="I101">
            <v>653.4</v>
          </cell>
          <cell r="J101">
            <v>435.6</v>
          </cell>
          <cell r="K101">
            <v>1960.2</v>
          </cell>
          <cell r="N101">
            <v>1089</v>
          </cell>
          <cell r="O101">
            <v>163.35</v>
          </cell>
          <cell r="P101">
            <v>1089</v>
          </cell>
          <cell r="S101">
            <v>1197.9000000000001</v>
          </cell>
          <cell r="T101">
            <v>54.45</v>
          </cell>
          <cell r="U101">
            <v>980.1</v>
          </cell>
          <cell r="X101">
            <v>1143.45</v>
          </cell>
          <cell r="Y101">
            <v>108.9</v>
          </cell>
          <cell r="Z101">
            <v>1034.55</v>
          </cell>
        </row>
        <row r="102">
          <cell r="I102">
            <v>658.8</v>
          </cell>
          <cell r="J102">
            <v>439.20000000000005</v>
          </cell>
          <cell r="K102">
            <v>1976.4</v>
          </cell>
          <cell r="N102">
            <v>1098</v>
          </cell>
          <cell r="O102">
            <v>164.7</v>
          </cell>
          <cell r="P102">
            <v>1098</v>
          </cell>
          <cell r="S102">
            <v>1207.8000000000002</v>
          </cell>
          <cell r="T102">
            <v>54.900000000000006</v>
          </cell>
          <cell r="U102">
            <v>988.2</v>
          </cell>
          <cell r="X102">
            <v>1152.9000000000001</v>
          </cell>
          <cell r="Y102">
            <v>109.80000000000001</v>
          </cell>
          <cell r="Z102">
            <v>1043.0999999999999</v>
          </cell>
        </row>
        <row r="103">
          <cell r="I103">
            <v>664.19999999999993</v>
          </cell>
          <cell r="J103">
            <v>442.8</v>
          </cell>
          <cell r="K103">
            <v>1992.6000000000001</v>
          </cell>
          <cell r="N103">
            <v>1107</v>
          </cell>
          <cell r="O103">
            <v>166.04999999999998</v>
          </cell>
          <cell r="P103">
            <v>1107</v>
          </cell>
          <cell r="S103">
            <v>1217.7</v>
          </cell>
          <cell r="T103">
            <v>55.35</v>
          </cell>
          <cell r="U103">
            <v>996.30000000000007</v>
          </cell>
          <cell r="X103">
            <v>1162.3500000000001</v>
          </cell>
          <cell r="Y103">
            <v>110.7</v>
          </cell>
          <cell r="Z103">
            <v>1051.6499999999999</v>
          </cell>
        </row>
        <row r="104">
          <cell r="I104">
            <v>669.6</v>
          </cell>
          <cell r="J104">
            <v>446.40000000000003</v>
          </cell>
          <cell r="K104">
            <v>2008.8</v>
          </cell>
          <cell r="N104">
            <v>1116</v>
          </cell>
          <cell r="O104">
            <v>167.4</v>
          </cell>
          <cell r="P104">
            <v>1116</v>
          </cell>
          <cell r="S104">
            <v>1227.6000000000001</v>
          </cell>
          <cell r="T104">
            <v>55.800000000000004</v>
          </cell>
          <cell r="U104">
            <v>1004.4</v>
          </cell>
          <cell r="X104">
            <v>1171.8</v>
          </cell>
          <cell r="Y104">
            <v>111.60000000000001</v>
          </cell>
          <cell r="Z104">
            <v>1060.2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节奏总纲"/>
      <sheetName val="其他调用"/>
      <sheetName val="基础状态预期"/>
      <sheetName val="备份"/>
      <sheetName val="武将升星"/>
      <sheetName val="武将升级"/>
      <sheetName val="武将羁绊"/>
      <sheetName val="武将进阶"/>
      <sheetName val="武将觉醒"/>
      <sheetName val="武将经验消耗"/>
      <sheetName val="银币消耗"/>
      <sheetName val="属性汇总"/>
      <sheetName val="武将升星（废弃）"/>
      <sheetName val="Sheet2"/>
      <sheetName val="武将觉醒(废弃）"/>
      <sheetName val="属性分配（废弃）"/>
      <sheetName val="武将数量星级阶位验证"/>
      <sheetName val="武将战力价值情况"/>
      <sheetName val="各r阵容卡情况"/>
      <sheetName val="抽奖券产出"/>
      <sheetName val="武将产出"/>
      <sheetName val="消耗-武将觉醒"/>
      <sheetName val="消耗-武将升星"/>
      <sheetName val="升级经验"/>
      <sheetName val="非r"/>
      <sheetName val="小r"/>
      <sheetName val="中r"/>
      <sheetName val="大r"/>
      <sheetName val="超r"/>
      <sheetName val="非r分类武将战斗属性"/>
      <sheetName val="中r分类武将战斗属性"/>
      <sheetName val="超r分类武将战斗属性"/>
      <sheetName val="Sheet1"/>
      <sheetName val="武将资质"/>
      <sheetName val="武将三维评级"/>
    </sheetNames>
    <sheetDataSet>
      <sheetData sheetId="0"/>
      <sheetData sheetId="1"/>
      <sheetData sheetId="2">
        <row r="17">
          <cell r="D17">
            <v>8.071211008105136</v>
          </cell>
        </row>
      </sheetData>
      <sheetData sheetId="3"/>
      <sheetData sheetId="4">
        <row r="36">
          <cell r="D36">
            <v>0</v>
          </cell>
        </row>
      </sheetData>
      <sheetData sheetId="5"/>
      <sheetData sheetId="6">
        <row r="5">
          <cell r="M5">
            <v>2</v>
          </cell>
          <cell r="N5">
            <v>2</v>
          </cell>
          <cell r="O5">
            <v>2.5</v>
          </cell>
          <cell r="P5">
            <v>2.8571428571428577</v>
          </cell>
          <cell r="Q5">
            <v>5</v>
          </cell>
        </row>
        <row r="6">
          <cell r="M6">
            <v>4</v>
          </cell>
          <cell r="N6">
            <v>4</v>
          </cell>
          <cell r="O6">
            <v>5</v>
          </cell>
          <cell r="P6">
            <v>5.7142857142857135</v>
          </cell>
          <cell r="Q6">
            <v>10</v>
          </cell>
        </row>
        <row r="7">
          <cell r="M7">
            <v>6</v>
          </cell>
          <cell r="N7">
            <v>6</v>
          </cell>
          <cell r="O7">
            <v>7.5</v>
          </cell>
          <cell r="P7">
            <v>8.5714285714285712</v>
          </cell>
          <cell r="Q7">
            <v>15</v>
          </cell>
        </row>
        <row r="8">
          <cell r="M8">
            <v>8</v>
          </cell>
          <cell r="N8">
            <v>8</v>
          </cell>
          <cell r="O8">
            <v>10</v>
          </cell>
          <cell r="P8">
            <v>11.428571428571429</v>
          </cell>
          <cell r="Q8">
            <v>20</v>
          </cell>
        </row>
        <row r="9">
          <cell r="M9">
            <v>10</v>
          </cell>
          <cell r="N9">
            <v>10</v>
          </cell>
          <cell r="O9">
            <v>12.5</v>
          </cell>
          <cell r="P9">
            <v>14.285714285714285</v>
          </cell>
          <cell r="Q9">
            <v>20.714285714285715</v>
          </cell>
        </row>
        <row r="10">
          <cell r="M10">
            <v>12</v>
          </cell>
          <cell r="N10">
            <v>12</v>
          </cell>
          <cell r="O10">
            <v>15</v>
          </cell>
          <cell r="P10">
            <v>17.142857142857142</v>
          </cell>
          <cell r="Q10">
            <v>21.428571428571427</v>
          </cell>
        </row>
        <row r="11">
          <cell r="M11">
            <v>14</v>
          </cell>
          <cell r="N11">
            <v>14</v>
          </cell>
          <cell r="O11">
            <v>17.5</v>
          </cell>
          <cell r="P11">
            <v>20</v>
          </cell>
          <cell r="Q11">
            <v>22.142857142857142</v>
          </cell>
        </row>
        <row r="12">
          <cell r="M12">
            <v>16</v>
          </cell>
          <cell r="N12">
            <v>16</v>
          </cell>
          <cell r="O12">
            <v>20</v>
          </cell>
          <cell r="P12">
            <v>20.625</v>
          </cell>
          <cell r="Q12">
            <v>22.857142857142858</v>
          </cell>
        </row>
        <row r="13">
          <cell r="M13">
            <v>18</v>
          </cell>
          <cell r="N13">
            <v>18</v>
          </cell>
          <cell r="O13">
            <v>20.526315789473685</v>
          </cell>
          <cell r="P13">
            <v>21.25</v>
          </cell>
          <cell r="Q13">
            <v>23.571428571428573</v>
          </cell>
        </row>
        <row r="14">
          <cell r="M14">
            <v>20</v>
          </cell>
          <cell r="N14">
            <v>20</v>
          </cell>
          <cell r="O14">
            <v>21.05263157894737</v>
          </cell>
          <cell r="P14">
            <v>21.875</v>
          </cell>
          <cell r="Q14">
            <v>24.285714285714285</v>
          </cell>
        </row>
        <row r="15">
          <cell r="M15">
            <v>20.5</v>
          </cell>
          <cell r="N15">
            <v>20.5</v>
          </cell>
          <cell r="O15">
            <v>21.578947368421051</v>
          </cell>
          <cell r="P15">
            <v>22.5</v>
          </cell>
          <cell r="Q15">
            <v>25</v>
          </cell>
        </row>
        <row r="16">
          <cell r="M16">
            <v>21</v>
          </cell>
          <cell r="N16">
            <v>21</v>
          </cell>
          <cell r="O16">
            <v>22.105263157894736</v>
          </cell>
          <cell r="P16">
            <v>23.125</v>
          </cell>
          <cell r="Q16">
            <v>25.714285714285715</v>
          </cell>
        </row>
        <row r="17">
          <cell r="M17">
            <v>21.5</v>
          </cell>
          <cell r="N17">
            <v>21.5</v>
          </cell>
          <cell r="O17">
            <v>22.631578947368421</v>
          </cell>
          <cell r="P17">
            <v>23.75</v>
          </cell>
          <cell r="Q17">
            <v>26.428571428571431</v>
          </cell>
        </row>
        <row r="18">
          <cell r="M18">
            <v>22</v>
          </cell>
          <cell r="N18">
            <v>22</v>
          </cell>
          <cell r="O18">
            <v>23.157894736842106</v>
          </cell>
          <cell r="P18">
            <v>24.375</v>
          </cell>
          <cell r="Q18">
            <v>27.142857142857142</v>
          </cell>
        </row>
        <row r="19">
          <cell r="M19">
            <v>22.5</v>
          </cell>
          <cell r="N19">
            <v>22.5</v>
          </cell>
          <cell r="O19">
            <v>23.684210526315788</v>
          </cell>
          <cell r="P19">
            <v>25</v>
          </cell>
          <cell r="Q19">
            <v>27.857142857142858</v>
          </cell>
        </row>
        <row r="20">
          <cell r="M20">
            <v>23</v>
          </cell>
          <cell r="N20">
            <v>23</v>
          </cell>
          <cell r="O20">
            <v>24.210526315789473</v>
          </cell>
          <cell r="P20">
            <v>25.625</v>
          </cell>
          <cell r="Q20">
            <v>28.571428571428569</v>
          </cell>
        </row>
        <row r="21">
          <cell r="M21">
            <v>23.5</v>
          </cell>
          <cell r="N21">
            <v>23.5</v>
          </cell>
          <cell r="O21">
            <v>24.736842105263158</v>
          </cell>
          <cell r="P21">
            <v>26.25</v>
          </cell>
          <cell r="Q21">
            <v>29.285714285714285</v>
          </cell>
        </row>
        <row r="22">
          <cell r="M22">
            <v>24</v>
          </cell>
          <cell r="N22">
            <v>24</v>
          </cell>
          <cell r="O22">
            <v>25.263157894736842</v>
          </cell>
          <cell r="P22">
            <v>26.875</v>
          </cell>
          <cell r="Q22">
            <v>30</v>
          </cell>
        </row>
        <row r="23">
          <cell r="M23">
            <v>24.5</v>
          </cell>
          <cell r="N23">
            <v>24.5</v>
          </cell>
          <cell r="O23">
            <v>25.789473684210527</v>
          </cell>
          <cell r="P23">
            <v>27.5</v>
          </cell>
          <cell r="Q23">
            <v>31.25</v>
          </cell>
        </row>
        <row r="24">
          <cell r="M24">
            <v>25</v>
          </cell>
          <cell r="N24">
            <v>25</v>
          </cell>
          <cell r="O24">
            <v>26.315789473684212</v>
          </cell>
          <cell r="P24">
            <v>28.125</v>
          </cell>
          <cell r="Q24">
            <v>32.5</v>
          </cell>
        </row>
        <row r="25">
          <cell r="M25">
            <v>25.5</v>
          </cell>
          <cell r="N25">
            <v>25.5</v>
          </cell>
          <cell r="O25">
            <v>26.842105263157894</v>
          </cell>
          <cell r="P25">
            <v>28.75</v>
          </cell>
          <cell r="Q25">
            <v>33.75</v>
          </cell>
        </row>
        <row r="26">
          <cell r="M26">
            <v>26</v>
          </cell>
          <cell r="N26">
            <v>26</v>
          </cell>
          <cell r="O26">
            <v>27.368421052631579</v>
          </cell>
          <cell r="P26">
            <v>29.375</v>
          </cell>
          <cell r="Q26">
            <v>35</v>
          </cell>
        </row>
        <row r="27">
          <cell r="M27">
            <v>26.5</v>
          </cell>
          <cell r="N27">
            <v>26.5</v>
          </cell>
          <cell r="O27">
            <v>27.894736842105264</v>
          </cell>
          <cell r="P27">
            <v>30</v>
          </cell>
          <cell r="Q27">
            <v>36.25</v>
          </cell>
        </row>
        <row r="28">
          <cell r="M28">
            <v>27</v>
          </cell>
          <cell r="N28">
            <v>27</v>
          </cell>
          <cell r="O28">
            <v>28.421052631578945</v>
          </cell>
          <cell r="P28">
            <v>31.428571428571427</v>
          </cell>
          <cell r="Q28">
            <v>37.5</v>
          </cell>
        </row>
        <row r="29">
          <cell r="M29">
            <v>27.5</v>
          </cell>
          <cell r="N29">
            <v>27.5</v>
          </cell>
          <cell r="O29">
            <v>28.94736842105263</v>
          </cell>
          <cell r="P29">
            <v>32.857142857142854</v>
          </cell>
          <cell r="Q29">
            <v>38.75</v>
          </cell>
        </row>
        <row r="30">
          <cell r="M30">
            <v>28</v>
          </cell>
          <cell r="N30">
            <v>28</v>
          </cell>
          <cell r="O30">
            <v>29.473684210526315</v>
          </cell>
          <cell r="P30">
            <v>34.285714285714285</v>
          </cell>
          <cell r="Q30">
            <v>40</v>
          </cell>
        </row>
        <row r="31">
          <cell r="M31">
            <v>28.5</v>
          </cell>
          <cell r="N31">
            <v>28.5</v>
          </cell>
          <cell r="O31">
            <v>30</v>
          </cell>
          <cell r="P31">
            <v>35.714285714285715</v>
          </cell>
          <cell r="Q31">
            <v>40.909090909090907</v>
          </cell>
        </row>
        <row r="32">
          <cell r="M32">
            <v>29</v>
          </cell>
          <cell r="N32">
            <v>29</v>
          </cell>
          <cell r="O32">
            <v>31</v>
          </cell>
          <cell r="P32">
            <v>37.142857142857146</v>
          </cell>
          <cell r="Q32">
            <v>41.81818181818182</v>
          </cell>
        </row>
        <row r="33">
          <cell r="M33">
            <v>29.5</v>
          </cell>
          <cell r="N33">
            <v>29.5</v>
          </cell>
          <cell r="O33">
            <v>32</v>
          </cell>
          <cell r="P33">
            <v>38.571428571428569</v>
          </cell>
          <cell r="Q33">
            <v>42.727272727272727</v>
          </cell>
        </row>
        <row r="34">
          <cell r="M34">
            <v>30</v>
          </cell>
          <cell r="N34">
            <v>30</v>
          </cell>
          <cell r="O34">
            <v>33</v>
          </cell>
          <cell r="P34">
            <v>40</v>
          </cell>
          <cell r="Q34">
            <v>43.636363636363633</v>
          </cell>
        </row>
        <row r="35">
          <cell r="M35">
            <v>31</v>
          </cell>
          <cell r="N35">
            <v>31.111111111111111</v>
          </cell>
          <cell r="O35">
            <v>34</v>
          </cell>
          <cell r="P35">
            <v>40.799999999999997</v>
          </cell>
          <cell r="Q35">
            <v>44.545454545454547</v>
          </cell>
        </row>
        <row r="36">
          <cell r="M36">
            <v>32</v>
          </cell>
          <cell r="N36">
            <v>32.222222222222221</v>
          </cell>
          <cell r="O36">
            <v>35</v>
          </cell>
          <cell r="P36">
            <v>41.6</v>
          </cell>
          <cell r="Q36">
            <v>45.454545454545453</v>
          </cell>
        </row>
        <row r="37">
          <cell r="M37">
            <v>33</v>
          </cell>
          <cell r="N37">
            <v>33.333333333333336</v>
          </cell>
          <cell r="O37">
            <v>36</v>
          </cell>
          <cell r="P37">
            <v>42.4</v>
          </cell>
          <cell r="Q37">
            <v>46.36363636363636</v>
          </cell>
        </row>
        <row r="38">
          <cell r="M38">
            <v>34</v>
          </cell>
          <cell r="N38">
            <v>34.444444444444443</v>
          </cell>
          <cell r="O38">
            <v>37</v>
          </cell>
          <cell r="P38">
            <v>43.2</v>
          </cell>
          <cell r="Q38">
            <v>47.272727272727273</v>
          </cell>
        </row>
        <row r="39">
          <cell r="M39">
            <v>35</v>
          </cell>
          <cell r="N39">
            <v>35.555555555555557</v>
          </cell>
          <cell r="O39">
            <v>38</v>
          </cell>
          <cell r="P39">
            <v>44</v>
          </cell>
          <cell r="Q39">
            <v>48.18181818181818</v>
          </cell>
        </row>
        <row r="40">
          <cell r="M40">
            <v>36</v>
          </cell>
          <cell r="N40">
            <v>36.666666666666664</v>
          </cell>
          <cell r="O40">
            <v>39</v>
          </cell>
          <cell r="P40">
            <v>44.8</v>
          </cell>
          <cell r="Q40">
            <v>49.090909090909093</v>
          </cell>
        </row>
        <row r="41">
          <cell r="M41">
            <v>37</v>
          </cell>
          <cell r="N41">
            <v>37.777777777777779</v>
          </cell>
          <cell r="O41">
            <v>40</v>
          </cell>
          <cell r="P41">
            <v>45.6</v>
          </cell>
          <cell r="Q41">
            <v>50</v>
          </cell>
        </row>
        <row r="42">
          <cell r="M42">
            <v>38</v>
          </cell>
          <cell r="N42">
            <v>38.888888888888886</v>
          </cell>
          <cell r="O42">
            <v>40.952380952380949</v>
          </cell>
          <cell r="P42">
            <v>46.4</v>
          </cell>
          <cell r="Q42">
            <v>50.909090909090907</v>
          </cell>
        </row>
        <row r="43">
          <cell r="M43">
            <v>39</v>
          </cell>
          <cell r="N43">
            <v>40</v>
          </cell>
          <cell r="O43">
            <v>41.904761904761905</v>
          </cell>
          <cell r="P43">
            <v>47.2</v>
          </cell>
          <cell r="Q43">
            <v>51.81818181818182</v>
          </cell>
        </row>
        <row r="44">
          <cell r="M44">
            <v>40</v>
          </cell>
          <cell r="N44">
            <v>40.952380952380949</v>
          </cell>
          <cell r="O44">
            <v>42.857142857142854</v>
          </cell>
          <cell r="P44">
            <v>48</v>
          </cell>
          <cell r="Q44">
            <v>52.727272727272727</v>
          </cell>
        </row>
        <row r="45">
          <cell r="M45">
            <v>41</v>
          </cell>
          <cell r="N45">
            <v>41.904761904761905</v>
          </cell>
          <cell r="O45">
            <v>43.80952380952381</v>
          </cell>
          <cell r="P45">
            <v>48.8</v>
          </cell>
          <cell r="Q45">
            <v>53.63636363636364</v>
          </cell>
        </row>
        <row r="46">
          <cell r="M46">
            <v>42</v>
          </cell>
          <cell r="N46">
            <v>42.857142857142854</v>
          </cell>
          <cell r="O46">
            <v>44.761904761904759</v>
          </cell>
          <cell r="P46">
            <v>49.6</v>
          </cell>
          <cell r="Q46">
            <v>54.545454545454547</v>
          </cell>
        </row>
        <row r="47">
          <cell r="M47">
            <v>43</v>
          </cell>
          <cell r="N47">
            <v>43.80952380952381</v>
          </cell>
          <cell r="O47">
            <v>45.714285714285715</v>
          </cell>
          <cell r="P47">
            <v>50.4</v>
          </cell>
          <cell r="Q47">
            <v>55.454545454545453</v>
          </cell>
        </row>
        <row r="48">
          <cell r="M48">
            <v>44</v>
          </cell>
          <cell r="N48">
            <v>44.761904761904759</v>
          </cell>
          <cell r="O48">
            <v>46.666666666666664</v>
          </cell>
          <cell r="P48">
            <v>51.2</v>
          </cell>
          <cell r="Q48">
            <v>56.36363636363636</v>
          </cell>
        </row>
        <row r="49">
          <cell r="M49">
            <v>45</v>
          </cell>
          <cell r="N49">
            <v>45.714285714285715</v>
          </cell>
          <cell r="O49">
            <v>47.61904761904762</v>
          </cell>
          <cell r="P49">
            <v>52</v>
          </cell>
          <cell r="Q49">
            <v>57.272727272727273</v>
          </cell>
        </row>
        <row r="50">
          <cell r="M50">
            <v>46</v>
          </cell>
          <cell r="N50">
            <v>46.666666666666664</v>
          </cell>
          <cell r="O50">
            <v>48.571428571428569</v>
          </cell>
          <cell r="P50">
            <v>52.8</v>
          </cell>
          <cell r="Q50">
            <v>58.18181818181818</v>
          </cell>
        </row>
        <row r="51">
          <cell r="M51">
            <v>47</v>
          </cell>
          <cell r="N51">
            <v>47.61904761904762</v>
          </cell>
          <cell r="O51">
            <v>49.523809523809526</v>
          </cell>
          <cell r="P51">
            <v>53.6</v>
          </cell>
          <cell r="Q51">
            <v>59.090909090909093</v>
          </cell>
        </row>
        <row r="52">
          <cell r="M52">
            <v>48</v>
          </cell>
          <cell r="N52">
            <v>48.571428571428569</v>
          </cell>
          <cell r="O52">
            <v>50.476190476190474</v>
          </cell>
          <cell r="P52">
            <v>54.4</v>
          </cell>
          <cell r="Q52">
            <v>60</v>
          </cell>
        </row>
        <row r="53">
          <cell r="M53">
            <v>49</v>
          </cell>
          <cell r="N53">
            <v>49.523809523809526</v>
          </cell>
          <cell r="O53">
            <v>51.428571428571431</v>
          </cell>
          <cell r="P53">
            <v>55.2</v>
          </cell>
          <cell r="Q53">
            <v>60.666666666666664</v>
          </cell>
        </row>
        <row r="54">
          <cell r="M54">
            <v>50</v>
          </cell>
          <cell r="N54">
            <v>50.476190476190474</v>
          </cell>
          <cell r="O54">
            <v>52.38095238095238</v>
          </cell>
          <cell r="P54">
            <v>56</v>
          </cell>
          <cell r="Q54">
            <v>61.333333333333336</v>
          </cell>
        </row>
        <row r="55">
          <cell r="M55">
            <v>51</v>
          </cell>
          <cell r="N55">
            <v>51.428571428571431</v>
          </cell>
          <cell r="O55">
            <v>53.333333333333329</v>
          </cell>
          <cell r="P55">
            <v>56.8</v>
          </cell>
          <cell r="Q55">
            <v>62</v>
          </cell>
        </row>
        <row r="56">
          <cell r="M56">
            <v>52</v>
          </cell>
          <cell r="N56">
            <v>52.38095238095238</v>
          </cell>
          <cell r="O56">
            <v>54.285714285714285</v>
          </cell>
          <cell r="P56">
            <v>57.6</v>
          </cell>
          <cell r="Q56">
            <v>62.666666666666664</v>
          </cell>
        </row>
        <row r="57">
          <cell r="M57">
            <v>53</v>
          </cell>
          <cell r="N57">
            <v>53.333333333333329</v>
          </cell>
          <cell r="O57">
            <v>55.238095238095241</v>
          </cell>
          <cell r="P57">
            <v>58.400000000000006</v>
          </cell>
          <cell r="Q57">
            <v>63.333333333333336</v>
          </cell>
        </row>
        <row r="58">
          <cell r="M58">
            <v>54</v>
          </cell>
          <cell r="N58">
            <v>54.285714285714285</v>
          </cell>
          <cell r="O58">
            <v>56.19047619047619</v>
          </cell>
          <cell r="P58">
            <v>59.2</v>
          </cell>
          <cell r="Q58">
            <v>64</v>
          </cell>
        </row>
        <row r="59">
          <cell r="M59">
            <v>55</v>
          </cell>
          <cell r="N59">
            <v>55.238095238095241</v>
          </cell>
          <cell r="O59">
            <v>57.142857142857139</v>
          </cell>
          <cell r="P59">
            <v>60</v>
          </cell>
          <cell r="Q59">
            <v>64.666666666666671</v>
          </cell>
        </row>
        <row r="60">
          <cell r="M60">
            <v>56</v>
          </cell>
          <cell r="N60">
            <v>56.19047619047619</v>
          </cell>
          <cell r="O60">
            <v>58.095238095238095</v>
          </cell>
          <cell r="P60">
            <v>60.666666666666664</v>
          </cell>
          <cell r="Q60">
            <v>65.333333333333329</v>
          </cell>
        </row>
        <row r="61">
          <cell r="M61">
            <v>57</v>
          </cell>
          <cell r="N61">
            <v>57.142857142857139</v>
          </cell>
          <cell r="O61">
            <v>59.047619047619051</v>
          </cell>
          <cell r="P61">
            <v>61.333333333333336</v>
          </cell>
          <cell r="Q61">
            <v>66</v>
          </cell>
        </row>
        <row r="62">
          <cell r="M62">
            <v>58</v>
          </cell>
          <cell r="N62">
            <v>58.095238095238095</v>
          </cell>
          <cell r="O62">
            <v>60</v>
          </cell>
          <cell r="P62">
            <v>62</v>
          </cell>
          <cell r="Q62">
            <v>66.666666666666671</v>
          </cell>
        </row>
        <row r="63">
          <cell r="M63">
            <v>59</v>
          </cell>
          <cell r="N63">
            <v>59.047619047619051</v>
          </cell>
          <cell r="O63">
            <v>60.666666666666664</v>
          </cell>
          <cell r="P63">
            <v>62.666666666666664</v>
          </cell>
          <cell r="Q63">
            <v>67.333333333333329</v>
          </cell>
        </row>
        <row r="64">
          <cell r="M64">
            <v>60</v>
          </cell>
          <cell r="N64">
            <v>60</v>
          </cell>
          <cell r="O64">
            <v>61.333333333333336</v>
          </cell>
          <cell r="P64">
            <v>63.333333333333336</v>
          </cell>
          <cell r="Q64">
            <v>68</v>
          </cell>
        </row>
        <row r="65">
          <cell r="M65">
            <v>60.666666666666664</v>
          </cell>
          <cell r="N65">
            <v>60.666666666666664</v>
          </cell>
          <cell r="O65">
            <v>62</v>
          </cell>
          <cell r="P65">
            <v>64</v>
          </cell>
          <cell r="Q65">
            <v>68.666666666666671</v>
          </cell>
        </row>
        <row r="66">
          <cell r="M66">
            <v>61.333333333333336</v>
          </cell>
          <cell r="N66">
            <v>61.333333333333336</v>
          </cell>
          <cell r="O66">
            <v>62.666666666666664</v>
          </cell>
          <cell r="P66">
            <v>64.666666666666671</v>
          </cell>
          <cell r="Q66">
            <v>69.333333333333329</v>
          </cell>
        </row>
        <row r="67">
          <cell r="M67">
            <v>62</v>
          </cell>
          <cell r="N67">
            <v>62</v>
          </cell>
          <cell r="O67">
            <v>63.333333333333336</v>
          </cell>
          <cell r="P67">
            <v>65.333333333333329</v>
          </cell>
          <cell r="Q67">
            <v>70</v>
          </cell>
        </row>
        <row r="68">
          <cell r="M68">
            <v>62.666666666666664</v>
          </cell>
          <cell r="N68">
            <v>62.666666666666664</v>
          </cell>
          <cell r="O68">
            <v>64</v>
          </cell>
          <cell r="P68">
            <v>66</v>
          </cell>
          <cell r="Q68">
            <v>71.25</v>
          </cell>
        </row>
        <row r="69">
          <cell r="M69">
            <v>63.333333333333336</v>
          </cell>
          <cell r="N69">
            <v>63.333333333333336</v>
          </cell>
          <cell r="O69">
            <v>64.666666666666671</v>
          </cell>
          <cell r="P69">
            <v>66.666666666666671</v>
          </cell>
          <cell r="Q69">
            <v>72.5</v>
          </cell>
        </row>
        <row r="70">
          <cell r="M70">
            <v>64</v>
          </cell>
          <cell r="N70">
            <v>64</v>
          </cell>
          <cell r="O70">
            <v>65.333333333333329</v>
          </cell>
          <cell r="P70">
            <v>67.333333333333329</v>
          </cell>
          <cell r="Q70">
            <v>73.75</v>
          </cell>
        </row>
        <row r="71">
          <cell r="M71">
            <v>64.666666666666671</v>
          </cell>
          <cell r="N71">
            <v>64.666666666666671</v>
          </cell>
          <cell r="O71">
            <v>66</v>
          </cell>
          <cell r="P71">
            <v>68</v>
          </cell>
          <cell r="Q71">
            <v>75</v>
          </cell>
        </row>
        <row r="72">
          <cell r="M72">
            <v>65.333333333333329</v>
          </cell>
          <cell r="N72">
            <v>65.333333333333329</v>
          </cell>
          <cell r="O72">
            <v>66.666666666666671</v>
          </cell>
          <cell r="P72">
            <v>68.666666666666671</v>
          </cell>
          <cell r="Q72">
            <v>76.25</v>
          </cell>
        </row>
        <row r="73">
          <cell r="M73">
            <v>66</v>
          </cell>
          <cell r="N73">
            <v>66</v>
          </cell>
          <cell r="O73">
            <v>67.333333333333329</v>
          </cell>
          <cell r="P73">
            <v>69.333333333333329</v>
          </cell>
          <cell r="Q73">
            <v>77.5</v>
          </cell>
        </row>
        <row r="74">
          <cell r="M74">
            <v>66.666666666666671</v>
          </cell>
          <cell r="N74">
            <v>66.666666666666671</v>
          </cell>
          <cell r="O74">
            <v>68</v>
          </cell>
          <cell r="P74">
            <v>70</v>
          </cell>
          <cell r="Q74">
            <v>78.75</v>
          </cell>
        </row>
        <row r="75">
          <cell r="M75">
            <v>67.333333333333329</v>
          </cell>
          <cell r="N75">
            <v>67.333333333333329</v>
          </cell>
          <cell r="O75">
            <v>68.666666666666671</v>
          </cell>
          <cell r="P75">
            <v>71.5</v>
          </cell>
          <cell r="Q75">
            <v>80</v>
          </cell>
        </row>
        <row r="76">
          <cell r="M76">
            <v>68</v>
          </cell>
          <cell r="N76">
            <v>68</v>
          </cell>
          <cell r="O76">
            <v>69.333333333333329</v>
          </cell>
          <cell r="P76">
            <v>73</v>
          </cell>
          <cell r="Q76">
            <v>81.25</v>
          </cell>
        </row>
        <row r="77">
          <cell r="M77">
            <v>68.666666666666671</v>
          </cell>
          <cell r="N77">
            <v>68.666666666666671</v>
          </cell>
          <cell r="O77">
            <v>70</v>
          </cell>
          <cell r="P77">
            <v>74.5</v>
          </cell>
          <cell r="Q77">
            <v>82.5</v>
          </cell>
        </row>
        <row r="78">
          <cell r="M78">
            <v>69.333333333333329</v>
          </cell>
          <cell r="N78">
            <v>69.333333333333329</v>
          </cell>
          <cell r="O78">
            <v>71.25</v>
          </cell>
          <cell r="P78">
            <v>76</v>
          </cell>
          <cell r="Q78">
            <v>83.75</v>
          </cell>
        </row>
        <row r="79">
          <cell r="M79">
            <v>70</v>
          </cell>
          <cell r="N79">
            <v>70</v>
          </cell>
          <cell r="O79">
            <v>72.5</v>
          </cell>
          <cell r="P79">
            <v>77.5</v>
          </cell>
          <cell r="Q79">
            <v>85</v>
          </cell>
        </row>
        <row r="80">
          <cell r="M80">
            <v>71</v>
          </cell>
          <cell r="N80">
            <v>71</v>
          </cell>
          <cell r="O80">
            <v>73.75</v>
          </cell>
          <cell r="P80">
            <v>79</v>
          </cell>
          <cell r="Q80">
            <v>85</v>
          </cell>
        </row>
        <row r="81">
          <cell r="M81">
            <v>72</v>
          </cell>
          <cell r="N81">
            <v>72</v>
          </cell>
          <cell r="O81">
            <v>75</v>
          </cell>
          <cell r="P81">
            <v>80.5</v>
          </cell>
          <cell r="Q81">
            <v>85</v>
          </cell>
        </row>
        <row r="82">
          <cell r="M82">
            <v>73</v>
          </cell>
          <cell r="N82">
            <v>73</v>
          </cell>
          <cell r="O82">
            <v>76.25</v>
          </cell>
          <cell r="P82">
            <v>82</v>
          </cell>
          <cell r="Q82">
            <v>85</v>
          </cell>
        </row>
        <row r="83">
          <cell r="M83">
            <v>74</v>
          </cell>
          <cell r="N83">
            <v>74</v>
          </cell>
          <cell r="O83">
            <v>77.5</v>
          </cell>
          <cell r="P83">
            <v>83.5</v>
          </cell>
          <cell r="Q83">
            <v>85</v>
          </cell>
        </row>
        <row r="84">
          <cell r="M84">
            <v>75</v>
          </cell>
          <cell r="N84">
            <v>75</v>
          </cell>
          <cell r="O84">
            <v>78.75</v>
          </cell>
          <cell r="P84">
            <v>85</v>
          </cell>
          <cell r="Q84">
            <v>85</v>
          </cell>
        </row>
        <row r="85">
          <cell r="M85">
            <v>76</v>
          </cell>
          <cell r="N85">
            <v>76</v>
          </cell>
          <cell r="O85">
            <v>80</v>
          </cell>
          <cell r="P85">
            <v>85</v>
          </cell>
          <cell r="Q85">
            <v>85</v>
          </cell>
        </row>
        <row r="86">
          <cell r="M86">
            <v>77</v>
          </cell>
          <cell r="N86">
            <v>77</v>
          </cell>
          <cell r="O86">
            <v>81.25</v>
          </cell>
          <cell r="P86">
            <v>85</v>
          </cell>
          <cell r="Q86">
            <v>85</v>
          </cell>
        </row>
        <row r="87">
          <cell r="M87">
            <v>78</v>
          </cell>
          <cell r="N87">
            <v>78</v>
          </cell>
          <cell r="O87">
            <v>82.5</v>
          </cell>
          <cell r="P87">
            <v>85</v>
          </cell>
          <cell r="Q87">
            <v>85</v>
          </cell>
        </row>
        <row r="88">
          <cell r="M88">
            <v>79</v>
          </cell>
          <cell r="N88">
            <v>79</v>
          </cell>
          <cell r="O88">
            <v>83.75</v>
          </cell>
          <cell r="P88">
            <v>85</v>
          </cell>
          <cell r="Q88">
            <v>85</v>
          </cell>
        </row>
        <row r="89">
          <cell r="M89">
            <v>80</v>
          </cell>
          <cell r="N89">
            <v>80</v>
          </cell>
          <cell r="O89">
            <v>85</v>
          </cell>
          <cell r="P89">
            <v>85</v>
          </cell>
          <cell r="Q89">
            <v>85</v>
          </cell>
        </row>
        <row r="90">
          <cell r="M90">
            <v>81</v>
          </cell>
          <cell r="N90">
            <v>81</v>
          </cell>
          <cell r="O90">
            <v>85</v>
          </cell>
          <cell r="P90">
            <v>85</v>
          </cell>
          <cell r="Q90">
            <v>85</v>
          </cell>
        </row>
        <row r="91">
          <cell r="M91">
            <v>82</v>
          </cell>
          <cell r="N91">
            <v>82</v>
          </cell>
          <cell r="O91">
            <v>85</v>
          </cell>
          <cell r="P91">
            <v>85</v>
          </cell>
          <cell r="Q91">
            <v>85</v>
          </cell>
        </row>
        <row r="92">
          <cell r="M92">
            <v>83</v>
          </cell>
          <cell r="N92">
            <v>83</v>
          </cell>
          <cell r="O92">
            <v>85</v>
          </cell>
          <cell r="P92">
            <v>85</v>
          </cell>
          <cell r="Q92">
            <v>85</v>
          </cell>
        </row>
        <row r="93">
          <cell r="M93">
            <v>84</v>
          </cell>
          <cell r="N93">
            <v>84</v>
          </cell>
          <cell r="O93">
            <v>85</v>
          </cell>
          <cell r="P93">
            <v>85</v>
          </cell>
          <cell r="Q93">
            <v>85</v>
          </cell>
        </row>
        <row r="94">
          <cell r="M94">
            <v>85</v>
          </cell>
          <cell r="N94">
            <v>85</v>
          </cell>
          <cell r="O94">
            <v>85</v>
          </cell>
          <cell r="P94">
            <v>85</v>
          </cell>
          <cell r="Q94">
            <v>85</v>
          </cell>
        </row>
        <row r="95">
          <cell r="M95">
            <v>85</v>
          </cell>
          <cell r="N95">
            <v>85</v>
          </cell>
          <cell r="O95">
            <v>85</v>
          </cell>
          <cell r="P95">
            <v>85</v>
          </cell>
          <cell r="Q95">
            <v>85</v>
          </cell>
        </row>
        <row r="96">
          <cell r="M96">
            <v>85</v>
          </cell>
          <cell r="N96">
            <v>85</v>
          </cell>
          <cell r="O96">
            <v>85</v>
          </cell>
          <cell r="P96">
            <v>85</v>
          </cell>
          <cell r="Q96">
            <v>85</v>
          </cell>
        </row>
        <row r="97">
          <cell r="M97">
            <v>85</v>
          </cell>
          <cell r="N97">
            <v>85</v>
          </cell>
          <cell r="O97">
            <v>85</v>
          </cell>
          <cell r="P97">
            <v>85</v>
          </cell>
          <cell r="Q97">
            <v>85</v>
          </cell>
        </row>
        <row r="98">
          <cell r="M98">
            <v>85</v>
          </cell>
          <cell r="N98">
            <v>85</v>
          </cell>
          <cell r="O98">
            <v>85</v>
          </cell>
          <cell r="P98">
            <v>85</v>
          </cell>
          <cell r="Q98">
            <v>85</v>
          </cell>
        </row>
        <row r="99">
          <cell r="M99">
            <v>85</v>
          </cell>
          <cell r="N99">
            <v>85</v>
          </cell>
          <cell r="O99">
            <v>85</v>
          </cell>
          <cell r="P99">
            <v>85</v>
          </cell>
          <cell r="Q99">
            <v>85</v>
          </cell>
        </row>
        <row r="100">
          <cell r="M100">
            <v>85</v>
          </cell>
          <cell r="N100">
            <v>85</v>
          </cell>
          <cell r="O100">
            <v>85</v>
          </cell>
          <cell r="P100">
            <v>85</v>
          </cell>
          <cell r="Q100">
            <v>85</v>
          </cell>
        </row>
        <row r="101">
          <cell r="M101">
            <v>85</v>
          </cell>
          <cell r="N101">
            <v>85</v>
          </cell>
          <cell r="O101">
            <v>85</v>
          </cell>
          <cell r="P101">
            <v>85</v>
          </cell>
          <cell r="Q101">
            <v>85</v>
          </cell>
        </row>
        <row r="102">
          <cell r="M102">
            <v>85</v>
          </cell>
          <cell r="N102">
            <v>85</v>
          </cell>
          <cell r="O102">
            <v>85</v>
          </cell>
          <cell r="P102">
            <v>85</v>
          </cell>
          <cell r="Q102">
            <v>85</v>
          </cell>
        </row>
        <row r="103">
          <cell r="M103">
            <v>85</v>
          </cell>
          <cell r="N103">
            <v>85</v>
          </cell>
          <cell r="O103">
            <v>85</v>
          </cell>
          <cell r="P103">
            <v>85</v>
          </cell>
          <cell r="Q103">
            <v>85</v>
          </cell>
        </row>
        <row r="104">
          <cell r="M104">
            <v>85</v>
          </cell>
          <cell r="N104">
            <v>85</v>
          </cell>
          <cell r="O104">
            <v>85</v>
          </cell>
          <cell r="P104">
            <v>85</v>
          </cell>
          <cell r="Q104">
            <v>85</v>
          </cell>
        </row>
      </sheetData>
      <sheetData sheetId="7"/>
      <sheetData sheetId="8">
        <row r="5">
          <cell r="AM5">
            <v>13.554357321132164</v>
          </cell>
        </row>
      </sheetData>
      <sheetData sheetId="9">
        <row r="4">
          <cell r="N4">
            <v>13469.978922100898</v>
          </cell>
        </row>
      </sheetData>
      <sheetData sheetId="10">
        <row r="4">
          <cell r="Q4">
            <v>1200</v>
          </cell>
        </row>
      </sheetData>
      <sheetData sheetId="11"/>
      <sheetData sheetId="12"/>
      <sheetData sheetId="13"/>
      <sheetData sheetId="14"/>
      <sheetData sheetId="15"/>
      <sheetData sheetId="16">
        <row r="1">
          <cell r="B1">
            <v>2400</v>
          </cell>
        </row>
      </sheetData>
      <sheetData sheetId="17"/>
      <sheetData sheetId="18">
        <row r="11">
          <cell r="F11">
            <v>8.071211008105136</v>
          </cell>
        </row>
      </sheetData>
      <sheetData sheetId="19"/>
      <sheetData sheetId="20"/>
      <sheetData sheetId="21"/>
      <sheetData sheetId="22"/>
      <sheetData sheetId="23"/>
      <sheetData sheetId="24">
        <row r="5">
          <cell r="EE5">
            <v>5.8614994404639447</v>
          </cell>
          <cell r="EK5">
            <v>6.6988565033873613</v>
          </cell>
          <cell r="EQ5">
            <v>6.6988565033873613</v>
          </cell>
          <cell r="FC5">
            <v>68.184789409478526</v>
          </cell>
          <cell r="FD5" t="str">
            <v/>
          </cell>
          <cell r="FI5">
            <v>6.6988565033873613</v>
          </cell>
        </row>
        <row r="6">
          <cell r="EE6">
            <v>12.143698991424529</v>
          </cell>
          <cell r="EK6">
            <v>13.878513133056614</v>
          </cell>
          <cell r="EQ6">
            <v>13.878513133056614</v>
          </cell>
          <cell r="FC6">
            <v>141.26343724718333</v>
          </cell>
          <cell r="FD6" t="str">
            <v/>
          </cell>
          <cell r="FI6">
            <v>13.878513133056614</v>
          </cell>
        </row>
        <row r="7">
          <cell r="EE7">
            <v>18.876793756501499</v>
          </cell>
          <cell r="EK7">
            <v>21.573478578858854</v>
          </cell>
          <cell r="EQ7">
            <v>21.573478578858854</v>
          </cell>
          <cell r="FC7">
            <v>219.58719267767049</v>
          </cell>
          <cell r="FD7" t="str">
            <v/>
          </cell>
          <cell r="FI7">
            <v>21.573478578858854</v>
          </cell>
        </row>
        <row r="8">
          <cell r="EE8">
            <v>26.093146046453029</v>
          </cell>
          <cell r="EK8">
            <v>29.820738338803459</v>
          </cell>
          <cell r="EQ8">
            <v>29.820738338803459</v>
          </cell>
          <cell r="FC8">
            <v>303.53251523424944</v>
          </cell>
          <cell r="FD8" t="str">
            <v/>
          </cell>
          <cell r="FI8">
            <v>29.820738338803459</v>
          </cell>
        </row>
        <row r="9">
          <cell r="EE9">
            <v>33.827440927136102</v>
          </cell>
          <cell r="EK9">
            <v>38.659932488155548</v>
          </cell>
          <cell r="EQ9">
            <v>38.659932488155548</v>
          </cell>
          <cell r="FC9">
            <v>393.50288425444035</v>
          </cell>
          <cell r="FD9" t="str">
            <v/>
          </cell>
          <cell r="FI9">
            <v>38.659932488155548</v>
          </cell>
        </row>
        <row r="10">
          <cell r="EE10">
            <v>42.116852931682502</v>
          </cell>
          <cell r="EK10">
            <v>48.133546207637146</v>
          </cell>
          <cell r="EQ10">
            <v>48.133546207637146</v>
          </cell>
          <cell r="FC10">
            <v>489.93073818487807</v>
          </cell>
          <cell r="FD10" t="str">
            <v/>
          </cell>
          <cell r="FI10">
            <v>48.133546207637146</v>
          </cell>
        </row>
        <row r="11">
          <cell r="EE11">
            <v>51.00122473818513</v>
          </cell>
          <cell r="EK11">
            <v>58.287113986497289</v>
          </cell>
          <cell r="EQ11">
            <v>58.287113986497289</v>
          </cell>
          <cell r="FC11">
            <v>593.27955307684738</v>
          </cell>
          <cell r="FD11" t="str">
            <v/>
          </cell>
          <cell r="FI11">
            <v>58.287113986497289</v>
          </cell>
        </row>
        <row r="12">
          <cell r="EE12">
            <v>60.523258671700276</v>
          </cell>
          <cell r="EK12">
            <v>69.16943848194316</v>
          </cell>
          <cell r="EQ12">
            <v>69.16943848194316</v>
          </cell>
          <cell r="FC12">
            <v>704.04607026263579</v>
          </cell>
          <cell r="FD12" t="str">
            <v/>
          </cell>
          <cell r="FI12">
            <v>69.16943848194316</v>
          </cell>
        </row>
        <row r="13">
          <cell r="EE13">
            <v>70.728721951011877</v>
          </cell>
          <cell r="EK13">
            <v>80.832825086870713</v>
          </cell>
          <cell r="EQ13">
            <v>80.832825086870713</v>
          </cell>
          <cell r="FC13">
            <v>822.76268391993403</v>
          </cell>
          <cell r="FD13" t="str">
            <v/>
          </cell>
          <cell r="FI13">
            <v>80.832825086870713</v>
          </cell>
        </row>
        <row r="14">
          <cell r="EE14">
            <v>81.666666666666671</v>
          </cell>
          <cell r="EK14">
            <v>93.333333333333329</v>
          </cell>
          <cell r="EQ14">
            <v>93.333333333333329</v>
          </cell>
          <cell r="FC14">
            <v>950</v>
          </cell>
          <cell r="FD14" t="str">
            <v/>
          </cell>
          <cell r="FI14">
            <v>93.333333333333329</v>
          </cell>
        </row>
        <row r="15">
          <cell r="EE15">
            <v>82.02553397934814</v>
          </cell>
          <cell r="EK15">
            <v>97.460307429170186</v>
          </cell>
          <cell r="EQ15">
            <v>97.460307429170186</v>
          </cell>
          <cell r="FC15">
            <v>985.8867312681466</v>
          </cell>
          <cell r="FD15" t="str">
            <v/>
          </cell>
          <cell r="FI15">
            <v>97.460307429170186</v>
          </cell>
        </row>
        <row r="16">
          <cell r="EE16">
            <v>82.410158441651845</v>
          </cell>
          <cell r="EK16">
            <v>101.88348874566285</v>
          </cell>
          <cell r="EQ16">
            <v>101.88348874566285</v>
          </cell>
          <cell r="FC16">
            <v>1024.3491774985175</v>
          </cell>
          <cell r="FD16" t="str">
            <v/>
          </cell>
          <cell r="FI16">
            <v>101.88348874566285</v>
          </cell>
        </row>
        <row r="17">
          <cell r="EE17">
            <v>82.82238873339125</v>
          </cell>
          <cell r="EK17">
            <v>106.62413710066602</v>
          </cell>
          <cell r="EQ17">
            <v>106.62413710066602</v>
          </cell>
          <cell r="FC17">
            <v>1065.5722066724582</v>
          </cell>
          <cell r="FD17" t="str">
            <v/>
          </cell>
          <cell r="FI17">
            <v>106.62413710066602</v>
          </cell>
        </row>
        <row r="18">
          <cell r="EE18">
            <v>83.264206220531136</v>
          </cell>
          <cell r="EK18">
            <v>111.70503820277474</v>
          </cell>
          <cell r="EQ18">
            <v>111.70503820277474</v>
          </cell>
          <cell r="FC18">
            <v>1109.7539553864472</v>
          </cell>
          <cell r="FD18" t="str">
            <v/>
          </cell>
          <cell r="FI18">
            <v>111.70503820277474</v>
          </cell>
        </row>
        <row r="19">
          <cell r="EE19">
            <v>83.737734478532147</v>
          </cell>
          <cell r="EK19">
            <v>117.1506131697863</v>
          </cell>
          <cell r="EQ19">
            <v>117.1506131697863</v>
          </cell>
          <cell r="FC19">
            <v>1157.1067811865476</v>
          </cell>
          <cell r="FD19" t="str">
            <v/>
          </cell>
          <cell r="FI19">
            <v>117.1506131697863</v>
          </cell>
        </row>
        <row r="20">
          <cell r="EE20">
            <v>84.245249499218659</v>
          </cell>
          <cell r="EK20">
            <v>122.98703590768122</v>
          </cell>
          <cell r="EQ20">
            <v>122.98703590768122</v>
          </cell>
          <cell r="FC20">
            <v>1207.858283255199</v>
          </cell>
          <cell r="FD20" t="str">
            <v/>
          </cell>
          <cell r="FI20">
            <v>122.98703590768122</v>
          </cell>
        </row>
        <row r="21">
          <cell r="EE21">
            <v>84.789190630229029</v>
          </cell>
          <cell r="EK21">
            <v>129.24235891430041</v>
          </cell>
          <cell r="EQ21">
            <v>129.24235891430041</v>
          </cell>
          <cell r="FC21">
            <v>1262.2523963562355</v>
          </cell>
          <cell r="FD21" t="str">
            <v/>
          </cell>
          <cell r="FI21">
            <v>129.24235891430041</v>
          </cell>
        </row>
        <row r="22">
          <cell r="EE22">
            <v>85.37217229962792</v>
          </cell>
          <cell r="EK22">
            <v>135.94664811238761</v>
          </cell>
          <cell r="EQ22">
            <v>135.94664811238761</v>
          </cell>
          <cell r="FC22">
            <v>1320.550563296124</v>
          </cell>
          <cell r="FD22" t="str">
            <v/>
          </cell>
          <cell r="FI22">
            <v>135.94664811238761</v>
          </cell>
        </row>
        <row r="23">
          <cell r="EE23">
            <v>85.99699658203474</v>
          </cell>
          <cell r="EK23">
            <v>143.13212736006619</v>
          </cell>
          <cell r="EQ23">
            <v>143.13212736006619</v>
          </cell>
          <cell r="FC23">
            <v>1383.0329915368075</v>
          </cell>
          <cell r="FD23" t="str">
            <v/>
          </cell>
          <cell r="FI23">
            <v>143.13212736006619</v>
          </cell>
        </row>
        <row r="24">
          <cell r="EE24">
            <v>86.666666666666671</v>
          </cell>
          <cell r="EK24">
            <v>150.83333333333334</v>
          </cell>
          <cell r="EQ24">
            <v>150.83333333333334</v>
          </cell>
          <cell r="FC24">
            <v>1450</v>
          </cell>
          <cell r="FD24">
            <v>1450</v>
          </cell>
          <cell r="FI24">
            <v>150.83333333333334</v>
          </cell>
        </row>
        <row r="25">
          <cell r="EE25">
            <v>86.905911541787646</v>
          </cell>
          <cell r="EK25">
            <v>154.75694928531738</v>
          </cell>
          <cell r="EQ25">
            <v>154.75694928531738</v>
          </cell>
          <cell r="FC25">
            <v>1485.8867312681466</v>
          </cell>
          <cell r="FD25">
            <v>1458.9716828170367</v>
          </cell>
          <cell r="FI25">
            <v>154.75694928531738</v>
          </cell>
        </row>
        <row r="26">
          <cell r="EE26">
            <v>87.16232784999012</v>
          </cell>
          <cell r="EK26">
            <v>158.9621767398379</v>
          </cell>
          <cell r="EQ26">
            <v>158.9621767398379</v>
          </cell>
          <cell r="FC26">
            <v>1524.3491774985175</v>
          </cell>
          <cell r="FD26">
            <v>1468.5872943746294</v>
          </cell>
          <cell r="FI26">
            <v>158.9621767398379</v>
          </cell>
        </row>
        <row r="27">
          <cell r="EE27">
            <v>87.437148044483052</v>
          </cell>
          <cell r="EK27">
            <v>163.46922792952208</v>
          </cell>
          <cell r="EQ27">
            <v>163.46922792952208</v>
          </cell>
          <cell r="FC27">
            <v>1565.5722066724579</v>
          </cell>
          <cell r="FD27">
            <v>1478.8930516681146</v>
          </cell>
          <cell r="FI27">
            <v>163.46922792952208</v>
          </cell>
        </row>
        <row r="28">
          <cell r="EE28">
            <v>87.731693035909657</v>
          </cell>
          <cell r="EK28">
            <v>168.29976578891822</v>
          </cell>
          <cell r="EQ28">
            <v>168.29976578891822</v>
          </cell>
          <cell r="FC28">
            <v>1609.7539553864472</v>
          </cell>
          <cell r="FD28">
            <v>1489.9384888466118</v>
          </cell>
          <cell r="FI28">
            <v>168.29976578891822</v>
          </cell>
        </row>
        <row r="29">
          <cell r="EE29">
            <v>88.04737854124366</v>
          </cell>
          <cell r="EK29">
            <v>173.47700807639586</v>
          </cell>
          <cell r="EQ29">
            <v>173.47700807639586</v>
          </cell>
          <cell r="FC29">
            <v>1657.1067811865476</v>
          </cell>
          <cell r="FD29">
            <v>1501.7766952966369</v>
          </cell>
          <cell r="FI29">
            <v>173.47700807639586</v>
          </cell>
        </row>
        <row r="30">
          <cell r="EE30">
            <v>88.385721888367996</v>
          </cell>
          <cell r="EK30">
            <v>179.02583896923511</v>
          </cell>
          <cell r="EQ30">
            <v>179.02583896923511</v>
          </cell>
          <cell r="FC30">
            <v>1707.858283255199</v>
          </cell>
          <cell r="FD30">
            <v>1514.4645708137998</v>
          </cell>
          <cell r="FI30">
            <v>179.02583896923511</v>
          </cell>
        </row>
        <row r="31">
          <cell r="EE31">
            <v>88.748349309041572</v>
          </cell>
          <cell r="EK31">
            <v>184.97292866828175</v>
          </cell>
          <cell r="EQ31">
            <v>184.97292866828175</v>
          </cell>
          <cell r="FC31">
            <v>1762.2523963562355</v>
          </cell>
          <cell r="FD31">
            <v>1528.0630990890588</v>
          </cell>
          <cell r="FI31">
            <v>184.97292866828175</v>
          </cell>
        </row>
        <row r="32">
          <cell r="EE32">
            <v>89.137003755307489</v>
          </cell>
          <cell r="EK32">
            <v>191.34686158704289</v>
          </cell>
          <cell r="EQ32">
            <v>191.34686158704289</v>
          </cell>
          <cell r="FC32">
            <v>1820.550563296124</v>
          </cell>
          <cell r="FD32">
            <v>1542.637640824031</v>
          </cell>
          <cell r="FI32">
            <v>191.34686158704289</v>
          </cell>
        </row>
        <row r="33">
          <cell r="EE33">
            <v>89.553553276912055</v>
          </cell>
          <cell r="EK33">
            <v>198.1782737413576</v>
          </cell>
          <cell r="EQ33">
            <v>198.1782737413576</v>
          </cell>
          <cell r="FC33">
            <v>1883.0329915368072</v>
          </cell>
          <cell r="FD33">
            <v>1558.2582478842019</v>
          </cell>
          <cell r="FI33">
            <v>198.1782737413576</v>
          </cell>
        </row>
        <row r="34">
          <cell r="EE34">
            <v>90</v>
          </cell>
          <cell r="EK34">
            <v>205.5</v>
          </cell>
          <cell r="EQ34">
            <v>205.5</v>
          </cell>
          <cell r="FC34">
            <v>1950</v>
          </cell>
          <cell r="FD34">
            <v>1575</v>
          </cell>
          <cell r="FI34">
            <v>205.5</v>
          </cell>
        </row>
        <row r="35">
          <cell r="EE35">
            <v>91.220148863116975</v>
          </cell>
          <cell r="EK35">
            <v>210.48825564627236</v>
          </cell>
          <cell r="EQ35">
            <v>210.48825564627236</v>
          </cell>
          <cell r="FC35">
            <v>1985.8867312681464</v>
          </cell>
          <cell r="FD35">
            <v>1619.8584140851831</v>
          </cell>
          <cell r="FI35">
            <v>210.48825564627236</v>
          </cell>
        </row>
        <row r="36">
          <cell r="EE36">
            <v>92.527872034949596</v>
          </cell>
          <cell r="EK36">
            <v>215.83453567229392</v>
          </cell>
          <cell r="EQ36">
            <v>215.83453567229392</v>
          </cell>
          <cell r="FC36">
            <v>2024.3491774985175</v>
          </cell>
          <cell r="FD36">
            <v>1667.9364718731467</v>
          </cell>
          <cell r="FI36">
            <v>215.83453567229392</v>
          </cell>
        </row>
        <row r="37">
          <cell r="EE37">
            <v>93.929455026863579</v>
          </cell>
          <cell r="EK37">
            <v>221.56453672747168</v>
          </cell>
          <cell r="EQ37">
            <v>221.56453672747168</v>
          </cell>
          <cell r="FC37">
            <v>2065.5722066724579</v>
          </cell>
          <cell r="FD37">
            <v>1719.4652583405725</v>
          </cell>
          <cell r="FI37">
            <v>221.56453672747168</v>
          </cell>
        </row>
        <row r="38">
          <cell r="EE38">
            <v>95.431634483139192</v>
          </cell>
          <cell r="EK38">
            <v>227.70579979871613</v>
          </cell>
          <cell r="EQ38">
            <v>227.70579979871613</v>
          </cell>
          <cell r="FC38">
            <v>2109.7539553864472</v>
          </cell>
          <cell r="FD38">
            <v>1774.6924442330587</v>
          </cell>
          <cell r="FI38">
            <v>227.70579979871613</v>
          </cell>
        </row>
        <row r="39">
          <cell r="EE39">
            <v>97.041630560342611</v>
          </cell>
          <cell r="EK39">
            <v>234.2878425849301</v>
          </cell>
          <cell r="EQ39">
            <v>234.2878425849301</v>
          </cell>
          <cell r="FC39">
            <v>2157.1067811865473</v>
          </cell>
          <cell r="FD39">
            <v>1833.8834764831843</v>
          </cell>
          <cell r="FI39">
            <v>234.2878425849301</v>
          </cell>
        </row>
        <row r="40">
          <cell r="EE40">
            <v>98.76718163067676</v>
          </cell>
          <cell r="EK40">
            <v>241.34230137247266</v>
          </cell>
          <cell r="EQ40">
            <v>241.34230137247266</v>
          </cell>
          <cell r="FC40">
            <v>2207.8582832551992</v>
          </cell>
          <cell r="FD40">
            <v>1897.3228540689988</v>
          </cell>
          <cell r="FI40">
            <v>241.34230137247266</v>
          </cell>
        </row>
        <row r="41">
          <cell r="EE41">
            <v>100.616581476112</v>
          </cell>
          <cell r="EK41">
            <v>248.90308309351673</v>
          </cell>
          <cell r="EQ41">
            <v>248.90308309351673</v>
          </cell>
          <cell r="FC41">
            <v>2262.2523963562353</v>
          </cell>
          <cell r="FD41">
            <v>1965.3154954452943</v>
          </cell>
          <cell r="FI41">
            <v>248.90308309351673</v>
          </cell>
        </row>
        <row r="42">
          <cell r="EE42">
            <v>102.59871915206821</v>
          </cell>
          <cell r="EK42">
            <v>257.00652829816124</v>
          </cell>
          <cell r="EQ42">
            <v>257.00652829816124</v>
          </cell>
          <cell r="FC42">
            <v>2320.550563296124</v>
          </cell>
          <cell r="FD42">
            <v>2038.188204120155</v>
          </cell>
          <cell r="FI42">
            <v>257.00652829816124</v>
          </cell>
        </row>
        <row r="43">
          <cell r="EE43">
            <v>104.72312171225144</v>
          </cell>
          <cell r="EK43">
            <v>265.69158582361621</v>
          </cell>
          <cell r="EQ43">
            <v>265.69158582361621</v>
          </cell>
          <cell r="FC43">
            <v>2383.0329915368075</v>
          </cell>
          <cell r="FD43">
            <v>2116.2912394210089</v>
          </cell>
          <cell r="FI43">
            <v>265.69158582361621</v>
          </cell>
        </row>
        <row r="44">
          <cell r="EE44">
            <v>107</v>
          </cell>
          <cell r="EK44">
            <v>275</v>
          </cell>
          <cell r="EQ44">
            <v>275</v>
          </cell>
          <cell r="FC44">
            <v>2450</v>
          </cell>
          <cell r="FD44">
            <v>2200</v>
          </cell>
          <cell r="FI44">
            <v>275</v>
          </cell>
        </row>
        <row r="45">
          <cell r="EE45">
            <v>107.91870032046455</v>
          </cell>
          <cell r="EK45">
            <v>278.82791800193559</v>
          </cell>
          <cell r="EQ45">
            <v>278.82791800193559</v>
          </cell>
          <cell r="FC45">
            <v>2488.2791800193563</v>
          </cell>
          <cell r="FD45">
            <v>2219.1395900096782</v>
          </cell>
          <cell r="FI45">
            <v>278.82791800193559</v>
          </cell>
        </row>
        <row r="46">
          <cell r="EE46">
            <v>108.90333894396204</v>
          </cell>
          <cell r="EK46">
            <v>282.93057893317518</v>
          </cell>
          <cell r="EQ46">
            <v>282.93057893317518</v>
          </cell>
          <cell r="FC46">
            <v>2529.3057893317518</v>
          </cell>
          <cell r="FD46">
            <v>2239.6528946658759</v>
          </cell>
          <cell r="FI46">
            <v>282.93057893317518</v>
          </cell>
        </row>
        <row r="47">
          <cell r="EE47">
            <v>109.95864849081492</v>
          </cell>
          <cell r="EK47">
            <v>287.32770204506221</v>
          </cell>
          <cell r="EQ47">
            <v>287.32770204506221</v>
          </cell>
          <cell r="FC47">
            <v>2573.2770204506219</v>
          </cell>
          <cell r="FD47">
            <v>2261.6385102253112</v>
          </cell>
          <cell r="FI47">
            <v>287.32770204506221</v>
          </cell>
        </row>
        <row r="48">
          <cell r="EE48">
            <v>111.08970125789304</v>
          </cell>
          <cell r="EK48">
            <v>292.04042190788766</v>
          </cell>
          <cell r="EQ48">
            <v>292.04042190788766</v>
          </cell>
          <cell r="FC48">
            <v>2620.4042190788768</v>
          </cell>
          <cell r="FD48">
            <v>2285.2021095394384</v>
          </cell>
          <cell r="FI48">
            <v>292.04042190788766</v>
          </cell>
        </row>
        <row r="49">
          <cell r="EE49">
            <v>112.30193359837561</v>
          </cell>
          <cell r="EK49">
            <v>297.0913899932317</v>
          </cell>
          <cell r="EQ49">
            <v>297.0913899932317</v>
          </cell>
          <cell r="FC49">
            <v>2670.9138999323172</v>
          </cell>
          <cell r="FD49">
            <v>2310.4569499661588</v>
          </cell>
          <cell r="FI49">
            <v>297.0913899932317</v>
          </cell>
        </row>
        <row r="50">
          <cell r="EE50">
            <v>113.60117205133308</v>
          </cell>
          <cell r="EK50">
            <v>302.5048835472212</v>
          </cell>
          <cell r="EQ50">
            <v>302.5048835472212</v>
          </cell>
          <cell r="FC50">
            <v>2725.048835472212</v>
          </cell>
          <cell r="FD50">
            <v>2337.524417736106</v>
          </cell>
          <cell r="FI50">
            <v>302.5048835472212</v>
          </cell>
        </row>
        <row r="51">
          <cell r="EE51">
            <v>114.99366134671963</v>
          </cell>
          <cell r="EK51">
            <v>308.30692227799847</v>
          </cell>
          <cell r="EQ51">
            <v>308.30692227799847</v>
          </cell>
          <cell r="FC51">
            <v>2783.0692227799846</v>
          </cell>
          <cell r="FD51">
            <v>2366.5346113899923</v>
          </cell>
          <cell r="FI51">
            <v>308.30692227799847</v>
          </cell>
        </row>
        <row r="52">
          <cell r="EE52">
            <v>116.48609442038078</v>
          </cell>
          <cell r="EK52">
            <v>314.52539341825326</v>
          </cell>
          <cell r="EQ52">
            <v>314.52539341825326</v>
          </cell>
          <cell r="FC52">
            <v>2845.2539341825322</v>
          </cell>
          <cell r="FD52">
            <v>2397.6269670912661</v>
          </cell>
          <cell r="FI52">
            <v>314.52539341825326</v>
          </cell>
        </row>
        <row r="53">
          <cell r="EE53">
            <v>118.08564458334227</v>
          </cell>
          <cell r="EK53">
            <v>321.19018576392614</v>
          </cell>
          <cell r="EQ53">
            <v>321.19018576392614</v>
          </cell>
          <cell r="FC53">
            <v>2911.9018576392614</v>
          </cell>
          <cell r="FD53">
            <v>2430.9509288196305</v>
          </cell>
          <cell r="FI53">
            <v>321.19018576392614</v>
          </cell>
        </row>
        <row r="54">
          <cell r="EE54">
            <v>119.4</v>
          </cell>
          <cell r="EK54">
            <v>326.66666666666669</v>
          </cell>
          <cell r="EQ54">
            <v>326.66666666666669</v>
          </cell>
          <cell r="FC54">
            <v>2966.6666666666665</v>
          </cell>
          <cell r="FD54">
            <v>2483.3333333333335</v>
          </cell>
          <cell r="FI54">
            <v>326.66666666666669</v>
          </cell>
        </row>
        <row r="55">
          <cell r="EE55">
            <v>120.31870032046454</v>
          </cell>
          <cell r="EK55">
            <v>330.49458466860227</v>
          </cell>
          <cell r="EQ55">
            <v>330.49458466860227</v>
          </cell>
          <cell r="FC55">
            <v>3004.9458466860228</v>
          </cell>
          <cell r="FD55">
            <v>2559.8916933720457</v>
          </cell>
          <cell r="FI55">
            <v>330.49458466860227</v>
          </cell>
        </row>
        <row r="56">
          <cell r="EE56">
            <v>121.30333894396205</v>
          </cell>
          <cell r="EK56">
            <v>334.59724559984187</v>
          </cell>
          <cell r="EQ56">
            <v>334.59724559984187</v>
          </cell>
          <cell r="FC56">
            <v>3045.9724559984188</v>
          </cell>
          <cell r="FD56">
            <v>2641.9449119968376</v>
          </cell>
          <cell r="FI56">
            <v>334.59724559984187</v>
          </cell>
        </row>
        <row r="57">
          <cell r="EE57">
            <v>122.35864849081493</v>
          </cell>
          <cell r="EK57">
            <v>338.99436871172884</v>
          </cell>
          <cell r="EQ57">
            <v>338.99436871172884</v>
          </cell>
          <cell r="FC57">
            <v>3089.9436871172884</v>
          </cell>
          <cell r="FD57">
            <v>2729.8873742345768</v>
          </cell>
          <cell r="FI57">
            <v>338.99436871172884</v>
          </cell>
        </row>
        <row r="58">
          <cell r="EE58">
            <v>123.48970125789305</v>
          </cell>
          <cell r="EK58">
            <v>343.70708857455435</v>
          </cell>
          <cell r="EQ58">
            <v>343.70708857455435</v>
          </cell>
          <cell r="FC58">
            <v>3137.0708857455438</v>
          </cell>
          <cell r="FD58">
            <v>2824.1417714910872</v>
          </cell>
          <cell r="FI58">
            <v>343.70708857455435</v>
          </cell>
        </row>
        <row r="59">
          <cell r="EE59">
            <v>124.70193359837562</v>
          </cell>
          <cell r="EK59">
            <v>348.75805665989839</v>
          </cell>
          <cell r="EQ59">
            <v>348.75805665989839</v>
          </cell>
          <cell r="FC59">
            <v>3187.5805665989842</v>
          </cell>
          <cell r="FD59">
            <v>2925.1611331979684</v>
          </cell>
          <cell r="FI59">
            <v>348.75805665989839</v>
          </cell>
        </row>
        <row r="60">
          <cell r="EE60">
            <v>126.00117205133309</v>
          </cell>
          <cell r="EK60">
            <v>354.17155021388788</v>
          </cell>
          <cell r="EQ60">
            <v>354.17155021388788</v>
          </cell>
          <cell r="FC60">
            <v>3241.7155021388789</v>
          </cell>
          <cell r="FD60">
            <v>3033.4310042777574</v>
          </cell>
          <cell r="FI60">
            <v>354.17155021388788</v>
          </cell>
        </row>
        <row r="61">
          <cell r="EE61">
            <v>127.39366134671963</v>
          </cell>
          <cell r="EK61">
            <v>359.97358894466515</v>
          </cell>
          <cell r="EQ61">
            <v>359.97358894466515</v>
          </cell>
          <cell r="FC61">
            <v>3299.7358894466515</v>
          </cell>
          <cell r="FD61">
            <v>3149.4717788933026</v>
          </cell>
          <cell r="FI61">
            <v>359.97358894466515</v>
          </cell>
        </row>
        <row r="62">
          <cell r="EE62">
            <v>128.88609442038077</v>
          </cell>
          <cell r="EK62">
            <v>366.19206008491989</v>
          </cell>
          <cell r="EQ62">
            <v>366.19206008491989</v>
          </cell>
          <cell r="FC62">
            <v>3361.9206008491988</v>
          </cell>
          <cell r="FD62">
            <v>3273.8412016983975</v>
          </cell>
          <cell r="FI62">
            <v>366.19206008491989</v>
          </cell>
        </row>
        <row r="63">
          <cell r="EE63">
            <v>130.48564458334229</v>
          </cell>
          <cell r="EK63">
            <v>372.85685243059282</v>
          </cell>
          <cell r="EQ63">
            <v>372.85685243059282</v>
          </cell>
          <cell r="FC63">
            <v>3428.5685243059283</v>
          </cell>
          <cell r="FD63">
            <v>3407.1370486118567</v>
          </cell>
          <cell r="FI63">
            <v>372.85685243059282</v>
          </cell>
        </row>
        <row r="64">
          <cell r="EE64">
            <v>132.19999999999999</v>
          </cell>
          <cell r="EK64">
            <v>377.5</v>
          </cell>
          <cell r="EQ64">
            <v>377.5</v>
          </cell>
          <cell r="FC64">
            <v>3475</v>
          </cell>
          <cell r="FD64">
            <v>3500</v>
          </cell>
          <cell r="FI64">
            <v>377.5</v>
          </cell>
        </row>
        <row r="65">
          <cell r="EE65">
            <v>134.03740064092909</v>
          </cell>
          <cell r="EK65">
            <v>381.32791800193559</v>
          </cell>
          <cell r="EQ65">
            <v>381.32791800193559</v>
          </cell>
          <cell r="FC65">
            <v>3513.2791800193563</v>
          </cell>
          <cell r="FD65">
            <v>3576.5583600387122</v>
          </cell>
          <cell r="FI65">
            <v>381.32791800193559</v>
          </cell>
        </row>
        <row r="66">
          <cell r="EE66">
            <v>136.0066778879241</v>
          </cell>
          <cell r="EK66">
            <v>385.43057893317518</v>
          </cell>
          <cell r="EQ66">
            <v>385.43057893317518</v>
          </cell>
          <cell r="FC66">
            <v>3554.3057893317518</v>
          </cell>
          <cell r="FD66">
            <v>3658.6115786635037</v>
          </cell>
          <cell r="FI66">
            <v>385.43057893317518</v>
          </cell>
        </row>
        <row r="67">
          <cell r="EE67">
            <v>138.11729698162983</v>
          </cell>
          <cell r="EK67">
            <v>389.82770204506215</v>
          </cell>
          <cell r="EQ67">
            <v>389.82770204506215</v>
          </cell>
          <cell r="FC67">
            <v>3598.2770204506219</v>
          </cell>
          <cell r="FD67">
            <v>3746.5540409012438</v>
          </cell>
          <cell r="FI67">
            <v>389.82770204506215</v>
          </cell>
        </row>
        <row r="68">
          <cell r="EE68">
            <v>140.37940251578607</v>
          </cell>
          <cell r="EK68">
            <v>394.54042190788766</v>
          </cell>
          <cell r="EQ68">
            <v>394.54042190788766</v>
          </cell>
          <cell r="FC68">
            <v>3645.4042190788768</v>
          </cell>
          <cell r="FD68">
            <v>3840.8084381577532</v>
          </cell>
          <cell r="FI68">
            <v>394.54042190788766</v>
          </cell>
        </row>
        <row r="69">
          <cell r="EE69">
            <v>142.80386719675121</v>
          </cell>
          <cell r="EK69">
            <v>399.5913899932317</v>
          </cell>
          <cell r="EQ69">
            <v>399.5913899932317</v>
          </cell>
          <cell r="FC69">
            <v>3695.9138999323172</v>
          </cell>
          <cell r="FD69">
            <v>3941.8277998646345</v>
          </cell>
          <cell r="FI69">
            <v>399.5913899932317</v>
          </cell>
        </row>
        <row r="70">
          <cell r="EE70">
            <v>143</v>
          </cell>
          <cell r="EK70">
            <v>400</v>
          </cell>
          <cell r="EQ70">
            <v>400</v>
          </cell>
          <cell r="FC70">
            <v>3700</v>
          </cell>
          <cell r="FD70">
            <v>3950</v>
          </cell>
          <cell r="FI70">
            <v>400</v>
          </cell>
        </row>
        <row r="71">
          <cell r="EE71">
            <v>143</v>
          </cell>
          <cell r="EK71">
            <v>400</v>
          </cell>
          <cell r="EQ71">
            <v>400</v>
          </cell>
          <cell r="FC71">
            <v>3700</v>
          </cell>
          <cell r="FD71">
            <v>3950</v>
          </cell>
          <cell r="FI71">
            <v>400</v>
          </cell>
        </row>
        <row r="72">
          <cell r="EE72">
            <v>143</v>
          </cell>
          <cell r="EK72">
            <v>400</v>
          </cell>
          <cell r="EQ72">
            <v>400</v>
          </cell>
          <cell r="FC72">
            <v>3700</v>
          </cell>
          <cell r="FD72">
            <v>3950</v>
          </cell>
          <cell r="FI72">
            <v>400</v>
          </cell>
        </row>
        <row r="73">
          <cell r="EE73">
            <v>143</v>
          </cell>
          <cell r="EK73">
            <v>400</v>
          </cell>
          <cell r="EQ73">
            <v>400</v>
          </cell>
          <cell r="FC73">
            <v>3700</v>
          </cell>
          <cell r="FD73">
            <v>3950</v>
          </cell>
          <cell r="FI73">
            <v>400</v>
          </cell>
        </row>
        <row r="74">
          <cell r="EE74">
            <v>143</v>
          </cell>
          <cell r="EK74">
            <v>400</v>
          </cell>
          <cell r="EQ74">
            <v>400</v>
          </cell>
          <cell r="FC74">
            <v>3700</v>
          </cell>
          <cell r="FD74">
            <v>3950</v>
          </cell>
          <cell r="FI74">
            <v>400</v>
          </cell>
        </row>
        <row r="75">
          <cell r="EE75">
            <v>143</v>
          </cell>
          <cell r="EK75">
            <v>400</v>
          </cell>
          <cell r="EQ75">
            <v>400</v>
          </cell>
          <cell r="FC75">
            <v>3700</v>
          </cell>
          <cell r="FD75">
            <v>3950</v>
          </cell>
          <cell r="FI75">
            <v>400</v>
          </cell>
        </row>
        <row r="76">
          <cell r="EE76">
            <v>143</v>
          </cell>
          <cell r="EK76">
            <v>400</v>
          </cell>
          <cell r="EQ76">
            <v>400</v>
          </cell>
          <cell r="FC76">
            <v>3700</v>
          </cell>
          <cell r="FD76">
            <v>3950</v>
          </cell>
          <cell r="FI76">
            <v>400</v>
          </cell>
        </row>
        <row r="77">
          <cell r="EE77">
            <v>143</v>
          </cell>
          <cell r="EK77">
            <v>400</v>
          </cell>
          <cell r="EQ77">
            <v>400</v>
          </cell>
          <cell r="FC77">
            <v>3700</v>
          </cell>
          <cell r="FD77">
            <v>3950</v>
          </cell>
          <cell r="FI77">
            <v>400</v>
          </cell>
        </row>
        <row r="78">
          <cell r="EE78">
            <v>143</v>
          </cell>
          <cell r="EK78">
            <v>400</v>
          </cell>
          <cell r="EQ78">
            <v>400</v>
          </cell>
          <cell r="FC78">
            <v>3700</v>
          </cell>
          <cell r="FD78">
            <v>3950</v>
          </cell>
          <cell r="FI78">
            <v>400</v>
          </cell>
        </row>
        <row r="79">
          <cell r="EE79">
            <v>143</v>
          </cell>
          <cell r="EK79">
            <v>400</v>
          </cell>
          <cell r="EQ79">
            <v>400</v>
          </cell>
          <cell r="FC79">
            <v>3700</v>
          </cell>
          <cell r="FD79">
            <v>3950</v>
          </cell>
          <cell r="FI79">
            <v>400</v>
          </cell>
        </row>
        <row r="80">
          <cell r="EE80">
            <v>143</v>
          </cell>
          <cell r="EK80">
            <v>400</v>
          </cell>
          <cell r="EQ80">
            <v>400</v>
          </cell>
          <cell r="FC80">
            <v>3700</v>
          </cell>
          <cell r="FD80">
            <v>3950</v>
          </cell>
          <cell r="FI80">
            <v>400</v>
          </cell>
        </row>
        <row r="81">
          <cell r="EE81">
            <v>143</v>
          </cell>
          <cell r="EK81">
            <v>400</v>
          </cell>
          <cell r="EQ81">
            <v>400</v>
          </cell>
          <cell r="FC81">
            <v>3700</v>
          </cell>
          <cell r="FD81">
            <v>3950</v>
          </cell>
          <cell r="FI81">
            <v>400</v>
          </cell>
        </row>
        <row r="82">
          <cell r="EE82">
            <v>143</v>
          </cell>
          <cell r="EK82">
            <v>400</v>
          </cell>
          <cell r="EQ82">
            <v>400</v>
          </cell>
          <cell r="FC82">
            <v>3700</v>
          </cell>
          <cell r="FD82">
            <v>3950</v>
          </cell>
          <cell r="FI82">
            <v>400</v>
          </cell>
        </row>
        <row r="83">
          <cell r="EE83">
            <v>143</v>
          </cell>
          <cell r="EK83">
            <v>400</v>
          </cell>
          <cell r="EQ83">
            <v>400</v>
          </cell>
          <cell r="FC83">
            <v>3700</v>
          </cell>
          <cell r="FD83">
            <v>3950</v>
          </cell>
          <cell r="FI83">
            <v>400</v>
          </cell>
        </row>
        <row r="84">
          <cell r="EE84">
            <v>143</v>
          </cell>
          <cell r="EK84">
            <v>400</v>
          </cell>
          <cell r="EQ84">
            <v>400</v>
          </cell>
          <cell r="FC84">
            <v>3700</v>
          </cell>
          <cell r="FD84">
            <v>3950</v>
          </cell>
          <cell r="FI84">
            <v>400</v>
          </cell>
        </row>
        <row r="85">
          <cell r="EE85">
            <v>143</v>
          </cell>
          <cell r="EK85">
            <v>400</v>
          </cell>
          <cell r="EQ85">
            <v>400</v>
          </cell>
          <cell r="FC85">
            <v>3700</v>
          </cell>
          <cell r="FD85">
            <v>3950</v>
          </cell>
          <cell r="FI85">
            <v>400</v>
          </cell>
        </row>
        <row r="86">
          <cell r="EE86">
            <v>143</v>
          </cell>
          <cell r="EK86">
            <v>400</v>
          </cell>
          <cell r="EQ86">
            <v>400</v>
          </cell>
          <cell r="FC86">
            <v>3700</v>
          </cell>
          <cell r="FD86">
            <v>3950</v>
          </cell>
          <cell r="FI86">
            <v>400</v>
          </cell>
        </row>
        <row r="87">
          <cell r="EE87">
            <v>143</v>
          </cell>
          <cell r="EK87">
            <v>400</v>
          </cell>
          <cell r="EQ87">
            <v>400</v>
          </cell>
          <cell r="FC87">
            <v>3700</v>
          </cell>
          <cell r="FD87">
            <v>3950</v>
          </cell>
          <cell r="FI87">
            <v>400</v>
          </cell>
        </row>
        <row r="88">
          <cell r="EE88">
            <v>143</v>
          </cell>
          <cell r="EK88">
            <v>400</v>
          </cell>
          <cell r="EQ88">
            <v>400</v>
          </cell>
          <cell r="FC88">
            <v>3700</v>
          </cell>
          <cell r="FD88">
            <v>3950</v>
          </cell>
          <cell r="FI88">
            <v>400</v>
          </cell>
        </row>
        <row r="89">
          <cell r="EE89">
            <v>143</v>
          </cell>
          <cell r="EK89">
            <v>400</v>
          </cell>
          <cell r="EQ89">
            <v>400</v>
          </cell>
          <cell r="FC89">
            <v>3700</v>
          </cell>
          <cell r="FD89">
            <v>3950</v>
          </cell>
          <cell r="FI89">
            <v>400</v>
          </cell>
        </row>
        <row r="90">
          <cell r="EE90">
            <v>143</v>
          </cell>
          <cell r="EK90">
            <v>400</v>
          </cell>
          <cell r="EQ90">
            <v>400</v>
          </cell>
          <cell r="FC90">
            <v>3700</v>
          </cell>
          <cell r="FD90">
            <v>3950</v>
          </cell>
          <cell r="FI90">
            <v>400</v>
          </cell>
        </row>
        <row r="91">
          <cell r="EE91">
            <v>143</v>
          </cell>
          <cell r="EK91">
            <v>400</v>
          </cell>
          <cell r="EQ91">
            <v>400</v>
          </cell>
          <cell r="FC91">
            <v>3700</v>
          </cell>
          <cell r="FD91">
            <v>3950</v>
          </cell>
          <cell r="FI91">
            <v>400</v>
          </cell>
        </row>
        <row r="92">
          <cell r="EE92">
            <v>143</v>
          </cell>
          <cell r="EK92">
            <v>400</v>
          </cell>
          <cell r="EQ92">
            <v>400</v>
          </cell>
          <cell r="FC92">
            <v>3700</v>
          </cell>
          <cell r="FD92">
            <v>3950</v>
          </cell>
          <cell r="FI92">
            <v>400</v>
          </cell>
        </row>
        <row r="93">
          <cell r="EE93">
            <v>143</v>
          </cell>
          <cell r="EK93">
            <v>400</v>
          </cell>
          <cell r="EQ93">
            <v>400</v>
          </cell>
          <cell r="FC93">
            <v>3700</v>
          </cell>
          <cell r="FD93">
            <v>3950</v>
          </cell>
          <cell r="FI93">
            <v>400</v>
          </cell>
        </row>
        <row r="94">
          <cell r="EE94">
            <v>143</v>
          </cell>
          <cell r="EK94">
            <v>400</v>
          </cell>
          <cell r="EQ94">
            <v>400</v>
          </cell>
          <cell r="FC94">
            <v>3700</v>
          </cell>
          <cell r="FD94">
            <v>3950</v>
          </cell>
          <cell r="FI94">
            <v>400</v>
          </cell>
        </row>
        <row r="95">
          <cell r="EE95">
            <v>143</v>
          </cell>
          <cell r="EK95">
            <v>400</v>
          </cell>
          <cell r="EQ95">
            <v>400</v>
          </cell>
          <cell r="FC95">
            <v>3700</v>
          </cell>
          <cell r="FD95">
            <v>3950</v>
          </cell>
          <cell r="FI95">
            <v>400</v>
          </cell>
        </row>
        <row r="96">
          <cell r="EE96">
            <v>143</v>
          </cell>
          <cell r="EK96">
            <v>400</v>
          </cell>
          <cell r="EQ96">
            <v>400</v>
          </cell>
          <cell r="FC96">
            <v>3700</v>
          </cell>
          <cell r="FD96">
            <v>3950</v>
          </cell>
          <cell r="FI96">
            <v>400</v>
          </cell>
        </row>
        <row r="97">
          <cell r="EE97">
            <v>143</v>
          </cell>
          <cell r="EK97">
            <v>400</v>
          </cell>
          <cell r="EQ97">
            <v>400</v>
          </cell>
          <cell r="FC97">
            <v>3700</v>
          </cell>
          <cell r="FD97">
            <v>3950</v>
          </cell>
          <cell r="FI97">
            <v>400</v>
          </cell>
        </row>
        <row r="98">
          <cell r="EE98">
            <v>143</v>
          </cell>
          <cell r="EK98">
            <v>400</v>
          </cell>
          <cell r="EQ98">
            <v>400</v>
          </cell>
          <cell r="FC98">
            <v>3700</v>
          </cell>
          <cell r="FD98">
            <v>3950</v>
          </cell>
          <cell r="FI98">
            <v>400</v>
          </cell>
        </row>
        <row r="99">
          <cell r="EE99">
            <v>143</v>
          </cell>
          <cell r="EK99">
            <v>400</v>
          </cell>
          <cell r="EQ99">
            <v>400</v>
          </cell>
          <cell r="FC99">
            <v>3700</v>
          </cell>
          <cell r="FD99">
            <v>3950</v>
          </cell>
          <cell r="FI99">
            <v>400</v>
          </cell>
        </row>
        <row r="100">
          <cell r="EE100">
            <v>143</v>
          </cell>
          <cell r="EK100">
            <v>400</v>
          </cell>
          <cell r="EQ100">
            <v>400</v>
          </cell>
          <cell r="FC100">
            <v>3700</v>
          </cell>
          <cell r="FD100">
            <v>3950</v>
          </cell>
          <cell r="FI100">
            <v>400</v>
          </cell>
        </row>
        <row r="101">
          <cell r="EE101">
            <v>143</v>
          </cell>
          <cell r="EK101">
            <v>400</v>
          </cell>
          <cell r="EQ101">
            <v>400</v>
          </cell>
          <cell r="FC101">
            <v>3700</v>
          </cell>
          <cell r="FD101">
            <v>3950</v>
          </cell>
          <cell r="FI101">
            <v>400</v>
          </cell>
        </row>
        <row r="102">
          <cell r="EE102">
            <v>143</v>
          </cell>
          <cell r="EK102">
            <v>400</v>
          </cell>
          <cell r="EQ102">
            <v>400</v>
          </cell>
          <cell r="FC102">
            <v>3700</v>
          </cell>
          <cell r="FD102">
            <v>3950</v>
          </cell>
          <cell r="FI102">
            <v>400</v>
          </cell>
        </row>
        <row r="103">
          <cell r="EE103">
            <v>143</v>
          </cell>
          <cell r="EK103">
            <v>400</v>
          </cell>
          <cell r="EQ103">
            <v>400</v>
          </cell>
          <cell r="FC103">
            <v>3700</v>
          </cell>
          <cell r="FD103">
            <v>3950</v>
          </cell>
          <cell r="FI103">
            <v>400</v>
          </cell>
        </row>
        <row r="104">
          <cell r="EE104">
            <v>143</v>
          </cell>
          <cell r="EK104">
            <v>400</v>
          </cell>
          <cell r="EQ104">
            <v>400</v>
          </cell>
          <cell r="FC104">
            <v>3700</v>
          </cell>
          <cell r="FD104">
            <v>3950</v>
          </cell>
          <cell r="FI104">
            <v>400</v>
          </cell>
        </row>
      </sheetData>
      <sheetData sheetId="25">
        <row r="5">
          <cell r="EE5">
            <v>4.5426620663595543</v>
          </cell>
          <cell r="EK5">
            <v>5.5624433465627163</v>
          </cell>
          <cell r="EQ5">
            <v>5.5624433465627163</v>
          </cell>
          <cell r="FC5">
            <v>58.405655138908514</v>
          </cell>
          <cell r="FD5" t="str">
            <v/>
          </cell>
          <cell r="FI5">
            <v>5.5624433465627163</v>
          </cell>
        </row>
        <row r="6">
          <cell r="EE6">
            <v>9.4720852133111322</v>
          </cell>
          <cell r="EK6">
            <v>11.598471689768743</v>
          </cell>
          <cell r="EQ6">
            <v>11.598471689768743</v>
          </cell>
          <cell r="FC6">
            <v>121.78395274257173</v>
          </cell>
          <cell r="FD6" t="str">
            <v/>
          </cell>
          <cell r="FI6">
            <v>11.598471689768743</v>
          </cell>
        </row>
        <row r="7">
          <cell r="EE7">
            <v>14.723899130071175</v>
          </cell>
          <cell r="EK7">
            <v>18.029264240903473</v>
          </cell>
          <cell r="EQ7">
            <v>18.029264240903473</v>
          </cell>
          <cell r="FC7">
            <v>189.30727452948645</v>
          </cell>
          <cell r="FD7" t="str">
            <v/>
          </cell>
          <cell r="FI7">
            <v>18.029264240903473</v>
          </cell>
        </row>
        <row r="8">
          <cell r="EE8">
            <v>20.483119646465632</v>
          </cell>
          <cell r="EK8">
            <v>25.081370995672202</v>
          </cell>
          <cell r="EQ8">
            <v>25.081370995672202</v>
          </cell>
          <cell r="FC8">
            <v>263.35439545455813</v>
          </cell>
          <cell r="FD8" t="str">
            <v/>
          </cell>
          <cell r="FI8">
            <v>25.081370995672202</v>
          </cell>
        </row>
        <row r="9">
          <cell r="EE9">
            <v>26.72367833243753</v>
          </cell>
          <cell r="EK9">
            <v>32.722871427474516</v>
          </cell>
          <cell r="EQ9">
            <v>32.722871427474516</v>
          </cell>
          <cell r="FC9">
            <v>343.59014998848249</v>
          </cell>
          <cell r="FD9" t="str">
            <v/>
          </cell>
          <cell r="FI9">
            <v>32.722871427474516</v>
          </cell>
        </row>
        <row r="10">
          <cell r="EE10">
            <v>33.48289808068759</v>
          </cell>
          <cell r="EK10">
            <v>40.999467037576643</v>
          </cell>
          <cell r="EQ10">
            <v>40.999467037576643</v>
          </cell>
          <cell r="FC10">
            <v>430.49440389455469</v>
          </cell>
          <cell r="FD10" t="str">
            <v/>
          </cell>
          <cell r="FI10">
            <v>40.999467037576643</v>
          </cell>
        </row>
        <row r="11">
          <cell r="EE11">
            <v>40.545973666857186</v>
          </cell>
          <cell r="EK11">
            <v>49.648131020641451</v>
          </cell>
          <cell r="EQ11">
            <v>49.648131020641451</v>
          </cell>
          <cell r="FC11">
            <v>521.30537571673528</v>
          </cell>
          <cell r="FD11" t="str">
            <v/>
          </cell>
          <cell r="FI11">
            <v>49.648131020641451</v>
          </cell>
        </row>
        <row r="12">
          <cell r="EE12">
            <v>48.115990644001727</v>
          </cell>
          <cell r="EK12">
            <v>58.917539564083739</v>
          </cell>
          <cell r="EQ12">
            <v>58.917539564083739</v>
          </cell>
          <cell r="FC12">
            <v>618.63416542287928</v>
          </cell>
          <cell r="FD12" t="str">
            <v/>
          </cell>
          <cell r="FI12">
            <v>58.917539564083739</v>
          </cell>
        </row>
        <row r="13">
          <cell r="EE13">
            <v>56.22933395105445</v>
          </cell>
          <cell r="EK13">
            <v>68.852245654352387</v>
          </cell>
          <cell r="EQ13">
            <v>68.852245654352387</v>
          </cell>
          <cell r="FC13">
            <v>722.94857937070003</v>
          </cell>
          <cell r="FD13" t="str">
            <v/>
          </cell>
          <cell r="FI13">
            <v>68.852245654352387</v>
          </cell>
        </row>
        <row r="14">
          <cell r="EE14">
            <v>64.925000000000011</v>
          </cell>
          <cell r="EK14">
            <v>79.5</v>
          </cell>
          <cell r="EQ14">
            <v>79.5</v>
          </cell>
          <cell r="FC14">
            <v>834.75</v>
          </cell>
          <cell r="FD14" t="str">
            <v/>
          </cell>
          <cell r="FI14">
            <v>79.5</v>
          </cell>
        </row>
        <row r="15">
          <cell r="EE15">
            <v>74.244784110337662</v>
          </cell>
          <cell r="EK15">
            <v>90.911980543270602</v>
          </cell>
          <cell r="EQ15">
            <v>90.911980543270602</v>
          </cell>
          <cell r="FC15">
            <v>954.57579570434143</v>
          </cell>
          <cell r="FD15" t="str">
            <v/>
          </cell>
          <cell r="FI15">
            <v>90.911980543270602</v>
          </cell>
        </row>
        <row r="16">
          <cell r="EE16">
            <v>81.745242627779888</v>
          </cell>
          <cell r="EK16">
            <v>100.92981553983971</v>
          </cell>
          <cell r="EQ16">
            <v>100.92981553983971</v>
          </cell>
          <cell r="FC16">
            <v>1057.8575961113215</v>
          </cell>
          <cell r="FD16" t="str">
            <v/>
          </cell>
          <cell r="FI16">
            <v>100.92981553983971</v>
          </cell>
        </row>
        <row r="17">
          <cell r="EE17">
            <v>82.072965709712719</v>
          </cell>
          <cell r="EK17">
            <v>104.80787200937817</v>
          </cell>
          <cell r="EQ17">
            <v>104.80787200937817</v>
          </cell>
          <cell r="FC17">
            <v>1090.6299043046042</v>
          </cell>
          <cell r="FD17" t="str">
            <v/>
          </cell>
          <cell r="FI17">
            <v>104.80787200937817</v>
          </cell>
        </row>
        <row r="18">
          <cell r="EE18">
            <v>82.424210611988926</v>
          </cell>
          <cell r="EK18">
            <v>108.96427001964668</v>
          </cell>
          <cell r="EQ18">
            <v>108.96427001964668</v>
          </cell>
          <cell r="FC18">
            <v>1125.7543945322254</v>
          </cell>
          <cell r="FD18" t="str">
            <v/>
          </cell>
          <cell r="FI18">
            <v>108.96427001964668</v>
          </cell>
        </row>
        <row r="19">
          <cell r="EE19">
            <v>82.800665577099721</v>
          </cell>
          <cell r="EK19">
            <v>113.41898710679112</v>
          </cell>
          <cell r="EQ19">
            <v>113.41898710679112</v>
          </cell>
          <cell r="FC19">
            <v>1163.3998910433052</v>
          </cell>
          <cell r="FD19" t="str">
            <v/>
          </cell>
          <cell r="FI19">
            <v>113.41898710679112</v>
          </cell>
        </row>
        <row r="20">
          <cell r="EE20">
            <v>83.204140018545502</v>
          </cell>
          <cell r="EK20">
            <v>118.19343466389951</v>
          </cell>
          <cell r="EQ20">
            <v>118.19343466389951</v>
          </cell>
          <cell r="FC20">
            <v>1203.7473351878832</v>
          </cell>
          <cell r="FD20" t="str">
            <v/>
          </cell>
          <cell r="FI20">
            <v>118.19343466389951</v>
          </cell>
        </row>
        <row r="21">
          <cell r="EE21">
            <v>83.608460597880935</v>
          </cell>
          <cell r="EK21">
            <v>122.97789485270208</v>
          </cell>
          <cell r="EQ21">
            <v>122.97789485270208</v>
          </cell>
          <cell r="FC21">
            <v>1244.1793931214261</v>
          </cell>
          <cell r="FD21" t="str">
            <v/>
          </cell>
          <cell r="FI21">
            <v>122.97789485270208</v>
          </cell>
        </row>
        <row r="22">
          <cell r="EE22">
            <v>84.069016116706052</v>
          </cell>
          <cell r="EK22">
            <v>128.42780182546602</v>
          </cell>
          <cell r="EQ22">
            <v>128.42780182546602</v>
          </cell>
          <cell r="FC22">
            <v>1290.234945003938</v>
          </cell>
          <cell r="FD22" t="str">
            <v/>
          </cell>
          <cell r="FI22">
            <v>128.42780182546602</v>
          </cell>
        </row>
        <row r="23">
          <cell r="EE23">
            <v>84.562627299807446</v>
          </cell>
          <cell r="EK23">
            <v>134.26886749216587</v>
          </cell>
          <cell r="EQ23">
            <v>134.26886749216587</v>
          </cell>
          <cell r="FC23">
            <v>1339.5960633140778</v>
          </cell>
          <cell r="FD23" t="str">
            <v/>
          </cell>
          <cell r="FI23">
            <v>134.26886749216587</v>
          </cell>
        </row>
        <row r="24">
          <cell r="EE24">
            <v>85.091666666666669</v>
          </cell>
          <cell r="EK24">
            <v>140.52916666666667</v>
          </cell>
          <cell r="EQ24">
            <v>140.52916666666667</v>
          </cell>
          <cell r="FC24">
            <v>1392.5</v>
          </cell>
          <cell r="FD24" t="str">
            <v/>
          </cell>
          <cell r="FI24">
            <v>140.52916666666667</v>
          </cell>
        </row>
        <row r="25">
          <cell r="EE25">
            <v>85.658677020703394</v>
          </cell>
          <cell r="EK25">
            <v>147.23878918943447</v>
          </cell>
          <cell r="EQ25">
            <v>147.23878918943447</v>
          </cell>
          <cell r="FC25">
            <v>1449.2010354036715</v>
          </cell>
          <cell r="FD25" t="str">
            <v/>
          </cell>
          <cell r="FI25">
            <v>147.23878918943447</v>
          </cell>
        </row>
        <row r="26">
          <cell r="EE26">
            <v>86.266383671143245</v>
          </cell>
          <cell r="EK26">
            <v>154.4299845529728</v>
          </cell>
          <cell r="EQ26">
            <v>154.4299845529728</v>
          </cell>
          <cell r="FC26">
            <v>1509.9717004476574</v>
          </cell>
          <cell r="FD26" t="str">
            <v/>
          </cell>
          <cell r="FI26">
            <v>154.4299845529728</v>
          </cell>
        </row>
        <row r="27">
          <cell r="EE27">
            <v>87.013939863837692</v>
          </cell>
          <cell r="EK27">
            <v>160.66872784479193</v>
          </cell>
          <cell r="EQ27">
            <v>160.66872784479193</v>
          </cell>
          <cell r="FC27">
            <v>1563.8072475983661</v>
          </cell>
          <cell r="FD27">
            <v>1453.1380108178105</v>
          </cell>
          <cell r="FI27">
            <v>160.66872784479193</v>
          </cell>
        </row>
        <row r="28">
          <cell r="EE28">
            <v>87.979605618229783</v>
          </cell>
          <cell r="EK28">
            <v>164.84552309571674</v>
          </cell>
          <cell r="EQ28">
            <v>164.84552309571674</v>
          </cell>
          <cell r="FC28">
            <v>1602.2011872308226</v>
          </cell>
          <cell r="FD28">
            <v>1461.8639061888234</v>
          </cell>
          <cell r="FI28">
            <v>164.84552309571674</v>
          </cell>
        </row>
        <row r="29">
          <cell r="EE29">
            <v>89.014580547467318</v>
          </cell>
          <cell r="EK29">
            <v>169.32210140410558</v>
          </cell>
          <cell r="EQ29">
            <v>169.32210140410558</v>
          </cell>
          <cell r="FC29">
            <v>1643.3507928511099</v>
          </cell>
          <cell r="FD29">
            <v>1471.2160892843431</v>
          </cell>
          <cell r="FI29">
            <v>169.32210140410558</v>
          </cell>
        </row>
        <row r="30">
          <cell r="EE30">
            <v>90.12383921101447</v>
          </cell>
          <cell r="EK30">
            <v>174.11997923800232</v>
          </cell>
          <cell r="EQ30">
            <v>174.11997923800232</v>
          </cell>
          <cell r="FC30">
            <v>1687.453848148768</v>
          </cell>
          <cell r="FD30">
            <v>1481.2395109429019</v>
          </cell>
          <cell r="FI30">
            <v>174.11997923800232</v>
          </cell>
        </row>
        <row r="31">
          <cell r="EE31">
            <v>91.312713209692788</v>
          </cell>
          <cell r="EK31">
            <v>179.26221737686399</v>
          </cell>
          <cell r="EQ31">
            <v>179.26221737686399</v>
          </cell>
          <cell r="FC31">
            <v>1734.7223324335687</v>
          </cell>
          <cell r="FD31">
            <v>1491.9823482803565</v>
          </cell>
          <cell r="FI31">
            <v>179.26221737686399</v>
          </cell>
        </row>
        <row r="32">
          <cell r="EE32">
            <v>92.586916811775623</v>
          </cell>
          <cell r="EK32">
            <v>184.7735317521379</v>
          </cell>
          <cell r="EQ32">
            <v>184.7735317521379</v>
          </cell>
          <cell r="FC32">
            <v>1785.3834395043318</v>
          </cell>
          <cell r="FD32">
            <v>1503.4962362509846</v>
          </cell>
          <cell r="FI32">
            <v>184.7735317521379</v>
          </cell>
        </row>
        <row r="33">
          <cell r="EE33">
            <v>93.95257441835615</v>
          </cell>
          <cell r="EK33">
            <v>190.68041224325128</v>
          </cell>
          <cell r="EQ33">
            <v>190.68041224325128</v>
          </cell>
          <cell r="FC33">
            <v>1839.6806696454855</v>
          </cell>
          <cell r="FD33">
            <v>1515.8365158285194</v>
          </cell>
          <cell r="FI33">
            <v>190.68041224325128</v>
          </cell>
        </row>
        <row r="34">
          <cell r="EE34">
            <v>95.416250000000005</v>
          </cell>
          <cell r="EK34">
            <v>197.01124999999999</v>
          </cell>
          <cell r="EQ34">
            <v>197.01124999999999</v>
          </cell>
          <cell r="FC34">
            <v>1897.875</v>
          </cell>
          <cell r="FD34">
            <v>1529.0625</v>
          </cell>
          <cell r="FI34">
            <v>197.01124999999999</v>
          </cell>
        </row>
        <row r="35">
          <cell r="EE35">
            <v>96.984978646168244</v>
          </cell>
          <cell r="EK35">
            <v>203.79647390330601</v>
          </cell>
          <cell r="EQ35">
            <v>203.79647390330601</v>
          </cell>
          <cell r="FC35">
            <v>1960.2461389440386</v>
          </cell>
          <cell r="FD35">
            <v>1543.2377588509178</v>
          </cell>
          <cell r="FI35">
            <v>203.79647390330601</v>
          </cell>
        </row>
        <row r="36">
          <cell r="EE36">
            <v>98.666300379051862</v>
          </cell>
          <cell r="EK36">
            <v>211.06869682023637</v>
          </cell>
          <cell r="EQ36">
            <v>211.06869682023637</v>
          </cell>
          <cell r="FC36">
            <v>2027.0938704924233</v>
          </cell>
          <cell r="FD36">
            <v>1558.4304251119145</v>
          </cell>
          <cell r="FI36">
            <v>211.06869682023637</v>
          </cell>
        </row>
        <row r="37">
          <cell r="EE37">
            <v>100.46829639434205</v>
          </cell>
          <cell r="EK37">
            <v>218.86287235625056</v>
          </cell>
          <cell r="EQ37">
            <v>218.86287235625056</v>
          </cell>
          <cell r="FC37">
            <v>2098.7394951967322</v>
          </cell>
          <cell r="FD37">
            <v>1574.713521635621</v>
          </cell>
          <cell r="FI37">
            <v>218.86287235625056</v>
          </cell>
        </row>
        <row r="38">
          <cell r="EE38">
            <v>101.81442990864444</v>
          </cell>
          <cell r="EK38">
            <v>224.04456883858137</v>
          </cell>
          <cell r="EQ38">
            <v>224.04456883858137</v>
          </cell>
          <cell r="FC38">
            <v>2135.5251326660659</v>
          </cell>
          <cell r="FD38">
            <v>1619.4064158325825</v>
          </cell>
          <cell r="FI38">
            <v>224.04456883858137</v>
          </cell>
        </row>
        <row r="39">
          <cell r="EE39">
            <v>103.2020571158906</v>
          </cell>
          <cell r="EK39">
            <v>229.37005703936387</v>
          </cell>
          <cell r="EQ39">
            <v>229.37005703936387</v>
          </cell>
          <cell r="FC39">
            <v>2173.0285706997456</v>
          </cell>
          <cell r="FD39">
            <v>1666.285713374682</v>
          </cell>
          <cell r="FI39">
            <v>229.37005703936387</v>
          </cell>
        </row>
        <row r="40">
          <cell r="EE40">
            <v>104.68927913251035</v>
          </cell>
          <cell r="EK40">
            <v>235.07777396801271</v>
          </cell>
          <cell r="EQ40">
            <v>235.07777396801271</v>
          </cell>
          <cell r="FC40">
            <v>2213.2237603381177</v>
          </cell>
          <cell r="FD40">
            <v>1716.529700422647</v>
          </cell>
          <cell r="FI40">
            <v>235.07777396801271</v>
          </cell>
        </row>
        <row r="41">
          <cell r="EE41">
            <v>106.28324422282313</v>
          </cell>
          <cell r="EK41">
            <v>241.19515350380769</v>
          </cell>
          <cell r="EQ41">
            <v>241.19515350380769</v>
          </cell>
          <cell r="FC41">
            <v>2256.3038979141384</v>
          </cell>
          <cell r="FD41">
            <v>1770.3798723926732</v>
          </cell>
          <cell r="FI41">
            <v>241.19515350380769</v>
          </cell>
        </row>
        <row r="42">
          <cell r="EE42">
            <v>107.99161370682963</v>
          </cell>
          <cell r="EK42">
            <v>247.75159855053531</v>
          </cell>
          <cell r="EQ42">
            <v>247.75159855053531</v>
          </cell>
          <cell r="FC42">
            <v>2302.4760461305304</v>
          </cell>
          <cell r="FD42">
            <v>1828.0950576631628</v>
          </cell>
          <cell r="FI42">
            <v>247.75159855053531</v>
          </cell>
        </row>
        <row r="43">
          <cell r="EE43">
            <v>109.85480850468146</v>
          </cell>
          <cell r="EK43">
            <v>254.90223804499374</v>
          </cell>
          <cell r="EQ43">
            <v>254.90223804499374</v>
          </cell>
          <cell r="FC43">
            <v>2352.832662288688</v>
          </cell>
          <cell r="FD43">
            <v>1891.0408278608602</v>
          </cell>
          <cell r="FI43">
            <v>254.90223804499374</v>
          </cell>
        </row>
        <row r="44">
          <cell r="EE44">
            <v>111.854375</v>
          </cell>
          <cell r="EK44">
            <v>262.57625000000002</v>
          </cell>
          <cell r="EQ44">
            <v>262.57625000000002</v>
          </cell>
          <cell r="FC44">
            <v>2406.875</v>
          </cell>
          <cell r="FD44">
            <v>1958.59375</v>
          </cell>
          <cell r="FI44">
            <v>262.57625000000002</v>
          </cell>
        </row>
        <row r="45">
          <cell r="EE45">
            <v>114.00027890050505</v>
          </cell>
          <cell r="EK45">
            <v>270.81188118572209</v>
          </cell>
          <cell r="EQ45">
            <v>270.81188118572209</v>
          </cell>
          <cell r="FC45">
            <v>2464.8724027163526</v>
          </cell>
          <cell r="FD45">
            <v>2031.0905033954409</v>
          </cell>
          <cell r="FI45">
            <v>270.81188118572209</v>
          </cell>
        </row>
        <row r="46">
          <cell r="EE46">
            <v>116.30321395137267</v>
          </cell>
          <cell r="EK46">
            <v>279.65017246202484</v>
          </cell>
          <cell r="EQ46">
            <v>279.65017246202484</v>
          </cell>
          <cell r="FC46">
            <v>2527.1138905776397</v>
          </cell>
          <cell r="FD46">
            <v>2108.8923632220499</v>
          </cell>
          <cell r="FI46">
            <v>279.65017246202484</v>
          </cell>
        </row>
        <row r="47">
          <cell r="EE47">
            <v>118.77465510512823</v>
          </cell>
          <cell r="EK47">
            <v>289.13516283589757</v>
          </cell>
          <cell r="EQ47">
            <v>289.13516283589757</v>
          </cell>
          <cell r="FC47">
            <v>2593.9095974358984</v>
          </cell>
          <cell r="FD47">
            <v>2192.3869967948731</v>
          </cell>
          <cell r="FI47">
            <v>289.13516283589757</v>
          </cell>
        </row>
        <row r="48">
          <cell r="EE48">
            <v>119.83958160379865</v>
          </cell>
          <cell r="EK48">
            <v>293.14843101424492</v>
          </cell>
          <cell r="EQ48">
            <v>293.14843101424492</v>
          </cell>
          <cell r="FC48">
            <v>2631.4843101424494</v>
          </cell>
          <cell r="FD48">
            <v>2234.9825668249437</v>
          </cell>
          <cell r="FI48">
            <v>293.14843101424492</v>
          </cell>
        </row>
        <row r="49">
          <cell r="EE49">
            <v>120.82424494510212</v>
          </cell>
          <cell r="EK49">
            <v>296.84091854413293</v>
          </cell>
          <cell r="EQ49">
            <v>296.84091854413293</v>
          </cell>
          <cell r="FC49">
            <v>2668.4091854413296</v>
          </cell>
          <cell r="FD49">
            <v>2276.0102060459217</v>
          </cell>
          <cell r="FI49">
            <v>296.84091854413293</v>
          </cell>
        </row>
        <row r="50">
          <cell r="EE50">
            <v>121.88093764106647</v>
          </cell>
          <cell r="EK50">
            <v>300.80351615399928</v>
          </cell>
          <cell r="EQ50">
            <v>300.80351615399928</v>
          </cell>
          <cell r="FC50">
            <v>2708.0351615399927</v>
          </cell>
          <cell r="FD50">
            <v>2320.0390683777696</v>
          </cell>
          <cell r="FI50">
            <v>300.80351615399928</v>
          </cell>
        </row>
        <row r="51">
          <cell r="EE51">
            <v>123.01492273872242</v>
          </cell>
          <cell r="EK51">
            <v>305.05596027020908</v>
          </cell>
          <cell r="EQ51">
            <v>305.05596027020908</v>
          </cell>
          <cell r="FC51">
            <v>2750.5596027020911</v>
          </cell>
          <cell r="FD51">
            <v>2367.2884474467678</v>
          </cell>
          <cell r="FI51">
            <v>305.05596027020908</v>
          </cell>
        </row>
        <row r="52">
          <cell r="EE52">
            <v>124.23184772514539</v>
          </cell>
          <cell r="EK52">
            <v>309.6194289692952</v>
          </cell>
          <cell r="EQ52">
            <v>309.6194289692952</v>
          </cell>
          <cell r="FC52">
            <v>2796.1942896929518</v>
          </cell>
          <cell r="FD52">
            <v>2417.9936552143909</v>
          </cell>
          <cell r="FI52">
            <v>309.6194289692952</v>
          </cell>
        </row>
        <row r="53">
          <cell r="EE53">
            <v>125.53777260042385</v>
          </cell>
          <cell r="EK53">
            <v>314.5166472515894</v>
          </cell>
          <cell r="EQ53">
            <v>314.5166472515894</v>
          </cell>
          <cell r="FC53">
            <v>2845.1664725158944</v>
          </cell>
          <cell r="FD53">
            <v>2472.4071916843268</v>
          </cell>
          <cell r="FI53">
            <v>314.5166472515894</v>
          </cell>
        </row>
        <row r="54">
          <cell r="EE54">
            <v>126.9392</v>
          </cell>
          <cell r="EK54">
            <v>319.77199999999999</v>
          </cell>
          <cell r="EQ54">
            <v>319.77199999999999</v>
          </cell>
          <cell r="FC54">
            <v>2897.7200000000003</v>
          </cell>
          <cell r="FD54">
            <v>2530.8000000000002</v>
          </cell>
          <cell r="FI54">
            <v>319.77199999999999</v>
          </cell>
        </row>
        <row r="55">
          <cell r="EE55">
            <v>128.44310751594793</v>
          </cell>
          <cell r="EK55">
            <v>325.41165318480472</v>
          </cell>
          <cell r="EQ55">
            <v>325.41165318480472</v>
          </cell>
          <cell r="FC55">
            <v>2954.1165318480471</v>
          </cell>
          <cell r="FD55">
            <v>2593.4628131644968</v>
          </cell>
          <cell r="FI55">
            <v>325.41165318480472</v>
          </cell>
        </row>
        <row r="56">
          <cell r="EE56">
            <v>130.05698237766683</v>
          </cell>
          <cell r="EK56">
            <v>331.4636839162506</v>
          </cell>
          <cell r="EQ56">
            <v>331.4636839162506</v>
          </cell>
          <cell r="FC56">
            <v>3014.636839162506</v>
          </cell>
          <cell r="FD56">
            <v>2660.7075990694511</v>
          </cell>
          <cell r="FI56">
            <v>331.4636839162506</v>
          </cell>
        </row>
        <row r="57">
          <cell r="EE57">
            <v>131.39442933208764</v>
          </cell>
          <cell r="EK57">
            <v>336.64345555036516</v>
          </cell>
          <cell r="EQ57">
            <v>336.64345555036516</v>
          </cell>
          <cell r="FC57">
            <v>3066.4345555036516</v>
          </cell>
          <cell r="FD57">
            <v>2724.6518332554779</v>
          </cell>
          <cell r="FI57">
            <v>336.64345555036516</v>
          </cell>
        </row>
        <row r="58">
          <cell r="EE58">
            <v>132.32367861637758</v>
          </cell>
          <cell r="EK58">
            <v>340.51532756823991</v>
          </cell>
          <cell r="EQ58">
            <v>340.51532756823991</v>
          </cell>
          <cell r="FC58">
            <v>3105.153275682399</v>
          </cell>
          <cell r="FD58">
            <v>2782.729913523599</v>
          </cell>
          <cell r="FI58">
            <v>340.51532756823991</v>
          </cell>
        </row>
        <row r="59">
          <cell r="EE59">
            <v>133.32086428108587</v>
          </cell>
          <cell r="EK59">
            <v>344.67026783785781</v>
          </cell>
          <cell r="EQ59">
            <v>344.67026783785781</v>
          </cell>
          <cell r="FC59">
            <v>3146.7026783785782</v>
          </cell>
          <cell r="FD59">
            <v>2845.054017567867</v>
          </cell>
          <cell r="FI59">
            <v>344.67026783785781</v>
          </cell>
        </row>
        <row r="60">
          <cell r="EE60">
            <v>134.3909493615798</v>
          </cell>
          <cell r="EK60">
            <v>349.12895567324915</v>
          </cell>
          <cell r="EQ60">
            <v>349.12895567324915</v>
          </cell>
          <cell r="FC60">
            <v>3191.2895567324917</v>
          </cell>
          <cell r="FD60">
            <v>2911.9343350987378</v>
          </cell>
          <cell r="FI60">
            <v>349.12895567324915</v>
          </cell>
        </row>
        <row r="61">
          <cell r="EE61">
            <v>135.53925935218962</v>
          </cell>
          <cell r="EK61">
            <v>353.91358063412343</v>
          </cell>
          <cell r="EQ61">
            <v>353.91358063412343</v>
          </cell>
          <cell r="FC61">
            <v>3239.1358063412345</v>
          </cell>
          <cell r="FD61">
            <v>2983.7037095118512</v>
          </cell>
          <cell r="FI61">
            <v>353.91358063412343</v>
          </cell>
        </row>
        <row r="62">
          <cell r="EE62">
            <v>136.77150866934917</v>
          </cell>
          <cell r="EK62">
            <v>359.04795278895494</v>
          </cell>
          <cell r="EQ62">
            <v>359.04795278895494</v>
          </cell>
          <cell r="FC62">
            <v>3290.4795278895494</v>
          </cell>
          <cell r="FD62">
            <v>3060.7192918343239</v>
          </cell>
          <cell r="FI62">
            <v>359.04795278895494</v>
          </cell>
        </row>
        <row r="63">
          <cell r="EE63">
            <v>138.09382904625727</v>
          </cell>
          <cell r="EK63">
            <v>364.55762102607196</v>
          </cell>
          <cell r="EQ63">
            <v>364.55762102607196</v>
          </cell>
          <cell r="FC63">
            <v>3345.5762102607196</v>
          </cell>
          <cell r="FD63">
            <v>3143.3643153910793</v>
          </cell>
          <cell r="FI63">
            <v>364.55762102607196</v>
          </cell>
        </row>
        <row r="64">
          <cell r="EE64">
            <v>139.5128</v>
          </cell>
          <cell r="EK64">
            <v>370.47</v>
          </cell>
          <cell r="EQ64">
            <v>370.47</v>
          </cell>
          <cell r="FC64">
            <v>3404.7</v>
          </cell>
          <cell r="FD64">
            <v>3232.05</v>
          </cell>
          <cell r="FI64">
            <v>370.47</v>
          </cell>
        </row>
        <row r="65">
          <cell r="EE65">
            <v>141.0354815223572</v>
          </cell>
          <cell r="EK65">
            <v>376.81450634315502</v>
          </cell>
          <cell r="EQ65">
            <v>376.81450634315502</v>
          </cell>
          <cell r="FC65">
            <v>3468.1450634315506</v>
          </cell>
          <cell r="FD65">
            <v>3327.2175951473255</v>
          </cell>
          <cell r="FI65">
            <v>376.81450634315502</v>
          </cell>
        </row>
        <row r="66">
          <cell r="EE66">
            <v>142.66944915654605</v>
          </cell>
          <cell r="EK66">
            <v>383.62270481894188</v>
          </cell>
          <cell r="EQ66">
            <v>383.62270481894188</v>
          </cell>
          <cell r="FC66">
            <v>3536.2270481894188</v>
          </cell>
          <cell r="FD66">
            <v>3429.3405722841285</v>
          </cell>
          <cell r="FI66">
            <v>383.62270481894188</v>
          </cell>
        </row>
        <row r="67">
          <cell r="EE67">
            <v>143</v>
          </cell>
          <cell r="EK67">
            <v>387.9642325708158</v>
          </cell>
          <cell r="EQ67">
            <v>387.9642325708158</v>
          </cell>
          <cell r="FC67">
            <v>3579.6423257081578</v>
          </cell>
          <cell r="FD67">
            <v>3515.2131165579476</v>
          </cell>
          <cell r="FI67">
            <v>387.9642325708158</v>
          </cell>
        </row>
        <row r="68">
          <cell r="EE68">
            <v>143</v>
          </cell>
          <cell r="EK68">
            <v>391.88406512065211</v>
          </cell>
          <cell r="EQ68">
            <v>391.88406512065211</v>
          </cell>
          <cell r="FC68">
            <v>3618.8406512065212</v>
          </cell>
          <cell r="FD68">
            <v>3601.4494326543463</v>
          </cell>
          <cell r="FI68">
            <v>391.88406512065211</v>
          </cell>
        </row>
        <row r="69">
          <cell r="EE69">
            <v>143</v>
          </cell>
          <cell r="EK69">
            <v>396.09034840445679</v>
          </cell>
          <cell r="EQ69">
            <v>396.09034840445679</v>
          </cell>
          <cell r="FC69">
            <v>3660.9034840445679</v>
          </cell>
          <cell r="FD69">
            <v>3693.9876648980489</v>
          </cell>
          <cell r="FI69">
            <v>396.09034840445679</v>
          </cell>
        </row>
        <row r="70">
          <cell r="EE70">
            <v>143</v>
          </cell>
          <cell r="EK70">
            <v>400.6040045087214</v>
          </cell>
          <cell r="EQ70">
            <v>400.6040045087214</v>
          </cell>
          <cell r="FC70">
            <v>3706.0400450872139</v>
          </cell>
          <cell r="FD70">
            <v>3793.2880991918705</v>
          </cell>
          <cell r="FI70">
            <v>400.6040045087214</v>
          </cell>
        </row>
        <row r="71">
          <cell r="EE71">
            <v>143</v>
          </cell>
          <cell r="EK71">
            <v>405.44748319023671</v>
          </cell>
          <cell r="EQ71">
            <v>405.44748319023671</v>
          </cell>
          <cell r="FC71">
            <v>3754.474831902367</v>
          </cell>
          <cell r="FD71">
            <v>3899.8446301852073</v>
          </cell>
          <cell r="FI71">
            <v>405.44748319023671</v>
          </cell>
        </row>
        <row r="72">
          <cell r="EE72">
            <v>143</v>
          </cell>
          <cell r="EK72">
            <v>410</v>
          </cell>
          <cell r="EQ72">
            <v>410</v>
          </cell>
          <cell r="FC72">
            <v>3800</v>
          </cell>
          <cell r="FD72">
            <v>4000</v>
          </cell>
          <cell r="FI72">
            <v>410</v>
          </cell>
        </row>
        <row r="73">
          <cell r="EE73">
            <v>143</v>
          </cell>
          <cell r="EK73">
            <v>410</v>
          </cell>
          <cell r="EQ73">
            <v>410</v>
          </cell>
          <cell r="FC73">
            <v>3800</v>
          </cell>
          <cell r="FD73">
            <v>4000</v>
          </cell>
          <cell r="FI73">
            <v>410</v>
          </cell>
        </row>
        <row r="74">
          <cell r="EE74">
            <v>143</v>
          </cell>
          <cell r="EK74">
            <v>410</v>
          </cell>
          <cell r="EQ74">
            <v>410</v>
          </cell>
          <cell r="FC74">
            <v>3800</v>
          </cell>
          <cell r="FD74">
            <v>4000</v>
          </cell>
          <cell r="FI74">
            <v>410</v>
          </cell>
        </row>
        <row r="75">
          <cell r="EE75">
            <v>143</v>
          </cell>
          <cell r="EK75">
            <v>410</v>
          </cell>
          <cell r="EQ75">
            <v>410</v>
          </cell>
          <cell r="FC75">
            <v>3800</v>
          </cell>
          <cell r="FD75">
            <v>4000</v>
          </cell>
          <cell r="FI75">
            <v>410</v>
          </cell>
        </row>
        <row r="76">
          <cell r="EE76">
            <v>143</v>
          </cell>
          <cell r="EK76">
            <v>410</v>
          </cell>
          <cell r="EQ76">
            <v>410</v>
          </cell>
          <cell r="FC76">
            <v>3800</v>
          </cell>
          <cell r="FD76">
            <v>4000</v>
          </cell>
          <cell r="FI76">
            <v>410</v>
          </cell>
        </row>
        <row r="77">
          <cell r="EE77">
            <v>143</v>
          </cell>
          <cell r="EK77">
            <v>410</v>
          </cell>
          <cell r="EQ77">
            <v>410</v>
          </cell>
          <cell r="FC77">
            <v>3800</v>
          </cell>
          <cell r="FD77">
            <v>4000</v>
          </cell>
          <cell r="FI77">
            <v>410</v>
          </cell>
        </row>
        <row r="78">
          <cell r="EE78">
            <v>143</v>
          </cell>
          <cell r="EK78">
            <v>410</v>
          </cell>
          <cell r="EQ78">
            <v>410</v>
          </cell>
          <cell r="FC78">
            <v>3800</v>
          </cell>
          <cell r="FD78">
            <v>4000</v>
          </cell>
          <cell r="FI78">
            <v>410</v>
          </cell>
        </row>
        <row r="79">
          <cell r="EE79">
            <v>143</v>
          </cell>
          <cell r="EK79">
            <v>410</v>
          </cell>
          <cell r="EQ79">
            <v>410</v>
          </cell>
          <cell r="FC79">
            <v>3800</v>
          </cell>
          <cell r="FD79">
            <v>4000</v>
          </cell>
          <cell r="FI79">
            <v>410</v>
          </cell>
        </row>
        <row r="80">
          <cell r="EE80">
            <v>143</v>
          </cell>
          <cell r="EK80">
            <v>410</v>
          </cell>
          <cell r="EQ80">
            <v>410</v>
          </cell>
          <cell r="FC80">
            <v>3800</v>
          </cell>
          <cell r="FD80">
            <v>4000</v>
          </cell>
          <cell r="FI80">
            <v>410</v>
          </cell>
        </row>
        <row r="81">
          <cell r="EE81">
            <v>143</v>
          </cell>
          <cell r="EK81">
            <v>410</v>
          </cell>
          <cell r="EQ81">
            <v>410</v>
          </cell>
          <cell r="FC81">
            <v>3800</v>
          </cell>
          <cell r="FD81">
            <v>4000</v>
          </cell>
          <cell r="FI81">
            <v>410</v>
          </cell>
        </row>
        <row r="82">
          <cell r="EE82">
            <v>143</v>
          </cell>
          <cell r="EK82">
            <v>410</v>
          </cell>
          <cell r="EQ82">
            <v>410</v>
          </cell>
          <cell r="FC82">
            <v>3800</v>
          </cell>
          <cell r="FD82">
            <v>4000</v>
          </cell>
          <cell r="FI82">
            <v>410</v>
          </cell>
        </row>
        <row r="83">
          <cell r="EE83">
            <v>143</v>
          </cell>
          <cell r="EK83">
            <v>410</v>
          </cell>
          <cell r="EQ83">
            <v>410</v>
          </cell>
          <cell r="FC83">
            <v>3800</v>
          </cell>
          <cell r="FD83">
            <v>4000</v>
          </cell>
          <cell r="FI83">
            <v>410</v>
          </cell>
        </row>
        <row r="84">
          <cell r="EE84">
            <v>143</v>
          </cell>
          <cell r="EK84">
            <v>410</v>
          </cell>
          <cell r="EQ84">
            <v>410</v>
          </cell>
          <cell r="FC84">
            <v>3800</v>
          </cell>
          <cell r="FD84">
            <v>4000</v>
          </cell>
          <cell r="FI84">
            <v>410</v>
          </cell>
        </row>
        <row r="85">
          <cell r="EE85">
            <v>143</v>
          </cell>
          <cell r="EK85">
            <v>410</v>
          </cell>
          <cell r="EQ85">
            <v>410</v>
          </cell>
          <cell r="FC85">
            <v>3800</v>
          </cell>
          <cell r="FD85">
            <v>4000</v>
          </cell>
          <cell r="FI85">
            <v>410</v>
          </cell>
        </row>
        <row r="86">
          <cell r="EE86">
            <v>143</v>
          </cell>
          <cell r="EK86">
            <v>410</v>
          </cell>
          <cell r="EQ86">
            <v>410</v>
          </cell>
          <cell r="FC86">
            <v>3800</v>
          </cell>
          <cell r="FD86">
            <v>4000</v>
          </cell>
          <cell r="FI86">
            <v>410</v>
          </cell>
        </row>
        <row r="87">
          <cell r="EE87">
            <v>143</v>
          </cell>
          <cell r="EK87">
            <v>410</v>
          </cell>
          <cell r="EQ87">
            <v>410</v>
          </cell>
          <cell r="FC87">
            <v>3800</v>
          </cell>
          <cell r="FD87">
            <v>4000</v>
          </cell>
          <cell r="FI87">
            <v>410</v>
          </cell>
        </row>
        <row r="88">
          <cell r="EE88">
            <v>143</v>
          </cell>
          <cell r="EK88">
            <v>410</v>
          </cell>
          <cell r="EQ88">
            <v>410</v>
          </cell>
          <cell r="FC88">
            <v>3800</v>
          </cell>
          <cell r="FD88">
            <v>4000</v>
          </cell>
          <cell r="FI88">
            <v>410</v>
          </cell>
        </row>
        <row r="89">
          <cell r="EE89">
            <v>143</v>
          </cell>
          <cell r="EK89">
            <v>410</v>
          </cell>
          <cell r="EQ89">
            <v>410</v>
          </cell>
          <cell r="FC89">
            <v>3800</v>
          </cell>
          <cell r="FD89">
            <v>4000</v>
          </cell>
          <cell r="FI89">
            <v>410</v>
          </cell>
        </row>
        <row r="90">
          <cell r="EE90">
            <v>143</v>
          </cell>
          <cell r="EK90">
            <v>410</v>
          </cell>
          <cell r="EQ90">
            <v>410</v>
          </cell>
          <cell r="FC90">
            <v>3800</v>
          </cell>
          <cell r="FD90">
            <v>4000</v>
          </cell>
          <cell r="FI90">
            <v>410</v>
          </cell>
        </row>
        <row r="91">
          <cell r="EE91">
            <v>143</v>
          </cell>
          <cell r="EK91">
            <v>410</v>
          </cell>
          <cell r="EQ91">
            <v>410</v>
          </cell>
          <cell r="FC91">
            <v>3800</v>
          </cell>
          <cell r="FD91">
            <v>4000</v>
          </cell>
          <cell r="FI91">
            <v>410</v>
          </cell>
        </row>
        <row r="92">
          <cell r="EE92">
            <v>143</v>
          </cell>
          <cell r="EK92">
            <v>410</v>
          </cell>
          <cell r="EQ92">
            <v>410</v>
          </cell>
          <cell r="FC92">
            <v>3800</v>
          </cell>
          <cell r="FD92">
            <v>4000</v>
          </cell>
          <cell r="FI92">
            <v>410</v>
          </cell>
        </row>
        <row r="93">
          <cell r="EE93">
            <v>143</v>
          </cell>
          <cell r="EK93">
            <v>410</v>
          </cell>
          <cell r="EQ93">
            <v>410</v>
          </cell>
          <cell r="FC93">
            <v>3800</v>
          </cell>
          <cell r="FD93">
            <v>4000</v>
          </cell>
          <cell r="FI93">
            <v>410</v>
          </cell>
        </row>
        <row r="94">
          <cell r="EE94">
            <v>143</v>
          </cell>
          <cell r="EK94">
            <v>410</v>
          </cell>
          <cell r="EQ94">
            <v>410</v>
          </cell>
          <cell r="FC94">
            <v>3800</v>
          </cell>
          <cell r="FD94">
            <v>4000</v>
          </cell>
          <cell r="FI94">
            <v>410</v>
          </cell>
        </row>
        <row r="95">
          <cell r="EE95">
            <v>143</v>
          </cell>
          <cell r="EK95">
            <v>410</v>
          </cell>
          <cell r="EQ95">
            <v>410</v>
          </cell>
          <cell r="FC95">
            <v>3800</v>
          </cell>
          <cell r="FD95">
            <v>4000</v>
          </cell>
          <cell r="FI95">
            <v>410</v>
          </cell>
        </row>
        <row r="96">
          <cell r="EE96">
            <v>143</v>
          </cell>
          <cell r="EK96">
            <v>410</v>
          </cell>
          <cell r="EQ96">
            <v>410</v>
          </cell>
          <cell r="FC96">
            <v>3800</v>
          </cell>
          <cell r="FD96">
            <v>4000</v>
          </cell>
          <cell r="FI96">
            <v>410</v>
          </cell>
        </row>
        <row r="97">
          <cell r="EE97">
            <v>143</v>
          </cell>
          <cell r="EK97">
            <v>410</v>
          </cell>
          <cell r="EQ97">
            <v>410</v>
          </cell>
          <cell r="FC97">
            <v>3800</v>
          </cell>
          <cell r="FD97">
            <v>4000</v>
          </cell>
          <cell r="FI97">
            <v>410</v>
          </cell>
        </row>
        <row r="98">
          <cell r="EE98">
            <v>143</v>
          </cell>
          <cell r="EK98">
            <v>410</v>
          </cell>
          <cell r="EQ98">
            <v>410</v>
          </cell>
          <cell r="FC98">
            <v>3800</v>
          </cell>
          <cell r="FD98">
            <v>4000</v>
          </cell>
          <cell r="FI98">
            <v>410</v>
          </cell>
        </row>
        <row r="99">
          <cell r="EE99">
            <v>143</v>
          </cell>
          <cell r="EK99">
            <v>410</v>
          </cell>
          <cell r="EQ99">
            <v>410</v>
          </cell>
          <cell r="FC99">
            <v>3800</v>
          </cell>
          <cell r="FD99">
            <v>4000</v>
          </cell>
          <cell r="FI99">
            <v>410</v>
          </cell>
        </row>
        <row r="100">
          <cell r="EE100">
            <v>143</v>
          </cell>
          <cell r="EK100">
            <v>410</v>
          </cell>
          <cell r="EQ100">
            <v>410</v>
          </cell>
          <cell r="FC100">
            <v>3800</v>
          </cell>
          <cell r="FD100">
            <v>4000</v>
          </cell>
          <cell r="FI100">
            <v>410</v>
          </cell>
        </row>
        <row r="101">
          <cell r="EE101">
            <v>143</v>
          </cell>
          <cell r="EK101">
            <v>410</v>
          </cell>
          <cell r="EQ101">
            <v>410</v>
          </cell>
          <cell r="FC101">
            <v>3800</v>
          </cell>
          <cell r="FD101">
            <v>4000</v>
          </cell>
          <cell r="FI101">
            <v>410</v>
          </cell>
        </row>
        <row r="102">
          <cell r="EE102">
            <v>143</v>
          </cell>
          <cell r="EK102">
            <v>410</v>
          </cell>
          <cell r="EQ102">
            <v>410</v>
          </cell>
          <cell r="FC102">
            <v>3800</v>
          </cell>
          <cell r="FD102">
            <v>4000</v>
          </cell>
          <cell r="FI102">
            <v>410</v>
          </cell>
        </row>
        <row r="103">
          <cell r="EE103">
            <v>143</v>
          </cell>
          <cell r="EK103">
            <v>410</v>
          </cell>
          <cell r="EQ103">
            <v>410</v>
          </cell>
          <cell r="FC103">
            <v>3800</v>
          </cell>
          <cell r="FD103">
            <v>4000</v>
          </cell>
          <cell r="FI103">
            <v>410</v>
          </cell>
        </row>
        <row r="104">
          <cell r="EE104">
            <v>143</v>
          </cell>
          <cell r="EK104">
            <v>410</v>
          </cell>
          <cell r="EQ104">
            <v>410</v>
          </cell>
          <cell r="FC104">
            <v>3800</v>
          </cell>
          <cell r="FD104">
            <v>4000</v>
          </cell>
          <cell r="FI104">
            <v>410</v>
          </cell>
        </row>
      </sheetData>
      <sheetData sheetId="26">
        <row r="5">
          <cell r="EE5">
            <v>3.2896170329134407</v>
          </cell>
          <cell r="EK5">
            <v>4.6580977186054184</v>
          </cell>
          <cell r="EQ5">
            <v>4.6580977186054184</v>
          </cell>
          <cell r="FC5">
            <v>47.370485273953364</v>
          </cell>
          <cell r="FD5" t="str">
            <v/>
          </cell>
          <cell r="FI5">
            <v>4.6580977186054184</v>
          </cell>
        </row>
        <row r="6">
          <cell r="EE6">
            <v>6.815341270697445</v>
          </cell>
          <cell r="EK6">
            <v>9.6505232393075744</v>
          </cell>
          <cell r="EQ6">
            <v>9.6505232393075744</v>
          </cell>
          <cell r="FC6">
            <v>98.140914298043072</v>
          </cell>
          <cell r="FD6" t="str">
            <v/>
          </cell>
          <cell r="FI6">
            <v>9.6505232393075744</v>
          </cell>
        </row>
        <row r="7">
          <cell r="EE7">
            <v>10.786739289429434</v>
          </cell>
          <cell r="EK7">
            <v>15.274022833832078</v>
          </cell>
          <cell r="EQ7">
            <v>15.274022833832078</v>
          </cell>
          <cell r="FC7">
            <v>155.32904576778378</v>
          </cell>
          <cell r="FD7" t="str">
            <v/>
          </cell>
          <cell r="FI7">
            <v>15.274022833832078</v>
          </cell>
        </row>
        <row r="8">
          <cell r="EE8">
            <v>15.043497465557095</v>
          </cell>
          <cell r="EK8">
            <v>21.301592411228853</v>
          </cell>
          <cell r="EQ8">
            <v>21.301592411228853</v>
          </cell>
          <cell r="FC8">
            <v>216.62636350402227</v>
          </cell>
          <cell r="FD8" t="str">
            <v/>
          </cell>
          <cell r="FI8">
            <v>21.301592411228853</v>
          </cell>
        </row>
        <row r="9">
          <cell r="EE9">
            <v>19.675144212722017</v>
          </cell>
          <cell r="EK9">
            <v>27.860004205214381</v>
          </cell>
          <cell r="EQ9">
            <v>27.860004205214381</v>
          </cell>
          <cell r="FC9">
            <v>283.32207666319709</v>
          </cell>
          <cell r="FD9" t="str">
            <v/>
          </cell>
          <cell r="FI9">
            <v>27.860004205214381</v>
          </cell>
        </row>
        <row r="10">
          <cell r="EE10">
            <v>24.926300714669232</v>
          </cell>
          <cell r="EK10">
            <v>35.295641811971635</v>
          </cell>
          <cell r="EQ10">
            <v>35.295641811971635</v>
          </cell>
          <cell r="FC10">
            <v>358.93873029123699</v>
          </cell>
          <cell r="FD10" t="str">
            <v/>
          </cell>
          <cell r="FI10">
            <v>35.295641811971635</v>
          </cell>
        </row>
        <row r="11">
          <cell r="EE11">
            <v>30.184398314436088</v>
          </cell>
          <cell r="EK11">
            <v>42.741108013241501</v>
          </cell>
          <cell r="EQ11">
            <v>42.741108013241501</v>
          </cell>
          <cell r="FC11">
            <v>434.65533572787967</v>
          </cell>
          <cell r="FD11" t="str">
            <v/>
          </cell>
          <cell r="FI11">
            <v>42.741108013241501</v>
          </cell>
        </row>
        <row r="12">
          <cell r="EE12">
            <v>35.819887785291989</v>
          </cell>
          <cell r="EK12">
            <v>50.720961103973465</v>
          </cell>
          <cell r="EQ12">
            <v>50.720961103973465</v>
          </cell>
          <cell r="FC12">
            <v>515.80638410820472</v>
          </cell>
          <cell r="FD12" t="str">
            <v/>
          </cell>
          <cell r="FI12">
            <v>50.720961103973465</v>
          </cell>
        </row>
        <row r="13">
          <cell r="EE13">
            <v>41.859855848558048</v>
          </cell>
          <cell r="EK13">
            <v>59.273555881558195</v>
          </cell>
          <cell r="EQ13">
            <v>59.273555881558195</v>
          </cell>
          <cell r="FC13">
            <v>602.78192421923586</v>
          </cell>
          <cell r="FD13" t="str">
            <v/>
          </cell>
          <cell r="FI13">
            <v>59.273555881558195</v>
          </cell>
        </row>
        <row r="14">
          <cell r="EE14">
            <v>48.333333333333329</v>
          </cell>
          <cell r="EK14">
            <v>68.44</v>
          </cell>
          <cell r="EQ14">
            <v>68.44</v>
          </cell>
          <cell r="FC14">
            <v>696</v>
          </cell>
          <cell r="FD14" t="str">
            <v/>
          </cell>
          <cell r="FI14">
            <v>68.44</v>
          </cell>
        </row>
        <row r="15">
          <cell r="EE15">
            <v>55.271434711841664</v>
          </cell>
          <cell r="EK15">
            <v>78.264351551967792</v>
          </cell>
          <cell r="EQ15">
            <v>78.264351551967792</v>
          </cell>
          <cell r="FC15">
            <v>795.90865985052005</v>
          </cell>
          <cell r="FD15" t="str">
            <v/>
          </cell>
          <cell r="FI15">
            <v>78.264351551967792</v>
          </cell>
        </row>
        <row r="16">
          <cell r="EE16">
            <v>62.166925687215858</v>
          </cell>
          <cell r="EK16">
            <v>88.028366773097659</v>
          </cell>
          <cell r="EQ16">
            <v>88.028366773097659</v>
          </cell>
          <cell r="FC16">
            <v>895.2037298959084</v>
          </cell>
          <cell r="FD16" t="str">
            <v/>
          </cell>
          <cell r="FI16">
            <v>88.028366773097659</v>
          </cell>
        </row>
        <row r="17">
          <cell r="EE17">
            <v>70.068006278887808</v>
          </cell>
          <cell r="EK17">
            <v>99.216296890905141</v>
          </cell>
          <cell r="EQ17">
            <v>99.216296890905141</v>
          </cell>
          <cell r="FC17">
            <v>1008.9792904159845</v>
          </cell>
          <cell r="FD17" t="str">
            <v/>
          </cell>
          <cell r="FI17">
            <v>99.216296890905141</v>
          </cell>
        </row>
        <row r="18">
          <cell r="EE18">
            <v>78.536174782402341</v>
          </cell>
          <cell r="EK18">
            <v>111.20722349188173</v>
          </cell>
          <cell r="EQ18">
            <v>111.20722349188173</v>
          </cell>
          <cell r="FC18">
            <v>1130.9209168665939</v>
          </cell>
          <cell r="FD18" t="str">
            <v/>
          </cell>
          <cell r="FI18">
            <v>111.20722349188173</v>
          </cell>
        </row>
        <row r="19">
          <cell r="EE19">
            <v>83.461697325155981</v>
          </cell>
          <cell r="EK19">
            <v>119.52325270296208</v>
          </cell>
          <cell r="EQ19">
            <v>119.52325270296208</v>
          </cell>
          <cell r="FC19">
            <v>1212.8363991822648</v>
          </cell>
          <cell r="FD19" t="str">
            <v/>
          </cell>
          <cell r="FI19">
            <v>119.52325270296208</v>
          </cell>
        </row>
        <row r="20">
          <cell r="EE20">
            <v>83.753518462050721</v>
          </cell>
          <cell r="EK20">
            <v>122.98619686077974</v>
          </cell>
          <cell r="EQ20">
            <v>122.98619686077974</v>
          </cell>
          <cell r="FC20">
            <v>1242.0185128717394</v>
          </cell>
          <cell r="FD20" t="str">
            <v/>
          </cell>
          <cell r="FI20">
            <v>122.98619686077974</v>
          </cell>
        </row>
        <row r="21">
          <cell r="EE21">
            <v>84.066284612381679</v>
          </cell>
          <cell r="EK21">
            <v>126.6976885113738</v>
          </cell>
          <cell r="EQ21">
            <v>126.6976885113738</v>
          </cell>
          <cell r="FC21">
            <v>1273.2951279048355</v>
          </cell>
          <cell r="FD21" t="str">
            <v/>
          </cell>
          <cell r="FI21">
            <v>126.6976885113738</v>
          </cell>
        </row>
        <row r="22">
          <cell r="EE22">
            <v>84.401499072286043</v>
          </cell>
          <cell r="EK22">
            <v>130.67556676890553</v>
          </cell>
          <cell r="EQ22">
            <v>130.67556676890553</v>
          </cell>
          <cell r="FC22">
            <v>1306.8165738952714</v>
          </cell>
          <cell r="FD22" t="str">
            <v/>
          </cell>
          <cell r="FI22">
            <v>130.67556676890553</v>
          </cell>
        </row>
        <row r="23">
          <cell r="EE23">
            <v>84.760773034669967</v>
          </cell>
          <cell r="EK23">
            <v>134.93895112252815</v>
          </cell>
          <cell r="EQ23">
            <v>134.93895112252815</v>
          </cell>
          <cell r="FC23">
            <v>1342.7439701336643</v>
          </cell>
          <cell r="FD23" t="str">
            <v/>
          </cell>
          <cell r="FI23">
            <v>134.93895112252815</v>
          </cell>
        </row>
        <row r="24">
          <cell r="EE24">
            <v>85.145833333333329</v>
          </cell>
          <cell r="EK24">
            <v>139.50833333333333</v>
          </cell>
          <cell r="EQ24">
            <v>139.50833333333333</v>
          </cell>
          <cell r="FC24">
            <v>1381.25</v>
          </cell>
          <cell r="FD24" t="str">
            <v/>
          </cell>
          <cell r="FI24">
            <v>139.50833333333333</v>
          </cell>
        </row>
        <row r="25">
          <cell r="EE25">
            <v>85.558530742917014</v>
          </cell>
          <cell r="EK25">
            <v>144.40567592705975</v>
          </cell>
          <cell r="EQ25">
            <v>144.40567592705975</v>
          </cell>
          <cell r="FC25">
            <v>1422.5197409583684</v>
          </cell>
          <cell r="FD25" t="str">
            <v/>
          </cell>
          <cell r="FI25">
            <v>144.40567592705975</v>
          </cell>
        </row>
        <row r="26">
          <cell r="EE26">
            <v>86.000848874566273</v>
          </cell>
          <cell r="EK26">
            <v>149.65451775596435</v>
          </cell>
          <cell r="EQ26">
            <v>149.65451775596435</v>
          </cell>
          <cell r="FC26">
            <v>1466.7515541232949</v>
          </cell>
          <cell r="FD26" t="str">
            <v/>
          </cell>
          <cell r="FI26">
            <v>149.65451775596435</v>
          </cell>
        </row>
        <row r="27">
          <cell r="EE27">
            <v>86.474913710066602</v>
          </cell>
          <cell r="EK27">
            <v>155.28008713723477</v>
          </cell>
          <cell r="EQ27">
            <v>155.28008713723477</v>
          </cell>
          <cell r="FC27">
            <v>1514.1580376733268</v>
          </cell>
          <cell r="FD27" t="str">
            <v/>
          </cell>
          <cell r="FI27">
            <v>155.28008713723477</v>
          </cell>
        </row>
        <row r="28">
          <cell r="EE28">
            <v>86.983003820277474</v>
          </cell>
          <cell r="EK28">
            <v>161.30942311173715</v>
          </cell>
          <cell r="EQ28">
            <v>161.30942311173715</v>
          </cell>
          <cell r="FC28">
            <v>1564.9670486944142</v>
          </cell>
          <cell r="FD28" t="str">
            <v/>
          </cell>
          <cell r="FI28">
            <v>161.30942311173715</v>
          </cell>
        </row>
        <row r="29">
          <cell r="EE29">
            <v>87.52756131697862</v>
          </cell>
          <cell r="EK29">
            <v>167.77150540592419</v>
          </cell>
          <cell r="EQ29">
            <v>167.77150540592419</v>
          </cell>
          <cell r="FC29">
            <v>1619.4227983645296</v>
          </cell>
          <cell r="FD29" t="str">
            <v/>
          </cell>
          <cell r="FI29">
            <v>167.77150540592419</v>
          </cell>
        </row>
        <row r="30">
          <cell r="EE30">
            <v>88.111203590768113</v>
          </cell>
          <cell r="EK30">
            <v>174.69739372155948</v>
          </cell>
          <cell r="EQ30">
            <v>174.69739372155948</v>
          </cell>
          <cell r="FC30">
            <v>1677.7870257434788</v>
          </cell>
          <cell r="FD30" t="str">
            <v/>
          </cell>
          <cell r="FI30">
            <v>174.69739372155948</v>
          </cell>
        </row>
        <row r="31">
          <cell r="EE31">
            <v>88.911543666605283</v>
          </cell>
          <cell r="EK31">
            <v>179.67306817029424</v>
          </cell>
          <cell r="EQ31">
            <v>179.67306817029424</v>
          </cell>
          <cell r="FC31">
            <v>1720.1701279048355</v>
          </cell>
          <cell r="FD31">
            <v>1480.2551918572531</v>
          </cell>
          <cell r="FI31">
            <v>179.67306817029424</v>
          </cell>
        </row>
        <row r="32">
          <cell r="EE32">
            <v>89.925922908700656</v>
          </cell>
          <cell r="EK32">
            <v>183.7777655685407</v>
          </cell>
          <cell r="EQ32">
            <v>183.7777655685407</v>
          </cell>
          <cell r="FC32">
            <v>1755.5554503035116</v>
          </cell>
          <cell r="FD32">
            <v>1533.3331754552673</v>
          </cell>
          <cell r="FI32">
            <v>183.7777655685407</v>
          </cell>
        </row>
        <row r="33">
          <cell r="EE33">
            <v>90.971901314437204</v>
          </cell>
          <cell r="EK33">
            <v>188.0103293498932</v>
          </cell>
          <cell r="EQ33">
            <v>188.0103293498932</v>
          </cell>
          <cell r="FC33">
            <v>1792.0430691082745</v>
          </cell>
          <cell r="FD33">
            <v>1588.0646036624119</v>
          </cell>
          <cell r="FI33">
            <v>188.0103293498932</v>
          </cell>
        </row>
        <row r="34">
          <cell r="EE34">
            <v>92.094041666666669</v>
          </cell>
          <cell r="EK34">
            <v>192.55108333333334</v>
          </cell>
          <cell r="EQ34">
            <v>192.55108333333334</v>
          </cell>
          <cell r="FC34">
            <v>1831.1875</v>
          </cell>
          <cell r="FD34">
            <v>1646.78125</v>
          </cell>
          <cell r="FI34">
            <v>192.55108333333334</v>
          </cell>
        </row>
        <row r="35">
          <cell r="EE35">
            <v>93.297879264510726</v>
          </cell>
          <cell r="EK35">
            <v>197.42242617112092</v>
          </cell>
          <cell r="EQ35">
            <v>197.42242617112092</v>
          </cell>
          <cell r="FC35">
            <v>1873.1818348085135</v>
          </cell>
          <cell r="FD35">
            <v>1709.7727522127702</v>
          </cell>
          <cell r="FI35">
            <v>197.42242617112092</v>
          </cell>
        </row>
        <row r="36">
          <cell r="EE36">
            <v>94.589351639329067</v>
          </cell>
          <cell r="EK36">
            <v>202.648384152944</v>
          </cell>
          <cell r="EQ36">
            <v>202.648384152944</v>
          </cell>
          <cell r="FC36">
            <v>1918.2331967207817</v>
          </cell>
          <cell r="FD36">
            <v>1777.3497950811725</v>
          </cell>
          <cell r="FI36">
            <v>202.648384152944</v>
          </cell>
        </row>
        <row r="37">
          <cell r="EE37">
            <v>95.974827779214806</v>
          </cell>
          <cell r="EK37">
            <v>208.2547294631793</v>
          </cell>
          <cell r="EQ37">
            <v>208.2547294631793</v>
          </cell>
          <cell r="FC37">
            <v>1966.5637597400514</v>
          </cell>
          <cell r="FD37">
            <v>1849.8456396100769</v>
          </cell>
          <cell r="FI37">
            <v>208.2547294631793</v>
          </cell>
        </row>
        <row r="38">
          <cell r="EE38">
            <v>97.461139476505068</v>
          </cell>
          <cell r="EK38">
            <v>214.26910702895847</v>
          </cell>
          <cell r="EQ38">
            <v>214.26910702895847</v>
          </cell>
          <cell r="FC38">
            <v>2018.4118422036649</v>
          </cell>
          <cell r="FD38">
            <v>1927.6177633054974</v>
          </cell>
          <cell r="FI38">
            <v>214.26910702895847</v>
          </cell>
        </row>
        <row r="39">
          <cell r="EE39">
            <v>99.092572407966045</v>
          </cell>
          <cell r="EK39">
            <v>220.87071935626574</v>
          </cell>
          <cell r="EQ39">
            <v>220.87071935626574</v>
          </cell>
          <cell r="FC39">
            <v>2075.3222933011411</v>
          </cell>
          <cell r="FD39">
            <v>2012.9834399517117</v>
          </cell>
          <cell r="FI39">
            <v>220.87071935626574</v>
          </cell>
        </row>
        <row r="40">
          <cell r="EE40">
            <v>100.84584934135276</v>
          </cell>
          <cell r="EK40">
            <v>227.96537485415615</v>
          </cell>
          <cell r="EQ40">
            <v>227.96537485415615</v>
          </cell>
          <cell r="FC40">
            <v>2136.4831165588171</v>
          </cell>
          <cell r="FD40">
            <v>2104.7246748382258</v>
          </cell>
          <cell r="FI40">
            <v>227.96537485415615</v>
          </cell>
        </row>
        <row r="41">
          <cell r="EE41">
            <v>102.70276829436766</v>
          </cell>
          <cell r="EK41">
            <v>235.47626630831277</v>
          </cell>
          <cell r="EQ41">
            <v>235.47626630831277</v>
          </cell>
          <cell r="FC41">
            <v>2201.1051518683976</v>
          </cell>
          <cell r="FD41">
            <v>2200.7736063078783</v>
          </cell>
          <cell r="FI41">
            <v>235.47626630831277</v>
          </cell>
        </row>
        <row r="42">
          <cell r="EE42">
            <v>103.85644074219044</v>
          </cell>
          <cell r="EK42">
            <v>240.04386742826421</v>
          </cell>
          <cell r="EQ42">
            <v>240.04386742826421</v>
          </cell>
          <cell r="FC42">
            <v>2236.4216553731767</v>
          </cell>
          <cell r="FD42">
            <v>2225.4951587612236</v>
          </cell>
          <cell r="FI42">
            <v>240.04386742826421</v>
          </cell>
        </row>
        <row r="43">
          <cell r="EE43">
            <v>105.096197701439</v>
          </cell>
          <cell r="EK43">
            <v>244.95229294039115</v>
          </cell>
          <cell r="EQ43">
            <v>244.95229294039115</v>
          </cell>
          <cell r="FC43">
            <v>2274.3733990236428</v>
          </cell>
          <cell r="FD43">
            <v>2252.0613793165498</v>
          </cell>
          <cell r="FI43">
            <v>244.95229294039115</v>
          </cell>
        </row>
        <row r="44">
          <cell r="EE44">
            <v>106.4284375</v>
          </cell>
          <cell r="EK44">
            <v>250.22687500000001</v>
          </cell>
          <cell r="EQ44">
            <v>250.22687500000001</v>
          </cell>
          <cell r="FC44">
            <v>2315.15625</v>
          </cell>
          <cell r="FD44">
            <v>2280.609375</v>
          </cell>
          <cell r="FI44">
            <v>250.22687500000001</v>
          </cell>
        </row>
        <row r="45">
          <cell r="EE45">
            <v>107.86003346772567</v>
          </cell>
          <cell r="EK45">
            <v>255.89482638242407</v>
          </cell>
          <cell r="EQ45">
            <v>255.89482638242407</v>
          </cell>
          <cell r="FC45">
            <v>2358.9806163589492</v>
          </cell>
          <cell r="FD45">
            <v>2311.2864314512644</v>
          </cell>
          <cell r="FI45">
            <v>255.89482638242407</v>
          </cell>
        </row>
        <row r="46">
          <cell r="EE46">
            <v>109.39836916096762</v>
          </cell>
          <cell r="EK46">
            <v>261.9853799434228</v>
          </cell>
          <cell r="EQ46">
            <v>261.9853799434228</v>
          </cell>
          <cell r="FC46">
            <v>2406.0725253357432</v>
          </cell>
          <cell r="FD46">
            <v>2344.2507677350204</v>
          </cell>
          <cell r="FI46">
            <v>261.9853799434228</v>
          </cell>
        </row>
        <row r="47">
          <cell r="EE47">
            <v>111.05137619654477</v>
          </cell>
          <cell r="EK47">
            <v>268.52993841080985</v>
          </cell>
          <cell r="EQ47">
            <v>268.52993841080985</v>
          </cell>
          <cell r="FC47">
            <v>2456.6747815268805</v>
          </cell>
          <cell r="FD47">
            <v>2379.6723470688162</v>
          </cell>
          <cell r="FI47">
            <v>268.52993841080985</v>
          </cell>
        </row>
        <row r="48">
          <cell r="EE48">
            <v>112.82757488826508</v>
          </cell>
          <cell r="EK48">
            <v>275.56223527190662</v>
          </cell>
          <cell r="EQ48">
            <v>275.56223527190662</v>
          </cell>
          <cell r="FC48">
            <v>2511.0482108652573</v>
          </cell>
          <cell r="FD48">
            <v>2417.73374760568</v>
          </cell>
          <cell r="FI48">
            <v>275.56223527190662</v>
          </cell>
        </row>
        <row r="49">
          <cell r="EE49">
            <v>114.73611789340005</v>
          </cell>
          <cell r="EK49">
            <v>283.11850757795122</v>
          </cell>
          <cell r="EQ49">
            <v>283.11850757795122</v>
          </cell>
          <cell r="FC49">
            <v>2569.4729967367361</v>
          </cell>
          <cell r="FD49">
            <v>2458.6310977157154</v>
          </cell>
          <cell r="FI49">
            <v>283.11850757795122</v>
          </cell>
        </row>
        <row r="50">
          <cell r="EE50">
            <v>116.78683709184473</v>
          </cell>
          <cell r="EK50">
            <v>291.23768154730362</v>
          </cell>
          <cell r="EQ50">
            <v>291.23768154730362</v>
          </cell>
          <cell r="FC50">
            <v>2632.2501150564713</v>
          </cell>
          <cell r="FD50">
            <v>2502.5750805395301</v>
          </cell>
          <cell r="FI50">
            <v>291.23768154730362</v>
          </cell>
        </row>
        <row r="51">
          <cell r="EE51">
            <v>118.99029393716438</v>
          </cell>
          <cell r="EK51">
            <v>299.96157191448754</v>
          </cell>
          <cell r="EQ51">
            <v>299.96157191448754</v>
          </cell>
          <cell r="FC51">
            <v>2699.7028756274808</v>
          </cell>
          <cell r="FD51">
            <v>2549.7920129392369</v>
          </cell>
          <cell r="FI51">
            <v>299.96157191448754</v>
          </cell>
        </row>
        <row r="52">
          <cell r="EE52">
            <v>119.91743996553292</v>
          </cell>
          <cell r="EK52">
            <v>303.82266652305384</v>
          </cell>
          <cell r="EQ52">
            <v>303.82266652305384</v>
          </cell>
          <cell r="FC52">
            <v>2738.2266652305384</v>
          </cell>
          <cell r="FD52">
            <v>2580.5813321844307</v>
          </cell>
          <cell r="FI52">
            <v>303.82266652305384</v>
          </cell>
        </row>
        <row r="53">
          <cell r="EE53">
            <v>120.90679229700541</v>
          </cell>
          <cell r="EK53">
            <v>307.94496790418918</v>
          </cell>
          <cell r="EQ53">
            <v>307.94496790418918</v>
          </cell>
          <cell r="FC53">
            <v>2779.4496790418921</v>
          </cell>
          <cell r="FD53">
            <v>2613.5597432335135</v>
          </cell>
          <cell r="FI53">
            <v>307.94496790418918</v>
          </cell>
        </row>
        <row r="54">
          <cell r="EE54">
            <v>121.96928000000005</v>
          </cell>
          <cell r="EK54">
            <v>312.37200000000018</v>
          </cell>
          <cell r="EQ54">
            <v>312.37200000000018</v>
          </cell>
          <cell r="FC54">
            <v>2823.7200000000021</v>
          </cell>
          <cell r="FD54">
            <v>2648.9760000000015</v>
          </cell>
          <cell r="FI54">
            <v>312.37200000000018</v>
          </cell>
        </row>
        <row r="55">
          <cell r="EE55">
            <v>123.110299907634</v>
          </cell>
          <cell r="EK55">
            <v>317.12624961514166</v>
          </cell>
          <cell r="EQ55">
            <v>317.12624961514166</v>
          </cell>
          <cell r="FC55">
            <v>2871.2624961514166</v>
          </cell>
          <cell r="FD55">
            <v>2687.0099969211333</v>
          </cell>
          <cell r="FI55">
            <v>317.12624961514166</v>
          </cell>
        </row>
        <row r="56">
          <cell r="EE56">
            <v>124.33564680008212</v>
          </cell>
          <cell r="EK56">
            <v>322.23186166700884</v>
          </cell>
          <cell r="EQ56">
            <v>322.23186166700884</v>
          </cell>
          <cell r="FC56">
            <v>2922.318616670088</v>
          </cell>
          <cell r="FD56">
            <v>2727.8548933360707</v>
          </cell>
          <cell r="FI56">
            <v>322.23186166700884</v>
          </cell>
        </row>
        <row r="57">
          <cell r="EE57">
            <v>125.6515427272458</v>
          </cell>
          <cell r="EK57">
            <v>327.71476136352413</v>
          </cell>
          <cell r="EQ57">
            <v>327.71476136352413</v>
          </cell>
          <cell r="FC57">
            <v>2977.1476136352412</v>
          </cell>
          <cell r="FD57">
            <v>2771.7180909081931</v>
          </cell>
          <cell r="FI57">
            <v>327.71476136352413</v>
          </cell>
        </row>
        <row r="58">
          <cell r="EE58">
            <v>127.06466849060446</v>
          </cell>
          <cell r="EK58">
            <v>333.60278537751856</v>
          </cell>
          <cell r="EQ58">
            <v>333.60278537751856</v>
          </cell>
          <cell r="FC58">
            <v>3036.0278537751856</v>
          </cell>
          <cell r="FD58">
            <v>2818.8222830201485</v>
          </cell>
          <cell r="FI58">
            <v>333.60278537751856</v>
          </cell>
        </row>
        <row r="59">
          <cell r="EE59">
            <v>128.58219744313979</v>
          </cell>
          <cell r="EK59">
            <v>339.92582267974916</v>
          </cell>
          <cell r="EQ59">
            <v>339.92582267974916</v>
          </cell>
          <cell r="FC59">
            <v>3099.2582267974917</v>
          </cell>
          <cell r="FD59">
            <v>2869.4065814379933</v>
          </cell>
          <cell r="FI59">
            <v>339.92582267974916</v>
          </cell>
        </row>
        <row r="60">
          <cell r="EE60">
            <v>130.2118317779088</v>
          </cell>
          <cell r="EK60">
            <v>346.71596574128671</v>
          </cell>
          <cell r="EQ60">
            <v>346.71596574128671</v>
          </cell>
          <cell r="FC60">
            <v>3167.1596574128671</v>
          </cell>
          <cell r="FD60">
            <v>2923.7277259302937</v>
          </cell>
          <cell r="FI60">
            <v>346.71596574128671</v>
          </cell>
        </row>
        <row r="61">
          <cell r="EE61">
            <v>131.62786874936256</v>
          </cell>
          <cell r="EK61">
            <v>352.53151336179161</v>
          </cell>
          <cell r="EQ61">
            <v>352.53151336179161</v>
          </cell>
          <cell r="FC61">
            <v>3220.0383643413584</v>
          </cell>
          <cell r="FD61">
            <v>2974.04603720963</v>
          </cell>
          <cell r="FI61">
            <v>352.53151336179161</v>
          </cell>
        </row>
        <row r="62">
          <cell r="EE62">
            <v>132.85461098980977</v>
          </cell>
          <cell r="EK62">
            <v>357.47763367167988</v>
          </cell>
          <cell r="EQ62">
            <v>357.47763367167988</v>
          </cell>
          <cell r="FC62">
            <v>3259.1897124407378</v>
          </cell>
          <cell r="FD62">
            <v>3021.0276549288851</v>
          </cell>
          <cell r="FI62">
            <v>357.47763367167988</v>
          </cell>
        </row>
        <row r="63">
          <cell r="EE63">
            <v>134.17195170845196</v>
          </cell>
          <cell r="EK63">
            <v>362.78903933514141</v>
          </cell>
          <cell r="EQ63">
            <v>362.78903933514141</v>
          </cell>
          <cell r="FC63">
            <v>3301.2325013335731</v>
          </cell>
          <cell r="FD63">
            <v>3071.479001600288</v>
          </cell>
          <cell r="FI63">
            <v>362.78903933514141</v>
          </cell>
        </row>
        <row r="64">
          <cell r="EE64">
            <v>135.58657333333372</v>
          </cell>
          <cell r="EK64">
            <v>368.49267333333495</v>
          </cell>
          <cell r="EQ64">
            <v>368.49267333333495</v>
          </cell>
          <cell r="FC64">
            <v>3346.3800000000124</v>
          </cell>
          <cell r="FD64">
            <v>3125.656000000015</v>
          </cell>
          <cell r="FI64">
            <v>368.49267333333495</v>
          </cell>
        </row>
        <row r="65">
          <cell r="EE65">
            <v>137.10565082278595</v>
          </cell>
          <cell r="EK65">
            <v>374.61746448761573</v>
          </cell>
          <cell r="EQ65">
            <v>374.61746448761573</v>
          </cell>
          <cell r="FC65">
            <v>3394.8611964718925</v>
          </cell>
          <cell r="FD65">
            <v>3183.8334357662707</v>
          </cell>
          <cell r="FI65">
            <v>374.61746448761573</v>
          </cell>
        </row>
        <row r="66">
          <cell r="EE66">
            <v>138.81262760150298</v>
          </cell>
          <cell r="EK66">
            <v>381.49984958478336</v>
          </cell>
          <cell r="EQ66">
            <v>381.49984958478336</v>
          </cell>
          <cell r="FC66">
            <v>3449.3391787713722</v>
          </cell>
          <cell r="FD66">
            <v>3249.2070145256466</v>
          </cell>
          <cell r="FI66">
            <v>381.49984958478336</v>
          </cell>
        </row>
        <row r="67">
          <cell r="EE67">
            <v>140.56980693317936</v>
          </cell>
          <cell r="EK67">
            <v>388.58464710292537</v>
          </cell>
          <cell r="EQ67">
            <v>388.58464710292537</v>
          </cell>
          <cell r="FC67">
            <v>3505.4193702078524</v>
          </cell>
          <cell r="FD67">
            <v>3316.503244249423</v>
          </cell>
          <cell r="FI67">
            <v>388.58464710292537</v>
          </cell>
        </row>
        <row r="68">
          <cell r="EE68">
            <v>142.45669405316073</v>
          </cell>
          <cell r="EK68">
            <v>396.19241538455242</v>
          </cell>
          <cell r="EQ68">
            <v>396.19241538455242</v>
          </cell>
          <cell r="FC68">
            <v>3565.6391719093858</v>
          </cell>
          <cell r="FD68">
            <v>3388.767006291263</v>
          </cell>
          <cell r="FI68">
            <v>396.19241538455242</v>
          </cell>
        </row>
        <row r="69">
          <cell r="EE69">
            <v>144.48285290119503</v>
          </cell>
          <cell r="EK69">
            <v>404.36171542077574</v>
          </cell>
          <cell r="EQ69">
            <v>404.36171542077574</v>
          </cell>
          <cell r="FC69">
            <v>3630.3038159955863</v>
          </cell>
          <cell r="FD69">
            <v>3466.3645791947033</v>
          </cell>
          <cell r="FI69">
            <v>404.36171542077574</v>
          </cell>
        </row>
        <row r="70">
          <cell r="EE70">
            <v>146.65855211059039</v>
          </cell>
          <cell r="EK70">
            <v>413.13394946716767</v>
          </cell>
          <cell r="EQ70">
            <v>413.13394946716767</v>
          </cell>
          <cell r="FC70">
            <v>3699.7410248060764</v>
          </cell>
          <cell r="FD70">
            <v>3549.6892297672912</v>
          </cell>
          <cell r="FI70">
            <v>413.13394946716767</v>
          </cell>
        </row>
        <row r="71">
          <cell r="EE71">
            <v>148.30132533891856</v>
          </cell>
          <cell r="EK71">
            <v>423.24706181222001</v>
          </cell>
          <cell r="EQ71">
            <v>423.24706181222001</v>
          </cell>
          <cell r="FC71">
            <v>3737.1513334602701</v>
          </cell>
          <cell r="FD71">
            <v>3646.5934669967023</v>
          </cell>
          <cell r="FI71">
            <v>423.24706181222001</v>
          </cell>
        </row>
        <row r="72">
          <cell r="EE72">
            <v>150.06273043751517</v>
          </cell>
          <cell r="EK72">
            <v>434.10905992023243</v>
          </cell>
          <cell r="EQ72">
            <v>434.10905992023243</v>
          </cell>
          <cell r="FC72">
            <v>3777.1832675192841</v>
          </cell>
          <cell r="FD72">
            <v>3750.676495550139</v>
          </cell>
          <cell r="FI72">
            <v>434.10905992023243</v>
          </cell>
        </row>
        <row r="73">
          <cell r="EE73">
            <v>151.95410826964917</v>
          </cell>
          <cell r="EK73">
            <v>445.77255655172547</v>
          </cell>
          <cell r="EQ73">
            <v>445.77255655172547</v>
          </cell>
          <cell r="FC73">
            <v>3820.1691273405113</v>
          </cell>
          <cell r="FD73">
            <v>3862.4397310853301</v>
          </cell>
          <cell r="FI73">
            <v>445.77255655172547</v>
          </cell>
        </row>
        <row r="74">
          <cell r="EE74">
            <v>153.98504</v>
          </cell>
          <cell r="EK74">
            <v>458.29663555555561</v>
          </cell>
          <cell r="EQ74">
            <v>458.29663555555561</v>
          </cell>
          <cell r="FC74">
            <v>3866.3266666666668</v>
          </cell>
          <cell r="FD74">
            <v>3982.4493333333335</v>
          </cell>
          <cell r="FI74">
            <v>458.29663555555561</v>
          </cell>
        </row>
        <row r="75">
          <cell r="EE75">
            <v>156.16581259454645</v>
          </cell>
          <cell r="EK75">
            <v>471.74473322192546</v>
          </cell>
          <cell r="EQ75">
            <v>471.74473322192546</v>
          </cell>
          <cell r="FC75">
            <v>3915.8896801790866</v>
          </cell>
          <cell r="FD75">
            <v>4111.3131684656246</v>
          </cell>
          <cell r="FI75">
            <v>471.74473322192546</v>
          </cell>
        </row>
        <row r="76">
          <cell r="EE76">
            <v>157.66666666666666</v>
          </cell>
          <cell r="EK76">
            <v>481</v>
          </cell>
          <cell r="EQ76">
            <v>481</v>
          </cell>
          <cell r="FC76">
            <v>3950</v>
          </cell>
          <cell r="FD76">
            <v>4200</v>
          </cell>
          <cell r="FI76">
            <v>481</v>
          </cell>
        </row>
        <row r="77">
          <cell r="EE77">
            <v>157.66666666666666</v>
          </cell>
          <cell r="EK77">
            <v>481</v>
          </cell>
          <cell r="EQ77">
            <v>481</v>
          </cell>
          <cell r="FC77">
            <v>3950</v>
          </cell>
          <cell r="FD77">
            <v>4200</v>
          </cell>
          <cell r="FI77">
            <v>481</v>
          </cell>
        </row>
        <row r="78">
          <cell r="EE78">
            <v>157.66666666666666</v>
          </cell>
          <cell r="EK78">
            <v>481</v>
          </cell>
          <cell r="EQ78">
            <v>481</v>
          </cell>
          <cell r="FC78">
            <v>3950</v>
          </cell>
          <cell r="FD78">
            <v>4200</v>
          </cell>
          <cell r="FI78">
            <v>481</v>
          </cell>
        </row>
        <row r="79">
          <cell r="EE79">
            <v>157.66666666666666</v>
          </cell>
          <cell r="EK79">
            <v>481</v>
          </cell>
          <cell r="EQ79">
            <v>481</v>
          </cell>
          <cell r="FC79">
            <v>3950</v>
          </cell>
          <cell r="FD79">
            <v>4200</v>
          </cell>
          <cell r="FI79">
            <v>481</v>
          </cell>
        </row>
        <row r="80">
          <cell r="EE80">
            <v>157.66666666666666</v>
          </cell>
          <cell r="EK80">
            <v>481</v>
          </cell>
          <cell r="EQ80">
            <v>481</v>
          </cell>
          <cell r="FC80">
            <v>3950</v>
          </cell>
          <cell r="FD80">
            <v>4200</v>
          </cell>
          <cell r="FI80">
            <v>481</v>
          </cell>
        </row>
        <row r="81">
          <cell r="EE81">
            <v>157.66666666666666</v>
          </cell>
          <cell r="EK81">
            <v>481</v>
          </cell>
          <cell r="EQ81">
            <v>481</v>
          </cell>
          <cell r="FC81">
            <v>3950</v>
          </cell>
          <cell r="FD81">
            <v>4200</v>
          </cell>
          <cell r="FI81">
            <v>481</v>
          </cell>
        </row>
        <row r="82">
          <cell r="EE82">
            <v>157.66666666666666</v>
          </cell>
          <cell r="EK82">
            <v>481</v>
          </cell>
          <cell r="EQ82">
            <v>481</v>
          </cell>
          <cell r="FC82">
            <v>3950</v>
          </cell>
          <cell r="FD82">
            <v>4200</v>
          </cell>
          <cell r="FI82">
            <v>481</v>
          </cell>
        </row>
        <row r="83">
          <cell r="EE83">
            <v>157.66666666666666</v>
          </cell>
          <cell r="EK83">
            <v>481</v>
          </cell>
          <cell r="EQ83">
            <v>481</v>
          </cell>
          <cell r="FC83">
            <v>3950</v>
          </cell>
          <cell r="FD83">
            <v>4200</v>
          </cell>
          <cell r="FI83">
            <v>481</v>
          </cell>
        </row>
        <row r="84">
          <cell r="EE84">
            <v>157.66666666666666</v>
          </cell>
          <cell r="EK84">
            <v>481</v>
          </cell>
          <cell r="EQ84">
            <v>481</v>
          </cell>
          <cell r="FC84">
            <v>3950</v>
          </cell>
          <cell r="FD84">
            <v>4200</v>
          </cell>
          <cell r="FI84">
            <v>481</v>
          </cell>
        </row>
        <row r="85">
          <cell r="EE85">
            <v>157.66666666666666</v>
          </cell>
          <cell r="EK85">
            <v>481</v>
          </cell>
          <cell r="EQ85">
            <v>481</v>
          </cell>
          <cell r="FC85">
            <v>3950</v>
          </cell>
          <cell r="FD85">
            <v>4200</v>
          </cell>
          <cell r="FI85">
            <v>481</v>
          </cell>
        </row>
        <row r="86">
          <cell r="EE86">
            <v>157.66666666666666</v>
          </cell>
          <cell r="EK86">
            <v>481</v>
          </cell>
          <cell r="EQ86">
            <v>481</v>
          </cell>
          <cell r="FC86">
            <v>3950</v>
          </cell>
          <cell r="FD86">
            <v>4200</v>
          </cell>
          <cell r="FI86">
            <v>481</v>
          </cell>
        </row>
        <row r="87">
          <cell r="EE87">
            <v>157.66666666666666</v>
          </cell>
          <cell r="EK87">
            <v>481</v>
          </cell>
          <cell r="EQ87">
            <v>481</v>
          </cell>
          <cell r="FC87">
            <v>3950</v>
          </cell>
          <cell r="FD87">
            <v>4200</v>
          </cell>
          <cell r="FI87">
            <v>481</v>
          </cell>
        </row>
        <row r="88">
          <cell r="EE88">
            <v>157.66666666666666</v>
          </cell>
          <cell r="EK88">
            <v>481</v>
          </cell>
          <cell r="EQ88">
            <v>481</v>
          </cell>
          <cell r="FC88">
            <v>3950</v>
          </cell>
          <cell r="FD88">
            <v>4200</v>
          </cell>
          <cell r="FI88">
            <v>481</v>
          </cell>
        </row>
        <row r="89">
          <cell r="EE89">
            <v>157.66666666666666</v>
          </cell>
          <cell r="EK89">
            <v>481</v>
          </cell>
          <cell r="EQ89">
            <v>481</v>
          </cell>
          <cell r="FC89">
            <v>3950</v>
          </cell>
          <cell r="FD89">
            <v>4200</v>
          </cell>
          <cell r="FI89">
            <v>481</v>
          </cell>
        </row>
        <row r="90">
          <cell r="EE90">
            <v>157.66666666666666</v>
          </cell>
          <cell r="EK90">
            <v>481</v>
          </cell>
          <cell r="EQ90">
            <v>481</v>
          </cell>
          <cell r="FC90">
            <v>3950</v>
          </cell>
          <cell r="FD90">
            <v>4200</v>
          </cell>
          <cell r="FI90">
            <v>481</v>
          </cell>
        </row>
        <row r="91">
          <cell r="EE91">
            <v>157.66666666666666</v>
          </cell>
          <cell r="EK91">
            <v>481</v>
          </cell>
          <cell r="EQ91">
            <v>481</v>
          </cell>
          <cell r="FC91">
            <v>3950</v>
          </cell>
          <cell r="FD91">
            <v>4200</v>
          </cell>
          <cell r="FI91">
            <v>481</v>
          </cell>
        </row>
        <row r="92">
          <cell r="EE92">
            <v>157.66666666666666</v>
          </cell>
          <cell r="EK92">
            <v>481</v>
          </cell>
          <cell r="EQ92">
            <v>481</v>
          </cell>
          <cell r="FC92">
            <v>3950</v>
          </cell>
          <cell r="FD92">
            <v>4200</v>
          </cell>
          <cell r="FI92">
            <v>481</v>
          </cell>
        </row>
        <row r="93">
          <cell r="EE93">
            <v>157.66666666666666</v>
          </cell>
          <cell r="EK93">
            <v>481</v>
          </cell>
          <cell r="EQ93">
            <v>481</v>
          </cell>
          <cell r="FC93">
            <v>3950</v>
          </cell>
          <cell r="FD93">
            <v>4200</v>
          </cell>
          <cell r="FI93">
            <v>481</v>
          </cell>
        </row>
        <row r="94">
          <cell r="EE94">
            <v>157.66666666666666</v>
          </cell>
          <cell r="EK94">
            <v>481</v>
          </cell>
          <cell r="EQ94">
            <v>481</v>
          </cell>
          <cell r="FC94">
            <v>3950</v>
          </cell>
          <cell r="FD94">
            <v>4200</v>
          </cell>
          <cell r="FI94">
            <v>481</v>
          </cell>
        </row>
        <row r="95">
          <cell r="EE95">
            <v>157.66666666666666</v>
          </cell>
          <cell r="EK95">
            <v>481</v>
          </cell>
          <cell r="EQ95">
            <v>481</v>
          </cell>
          <cell r="FC95">
            <v>3950</v>
          </cell>
          <cell r="FD95">
            <v>4200</v>
          </cell>
          <cell r="FI95">
            <v>481</v>
          </cell>
        </row>
        <row r="96">
          <cell r="EE96">
            <v>157.66666666666666</v>
          </cell>
          <cell r="EK96">
            <v>481</v>
          </cell>
          <cell r="EQ96">
            <v>481</v>
          </cell>
          <cell r="FC96">
            <v>3950</v>
          </cell>
          <cell r="FD96">
            <v>4200</v>
          </cell>
          <cell r="FI96">
            <v>481</v>
          </cell>
        </row>
        <row r="97">
          <cell r="EE97">
            <v>157.66666666666666</v>
          </cell>
          <cell r="EK97">
            <v>481</v>
          </cell>
          <cell r="EQ97">
            <v>481</v>
          </cell>
          <cell r="FC97">
            <v>3950</v>
          </cell>
          <cell r="FD97">
            <v>4200</v>
          </cell>
          <cell r="FI97">
            <v>481</v>
          </cell>
        </row>
        <row r="98">
          <cell r="EE98">
            <v>157.66666666666666</v>
          </cell>
          <cell r="EK98">
            <v>481</v>
          </cell>
          <cell r="EQ98">
            <v>481</v>
          </cell>
          <cell r="FC98">
            <v>3950</v>
          </cell>
          <cell r="FD98">
            <v>4200</v>
          </cell>
          <cell r="FI98">
            <v>481</v>
          </cell>
        </row>
        <row r="99">
          <cell r="EE99">
            <v>157.66666666666666</v>
          </cell>
          <cell r="EK99">
            <v>481</v>
          </cell>
          <cell r="EQ99">
            <v>481</v>
          </cell>
          <cell r="FC99">
            <v>3950</v>
          </cell>
          <cell r="FD99">
            <v>4200</v>
          </cell>
          <cell r="FI99">
            <v>481</v>
          </cell>
        </row>
        <row r="100">
          <cell r="EE100">
            <v>157.66666666666666</v>
          </cell>
          <cell r="EK100">
            <v>481</v>
          </cell>
          <cell r="EQ100">
            <v>481</v>
          </cell>
          <cell r="FC100">
            <v>3950</v>
          </cell>
          <cell r="FD100">
            <v>4200</v>
          </cell>
          <cell r="FI100">
            <v>481</v>
          </cell>
        </row>
        <row r="101">
          <cell r="EE101">
            <v>157.66666666666666</v>
          </cell>
          <cell r="EK101">
            <v>481</v>
          </cell>
          <cell r="EQ101">
            <v>481</v>
          </cell>
          <cell r="FC101">
            <v>3950</v>
          </cell>
          <cell r="FD101">
            <v>4200</v>
          </cell>
          <cell r="FI101">
            <v>481</v>
          </cell>
        </row>
        <row r="102">
          <cell r="EE102">
            <v>157.66666666666666</v>
          </cell>
          <cell r="EK102">
            <v>481</v>
          </cell>
          <cell r="EQ102">
            <v>481</v>
          </cell>
          <cell r="FC102">
            <v>3950</v>
          </cell>
          <cell r="FD102">
            <v>4200</v>
          </cell>
          <cell r="FI102">
            <v>481</v>
          </cell>
        </row>
        <row r="103">
          <cell r="EE103">
            <v>157.66666666666666</v>
          </cell>
          <cell r="EK103">
            <v>481</v>
          </cell>
          <cell r="EQ103">
            <v>481</v>
          </cell>
          <cell r="FC103">
            <v>3950</v>
          </cell>
          <cell r="FD103">
            <v>4200</v>
          </cell>
          <cell r="FI103">
            <v>481</v>
          </cell>
        </row>
        <row r="104">
          <cell r="EE104">
            <v>157.66666666666666</v>
          </cell>
          <cell r="EK104">
            <v>481</v>
          </cell>
          <cell r="EQ104">
            <v>481</v>
          </cell>
          <cell r="FC104">
            <v>3950</v>
          </cell>
          <cell r="FD104">
            <v>4200</v>
          </cell>
          <cell r="FI104">
            <v>481</v>
          </cell>
        </row>
      </sheetData>
      <sheetData sheetId="27">
        <row r="5">
          <cell r="EE5">
            <v>2.177128363600886</v>
          </cell>
          <cell r="EK5">
            <v>3.4750318111321974</v>
          </cell>
          <cell r="EQ5">
            <v>3.4750318111321974</v>
          </cell>
          <cell r="FC5">
            <v>32.65692545401339</v>
          </cell>
          <cell r="FD5">
            <v>36.425032237168807</v>
          </cell>
          <cell r="FI5">
            <v>3.4750318111321974</v>
          </cell>
        </row>
        <row r="6">
          <cell r="EE6">
            <v>4.6393886759074974</v>
          </cell>
          <cell r="EK6">
            <v>7.4051780788523445</v>
          </cell>
          <cell r="EQ6">
            <v>7.4051780788523445</v>
          </cell>
          <cell r="FC6">
            <v>69.590830138612318</v>
          </cell>
          <cell r="FD6">
            <v>77.620541308452403</v>
          </cell>
          <cell r="FI6">
            <v>7.4051780788523445</v>
          </cell>
        </row>
        <row r="7">
          <cell r="EE7">
            <v>7.4120308545936524</v>
          </cell>
          <cell r="EK7">
            <v>11.830741556370626</v>
          </cell>
          <cell r="EQ7">
            <v>11.830741556370626</v>
          </cell>
          <cell r="FC7">
            <v>111.18046281890474</v>
          </cell>
          <cell r="FD7">
            <v>124.00897775954763</v>
          </cell>
          <cell r="FI7">
            <v>11.830741556370626</v>
          </cell>
        </row>
        <row r="8">
          <cell r="EE8">
            <v>10.522460528120646</v>
          </cell>
          <cell r="EK8">
            <v>16.795465842961804</v>
          </cell>
          <cell r="EQ8">
            <v>16.795465842961804</v>
          </cell>
          <cell r="FC8">
            <v>157.8369079218096</v>
          </cell>
          <cell r="FD8">
            <v>176.04885883586462</v>
          </cell>
          <cell r="FI8">
            <v>16.795465842961804</v>
          </cell>
        </row>
        <row r="9">
          <cell r="EE9">
            <v>14.000418408210621</v>
          </cell>
          <cell r="EK9">
            <v>22.346821690028477</v>
          </cell>
          <cell r="EQ9">
            <v>22.346821690028477</v>
          </cell>
          <cell r="FC9">
            <v>210.0062761231593</v>
          </cell>
          <cell r="FD9">
            <v>234.23776952198523</v>
          </cell>
          <cell r="FI9">
            <v>22.346821690028477</v>
          </cell>
        </row>
        <row r="10">
          <cell r="EE10">
            <v>17.878174305693804</v>
          </cell>
          <cell r="EK10">
            <v>28.536316680242024</v>
          </cell>
          <cell r="EQ10">
            <v>28.536316680242024</v>
          </cell>
          <cell r="FC10">
            <v>268.17261458540702</v>
          </cell>
          <cell r="FD10">
            <v>299.11560857603081</v>
          </cell>
          <cell r="FI10">
            <v>28.536316680242024</v>
          </cell>
        </row>
        <row r="11">
          <cell r="EE11">
            <v>22.190736967716475</v>
          </cell>
          <cell r="EK11">
            <v>35.419830160008985</v>
          </cell>
          <cell r="EQ11">
            <v>35.419830160008985</v>
          </cell>
          <cell r="FC11">
            <v>332.86105451574701</v>
          </cell>
          <cell r="FD11">
            <v>371.26809926756391</v>
          </cell>
          <cell r="FI11">
            <v>35.419830160008985</v>
          </cell>
        </row>
        <row r="12">
          <cell r="EE12">
            <v>26.333793364911223</v>
          </cell>
          <cell r="EK12">
            <v>42.032785563223683</v>
          </cell>
          <cell r="EQ12">
            <v>42.032785563223683</v>
          </cell>
          <cell r="FC12">
            <v>395.00690047366822</v>
          </cell>
          <cell r="FD12">
            <v>440.58461975909154</v>
          </cell>
          <cell r="FI12">
            <v>42.032785563223683</v>
          </cell>
        </row>
        <row r="13">
          <cell r="EE13">
            <v>30.774211265215783</v>
          </cell>
          <cell r="EK13">
            <v>49.120375673325185</v>
          </cell>
          <cell r="EQ13">
            <v>49.120375673325185</v>
          </cell>
          <cell r="FC13">
            <v>461.61316897823667</v>
          </cell>
          <cell r="FD13">
            <v>514.87622693726405</v>
          </cell>
          <cell r="FI13">
            <v>49.120375673325185</v>
          </cell>
        </row>
        <row r="14">
          <cell r="EE14">
            <v>35.533333333333331</v>
          </cell>
          <cell r="EK14">
            <v>56.716666666666654</v>
          </cell>
          <cell r="EQ14">
            <v>56.716666666666654</v>
          </cell>
          <cell r="FC14">
            <v>532.99999999999989</v>
          </cell>
          <cell r="FD14">
            <v>594.49999999999989</v>
          </cell>
          <cell r="FI14">
            <v>56.716666666666654</v>
          </cell>
        </row>
        <row r="15">
          <cell r="EE15">
            <v>40.138497070047784</v>
          </cell>
          <cell r="EK15">
            <v>64.06721647719165</v>
          </cell>
          <cell r="EQ15">
            <v>64.06721647719165</v>
          </cell>
          <cell r="FC15">
            <v>602.07745605071671</v>
          </cell>
          <cell r="FD15">
            <v>671.54793174887641</v>
          </cell>
          <cell r="FI15">
            <v>64.06721647719165</v>
          </cell>
        </row>
        <row r="16">
          <cell r="EE16">
            <v>45.538624520791871</v>
          </cell>
          <cell r="EK16">
            <v>72.686650677417788</v>
          </cell>
          <cell r="EQ16">
            <v>72.686650677417788</v>
          </cell>
          <cell r="FC16">
            <v>683.079367811878</v>
          </cell>
          <cell r="FD16">
            <v>761.89621794401774</v>
          </cell>
          <cell r="FI16">
            <v>72.686650677417788</v>
          </cell>
        </row>
        <row r="17">
          <cell r="EE17">
            <v>51.32633781681313</v>
          </cell>
          <cell r="EK17">
            <v>81.924731515297879</v>
          </cell>
          <cell r="EQ17">
            <v>81.924731515297879</v>
          </cell>
          <cell r="FC17">
            <v>769.8950672521969</v>
          </cell>
          <cell r="FD17">
            <v>858.72911347360423</v>
          </cell>
          <cell r="FI17">
            <v>81.924731515297879</v>
          </cell>
        </row>
        <row r="18">
          <cell r="EE18">
            <v>57.529455336257179</v>
          </cell>
          <cell r="EK18">
            <v>91.825861402102817</v>
          </cell>
          <cell r="EQ18">
            <v>91.825861402102817</v>
          </cell>
          <cell r="FC18">
            <v>862.94183004385764</v>
          </cell>
          <cell r="FD18">
            <v>962.51204120276429</v>
          </cell>
          <cell r="FI18">
            <v>91.825861402102817</v>
          </cell>
        </row>
        <row r="19">
          <cell r="EE19">
            <v>64.177792078591267</v>
          </cell>
          <cell r="EK19">
            <v>102.4376296639053</v>
          </cell>
          <cell r="EQ19">
            <v>102.4376296639053</v>
          </cell>
          <cell r="FC19">
            <v>962.66688117886895</v>
          </cell>
          <cell r="FD19">
            <v>1073.7438290072</v>
          </cell>
          <cell r="FI19">
            <v>102.4376296639053</v>
          </cell>
        </row>
        <row r="20">
          <cell r="EE20">
            <v>71.303302969029943</v>
          </cell>
          <cell r="EK20">
            <v>113.81104127749012</v>
          </cell>
          <cell r="EQ20">
            <v>113.81104127749012</v>
          </cell>
          <cell r="FC20">
            <v>1069.5495445354493</v>
          </cell>
          <cell r="FD20">
            <v>1192.9591073664626</v>
          </cell>
          <cell r="FI20">
            <v>113.81104127749012</v>
          </cell>
        </row>
        <row r="21">
          <cell r="EE21">
            <v>78.940236448415476</v>
          </cell>
          <cell r="EK21">
            <v>126.0007620234324</v>
          </cell>
          <cell r="EQ21">
            <v>126.0007620234324</v>
          </cell>
          <cell r="FC21">
            <v>1184.103546726232</v>
          </cell>
          <cell r="FD21">
            <v>1320.7308790407974</v>
          </cell>
          <cell r="FI21">
            <v>126.0007620234324</v>
          </cell>
        </row>
        <row r="22">
          <cell r="EE22">
            <v>86.720467777487173</v>
          </cell>
          <cell r="EK22">
            <v>138.57587932473723</v>
          </cell>
          <cell r="EQ22">
            <v>138.57587932473723</v>
          </cell>
          <cell r="FC22">
            <v>1301.8521693889024</v>
          </cell>
          <cell r="FD22">
            <v>1451.5875737619162</v>
          </cell>
          <cell r="FI22">
            <v>138.57587932473723</v>
          </cell>
        </row>
        <row r="23">
          <cell r="EE23">
            <v>87.749553370611224</v>
          </cell>
          <cell r="EK23">
            <v>143.21519962160795</v>
          </cell>
          <cell r="EQ23">
            <v>143.21519962160795</v>
          </cell>
          <cell r="FC23">
            <v>1337.2797062013699</v>
          </cell>
          <cell r="FD23">
            <v>1481.9540338868885</v>
          </cell>
          <cell r="FI23">
            <v>143.21519962160795</v>
          </cell>
        </row>
        <row r="24">
          <cell r="EE24">
            <v>88.852500000000006</v>
          </cell>
          <cell r="EK24">
            <v>148.1875</v>
          </cell>
          <cell r="EQ24">
            <v>148.1875</v>
          </cell>
          <cell r="FC24">
            <v>1375.25</v>
          </cell>
          <cell r="FD24">
            <v>1514.5</v>
          </cell>
          <cell r="FI24">
            <v>148.1875</v>
          </cell>
        </row>
        <row r="25">
          <cell r="EE25">
            <v>90.034608927972755</v>
          </cell>
          <cell r="EK25">
            <v>153.51667959331979</v>
          </cell>
          <cell r="EQ25">
            <v>153.51667959331979</v>
          </cell>
          <cell r="FC25">
            <v>1415.9455532580782</v>
          </cell>
          <cell r="FD25">
            <v>1549.3819027926386</v>
          </cell>
          <cell r="FI25">
            <v>153.51667959331979</v>
          </cell>
        </row>
        <row r="26">
          <cell r="EE26">
            <v>91.301561906801169</v>
          </cell>
          <cell r="EK26">
            <v>159.22835285852986</v>
          </cell>
          <cell r="EQ26">
            <v>159.22835285852986</v>
          </cell>
          <cell r="FC26">
            <v>1459.5619672833188</v>
          </cell>
          <cell r="FD26">
            <v>1586.7674005285589</v>
          </cell>
          <cell r="FI26">
            <v>159.22835285852986</v>
          </cell>
        </row>
        <row r="27">
          <cell r="EE27">
            <v>92.659448487790769</v>
          </cell>
          <cell r="EK27">
            <v>165.34997269086003</v>
          </cell>
          <cell r="EQ27">
            <v>165.34997269086003</v>
          </cell>
          <cell r="FC27">
            <v>1506.3088823665673</v>
          </cell>
          <cell r="FD27">
            <v>1626.8361848856293</v>
          </cell>
          <cell r="FI27">
            <v>165.34997269086003</v>
          </cell>
        </row>
        <row r="28">
          <cell r="EE28">
            <v>94.114795290429569</v>
          </cell>
          <cell r="EK28">
            <v>171.91096237488739</v>
          </cell>
          <cell r="EQ28">
            <v>171.91096237488739</v>
          </cell>
          <cell r="FC28">
            <v>1556.410985408231</v>
          </cell>
          <cell r="FD28">
            <v>1669.7808446356266</v>
          </cell>
          <cell r="FI28">
            <v>171.91096237488739</v>
          </cell>
        </row>
        <row r="29">
          <cell r="EE29">
            <v>95.674597372284879</v>
          </cell>
          <cell r="EK29">
            <v>178.94285700620233</v>
          </cell>
          <cell r="EQ29">
            <v>178.94285700620233</v>
          </cell>
          <cell r="FC29">
            <v>1610.109089865545</v>
          </cell>
          <cell r="FD29">
            <v>1715.8077913133243</v>
          </cell>
          <cell r="FI29">
            <v>178.94285700620233</v>
          </cell>
        </row>
        <row r="30">
          <cell r="EE30">
            <v>97.397824324131022</v>
          </cell>
          <cell r="EK30">
            <v>186.71150310059065</v>
          </cell>
          <cell r="EQ30">
            <v>186.71150310059065</v>
          </cell>
          <cell r="FC30">
            <v>1669.4332964045102</v>
          </cell>
          <cell r="FD30">
            <v>1766.657111203866</v>
          </cell>
          <cell r="FI30">
            <v>186.71150310059065</v>
          </cell>
        </row>
        <row r="31">
          <cell r="EE31">
            <v>99.249886992448353</v>
          </cell>
          <cell r="EK31">
            <v>195.06096594956222</v>
          </cell>
          <cell r="EQ31">
            <v>195.06096594956222</v>
          </cell>
          <cell r="FC31">
            <v>1733.1928308875658</v>
          </cell>
          <cell r="FD31">
            <v>1821.3081407607708</v>
          </cell>
          <cell r="FI31">
            <v>195.06096594956222</v>
          </cell>
        </row>
        <row r="32">
          <cell r="EE32">
            <v>101.24034989241858</v>
          </cell>
          <cell r="EK32">
            <v>204.03436426910014</v>
          </cell>
          <cell r="EQ32">
            <v>204.03436426910014</v>
          </cell>
          <cell r="FC32">
            <v>1801.716963509492</v>
          </cell>
          <cell r="FD32">
            <v>1880.0431115795645</v>
          </cell>
          <cell r="FI32">
            <v>204.03436426910014</v>
          </cell>
        </row>
        <row r="33">
          <cell r="EE33">
            <v>103.3926308111314</v>
          </cell>
          <cell r="EK33">
            <v>213.73727005018253</v>
          </cell>
          <cell r="EQ33">
            <v>213.73727005018253</v>
          </cell>
          <cell r="FC33">
            <v>1875.8118803832122</v>
          </cell>
          <cell r="FD33">
            <v>1943.5530403284677</v>
          </cell>
          <cell r="FI33">
            <v>213.73727005018253</v>
          </cell>
        </row>
        <row r="34">
          <cell r="EE34">
            <v>105.7068</v>
          </cell>
          <cell r="EK34">
            <v>224.17</v>
          </cell>
          <cell r="EQ34">
            <v>224.17</v>
          </cell>
          <cell r="FC34">
            <v>1955.48</v>
          </cell>
          <cell r="FD34">
            <v>2011.84</v>
          </cell>
          <cell r="FI34">
            <v>224.17</v>
          </cell>
        </row>
        <row r="35">
          <cell r="EE35">
            <v>107</v>
          </cell>
          <cell r="EK35">
            <v>231.32227614619444</v>
          </cell>
          <cell r="EQ35">
            <v>231.32227614619444</v>
          </cell>
          <cell r="FC35">
            <v>2013.2227614619444</v>
          </cell>
          <cell r="FD35">
            <v>2061.7535657439507</v>
          </cell>
          <cell r="FI35">
            <v>231.32227614619444</v>
          </cell>
        </row>
        <row r="36">
          <cell r="EE36">
            <v>107</v>
          </cell>
          <cell r="EK36">
            <v>234.28244128484985</v>
          </cell>
          <cell r="EQ36">
            <v>234.28244128484985</v>
          </cell>
          <cell r="FC36">
            <v>2042.8244128484985</v>
          </cell>
          <cell r="FD36">
            <v>2088.0661447542207</v>
          </cell>
          <cell r="FI36">
            <v>234.28244128484985</v>
          </cell>
        </row>
        <row r="37">
          <cell r="EE37">
            <v>107</v>
          </cell>
          <cell r="EK37">
            <v>237.46494084123157</v>
          </cell>
          <cell r="EQ37">
            <v>237.46494084123157</v>
          </cell>
          <cell r="FC37">
            <v>2074.6494084123156</v>
          </cell>
          <cell r="FD37">
            <v>2116.355029699836</v>
          </cell>
          <cell r="FI37">
            <v>237.46494084123157</v>
          </cell>
        </row>
        <row r="38">
          <cell r="EE38">
            <v>107</v>
          </cell>
          <cell r="EK38">
            <v>240.88637160976151</v>
          </cell>
          <cell r="EQ38">
            <v>240.88637160976151</v>
          </cell>
          <cell r="FC38">
            <v>2108.863716097615</v>
          </cell>
          <cell r="FD38">
            <v>2146.7677476423246</v>
          </cell>
          <cell r="FI38">
            <v>240.88637160976151</v>
          </cell>
        </row>
        <row r="39">
          <cell r="EE39">
            <v>107</v>
          </cell>
          <cell r="EK39">
            <v>244.56456746349411</v>
          </cell>
          <cell r="EQ39">
            <v>244.56456746349411</v>
          </cell>
          <cell r="FC39">
            <v>2145.6456746349409</v>
          </cell>
          <cell r="FD39">
            <v>2179.4628218977255</v>
          </cell>
          <cell r="FI39">
            <v>244.56456746349411</v>
          </cell>
        </row>
        <row r="40">
          <cell r="EE40">
            <v>107</v>
          </cell>
          <cell r="EK40">
            <v>248.51869143572679</v>
          </cell>
          <cell r="EQ40">
            <v>248.51869143572679</v>
          </cell>
          <cell r="FC40">
            <v>2185.1869143572681</v>
          </cell>
          <cell r="FD40">
            <v>2214.610590539794</v>
          </cell>
          <cell r="FI40">
            <v>248.51869143572679</v>
          </cell>
        </row>
        <row r="41">
          <cell r="EE41">
            <v>107</v>
          </cell>
          <cell r="EK41">
            <v>252.76933464691845</v>
          </cell>
          <cell r="EQ41">
            <v>252.76933464691845</v>
          </cell>
          <cell r="FC41">
            <v>2227.6933464691847</v>
          </cell>
          <cell r="FD41">
            <v>2252.3940857503862</v>
          </cell>
          <cell r="FI41">
            <v>252.76933464691845</v>
          </cell>
        </row>
        <row r="42">
          <cell r="EE42">
            <v>107</v>
          </cell>
          <cell r="EK42">
            <v>257.4113471358836</v>
          </cell>
          <cell r="EQ42">
            <v>257.4113471358836</v>
          </cell>
          <cell r="FC42">
            <v>2274.1134713588363</v>
          </cell>
          <cell r="FD42">
            <v>2293.6564189856322</v>
          </cell>
          <cell r="FI42">
            <v>257.4113471358836</v>
          </cell>
        </row>
        <row r="43">
          <cell r="EE43">
            <v>107</v>
          </cell>
          <cell r="EK43">
            <v>262.40702522483122</v>
          </cell>
          <cell r="EQ43">
            <v>262.40702522483122</v>
          </cell>
          <cell r="FC43">
            <v>2324.070252248312</v>
          </cell>
          <cell r="FD43">
            <v>2338.0624464429438</v>
          </cell>
          <cell r="FI43">
            <v>262.40702522483122</v>
          </cell>
        </row>
        <row r="44">
          <cell r="EE44">
            <v>107</v>
          </cell>
          <cell r="EK44">
            <v>267.78312499999998</v>
          </cell>
          <cell r="EQ44">
            <v>267.78312499999998</v>
          </cell>
          <cell r="FC44">
            <v>2377.8312500000002</v>
          </cell>
          <cell r="FD44">
            <v>2385.85</v>
          </cell>
          <cell r="FI44">
            <v>267.78312499999998</v>
          </cell>
        </row>
        <row r="45">
          <cell r="EE45">
            <v>107</v>
          </cell>
          <cell r="EK45">
            <v>273.56842141798029</v>
          </cell>
          <cell r="EQ45">
            <v>273.56842141798029</v>
          </cell>
          <cell r="FC45">
            <v>2435.6842141798029</v>
          </cell>
          <cell r="FD45">
            <v>2437.2748570487138</v>
          </cell>
          <cell r="FI45">
            <v>273.56842141798029</v>
          </cell>
        </row>
        <row r="46">
          <cell r="EE46">
            <v>107.63918137016559</v>
          </cell>
          <cell r="EK46">
            <v>277.6632557090233</v>
          </cell>
          <cell r="EQ46">
            <v>277.6632557090233</v>
          </cell>
          <cell r="FC46">
            <v>2476.6325570902331</v>
          </cell>
          <cell r="FD46">
            <v>2479.2958127992565</v>
          </cell>
          <cell r="FI46">
            <v>277.6632557090233</v>
          </cell>
        </row>
        <row r="47">
          <cell r="EE47">
            <v>108.53236287979927</v>
          </cell>
          <cell r="EK47">
            <v>281.38484533249692</v>
          </cell>
          <cell r="EQ47">
            <v>281.38484533249692</v>
          </cell>
          <cell r="FC47">
            <v>2513.8484533249693</v>
          </cell>
          <cell r="FD47">
            <v>2520.2332986574661</v>
          </cell>
          <cell r="FI47">
            <v>281.38484533249692</v>
          </cell>
        </row>
        <row r="48">
          <cell r="EE48">
            <v>109.49343937207725</v>
          </cell>
          <cell r="EK48">
            <v>285.38933071698852</v>
          </cell>
          <cell r="EQ48">
            <v>285.38933071698852</v>
          </cell>
          <cell r="FC48">
            <v>2553.8933071698857</v>
          </cell>
          <cell r="FD48">
            <v>2564.282637886874</v>
          </cell>
          <cell r="FI48">
            <v>285.38933071698852</v>
          </cell>
        </row>
        <row r="49">
          <cell r="EE49">
            <v>110.52754266488303</v>
          </cell>
          <cell r="EK49">
            <v>289.69809443701263</v>
          </cell>
          <cell r="EQ49">
            <v>289.69809443701263</v>
          </cell>
          <cell r="FC49">
            <v>2596.9809443701261</v>
          </cell>
          <cell r="FD49">
            <v>2611.679038807139</v>
          </cell>
          <cell r="FI49">
            <v>289.69809443701263</v>
          </cell>
        </row>
        <row r="50">
          <cell r="EE50">
            <v>111.64019147653192</v>
          </cell>
          <cell r="EK50">
            <v>294.33413115221634</v>
          </cell>
          <cell r="EQ50">
            <v>294.33413115221634</v>
          </cell>
          <cell r="FC50">
            <v>2643.3413115221633</v>
          </cell>
          <cell r="FD50">
            <v>2662.6754426743801</v>
          </cell>
          <cell r="FI50">
            <v>294.33413115221634</v>
          </cell>
        </row>
        <row r="51">
          <cell r="EE51">
            <v>112.83732052793827</v>
          </cell>
          <cell r="EK51">
            <v>299.32216886640947</v>
          </cell>
          <cell r="EQ51">
            <v>299.32216886640947</v>
          </cell>
          <cell r="FC51">
            <v>2693.2216886640949</v>
          </cell>
          <cell r="FD51">
            <v>2717.5438575305043</v>
          </cell>
          <cell r="FI51">
            <v>299.32216886640947</v>
          </cell>
        </row>
        <row r="52">
          <cell r="EE52">
            <v>114.1253118292186</v>
          </cell>
          <cell r="EK52">
            <v>304.68879928841085</v>
          </cell>
          <cell r="EQ52">
            <v>304.68879928841085</v>
          </cell>
          <cell r="FC52">
            <v>2746.8879928841088</v>
          </cell>
          <cell r="FD52">
            <v>2776.5767921725196</v>
          </cell>
          <cell r="FI52">
            <v>304.68879928841085</v>
          </cell>
        </row>
        <row r="53">
          <cell r="EE53">
            <v>115.51102831438236</v>
          </cell>
          <cell r="EK53">
            <v>310.46261797659315</v>
          </cell>
          <cell r="EQ53">
            <v>310.46261797659315</v>
          </cell>
          <cell r="FC53">
            <v>2804.6261797659317</v>
          </cell>
          <cell r="FD53">
            <v>2840.0887977425245</v>
          </cell>
          <cell r="FI53">
            <v>310.46261797659315</v>
          </cell>
        </row>
        <row r="54">
          <cell r="EE54">
            <v>117.00185</v>
          </cell>
          <cell r="EK54">
            <v>316.674375</v>
          </cell>
          <cell r="EQ54">
            <v>316.674375</v>
          </cell>
          <cell r="FC54">
            <v>2866.7437500000001</v>
          </cell>
          <cell r="FD54">
            <v>2908.4181250000001</v>
          </cell>
          <cell r="FI54">
            <v>316.674375</v>
          </cell>
        </row>
        <row r="55">
          <cell r="EE55">
            <v>118.60571285689103</v>
          </cell>
          <cell r="EK55">
            <v>323.35713690371261</v>
          </cell>
          <cell r="EQ55">
            <v>323.35713690371261</v>
          </cell>
          <cell r="FC55">
            <v>2933.5713690371263</v>
          </cell>
          <cell r="FD55">
            <v>2981.9285059408389</v>
          </cell>
          <cell r="FI55">
            <v>323.35713690371261</v>
          </cell>
        </row>
        <row r="56">
          <cell r="EE56">
            <v>120.27198834920839</v>
          </cell>
          <cell r="EK56">
            <v>330.1471156456339</v>
          </cell>
          <cell r="EQ56">
            <v>330.1471156456339</v>
          </cell>
          <cell r="FC56">
            <v>2979.5811244001948</v>
          </cell>
          <cell r="FD56">
            <v>3026.6230119601755</v>
          </cell>
          <cell r="FI56">
            <v>330.1471156456339</v>
          </cell>
        </row>
        <row r="57">
          <cell r="EE57">
            <v>122.04568006307072</v>
          </cell>
          <cell r="EK57">
            <v>337.32437979010012</v>
          </cell>
          <cell r="EQ57">
            <v>337.32437979010012</v>
          </cell>
          <cell r="FC57">
            <v>3020.8297689086212</v>
          </cell>
          <cell r="FD57">
            <v>3063.7467920177592</v>
          </cell>
          <cell r="FI57">
            <v>337.32437979010012</v>
          </cell>
        </row>
        <row r="58">
          <cell r="EE58">
            <v>123.95374065715207</v>
          </cell>
          <cell r="EK58">
            <v>345.04536917080139</v>
          </cell>
          <cell r="EQ58">
            <v>345.04536917080139</v>
          </cell>
          <cell r="FC58">
            <v>3065.2032710965595</v>
          </cell>
          <cell r="FD58">
            <v>3103.6829439869039</v>
          </cell>
          <cell r="FI58">
            <v>345.04536917080139</v>
          </cell>
        </row>
        <row r="59">
          <cell r="EE59">
            <v>126.00630877014417</v>
          </cell>
          <cell r="EK59">
            <v>353.35110990709506</v>
          </cell>
          <cell r="EQ59">
            <v>353.35110990709506</v>
          </cell>
          <cell r="FC59">
            <v>3112.937413259167</v>
          </cell>
          <cell r="FD59">
            <v>3146.6436719332501</v>
          </cell>
          <cell r="FI59">
            <v>353.35110990709506</v>
          </cell>
        </row>
        <row r="60">
          <cell r="EE60">
            <v>128.21428621927694</v>
          </cell>
          <cell r="EK60">
            <v>362.28571632916714</v>
          </cell>
          <cell r="EQ60">
            <v>362.28571632916714</v>
          </cell>
          <cell r="FC60">
            <v>3164.2857260296964</v>
          </cell>
          <cell r="FD60">
            <v>3192.8571534267267</v>
          </cell>
          <cell r="FI60">
            <v>362.28571632916714</v>
          </cell>
        </row>
        <row r="61">
          <cell r="EE61">
            <v>130.58939532376417</v>
          </cell>
          <cell r="EK61">
            <v>371.8966229380224</v>
          </cell>
          <cell r="EQ61">
            <v>371.8966229380224</v>
          </cell>
          <cell r="FC61">
            <v>3219.5208214828872</v>
          </cell>
          <cell r="FD61">
            <v>3242.5687393345988</v>
          </cell>
          <cell r="FI61">
            <v>371.8966229380224</v>
          </cell>
        </row>
        <row r="62">
          <cell r="EE62">
            <v>133.12855549105802</v>
          </cell>
          <cell r="EK62">
            <v>382.17136408009526</v>
          </cell>
          <cell r="EQ62">
            <v>382.17136408009526</v>
          </cell>
          <cell r="FC62">
            <v>3278.5710579315819</v>
          </cell>
          <cell r="FD62">
            <v>3295.7139521384238</v>
          </cell>
          <cell r="FI62">
            <v>382.17136408009526</v>
          </cell>
        </row>
        <row r="63">
          <cell r="EE63">
            <v>135.85871187056324</v>
          </cell>
          <cell r="EK63">
            <v>393.21897361576748</v>
          </cell>
          <cell r="EQ63">
            <v>393.21897361576748</v>
          </cell>
          <cell r="FC63">
            <v>3342.0630667572841</v>
          </cell>
          <cell r="FD63">
            <v>3352.8567600815559</v>
          </cell>
          <cell r="FI63">
            <v>393.21897361576748</v>
          </cell>
        </row>
        <row r="64">
          <cell r="EE64">
            <v>138.79419000000001</v>
          </cell>
          <cell r="EK64">
            <v>405.09742</v>
          </cell>
          <cell r="EQ64">
            <v>405.09742</v>
          </cell>
          <cell r="FC64">
            <v>3410.33</v>
          </cell>
          <cell r="FD64">
            <v>3414.297</v>
          </cell>
          <cell r="FI64">
            <v>405.09742</v>
          </cell>
        </row>
        <row r="65">
          <cell r="EE65">
            <v>141.3263838037023</v>
          </cell>
          <cell r="EK65">
            <v>415.27180526363765</v>
          </cell>
          <cell r="EQ65">
            <v>415.27180526363765</v>
          </cell>
          <cell r="FC65">
            <v>3466.8649755857609</v>
          </cell>
          <cell r="FD65">
            <v>3466.8649755857609</v>
          </cell>
          <cell r="FI65">
            <v>415.27180526363765</v>
          </cell>
        </row>
        <row r="66">
          <cell r="EE66">
            <v>143.25987157328171</v>
          </cell>
          <cell r="EK66">
            <v>422.92683847380925</v>
          </cell>
          <cell r="EQ66">
            <v>422.92683847380925</v>
          </cell>
          <cell r="FC66">
            <v>3506.3239096588109</v>
          </cell>
          <cell r="FD66">
            <v>3506.3239096588109</v>
          </cell>
          <cell r="FI66">
            <v>422.92683847380925</v>
          </cell>
        </row>
        <row r="67">
          <cell r="EE67">
            <v>145.33868414832153</v>
          </cell>
          <cell r="EK67">
            <v>431.1572392811097</v>
          </cell>
          <cell r="EQ67">
            <v>431.1572392811097</v>
          </cell>
          <cell r="FC67">
            <v>3548.7486560881944</v>
          </cell>
          <cell r="FD67">
            <v>3548.7486560881944</v>
          </cell>
          <cell r="FI67">
            <v>431.1572392811097</v>
          </cell>
        </row>
        <row r="68">
          <cell r="EE68">
            <v>147.57371592052587</v>
          </cell>
          <cell r="EK68">
            <v>440.00614058330649</v>
          </cell>
          <cell r="EQ68">
            <v>440.00614058330649</v>
          </cell>
          <cell r="FC68">
            <v>3594.3615493984871</v>
          </cell>
          <cell r="FD68">
            <v>3594.3615493984871</v>
          </cell>
          <cell r="FI68">
            <v>440.00614058330649</v>
          </cell>
        </row>
        <row r="69">
          <cell r="EE69">
            <v>149.97667650747701</v>
          </cell>
          <cell r="EK69">
            <v>449.51990290715389</v>
          </cell>
          <cell r="EQ69">
            <v>449.51990290715389</v>
          </cell>
          <cell r="FC69">
            <v>3643.4015613770821</v>
          </cell>
          <cell r="FD69">
            <v>3643.4015613770821</v>
          </cell>
          <cell r="FI69">
            <v>449.51990290715389</v>
          </cell>
        </row>
        <row r="70">
          <cell r="EE70">
            <v>152.56015165410787</v>
          </cell>
          <cell r="EK70">
            <v>459.74835552850868</v>
          </cell>
          <cell r="EQ70">
            <v>459.74835552850868</v>
          </cell>
          <cell r="FC70">
            <v>3696.1255439613851</v>
          </cell>
          <cell r="FD70">
            <v>3696.1255439613851</v>
          </cell>
          <cell r="FI70">
            <v>459.74835552850868</v>
          </cell>
        </row>
        <row r="71">
          <cell r="EE71">
            <v>155.3376686768147</v>
          </cell>
          <cell r="EK71">
            <v>470.74505557759295</v>
          </cell>
          <cell r="EQ71">
            <v>470.74505557759295</v>
          </cell>
          <cell r="FC71">
            <v>3752.8095648329531</v>
          </cell>
          <cell r="FD71">
            <v>3752.8095648329531</v>
          </cell>
          <cell r="FI71">
            <v>470.74505557759295</v>
          </cell>
        </row>
        <row r="72">
          <cell r="EE72">
            <v>158.32376678856252</v>
          </cell>
          <cell r="EK72">
            <v>482.5675664690026</v>
          </cell>
          <cell r="EQ72">
            <v>482.5675664690026</v>
          </cell>
          <cell r="FC72">
            <v>3813.7503426237245</v>
          </cell>
          <cell r="FD72">
            <v>3813.7503426237245</v>
          </cell>
          <cell r="FI72">
            <v>482.5675664690026</v>
          </cell>
        </row>
        <row r="73">
          <cell r="EE73">
            <v>161.53407266850328</v>
          </cell>
          <cell r="EK73">
            <v>495.27775709570687</v>
          </cell>
          <cell r="EQ73">
            <v>495.27775709570687</v>
          </cell>
          <cell r="FC73">
            <v>3879.2667891531282</v>
          </cell>
          <cell r="FD73">
            <v>3879.2667891531282</v>
          </cell>
          <cell r="FI73">
            <v>495.27775709570687</v>
          </cell>
        </row>
        <row r="74">
          <cell r="EE74">
            <v>164.98538166666668</v>
          </cell>
          <cell r="EK74">
            <v>508.94212333333337</v>
          </cell>
          <cell r="EQ74">
            <v>508.94212333333337</v>
          </cell>
          <cell r="FC74">
            <v>3949.7016666666668</v>
          </cell>
          <cell r="FD74">
            <v>3949.7016666666668</v>
          </cell>
          <cell r="FI74">
            <v>508.94212333333337</v>
          </cell>
        </row>
        <row r="75">
          <cell r="EE75">
            <v>167.26270105918053</v>
          </cell>
          <cell r="EK75">
            <v>513.52540211836106</v>
          </cell>
          <cell r="EQ75">
            <v>513.52540211836106</v>
          </cell>
          <cell r="FC75">
            <v>3987.7116843196754</v>
          </cell>
          <cell r="FD75">
            <v>4025.4233686393504</v>
          </cell>
          <cell r="FI75">
            <v>513.52540211836106</v>
          </cell>
        </row>
        <row r="76">
          <cell r="EE76">
            <v>169.7048350003258</v>
          </cell>
          <cell r="EK76">
            <v>518.40967000065154</v>
          </cell>
          <cell r="EQ76">
            <v>518.40967000065154</v>
          </cell>
          <cell r="FC76">
            <v>4028.4139166720965</v>
          </cell>
          <cell r="FD76">
            <v>4106.8278333441931</v>
          </cell>
          <cell r="FI76">
            <v>518.40967000065154</v>
          </cell>
        </row>
        <row r="77">
          <cell r="EE77">
            <v>172.33021800210278</v>
          </cell>
          <cell r="EK77">
            <v>523.66043600420562</v>
          </cell>
          <cell r="EQ77">
            <v>523.66043600420562</v>
          </cell>
          <cell r="FC77">
            <v>4072.1703000350462</v>
          </cell>
          <cell r="FD77">
            <v>4194.3406000700925</v>
          </cell>
          <cell r="FI77">
            <v>523.66043600420562</v>
          </cell>
        </row>
        <row r="78">
          <cell r="EE78">
            <v>175.15257055825123</v>
          </cell>
          <cell r="EK78">
            <v>529.30514111650245</v>
          </cell>
          <cell r="EQ78">
            <v>529.30514111650245</v>
          </cell>
          <cell r="FC78">
            <v>4119.2095093041871</v>
          </cell>
          <cell r="FD78">
            <v>4288.4190186083742</v>
          </cell>
          <cell r="FI78">
            <v>529.30514111650245</v>
          </cell>
        </row>
        <row r="79">
          <cell r="EE79">
            <v>178.15963580210553</v>
          </cell>
          <cell r="EK79">
            <v>535.31927160421105</v>
          </cell>
          <cell r="EQ79">
            <v>535.31927160421105</v>
          </cell>
          <cell r="FC79">
            <v>4169.3272633684255</v>
          </cell>
          <cell r="FD79">
            <v>4388.654526736851</v>
          </cell>
          <cell r="FI79">
            <v>535.31927160421105</v>
          </cell>
        </row>
        <row r="80">
          <cell r="EE80">
            <v>180</v>
          </cell>
          <cell r="EK80">
            <v>539</v>
          </cell>
          <cell r="EQ80">
            <v>539</v>
          </cell>
          <cell r="FC80">
            <v>4200</v>
          </cell>
          <cell r="FD80">
            <v>4450</v>
          </cell>
          <cell r="FI80">
            <v>539</v>
          </cell>
        </row>
        <row r="81">
          <cell r="EE81">
            <v>180</v>
          </cell>
          <cell r="EK81">
            <v>539</v>
          </cell>
          <cell r="EQ81">
            <v>539</v>
          </cell>
          <cell r="FC81">
            <v>4200</v>
          </cell>
          <cell r="FD81">
            <v>4450</v>
          </cell>
          <cell r="FI81">
            <v>539</v>
          </cell>
        </row>
        <row r="82">
          <cell r="EE82">
            <v>180</v>
          </cell>
          <cell r="EK82">
            <v>539</v>
          </cell>
          <cell r="EQ82">
            <v>539</v>
          </cell>
          <cell r="FC82">
            <v>4200</v>
          </cell>
          <cell r="FD82">
            <v>4450</v>
          </cell>
          <cell r="FI82">
            <v>539</v>
          </cell>
        </row>
        <row r="83">
          <cell r="EE83">
            <v>180</v>
          </cell>
          <cell r="EK83">
            <v>539</v>
          </cell>
          <cell r="EQ83">
            <v>539</v>
          </cell>
          <cell r="FC83">
            <v>4200</v>
          </cell>
          <cell r="FD83">
            <v>4450</v>
          </cell>
          <cell r="FI83">
            <v>539</v>
          </cell>
        </row>
        <row r="84">
          <cell r="EE84">
            <v>180</v>
          </cell>
          <cell r="EK84">
            <v>539</v>
          </cell>
          <cell r="EQ84">
            <v>539</v>
          </cell>
          <cell r="FC84">
            <v>4200</v>
          </cell>
          <cell r="FD84">
            <v>4450</v>
          </cell>
          <cell r="FI84">
            <v>539</v>
          </cell>
        </row>
        <row r="85">
          <cell r="EE85">
            <v>180</v>
          </cell>
          <cell r="EK85">
            <v>539</v>
          </cell>
          <cell r="EQ85">
            <v>539</v>
          </cell>
          <cell r="FC85">
            <v>4200</v>
          </cell>
          <cell r="FD85">
            <v>4450</v>
          </cell>
          <cell r="FI85">
            <v>539</v>
          </cell>
        </row>
        <row r="86">
          <cell r="EE86">
            <v>180</v>
          </cell>
          <cell r="EK86">
            <v>539</v>
          </cell>
          <cell r="EQ86">
            <v>539</v>
          </cell>
          <cell r="FC86">
            <v>4200</v>
          </cell>
          <cell r="FD86">
            <v>4450</v>
          </cell>
          <cell r="FI86">
            <v>539</v>
          </cell>
        </row>
        <row r="87">
          <cell r="EE87">
            <v>180</v>
          </cell>
          <cell r="EK87">
            <v>539</v>
          </cell>
          <cell r="EQ87">
            <v>539</v>
          </cell>
          <cell r="FC87">
            <v>4200</v>
          </cell>
          <cell r="FD87">
            <v>4450</v>
          </cell>
          <cell r="FI87">
            <v>539</v>
          </cell>
        </row>
        <row r="88">
          <cell r="EE88">
            <v>180</v>
          </cell>
          <cell r="EK88">
            <v>539</v>
          </cell>
          <cell r="EQ88">
            <v>539</v>
          </cell>
          <cell r="FC88">
            <v>4200</v>
          </cell>
          <cell r="FD88">
            <v>4450</v>
          </cell>
          <cell r="FI88">
            <v>539</v>
          </cell>
        </row>
        <row r="89">
          <cell r="EE89">
            <v>180</v>
          </cell>
          <cell r="EK89">
            <v>539</v>
          </cell>
          <cell r="EQ89">
            <v>539</v>
          </cell>
          <cell r="FC89">
            <v>4200</v>
          </cell>
          <cell r="FD89">
            <v>4450</v>
          </cell>
          <cell r="FI89">
            <v>539</v>
          </cell>
        </row>
        <row r="90">
          <cell r="EE90">
            <v>180</v>
          </cell>
          <cell r="EK90">
            <v>539</v>
          </cell>
          <cell r="EQ90">
            <v>539</v>
          </cell>
          <cell r="FC90">
            <v>4200</v>
          </cell>
          <cell r="FD90">
            <v>4450</v>
          </cell>
          <cell r="FI90">
            <v>539</v>
          </cell>
        </row>
        <row r="91">
          <cell r="EE91">
            <v>180</v>
          </cell>
          <cell r="EK91">
            <v>539</v>
          </cell>
          <cell r="EQ91">
            <v>539</v>
          </cell>
          <cell r="FC91">
            <v>4200</v>
          </cell>
          <cell r="FD91">
            <v>4450</v>
          </cell>
          <cell r="FI91">
            <v>539</v>
          </cell>
        </row>
        <row r="92">
          <cell r="EE92">
            <v>180</v>
          </cell>
          <cell r="EK92">
            <v>539</v>
          </cell>
          <cell r="EQ92">
            <v>539</v>
          </cell>
          <cell r="FC92">
            <v>4200</v>
          </cell>
          <cell r="FD92">
            <v>4450</v>
          </cell>
          <cell r="FI92">
            <v>539</v>
          </cell>
        </row>
        <row r="93">
          <cell r="EE93">
            <v>180</v>
          </cell>
          <cell r="EK93">
            <v>539</v>
          </cell>
          <cell r="EQ93">
            <v>539</v>
          </cell>
          <cell r="FC93">
            <v>4200</v>
          </cell>
          <cell r="FD93">
            <v>4450</v>
          </cell>
          <cell r="FI93">
            <v>539</v>
          </cell>
        </row>
        <row r="94">
          <cell r="EE94">
            <v>180</v>
          </cell>
          <cell r="EK94">
            <v>539</v>
          </cell>
          <cell r="EQ94">
            <v>539</v>
          </cell>
          <cell r="FC94">
            <v>4200</v>
          </cell>
          <cell r="FD94">
            <v>4450</v>
          </cell>
          <cell r="FI94">
            <v>539</v>
          </cell>
        </row>
        <row r="95">
          <cell r="EE95">
            <v>180</v>
          </cell>
          <cell r="EK95">
            <v>539</v>
          </cell>
          <cell r="EQ95">
            <v>539</v>
          </cell>
          <cell r="FC95">
            <v>4200</v>
          </cell>
          <cell r="FD95">
            <v>4450</v>
          </cell>
          <cell r="FI95">
            <v>539</v>
          </cell>
        </row>
        <row r="96">
          <cell r="EE96">
            <v>180</v>
          </cell>
          <cell r="EK96">
            <v>539</v>
          </cell>
          <cell r="EQ96">
            <v>539</v>
          </cell>
          <cell r="FC96">
            <v>4200</v>
          </cell>
          <cell r="FD96">
            <v>4450</v>
          </cell>
          <cell r="FI96">
            <v>539</v>
          </cell>
        </row>
        <row r="97">
          <cell r="EE97">
            <v>180</v>
          </cell>
          <cell r="EK97">
            <v>539</v>
          </cell>
          <cell r="EQ97">
            <v>539</v>
          </cell>
          <cell r="FC97">
            <v>4200</v>
          </cell>
          <cell r="FD97">
            <v>4450</v>
          </cell>
          <cell r="FI97">
            <v>539</v>
          </cell>
        </row>
        <row r="98">
          <cell r="EE98">
            <v>180</v>
          </cell>
          <cell r="EK98">
            <v>539</v>
          </cell>
          <cell r="EQ98">
            <v>539</v>
          </cell>
          <cell r="FC98">
            <v>4200</v>
          </cell>
          <cell r="FD98">
            <v>4450</v>
          </cell>
          <cell r="FI98">
            <v>539</v>
          </cell>
        </row>
        <row r="99">
          <cell r="EE99">
            <v>180</v>
          </cell>
          <cell r="EK99">
            <v>539</v>
          </cell>
          <cell r="EQ99">
            <v>539</v>
          </cell>
          <cell r="FC99">
            <v>4200</v>
          </cell>
          <cell r="FD99">
            <v>4450</v>
          </cell>
          <cell r="FI99">
            <v>539</v>
          </cell>
        </row>
        <row r="100">
          <cell r="EE100">
            <v>180</v>
          </cell>
          <cell r="EK100">
            <v>539</v>
          </cell>
          <cell r="EQ100">
            <v>539</v>
          </cell>
          <cell r="FC100">
            <v>4200</v>
          </cell>
          <cell r="FD100">
            <v>4450</v>
          </cell>
          <cell r="FI100">
            <v>539</v>
          </cell>
        </row>
        <row r="101">
          <cell r="EE101">
            <v>180</v>
          </cell>
          <cell r="EK101">
            <v>539</v>
          </cell>
          <cell r="EQ101">
            <v>539</v>
          </cell>
          <cell r="FC101">
            <v>4200</v>
          </cell>
          <cell r="FD101">
            <v>4450</v>
          </cell>
          <cell r="FI101">
            <v>539</v>
          </cell>
        </row>
        <row r="102">
          <cell r="EE102">
            <v>180</v>
          </cell>
          <cell r="EK102">
            <v>539</v>
          </cell>
          <cell r="EQ102">
            <v>539</v>
          </cell>
          <cell r="FC102">
            <v>4200</v>
          </cell>
          <cell r="FD102">
            <v>4450</v>
          </cell>
          <cell r="FI102">
            <v>539</v>
          </cell>
        </row>
        <row r="103">
          <cell r="EE103">
            <v>180</v>
          </cell>
          <cell r="EK103">
            <v>539</v>
          </cell>
          <cell r="EQ103">
            <v>539</v>
          </cell>
          <cell r="FC103">
            <v>4200</v>
          </cell>
          <cell r="FD103">
            <v>4450</v>
          </cell>
          <cell r="FI103">
            <v>539</v>
          </cell>
        </row>
        <row r="104">
          <cell r="EE104">
            <v>180</v>
          </cell>
          <cell r="EK104">
            <v>539</v>
          </cell>
          <cell r="EQ104">
            <v>539</v>
          </cell>
          <cell r="FC104">
            <v>4200</v>
          </cell>
          <cell r="FD104">
            <v>4450</v>
          </cell>
          <cell r="FI104">
            <v>539</v>
          </cell>
        </row>
      </sheetData>
      <sheetData sheetId="28">
        <row r="5">
          <cell r="EE5">
            <v>1.3636957881895739</v>
          </cell>
          <cell r="EK5">
            <v>2.8709385014517181</v>
          </cell>
          <cell r="EQ5">
            <v>2.8709385014517181</v>
          </cell>
          <cell r="FC5">
            <v>24.402977262339618</v>
          </cell>
          <cell r="FD5">
            <v>20.814304135524935</v>
          </cell>
          <cell r="FI5">
            <v>2.8709385014517181</v>
          </cell>
        </row>
        <row r="6">
          <cell r="EE6">
            <v>2.9665321821908464</v>
          </cell>
          <cell r="EK6">
            <v>6.245330909875463</v>
          </cell>
          <cell r="EQ6">
            <v>6.245330909875463</v>
          </cell>
          <cell r="FC6">
            <v>53.085312733941464</v>
          </cell>
          <cell r="FD6">
            <v>45.278649096597064</v>
          </cell>
          <cell r="FI6">
            <v>6.245330909875463</v>
          </cell>
        </row>
        <row r="7">
          <cell r="EE7">
            <v>4.8309182389087511</v>
          </cell>
          <cell r="EK7">
            <v>10.170354187176315</v>
          </cell>
          <cell r="EQ7">
            <v>10.170354187176315</v>
          </cell>
          <cell r="FC7">
            <v>86.448010590998592</v>
          </cell>
          <cell r="FD7">
            <v>73.735067857028298</v>
          </cell>
          <cell r="FI7">
            <v>10.170354187176315</v>
          </cell>
        </row>
        <row r="8">
          <cell r="EE8">
            <v>6.9812478503877458</v>
          </cell>
          <cell r="EK8">
            <v>14.697363895553138</v>
          </cell>
          <cell r="EQ8">
            <v>14.697363895553138</v>
          </cell>
          <cell r="FC8">
            <v>124.92759311220175</v>
          </cell>
          <cell r="FD8">
            <v>106.55588824276015</v>
          </cell>
          <cell r="FI8">
            <v>14.697363895553138</v>
          </cell>
        </row>
        <row r="9">
          <cell r="EE9">
            <v>9.0505663378521319</v>
          </cell>
          <cell r="EK9">
            <v>19.053823869162386</v>
          </cell>
          <cell r="EQ9">
            <v>19.053823869162386</v>
          </cell>
          <cell r="FC9">
            <v>161.95750288788031</v>
          </cell>
          <cell r="FD9">
            <v>138.14022305142726</v>
          </cell>
          <cell r="FI9">
            <v>19.053823869162386</v>
          </cell>
        </row>
        <row r="10">
          <cell r="EE10">
            <v>11.268406978252187</v>
          </cell>
          <cell r="EK10">
            <v>23.722962059478306</v>
          </cell>
          <cell r="EQ10">
            <v>23.722962059478306</v>
          </cell>
          <cell r="FC10">
            <v>201.64517750556547</v>
          </cell>
          <cell r="FD10">
            <v>171.99147493121768</v>
          </cell>
          <cell r="FI10">
            <v>23.722962059478306</v>
          </cell>
        </row>
        <row r="11">
          <cell r="EE11">
            <v>13.645429720767495</v>
          </cell>
          <cell r="EK11">
            <v>28.727220464773666</v>
          </cell>
          <cell r="EQ11">
            <v>28.727220464773666</v>
          </cell>
          <cell r="FC11">
            <v>244.18137395057624</v>
          </cell>
          <cell r="FD11">
            <v>208.27234836960906</v>
          </cell>
          <cell r="FI11">
            <v>28.727220464773666</v>
          </cell>
        </row>
        <row r="12">
          <cell r="EE12">
            <v>16.193059616040628</v>
          </cell>
          <cell r="EK12">
            <v>34.090651823243434</v>
          </cell>
          <cell r="EQ12">
            <v>34.090651823243434</v>
          </cell>
          <cell r="FC12">
            <v>289.77054049756907</v>
          </cell>
          <cell r="FD12">
            <v>247.15722571851484</v>
          </cell>
          <cell r="FI12">
            <v>34.090651823243434</v>
          </cell>
        </row>
        <row r="13">
          <cell r="EE13">
            <v>18.923541730158476</v>
          </cell>
          <cell r="EK13">
            <v>39.839035221386268</v>
          </cell>
          <cell r="EQ13">
            <v>39.839035221386268</v>
          </cell>
          <cell r="FC13">
            <v>338.63179938178337</v>
          </cell>
          <cell r="FD13">
            <v>288.83300535505055</v>
          </cell>
          <cell r="FI13">
            <v>39.839035221386268</v>
          </cell>
        </row>
        <row r="14">
          <cell r="EE14">
            <v>21.849999999999994</v>
          </cell>
          <cell r="EK14">
            <v>46</v>
          </cell>
          <cell r="EQ14">
            <v>46</v>
          </cell>
          <cell r="FC14">
            <v>391</v>
          </cell>
          <cell r="FD14">
            <v>333.5</v>
          </cell>
          <cell r="FI14">
            <v>46</v>
          </cell>
        </row>
        <row r="15">
          <cell r="EE15">
            <v>24.986500312836014</v>
          </cell>
          <cell r="EK15">
            <v>52.603158553338972</v>
          </cell>
          <cell r="EQ15">
            <v>52.603158553338972</v>
          </cell>
          <cell r="FC15">
            <v>447.12684770338115</v>
          </cell>
          <cell r="FD15">
            <v>381.3728995117076</v>
          </cell>
          <cell r="FI15">
            <v>52.603158553338972</v>
          </cell>
        </row>
        <row r="16">
          <cell r="EE16">
            <v>28.348118113370433</v>
          </cell>
          <cell r="EK16">
            <v>59.680248659727226</v>
          </cell>
          <cell r="EQ16">
            <v>59.680248659727226</v>
          </cell>
          <cell r="FC16">
            <v>507.28211360768137</v>
          </cell>
          <cell r="FD16">
            <v>432.68180278302248</v>
          </cell>
          <cell r="FI16">
            <v>59.680248659727226</v>
          </cell>
        </row>
        <row r="17">
          <cell r="EE17">
            <v>31.95101086317284</v>
          </cell>
          <cell r="EK17">
            <v>67.265286027732287</v>
          </cell>
          <cell r="EQ17">
            <v>67.265286027732287</v>
          </cell>
          <cell r="FC17">
            <v>571.7549312357246</v>
          </cell>
          <cell r="FD17">
            <v>487.67332370105919</v>
          </cell>
          <cell r="FI17">
            <v>67.265286027732287</v>
          </cell>
        </row>
        <row r="18">
          <cell r="EE18">
            <v>35.812495700775479</v>
          </cell>
          <cell r="EK18">
            <v>75.394727791106277</v>
          </cell>
          <cell r="EQ18">
            <v>75.394727791106277</v>
          </cell>
          <cell r="FC18">
            <v>640.85518622440327</v>
          </cell>
          <cell r="FD18">
            <v>546.61177648552052</v>
          </cell>
          <cell r="FI18">
            <v>75.394727791106277</v>
          </cell>
        </row>
        <row r="19">
          <cell r="EE19">
            <v>39.951132675704244</v>
          </cell>
          <cell r="EK19">
            <v>84.107647738324729</v>
          </cell>
          <cell r="EQ19">
            <v>84.107647738324729</v>
          </cell>
          <cell r="FC19">
            <v>714.91500577576016</v>
          </cell>
          <cell r="FD19">
            <v>609.78044610285428</v>
          </cell>
          <cell r="FI19">
            <v>84.107647738324729</v>
          </cell>
        </row>
        <row r="20">
          <cell r="EE20">
            <v>44.425411186031781</v>
          </cell>
          <cell r="EK20">
            <v>93.527181444277431</v>
          </cell>
          <cell r="EQ20">
            <v>93.527181444277431</v>
          </cell>
          <cell r="FC20">
            <v>794.98104227635815</v>
          </cell>
          <cell r="FD20">
            <v>678.07206547101134</v>
          </cell>
          <cell r="FI20">
            <v>93.527181444277431</v>
          </cell>
        </row>
        <row r="21">
          <cell r="EE21">
            <v>49.226321805781126</v>
          </cell>
          <cell r="EK21">
            <v>103.63436169638132</v>
          </cell>
          <cell r="EQ21">
            <v>103.63436169638132</v>
          </cell>
          <cell r="FC21">
            <v>880.89207441924123</v>
          </cell>
          <cell r="FD21">
            <v>751.34912229876454</v>
          </cell>
          <cell r="FI21">
            <v>103.63436169638132</v>
          </cell>
        </row>
        <row r="22">
          <cell r="EE22">
            <v>54.377604760512767</v>
          </cell>
          <cell r="EK22">
            <v>114.47916791686899</v>
          </cell>
          <cell r="EQ22">
            <v>114.47916791686899</v>
          </cell>
          <cell r="FC22">
            <v>973.07292729338633</v>
          </cell>
          <cell r="FD22">
            <v>829.97396739730016</v>
          </cell>
          <cell r="FI22">
            <v>114.47916791686899</v>
          </cell>
        </row>
        <row r="23">
          <cell r="EE23">
            <v>59.904725489744159</v>
          </cell>
          <cell r="EK23">
            <v>126.11521155735612</v>
          </cell>
          <cell r="EQ23">
            <v>126.11521155735612</v>
          </cell>
          <cell r="FC23">
            <v>1071.979298237527</v>
          </cell>
          <cell r="FD23">
            <v>914.33528379083191</v>
          </cell>
          <cell r="FI23">
            <v>126.11521155735612</v>
          </cell>
        </row>
        <row r="24">
          <cell r="EE24">
            <v>65.835000000000008</v>
          </cell>
          <cell r="EK24">
            <v>138.60000000000002</v>
          </cell>
          <cell r="EQ24">
            <v>138.60000000000002</v>
          </cell>
          <cell r="FC24">
            <v>1178.1000000000001</v>
          </cell>
          <cell r="FD24">
            <v>1004.8500000000001</v>
          </cell>
          <cell r="FI24">
            <v>138.60000000000002</v>
          </cell>
        </row>
        <row r="25">
          <cell r="EE25">
            <v>72.197729324588565</v>
          </cell>
          <cell r="EK25">
            <v>151.99521963071277</v>
          </cell>
          <cell r="EQ25">
            <v>151.99521963071277</v>
          </cell>
          <cell r="FC25">
            <v>1291.9593668610585</v>
          </cell>
          <cell r="FD25">
            <v>1101.9653423226675</v>
          </cell>
          <cell r="FI25">
            <v>151.99521963071277</v>
          </cell>
        </row>
        <row r="26">
          <cell r="EE26">
            <v>79.160945901558819</v>
          </cell>
          <cell r="EK26">
            <v>166.65462295065015</v>
          </cell>
          <cell r="EQ26">
            <v>166.65462295065015</v>
          </cell>
          <cell r="FC26">
            <v>1416.5642950805263</v>
          </cell>
          <cell r="FD26">
            <v>1208.2460163922135</v>
          </cell>
          <cell r="FI26">
            <v>166.65462295065015</v>
          </cell>
        </row>
        <row r="27">
          <cell r="EE27">
            <v>86.64682543131623</v>
          </cell>
          <cell r="EK27">
            <v>182.41436932908678</v>
          </cell>
          <cell r="EQ27">
            <v>182.41436932908678</v>
          </cell>
          <cell r="FC27">
            <v>1550.5221392972378</v>
          </cell>
          <cell r="FD27">
            <v>1322.5041776358792</v>
          </cell>
          <cell r="FI27">
            <v>182.41436932908678</v>
          </cell>
        </row>
        <row r="28">
          <cell r="EE28">
            <v>94.89743692287891</v>
          </cell>
          <cell r="EK28">
            <v>199.78407773237666</v>
          </cell>
          <cell r="EQ28">
            <v>199.78407773237666</v>
          </cell>
          <cell r="FC28">
            <v>1698.1646607252017</v>
          </cell>
          <cell r="FD28">
            <v>1448.4345635597308</v>
          </cell>
          <cell r="FI28">
            <v>199.78407773237666</v>
          </cell>
        </row>
        <row r="29">
          <cell r="EE29">
            <v>95.554988041585474</v>
          </cell>
          <cell r="EK29">
            <v>202.31245017327282</v>
          </cell>
          <cell r="EQ29">
            <v>202.31245017327282</v>
          </cell>
          <cell r="FC29">
            <v>1723.124501732728</v>
          </cell>
          <cell r="FD29">
            <v>1473.124501732728</v>
          </cell>
          <cell r="FI29">
            <v>202.31245017327282</v>
          </cell>
        </row>
        <row r="30">
          <cell r="EE30">
            <v>96.159905473436012</v>
          </cell>
          <cell r="EK30">
            <v>204.83293947265008</v>
          </cell>
          <cell r="EQ30">
            <v>204.83293947265008</v>
          </cell>
          <cell r="FC30">
            <v>1748.3293947265008</v>
          </cell>
          <cell r="FD30">
            <v>1498.3293947265008</v>
          </cell>
          <cell r="FI30">
            <v>204.83293947265008</v>
          </cell>
        </row>
        <row r="31">
          <cell r="EE31">
            <v>96.811585637943523</v>
          </cell>
          <cell r="EK31">
            <v>207.54827349143133</v>
          </cell>
          <cell r="EQ31">
            <v>207.54827349143133</v>
          </cell>
          <cell r="FC31">
            <v>1775.4827349143131</v>
          </cell>
          <cell r="FD31">
            <v>1525.4827349143131</v>
          </cell>
          <cell r="FI31">
            <v>207.54827349143133</v>
          </cell>
        </row>
        <row r="32">
          <cell r="EE32">
            <v>97.513590992391102</v>
          </cell>
          <cell r="EK32">
            <v>210.47329580162958</v>
          </cell>
          <cell r="EQ32">
            <v>210.47329580162958</v>
          </cell>
          <cell r="FC32">
            <v>1804.7329580162957</v>
          </cell>
          <cell r="FD32">
            <v>1554.7329580162957</v>
          </cell>
          <cell r="FI32">
            <v>210.47329580162958</v>
          </cell>
        </row>
        <row r="33">
          <cell r="EE33">
            <v>98.269754478910258</v>
          </cell>
          <cell r="EK33">
            <v>213.62397699545937</v>
          </cell>
          <cell r="EQ33">
            <v>213.62397699545937</v>
          </cell>
          <cell r="FC33">
            <v>1836.2397699545938</v>
          </cell>
          <cell r="FD33">
            <v>1586.2397699545938</v>
          </cell>
          <cell r="FI33">
            <v>213.62397699545937</v>
          </cell>
        </row>
        <row r="34">
          <cell r="EE34">
            <v>99.122</v>
          </cell>
          <cell r="EK34">
            <v>217.17500000000001</v>
          </cell>
          <cell r="EQ34">
            <v>217.17500000000001</v>
          </cell>
          <cell r="FC34">
            <v>1871.75</v>
          </cell>
          <cell r="FD34">
            <v>1621.75</v>
          </cell>
          <cell r="FI34">
            <v>217.17500000000001</v>
          </cell>
        </row>
        <row r="35">
          <cell r="EE35">
            <v>100.04316566702332</v>
          </cell>
          <cell r="EK35">
            <v>221.01319027926382</v>
          </cell>
          <cell r="EQ35">
            <v>221.01319027926382</v>
          </cell>
          <cell r="FC35">
            <v>1910.1319027926384</v>
          </cell>
          <cell r="FD35">
            <v>1660.1319027926384</v>
          </cell>
          <cell r="FI35">
            <v>221.01319027926382</v>
          </cell>
        </row>
        <row r="36">
          <cell r="EE36">
            <v>101.03869265476513</v>
          </cell>
          <cell r="EK36">
            <v>225.1612193948547</v>
          </cell>
          <cell r="EQ36">
            <v>225.1612193948547</v>
          </cell>
          <cell r="FC36">
            <v>1951.612193948547</v>
          </cell>
          <cell r="FD36">
            <v>1701.612193948547</v>
          </cell>
          <cell r="FI36">
            <v>225.1612193948547</v>
          </cell>
        </row>
        <row r="37">
          <cell r="EE37">
            <v>102.11444816461733</v>
          </cell>
          <cell r="EK37">
            <v>229.64353401923887</v>
          </cell>
          <cell r="EQ37">
            <v>229.64353401923887</v>
          </cell>
          <cell r="FC37">
            <v>1996.4353401923886</v>
          </cell>
          <cell r="FD37">
            <v>1746.4353401923886</v>
          </cell>
          <cell r="FI37">
            <v>229.64353401923887</v>
          </cell>
        </row>
        <row r="38">
          <cell r="EE38">
            <v>103.27675854955763</v>
          </cell>
          <cell r="EK38">
            <v>234.48649395649011</v>
          </cell>
          <cell r="EQ38">
            <v>234.48649395649011</v>
          </cell>
          <cell r="FC38">
            <v>2044.8649395649011</v>
          </cell>
          <cell r="FD38">
            <v>1794.8649395649011</v>
          </cell>
          <cell r="FI38">
            <v>234.48649395649011</v>
          </cell>
        </row>
        <row r="39">
          <cell r="EE39">
            <v>104.53244499947105</v>
          </cell>
          <cell r="EK39">
            <v>239.71852083112935</v>
          </cell>
          <cell r="EQ39">
            <v>239.71852083112935</v>
          </cell>
          <cell r="FC39">
            <v>2097.1852083112935</v>
          </cell>
          <cell r="FD39">
            <v>1847.1852083112935</v>
          </cell>
          <cell r="FI39">
            <v>239.71852083112935</v>
          </cell>
        </row>
        <row r="40">
          <cell r="EE40">
            <v>105.88886198370227</v>
          </cell>
          <cell r="EK40">
            <v>245.37025826542614</v>
          </cell>
          <cell r="EQ40">
            <v>245.37025826542614</v>
          </cell>
          <cell r="FC40">
            <v>2153.7025826542613</v>
          </cell>
          <cell r="FD40">
            <v>1903.7025826542615</v>
          </cell>
          <cell r="FI40">
            <v>245.37025826542614</v>
          </cell>
        </row>
        <row r="41">
          <cell r="EE41">
            <v>107.21629584948928</v>
          </cell>
          <cell r="EK41">
            <v>250.88238874962104</v>
          </cell>
          <cell r="EQ41">
            <v>250.88238874962104</v>
          </cell>
          <cell r="FC41">
            <v>2207.37372214168</v>
          </cell>
          <cell r="FD41">
            <v>1955.898977713344</v>
          </cell>
          <cell r="FI41">
            <v>250.88238874962104</v>
          </cell>
        </row>
        <row r="42">
          <cell r="EE42">
            <v>108.18324769300342</v>
          </cell>
          <cell r="EK42">
            <v>254.82711274759353</v>
          </cell>
          <cell r="EQ42">
            <v>254.82711274759353</v>
          </cell>
          <cell r="FC42">
            <v>2240.3379895342077</v>
          </cell>
          <cell r="FD42">
            <v>1982.2703916273663</v>
          </cell>
          <cell r="FI42">
            <v>254.82711274759353</v>
          </cell>
        </row>
        <row r="43">
          <cell r="EE43">
            <v>109.22745862873793</v>
          </cell>
          <cell r="EK43">
            <v>259.08701872405589</v>
          </cell>
          <cell r="EQ43">
            <v>259.08701872405589</v>
          </cell>
          <cell r="FC43">
            <v>2275.9360896160661</v>
          </cell>
          <cell r="FD43">
            <v>2010.7488716928528</v>
          </cell>
          <cell r="FI43">
            <v>259.08701872405589</v>
          </cell>
        </row>
        <row r="44">
          <cell r="EE44">
            <v>110.355</v>
          </cell>
          <cell r="EK44">
            <v>263.68687499999999</v>
          </cell>
          <cell r="EQ44">
            <v>263.68687499999999</v>
          </cell>
          <cell r="FC44">
            <v>2314.375</v>
          </cell>
          <cell r="FD44">
            <v>2041.5</v>
          </cell>
          <cell r="FI44">
            <v>263.68687499999999</v>
          </cell>
        </row>
        <row r="45">
          <cell r="EE45">
            <v>111.57241667795998</v>
          </cell>
          <cell r="EK45">
            <v>268.65338167485942</v>
          </cell>
          <cell r="EQ45">
            <v>268.65338167485942</v>
          </cell>
          <cell r="FC45">
            <v>2355.8778412940901</v>
          </cell>
          <cell r="FD45">
            <v>2074.7022730352719</v>
          </cell>
          <cell r="FI45">
            <v>268.65338167485942</v>
          </cell>
        </row>
        <row r="46">
          <cell r="EE46">
            <v>112.88676375902057</v>
          </cell>
          <cell r="EK46">
            <v>274.01532033509528</v>
          </cell>
          <cell r="EQ46">
            <v>274.01532033509528</v>
          </cell>
          <cell r="FC46">
            <v>2400.6851281484287</v>
          </cell>
          <cell r="FD46">
            <v>2110.5481025187428</v>
          </cell>
          <cell r="FI46">
            <v>274.01532033509528</v>
          </cell>
        </row>
        <row r="47">
          <cell r="EE47">
            <v>114.30564609063477</v>
          </cell>
          <cell r="EK47">
            <v>279.80371530156685</v>
          </cell>
          <cell r="EQ47">
            <v>279.80371530156685</v>
          </cell>
          <cell r="FC47">
            <v>2449.0561167261853</v>
          </cell>
          <cell r="FD47">
            <v>2149.2448933809483</v>
          </cell>
          <cell r="FI47">
            <v>279.80371530156685</v>
          </cell>
        </row>
        <row r="48">
          <cell r="EE48">
            <v>115.83726084254397</v>
          </cell>
          <cell r="EK48">
            <v>286.05200730083277</v>
          </cell>
          <cell r="EQ48">
            <v>286.05200730083277</v>
          </cell>
          <cell r="FC48">
            <v>2501.270255995817</v>
          </cell>
          <cell r="FD48">
            <v>2191.0162047966537</v>
          </cell>
          <cell r="FI48">
            <v>286.05200730083277</v>
          </cell>
        </row>
        <row r="49">
          <cell r="EE49">
            <v>117.49044335698238</v>
          </cell>
          <cell r="EK49">
            <v>292.79624051314403</v>
          </cell>
          <cell r="EQ49">
            <v>292.79624051314403</v>
          </cell>
          <cell r="FC49">
            <v>2557.6287508062173</v>
          </cell>
          <cell r="FD49">
            <v>2236.1030006449741</v>
          </cell>
          <cell r="FI49">
            <v>292.79624051314403</v>
          </cell>
        </row>
        <row r="50">
          <cell r="EE50">
            <v>119.3088186779913</v>
          </cell>
          <cell r="EK50">
            <v>300.21438528862359</v>
          </cell>
          <cell r="EQ50">
            <v>300.21438528862359</v>
          </cell>
          <cell r="FC50">
            <v>2619.6188185678852</v>
          </cell>
          <cell r="FD50">
            <v>2285.6950548543082</v>
          </cell>
          <cell r="FI50">
            <v>300.21438528862359</v>
          </cell>
        </row>
        <row r="51">
          <cell r="EE51">
            <v>121.27365408069917</v>
          </cell>
          <cell r="EK51">
            <v>308.23002062467049</v>
          </cell>
          <cell r="EQ51">
            <v>308.23002062467049</v>
          </cell>
          <cell r="FC51">
            <v>2686.6018436601989</v>
          </cell>
          <cell r="FD51">
            <v>2339.2814749281592</v>
          </cell>
          <cell r="FI51">
            <v>308.23002062467049</v>
          </cell>
        </row>
        <row r="52">
          <cell r="EE52">
            <v>122.77733739207663</v>
          </cell>
          <cell r="EK52">
            <v>314.23670045708252</v>
          </cell>
          <cell r="EQ52">
            <v>314.23670045708252</v>
          </cell>
          <cell r="FC52">
            <v>2729.4868334179637</v>
          </cell>
          <cell r="FD52">
            <v>2385.384200101556</v>
          </cell>
          <cell r="FI52">
            <v>314.23670045708252</v>
          </cell>
        </row>
        <row r="53">
          <cell r="EE53">
            <v>124.24986982603386</v>
          </cell>
          <cell r="EK53">
            <v>320.07470515100147</v>
          </cell>
          <cell r="EQ53">
            <v>320.07470515100147</v>
          </cell>
          <cell r="FC53">
            <v>2768.5806148504562</v>
          </cell>
          <cell r="FD53">
            <v>2432.2967378205476</v>
          </cell>
          <cell r="FI53">
            <v>320.07470515100147</v>
          </cell>
        </row>
        <row r="54">
          <cell r="EE54">
            <v>125.84060416666667</v>
          </cell>
          <cell r="EK54">
            <v>326.38133333333332</v>
          </cell>
          <cell r="EQ54">
            <v>326.38133333333332</v>
          </cell>
          <cell r="FC54">
            <v>2810.8125</v>
          </cell>
          <cell r="FD54">
            <v>2482.9749999999999</v>
          </cell>
          <cell r="FI54">
            <v>326.38133333333332</v>
          </cell>
        </row>
        <row r="55">
          <cell r="EE55">
            <v>127.55889318099197</v>
          </cell>
          <cell r="EK55">
            <v>333.19366500074688</v>
          </cell>
          <cell r="EQ55">
            <v>333.19366500074688</v>
          </cell>
          <cell r="FC55">
            <v>2856.430792415716</v>
          </cell>
          <cell r="FD55">
            <v>2537.7169508988591</v>
          </cell>
          <cell r="FI55">
            <v>333.19366500074688</v>
          </cell>
        </row>
        <row r="56">
          <cell r="EE56">
            <v>129.38956895531078</v>
          </cell>
          <cell r="EK56">
            <v>340.45156541574539</v>
          </cell>
          <cell r="EQ56">
            <v>340.45156541574539</v>
          </cell>
          <cell r="FC56">
            <v>2905.0328041232951</v>
          </cell>
          <cell r="FD56">
            <v>2596.0393649479543</v>
          </cell>
          <cell r="FI56">
            <v>340.45156541574539</v>
          </cell>
        </row>
        <row r="57">
          <cell r="EE57">
            <v>131.36503646521982</v>
          </cell>
          <cell r="EK57">
            <v>348.28350740193338</v>
          </cell>
          <cell r="EQ57">
            <v>348.28350740193338</v>
          </cell>
          <cell r="FC57">
            <v>2957.4788442093754</v>
          </cell>
          <cell r="FD57">
            <v>2658.9746130512503</v>
          </cell>
          <cell r="FI57">
            <v>348.28350740193338</v>
          </cell>
        </row>
        <row r="58">
          <cell r="EE58">
            <v>133.49662405379149</v>
          </cell>
          <cell r="EK58">
            <v>356.73440332830603</v>
          </cell>
          <cell r="EQ58">
            <v>356.73440332830603</v>
          </cell>
          <cell r="FC58">
            <v>3014.0696651449066</v>
          </cell>
          <cell r="FD58">
            <v>2726.883598173888</v>
          </cell>
          <cell r="FI58">
            <v>356.73440332830603</v>
          </cell>
        </row>
        <row r="59">
          <cell r="EE59">
            <v>135.79654032843288</v>
          </cell>
          <cell r="EK59">
            <v>365.85265546139766</v>
          </cell>
          <cell r="EQ59">
            <v>365.85265546139766</v>
          </cell>
          <cell r="FC59">
            <v>3075.1293892504309</v>
          </cell>
          <cell r="FD59">
            <v>2800.155267100517</v>
          </cell>
          <cell r="FI59">
            <v>365.85265546139766</v>
          </cell>
        </row>
        <row r="60">
          <cell r="EE60">
            <v>138.27794216295879</v>
          </cell>
          <cell r="EK60">
            <v>375.69042556642074</v>
          </cell>
          <cell r="EQ60">
            <v>375.69042556642074</v>
          </cell>
          <cell r="FC60">
            <v>3141.0073140608533</v>
          </cell>
          <cell r="FD60">
            <v>2879.2087768730239</v>
          </cell>
          <cell r="FI60">
            <v>375.69042556642074</v>
          </cell>
        </row>
        <row r="61">
          <cell r="EE61">
            <v>140.81568691539999</v>
          </cell>
          <cell r="EK61">
            <v>385.71764953082857</v>
          </cell>
          <cell r="EQ61">
            <v>385.71764953082857</v>
          </cell>
          <cell r="FC61">
            <v>3206.442590110204</v>
          </cell>
          <cell r="FD61">
            <v>2957.731108132245</v>
          </cell>
          <cell r="FI61">
            <v>385.71764953082857</v>
          </cell>
        </row>
        <row r="62">
          <cell r="EE62">
            <v>142.81940248685476</v>
          </cell>
          <cell r="EK62">
            <v>393.44626673501125</v>
          </cell>
          <cell r="EQ62">
            <v>393.44626673501125</v>
          </cell>
          <cell r="FC62">
            <v>3247.3347446296889</v>
          </cell>
          <cell r="FD62">
            <v>3006.801693555627</v>
          </cell>
          <cell r="FI62">
            <v>393.44626673501125</v>
          </cell>
        </row>
        <row r="63">
          <cell r="EE63">
            <v>144.98089398843464</v>
          </cell>
          <cell r="EK63">
            <v>401.78344824110513</v>
          </cell>
          <cell r="EQ63">
            <v>401.78344824110513</v>
          </cell>
          <cell r="FC63">
            <v>3291.446816090503</v>
          </cell>
          <cell r="FD63">
            <v>3059.7361793086038</v>
          </cell>
          <cell r="FI63">
            <v>401.78344824110513</v>
          </cell>
        </row>
        <row r="64">
          <cell r="EE64">
            <v>147.31246999999999</v>
          </cell>
          <cell r="EK64">
            <v>410.77666999999997</v>
          </cell>
          <cell r="EQ64">
            <v>410.77666999999997</v>
          </cell>
          <cell r="FC64">
            <v>3339.03</v>
          </cell>
          <cell r="FD64">
            <v>3116.8359999999998</v>
          </cell>
          <cell r="FI64">
            <v>410.77666999999997</v>
          </cell>
        </row>
        <row r="65">
          <cell r="EE65">
            <v>149.82739318855442</v>
          </cell>
          <cell r="EK65">
            <v>420.47708801299564</v>
          </cell>
          <cell r="EQ65">
            <v>420.47708801299564</v>
          </cell>
          <cell r="FC65">
            <v>3390.3549630317229</v>
          </cell>
          <cell r="FD65">
            <v>3178.4259556380675</v>
          </cell>
          <cell r="FI65">
            <v>420.47708801299564</v>
          </cell>
        </row>
        <row r="66">
          <cell r="EE66">
            <v>152.53995385773371</v>
          </cell>
          <cell r="EK66">
            <v>430.93982202268717</v>
          </cell>
          <cell r="EQ66">
            <v>430.93982202268717</v>
          </cell>
          <cell r="FC66">
            <v>3445.7133440353819</v>
          </cell>
          <cell r="FD66">
            <v>3244.8560128424579</v>
          </cell>
          <cell r="FI66">
            <v>430.93982202268717</v>
          </cell>
        </row>
        <row r="67">
          <cell r="EE67">
            <v>155.46554914018478</v>
          </cell>
          <cell r="EK67">
            <v>442.2242609692841</v>
          </cell>
          <cell r="EQ67">
            <v>442.2242609692841</v>
          </cell>
          <cell r="FC67">
            <v>3505.4193702078524</v>
          </cell>
          <cell r="FD67">
            <v>3316.503244249423</v>
          </cell>
          <cell r="FI67">
            <v>442.2242609692841</v>
          </cell>
        </row>
        <row r="68">
          <cell r="EE68">
            <v>158.62076826396907</v>
          </cell>
          <cell r="EK68">
            <v>454.39439187530934</v>
          </cell>
          <cell r="EQ68">
            <v>454.39439187530934</v>
          </cell>
          <cell r="FC68">
            <v>3569.8115972238588</v>
          </cell>
          <cell r="FD68">
            <v>3393.7739166686306</v>
          </cell>
          <cell r="FI68">
            <v>454.39439187530934</v>
          </cell>
        </row>
        <row r="69">
          <cell r="EE69">
            <v>162.02348435694392</v>
          </cell>
          <cell r="EK69">
            <v>467.51915394821225</v>
          </cell>
          <cell r="EQ69">
            <v>467.51915394821225</v>
          </cell>
          <cell r="FC69">
            <v>3639.2547827947737</v>
          </cell>
          <cell r="FD69">
            <v>3477.1057393537285</v>
          </cell>
          <cell r="FI69">
            <v>467.51915394821225</v>
          </cell>
        </row>
        <row r="70">
          <cell r="EE70">
            <v>165.21212855766865</v>
          </cell>
          <cell r="EK70">
            <v>479.84851423067454</v>
          </cell>
          <cell r="EQ70">
            <v>479.84851423067454</v>
          </cell>
          <cell r="FC70">
            <v>3707.0709519222878</v>
          </cell>
          <cell r="FD70">
            <v>3559.1922374989745</v>
          </cell>
          <cell r="FI70">
            <v>479.84851423067454</v>
          </cell>
        </row>
        <row r="71">
          <cell r="EE71">
            <v>166.42344492400889</v>
          </cell>
          <cell r="EK71">
            <v>484.69377969603556</v>
          </cell>
          <cell r="EQ71">
            <v>484.69377969603556</v>
          </cell>
          <cell r="FC71">
            <v>3747.4481641336301</v>
          </cell>
          <cell r="FD71">
            <v>3611.6826133737191</v>
          </cell>
          <cell r="FI71">
            <v>484.69377969603556</v>
          </cell>
        </row>
        <row r="72">
          <cell r="EE72">
            <v>167.71304772514537</v>
          </cell>
          <cell r="EK72">
            <v>489.85219090058149</v>
          </cell>
          <cell r="EQ72">
            <v>489.85219090058149</v>
          </cell>
          <cell r="FC72">
            <v>3790.4349241715126</v>
          </cell>
          <cell r="FD72">
            <v>3667.5654014229663</v>
          </cell>
          <cell r="FI72">
            <v>489.85219090058149</v>
          </cell>
        </row>
        <row r="73">
          <cell r="EE73">
            <v>169.10247235646554</v>
          </cell>
          <cell r="EK73">
            <v>495.40988942586216</v>
          </cell>
          <cell r="EQ73">
            <v>495.40988942586216</v>
          </cell>
          <cell r="FC73">
            <v>3836.7490785488512</v>
          </cell>
          <cell r="FD73">
            <v>3727.7738021135065</v>
          </cell>
          <cell r="FI73">
            <v>495.40988942586216</v>
          </cell>
        </row>
        <row r="74">
          <cell r="EE74">
            <v>170.5994</v>
          </cell>
          <cell r="EK74">
            <v>501.39760000000001</v>
          </cell>
          <cell r="EQ74">
            <v>501.39760000000001</v>
          </cell>
          <cell r="FC74">
            <v>3886.6466666666665</v>
          </cell>
          <cell r="FD74">
            <v>3792.6406666666667</v>
          </cell>
          <cell r="FI74">
            <v>501.39760000000001</v>
          </cell>
        </row>
        <row r="75">
          <cell r="EE75">
            <v>172.21210022267769</v>
          </cell>
          <cell r="EK75">
            <v>507.84840089071071</v>
          </cell>
          <cell r="EQ75">
            <v>507.84840089071071</v>
          </cell>
          <cell r="FC75">
            <v>3940.4033407559227</v>
          </cell>
          <cell r="FD75">
            <v>3862.5243429826996</v>
          </cell>
          <cell r="FI75">
            <v>507.84840089071071</v>
          </cell>
        </row>
        <row r="76">
          <cell r="EE76">
            <v>173.94947586809775</v>
          </cell>
          <cell r="EK76">
            <v>514.797903472391</v>
          </cell>
          <cell r="EQ76">
            <v>514.797903472391</v>
          </cell>
          <cell r="FC76">
            <v>3998.3158622699252</v>
          </cell>
          <cell r="FD76">
            <v>3937.8106209509028</v>
          </cell>
          <cell r="FI76">
            <v>514.797903472391</v>
          </cell>
        </row>
        <row r="77">
          <cell r="EE77">
            <v>175.82111136135381</v>
          </cell>
          <cell r="EK77">
            <v>522.28444544541526</v>
          </cell>
          <cell r="EQ77">
            <v>522.28444544541526</v>
          </cell>
          <cell r="FC77">
            <v>4060.7037120451268</v>
          </cell>
          <cell r="FD77">
            <v>4018.914825658665</v>
          </cell>
          <cell r="FI77">
            <v>522.28444544541526</v>
          </cell>
        </row>
        <row r="78">
          <cell r="EE78">
            <v>177.83732468558668</v>
          </cell>
          <cell r="EK78">
            <v>530.34929874234672</v>
          </cell>
          <cell r="EQ78">
            <v>530.34929874234672</v>
          </cell>
          <cell r="FC78">
            <v>4127.9108228528885</v>
          </cell>
          <cell r="FD78">
            <v>4106.2840697087559</v>
          </cell>
          <cell r="FI78">
            <v>530.34929874234672</v>
          </cell>
        </row>
        <row r="79">
          <cell r="EE79">
            <v>180</v>
          </cell>
          <cell r="EK79">
            <v>539.01844661698431</v>
          </cell>
          <cell r="EQ79">
            <v>539.01844661698431</v>
          </cell>
          <cell r="FC79">
            <v>4200.1537218082021</v>
          </cell>
          <cell r="FD79">
            <v>4200.276699254764</v>
          </cell>
          <cell r="FI79">
            <v>539.01844661698431</v>
          </cell>
        </row>
        <row r="80">
          <cell r="EE80">
            <v>180</v>
          </cell>
          <cell r="EK80">
            <v>543.69752871606852</v>
          </cell>
          <cell r="EQ80">
            <v>543.69752871606852</v>
          </cell>
          <cell r="FC80">
            <v>4239.1460726339046</v>
          </cell>
          <cell r="FD80">
            <v>4270.4629307410278</v>
          </cell>
          <cell r="FI80">
            <v>543.69752871606852</v>
          </cell>
        </row>
        <row r="81">
          <cell r="EE81">
            <v>180</v>
          </cell>
          <cell r="EK81">
            <v>548.73763873844518</v>
          </cell>
          <cell r="EQ81">
            <v>548.73763873844518</v>
          </cell>
          <cell r="FC81">
            <v>4281.1469894870424</v>
          </cell>
          <cell r="FD81">
            <v>4346.0645810766773</v>
          </cell>
          <cell r="FI81">
            <v>548.73763873844518</v>
          </cell>
        </row>
        <row r="82">
          <cell r="EE82">
            <v>180</v>
          </cell>
          <cell r="EK82">
            <v>554.16648789625003</v>
          </cell>
          <cell r="EQ82">
            <v>554.16648789625003</v>
          </cell>
          <cell r="FC82">
            <v>4326.3873991354176</v>
          </cell>
          <cell r="FD82">
            <v>4427.4973184437513</v>
          </cell>
          <cell r="FI82">
            <v>554.16648789625003</v>
          </cell>
        </row>
        <row r="83">
          <cell r="EE83">
            <v>180</v>
          </cell>
          <cell r="EK83">
            <v>560.01390545086372</v>
          </cell>
          <cell r="EQ83">
            <v>560.01390545086372</v>
          </cell>
          <cell r="FC83">
            <v>4375.1158787571976</v>
          </cell>
          <cell r="FD83">
            <v>4515.2085817629568</v>
          </cell>
          <cell r="FI83">
            <v>560.01390545086372</v>
          </cell>
        </row>
        <row r="84">
          <cell r="EE84">
            <v>180</v>
          </cell>
          <cell r="EK84">
            <v>566.31200000000001</v>
          </cell>
          <cell r="EQ84">
            <v>566.31200000000001</v>
          </cell>
          <cell r="FC84">
            <v>4427.6000000000004</v>
          </cell>
          <cell r="FD84">
            <v>4609.68</v>
          </cell>
          <cell r="FI84">
            <v>566.31200000000001</v>
          </cell>
        </row>
        <row r="85">
          <cell r="EE85">
            <v>180</v>
          </cell>
          <cell r="EK85">
            <v>569</v>
          </cell>
          <cell r="EQ85">
            <v>569</v>
          </cell>
          <cell r="FC85">
            <v>4450</v>
          </cell>
          <cell r="FD85">
            <v>4650</v>
          </cell>
          <cell r="FI85">
            <v>569</v>
          </cell>
        </row>
        <row r="86">
          <cell r="EE86">
            <v>180</v>
          </cell>
          <cell r="EK86">
            <v>569</v>
          </cell>
          <cell r="EQ86">
            <v>569</v>
          </cell>
          <cell r="FC86">
            <v>4450</v>
          </cell>
          <cell r="FD86">
            <v>4650</v>
          </cell>
          <cell r="FI86">
            <v>569</v>
          </cell>
        </row>
        <row r="87">
          <cell r="EE87">
            <v>180</v>
          </cell>
          <cell r="EK87">
            <v>569</v>
          </cell>
          <cell r="EQ87">
            <v>569</v>
          </cell>
          <cell r="FC87">
            <v>4450</v>
          </cell>
          <cell r="FD87">
            <v>4650</v>
          </cell>
          <cell r="FI87">
            <v>569</v>
          </cell>
        </row>
        <row r="88">
          <cell r="EE88">
            <v>180</v>
          </cell>
          <cell r="EK88">
            <v>569</v>
          </cell>
          <cell r="EQ88">
            <v>569</v>
          </cell>
          <cell r="FC88">
            <v>4450</v>
          </cell>
          <cell r="FD88">
            <v>4650</v>
          </cell>
          <cell r="FI88">
            <v>569</v>
          </cell>
        </row>
        <row r="89">
          <cell r="EE89">
            <v>180</v>
          </cell>
          <cell r="EK89">
            <v>569</v>
          </cell>
          <cell r="EQ89">
            <v>569</v>
          </cell>
          <cell r="FC89">
            <v>4450</v>
          </cell>
          <cell r="FD89">
            <v>4650</v>
          </cell>
          <cell r="FI89">
            <v>569</v>
          </cell>
        </row>
        <row r="90">
          <cell r="EE90">
            <v>180</v>
          </cell>
          <cell r="EK90">
            <v>569</v>
          </cell>
          <cell r="EQ90">
            <v>569</v>
          </cell>
          <cell r="FC90">
            <v>4450</v>
          </cell>
          <cell r="FD90">
            <v>4650</v>
          </cell>
          <cell r="FI90">
            <v>569</v>
          </cell>
        </row>
        <row r="91">
          <cell r="EE91">
            <v>180</v>
          </cell>
          <cell r="EK91">
            <v>569</v>
          </cell>
          <cell r="EQ91">
            <v>569</v>
          </cell>
          <cell r="FC91">
            <v>4450</v>
          </cell>
          <cell r="FD91">
            <v>4650</v>
          </cell>
          <cell r="FI91">
            <v>569</v>
          </cell>
        </row>
        <row r="92">
          <cell r="EE92">
            <v>180</v>
          </cell>
          <cell r="EK92">
            <v>569</v>
          </cell>
          <cell r="EQ92">
            <v>569</v>
          </cell>
          <cell r="FC92">
            <v>4450</v>
          </cell>
          <cell r="FD92">
            <v>4650</v>
          </cell>
          <cell r="FI92">
            <v>569</v>
          </cell>
        </row>
        <row r="93">
          <cell r="EE93">
            <v>180</v>
          </cell>
          <cell r="EK93">
            <v>569</v>
          </cell>
          <cell r="EQ93">
            <v>569</v>
          </cell>
          <cell r="FC93">
            <v>4450</v>
          </cell>
          <cell r="FD93">
            <v>4650</v>
          </cell>
          <cell r="FI93">
            <v>569</v>
          </cell>
        </row>
        <row r="94">
          <cell r="EE94">
            <v>180</v>
          </cell>
          <cell r="EK94">
            <v>569</v>
          </cell>
          <cell r="EQ94">
            <v>569</v>
          </cell>
          <cell r="FC94">
            <v>4450</v>
          </cell>
          <cell r="FD94">
            <v>4650</v>
          </cell>
          <cell r="FI94">
            <v>569</v>
          </cell>
        </row>
        <row r="95">
          <cell r="EE95">
            <v>180</v>
          </cell>
          <cell r="EK95">
            <v>569</v>
          </cell>
          <cell r="EQ95">
            <v>569</v>
          </cell>
          <cell r="FC95">
            <v>4450</v>
          </cell>
          <cell r="FD95">
            <v>4650</v>
          </cell>
          <cell r="FI95">
            <v>569</v>
          </cell>
        </row>
        <row r="96">
          <cell r="EE96">
            <v>180</v>
          </cell>
          <cell r="EK96">
            <v>569</v>
          </cell>
          <cell r="EQ96">
            <v>569</v>
          </cell>
          <cell r="FC96">
            <v>4450</v>
          </cell>
          <cell r="FD96">
            <v>4650</v>
          </cell>
          <cell r="FI96">
            <v>569</v>
          </cell>
        </row>
        <row r="97">
          <cell r="EE97">
            <v>180</v>
          </cell>
          <cell r="EK97">
            <v>569</v>
          </cell>
          <cell r="EQ97">
            <v>569</v>
          </cell>
          <cell r="FC97">
            <v>4450</v>
          </cell>
          <cell r="FD97">
            <v>4650</v>
          </cell>
          <cell r="FI97">
            <v>569</v>
          </cell>
        </row>
        <row r="98">
          <cell r="EE98">
            <v>180</v>
          </cell>
          <cell r="EK98">
            <v>569</v>
          </cell>
          <cell r="EQ98">
            <v>569</v>
          </cell>
          <cell r="FC98">
            <v>4450</v>
          </cell>
          <cell r="FD98">
            <v>4650</v>
          </cell>
          <cell r="FI98">
            <v>569</v>
          </cell>
        </row>
        <row r="99">
          <cell r="EE99">
            <v>180</v>
          </cell>
          <cell r="EK99">
            <v>569</v>
          </cell>
          <cell r="EQ99">
            <v>569</v>
          </cell>
          <cell r="FC99">
            <v>4450</v>
          </cell>
          <cell r="FD99">
            <v>4650</v>
          </cell>
          <cell r="FI99">
            <v>569</v>
          </cell>
        </row>
        <row r="100">
          <cell r="EE100">
            <v>180</v>
          </cell>
          <cell r="EK100">
            <v>569</v>
          </cell>
          <cell r="EQ100">
            <v>569</v>
          </cell>
          <cell r="FC100">
            <v>4450</v>
          </cell>
          <cell r="FD100">
            <v>4650</v>
          </cell>
          <cell r="FI100">
            <v>569</v>
          </cell>
        </row>
        <row r="101">
          <cell r="EE101">
            <v>180</v>
          </cell>
          <cell r="EK101">
            <v>569</v>
          </cell>
          <cell r="EQ101">
            <v>569</v>
          </cell>
          <cell r="FC101">
            <v>4450</v>
          </cell>
          <cell r="FD101">
            <v>4650</v>
          </cell>
          <cell r="FI101">
            <v>569</v>
          </cell>
        </row>
        <row r="102">
          <cell r="EE102">
            <v>180</v>
          </cell>
          <cell r="EK102">
            <v>569</v>
          </cell>
          <cell r="EQ102">
            <v>569</v>
          </cell>
          <cell r="FC102">
            <v>4450</v>
          </cell>
          <cell r="FD102">
            <v>4650</v>
          </cell>
          <cell r="FI102">
            <v>569</v>
          </cell>
        </row>
        <row r="103">
          <cell r="EE103">
            <v>180</v>
          </cell>
          <cell r="EK103">
            <v>569</v>
          </cell>
          <cell r="EQ103">
            <v>569</v>
          </cell>
          <cell r="FC103">
            <v>4450</v>
          </cell>
          <cell r="FD103">
            <v>4650</v>
          </cell>
          <cell r="FI103">
            <v>569</v>
          </cell>
        </row>
        <row r="104">
          <cell r="EE104">
            <v>180</v>
          </cell>
          <cell r="EK104">
            <v>569</v>
          </cell>
          <cell r="EQ104">
            <v>569</v>
          </cell>
          <cell r="FC104">
            <v>4450</v>
          </cell>
          <cell r="FD104">
            <v>4650</v>
          </cell>
          <cell r="FI104">
            <v>569</v>
          </cell>
        </row>
      </sheetData>
      <sheetData sheetId="29">
        <row r="6">
          <cell r="O6">
            <v>4.4983870533829304E-3</v>
          </cell>
        </row>
        <row r="7">
          <cell r="O7">
            <v>4.795461675490117E-3</v>
          </cell>
          <cell r="S7">
            <v>3.3494282516936806</v>
          </cell>
          <cell r="T7">
            <v>4.0193139020324162</v>
          </cell>
          <cell r="U7">
            <v>10.718170405419778</v>
          </cell>
          <cell r="AB7">
            <v>7.3687421537260978</v>
          </cell>
          <cell r="AC7">
            <v>0.66988565033873615</v>
          </cell>
          <cell r="AD7">
            <v>8.7085134544035707</v>
          </cell>
          <cell r="AK7">
            <v>8.0386278040648325</v>
          </cell>
          <cell r="AL7">
            <v>0.66988565033873615</v>
          </cell>
          <cell r="AM7">
            <v>6.6988565033873613</v>
          </cell>
          <cell r="AT7">
            <v>6.6988565033873613</v>
          </cell>
          <cell r="AU7">
            <v>1.6747141258468403</v>
          </cell>
          <cell r="AV7">
            <v>6.6988565033873613</v>
          </cell>
          <cell r="BC7">
            <v>3.3644952763773346</v>
          </cell>
          <cell r="BE7">
            <v>10.766384884407472</v>
          </cell>
          <cell r="BH7">
            <v>7.4018896080301371</v>
          </cell>
          <cell r="BI7">
            <v>0.67289905527546701</v>
          </cell>
          <cell r="BJ7">
            <v>8.7476877185810711</v>
          </cell>
          <cell r="BM7">
            <v>8.0747886633056023</v>
          </cell>
          <cell r="BN7">
            <v>0.67289905527546701</v>
          </cell>
          <cell r="BO7">
            <v>6.7289905527546692</v>
          </cell>
          <cell r="BR7">
            <v>6.7289905527546692</v>
          </cell>
          <cell r="BS7">
            <v>1.6822476381886673</v>
          </cell>
          <cell r="BT7">
            <v>6.7289905527546692</v>
          </cell>
        </row>
        <row r="8">
          <cell r="O8">
            <v>5.0233050613904193E-3</v>
          </cell>
          <cell r="S8">
            <v>6.9392565665283072</v>
          </cell>
          <cell r="T8">
            <v>8.3271078798339691</v>
          </cell>
          <cell r="U8">
            <v>22.205621012890585</v>
          </cell>
          <cell r="AB8">
            <v>15.266364446362276</v>
          </cell>
          <cell r="AC8">
            <v>1.3878513133056616</v>
          </cell>
          <cell r="AD8">
            <v>18.042067072973598</v>
          </cell>
          <cell r="AK8">
            <v>16.654215759667938</v>
          </cell>
          <cell r="AL8">
            <v>1.3878513133056616</v>
          </cell>
          <cell r="AM8">
            <v>13.878513133056614</v>
          </cell>
          <cell r="AT8">
            <v>13.878513133056614</v>
          </cell>
          <cell r="AU8">
            <v>3.4696282832641536</v>
          </cell>
          <cell r="AV8">
            <v>13.878513133056614</v>
          </cell>
          <cell r="BC8">
            <v>6.972533505449487</v>
          </cell>
          <cell r="BE8">
            <v>22.31210721743836</v>
          </cell>
          <cell r="BH8">
            <v>15.339573711988873</v>
          </cell>
          <cell r="BI8">
            <v>1.3945067010898975</v>
          </cell>
          <cell r="BJ8">
            <v>18.128587114168667</v>
          </cell>
          <cell r="BM8">
            <v>16.734080413078772</v>
          </cell>
          <cell r="BN8">
            <v>1.3945067010898975</v>
          </cell>
          <cell r="BO8">
            <v>13.945067010898974</v>
          </cell>
          <cell r="BR8">
            <v>13.945067010898974</v>
          </cell>
          <cell r="BS8">
            <v>3.4862667527247435</v>
          </cell>
          <cell r="BT8">
            <v>13.945067010898974</v>
          </cell>
        </row>
        <row r="9">
          <cell r="O9">
            <v>5.2140551239080839E-3</v>
          </cell>
          <cell r="S9">
            <v>10.786739289429427</v>
          </cell>
          <cell r="T9">
            <v>12.944087147315312</v>
          </cell>
          <cell r="U9">
            <v>34.517565726174169</v>
          </cell>
          <cell r="AB9">
            <v>23.730826436744742</v>
          </cell>
          <cell r="AC9">
            <v>2.1573478578858856</v>
          </cell>
          <cell r="AD9">
            <v>28.045522152516511</v>
          </cell>
          <cell r="AK9">
            <v>25.888174294630623</v>
          </cell>
          <cell r="AL9">
            <v>2.1573478578858856</v>
          </cell>
          <cell r="AM9">
            <v>21.573478578858854</v>
          </cell>
          <cell r="AT9">
            <v>21.573478578858854</v>
          </cell>
          <cell r="AU9">
            <v>5.3933696447147135</v>
          </cell>
          <cell r="AV9">
            <v>21.573478578858854</v>
          </cell>
          <cell r="BC9">
            <v>10.840924371497916</v>
          </cell>
          <cell r="BE9">
            <v>34.690957988793336</v>
          </cell>
          <cell r="BH9">
            <v>23.85003361729542</v>
          </cell>
          <cell r="BI9">
            <v>2.1681848742995835</v>
          </cell>
          <cell r="BJ9">
            <v>28.186403365894584</v>
          </cell>
          <cell r="BM9">
            <v>26.018218491594997</v>
          </cell>
          <cell r="BN9">
            <v>2.1681848742995835</v>
          </cell>
          <cell r="BO9">
            <v>21.681848742995832</v>
          </cell>
          <cell r="BR9">
            <v>21.681848742995832</v>
          </cell>
          <cell r="BS9">
            <v>5.4204621857489581</v>
          </cell>
          <cell r="BT9">
            <v>21.681848742995832</v>
          </cell>
        </row>
        <row r="10">
          <cell r="O10">
            <v>5.3784918555051546E-3</v>
          </cell>
          <cell r="S10">
            <v>14.910369169401729</v>
          </cell>
          <cell r="T10">
            <v>17.892443003282075</v>
          </cell>
          <cell r="U10">
            <v>47.713181342085534</v>
          </cell>
          <cell r="AB10">
            <v>32.802812172683808</v>
          </cell>
          <cell r="AC10">
            <v>2.9820738338803459</v>
          </cell>
          <cell r="AD10">
            <v>38.7669598404445</v>
          </cell>
          <cell r="AK10">
            <v>35.78488600656415</v>
          </cell>
          <cell r="AL10">
            <v>2.9820738338803459</v>
          </cell>
          <cell r="AM10">
            <v>29.820738338803459</v>
          </cell>
          <cell r="AT10">
            <v>29.820738338803459</v>
          </cell>
          <cell r="AU10">
            <v>7.4551845847008646</v>
          </cell>
          <cell r="AV10">
            <v>29.820738338803459</v>
          </cell>
          <cell r="BC10">
            <v>14.988112656168811</v>
          </cell>
          <cell r="BE10">
            <v>47.961960499740194</v>
          </cell>
          <cell r="BH10">
            <v>32.973847843571384</v>
          </cell>
          <cell r="BI10">
            <v>2.9976225312337621</v>
          </cell>
          <cell r="BJ10">
            <v>38.96909290603891</v>
          </cell>
          <cell r="BM10">
            <v>35.971470374805143</v>
          </cell>
          <cell r="BN10">
            <v>2.9976225312337621</v>
          </cell>
          <cell r="BO10">
            <v>29.976225312337622</v>
          </cell>
          <cell r="BR10">
            <v>29.976225312337622</v>
          </cell>
          <cell r="BS10">
            <v>7.4940563280844055</v>
          </cell>
          <cell r="BT10">
            <v>29.976225312337622</v>
          </cell>
        </row>
        <row r="11">
          <cell r="O11">
            <v>5.5235095978172439E-3</v>
          </cell>
          <cell r="S11">
            <v>19.329966244077774</v>
          </cell>
          <cell r="T11">
            <v>23.195959492893326</v>
          </cell>
          <cell r="U11">
            <v>61.855891981048877</v>
          </cell>
          <cell r="AB11">
            <v>42.525925736971104</v>
          </cell>
          <cell r="AC11">
            <v>3.8659932488155548</v>
          </cell>
          <cell r="AD11">
            <v>50.257912234602216</v>
          </cell>
          <cell r="AK11">
            <v>46.391918985786653</v>
          </cell>
          <cell r="AL11">
            <v>3.8659932488155548</v>
          </cell>
          <cell r="AM11">
            <v>38.659932488155548</v>
          </cell>
          <cell r="AT11">
            <v>38.659932488155548</v>
          </cell>
          <cell r="AU11">
            <v>9.6649831220388869</v>
          </cell>
          <cell r="AV11">
            <v>38.659932488155548</v>
          </cell>
          <cell r="BC11">
            <v>19.433932310088736</v>
          </cell>
          <cell r="BE11">
            <v>62.188583392283952</v>
          </cell>
          <cell r="BH11">
            <v>42.754651082195217</v>
          </cell>
          <cell r="BI11">
            <v>3.886786462017747</v>
          </cell>
          <cell r="BJ11">
            <v>50.528224006230715</v>
          </cell>
          <cell r="BM11">
            <v>46.641437544212955</v>
          </cell>
          <cell r="BN11">
            <v>3.886786462017747</v>
          </cell>
          <cell r="BO11">
            <v>38.867864620177471</v>
          </cell>
          <cell r="BR11">
            <v>38.867864620177471</v>
          </cell>
          <cell r="BS11">
            <v>9.7169661550443678</v>
          </cell>
          <cell r="BT11">
            <v>38.867864620177471</v>
          </cell>
        </row>
        <row r="12">
          <cell r="O12">
            <v>6.5277537588093555E-3</v>
          </cell>
          <cell r="S12">
            <v>24.066773103818573</v>
          </cell>
          <cell r="T12">
            <v>28.880127724582287</v>
          </cell>
          <cell r="U12">
            <v>77.013673932219433</v>
          </cell>
          <cell r="AB12">
            <v>52.946900828400864</v>
          </cell>
          <cell r="AC12">
            <v>4.8133546207637146</v>
          </cell>
          <cell r="AD12">
            <v>62.573610069928293</v>
          </cell>
          <cell r="AK12">
            <v>57.760255449164575</v>
          </cell>
          <cell r="AL12">
            <v>4.8133546207637146</v>
          </cell>
          <cell r="AM12">
            <v>48.133546207637146</v>
          </cell>
          <cell r="AT12">
            <v>48.133546207637146</v>
          </cell>
          <cell r="AU12">
            <v>12.033386551909286</v>
          </cell>
          <cell r="AV12">
            <v>48.133546207637146</v>
          </cell>
          <cell r="BC12">
            <v>24.199706156046005</v>
          </cell>
          <cell r="BE12">
            <v>77.439059699347212</v>
          </cell>
          <cell r="BH12">
            <v>53.239353543301213</v>
          </cell>
          <cell r="BI12">
            <v>4.8399412312092007</v>
          </cell>
          <cell r="BJ12">
            <v>62.919236005719611</v>
          </cell>
          <cell r="BM12">
            <v>58.079294774510409</v>
          </cell>
          <cell r="BN12">
            <v>4.8399412312092007</v>
          </cell>
          <cell r="BO12">
            <v>48.399412312092011</v>
          </cell>
          <cell r="BR12">
            <v>48.399412312092011</v>
          </cell>
          <cell r="BS12">
            <v>12.099853078023003</v>
          </cell>
          <cell r="BT12">
            <v>48.399412312092011</v>
          </cell>
        </row>
        <row r="13">
          <cell r="O13">
            <v>8.5459658760789897E-3</v>
          </cell>
          <cell r="S13">
            <v>29.143556993248644</v>
          </cell>
          <cell r="T13">
            <v>34.972268391898375</v>
          </cell>
          <cell r="U13">
            <v>93.259382378395671</v>
          </cell>
          <cell r="AB13">
            <v>64.115825385147019</v>
          </cell>
          <cell r="AC13">
            <v>5.8287113986497294</v>
          </cell>
          <cell r="AD13">
            <v>75.77324818244648</v>
          </cell>
          <cell r="AK13">
            <v>69.94453678379675</v>
          </cell>
          <cell r="AL13">
            <v>5.8287113986497294</v>
          </cell>
          <cell r="AM13">
            <v>58.287113986497289</v>
          </cell>
          <cell r="AT13">
            <v>58.287113986497289</v>
          </cell>
          <cell r="AU13">
            <v>14.571778496624322</v>
          </cell>
          <cell r="AV13">
            <v>58.287113986497289</v>
          </cell>
          <cell r="BC13">
            <v>29.333798956956397</v>
          </cell>
          <cell r="BE13">
            <v>93.868156662260475</v>
          </cell>
          <cell r="BH13">
            <v>64.534357705304075</v>
          </cell>
          <cell r="BI13">
            <v>5.8667597913912797</v>
          </cell>
          <cell r="BJ13">
            <v>76.267877288086638</v>
          </cell>
          <cell r="BM13">
            <v>70.401117496695349</v>
          </cell>
          <cell r="BN13">
            <v>5.8667597913912797</v>
          </cell>
          <cell r="BO13">
            <v>58.667597913912793</v>
          </cell>
          <cell r="BR13">
            <v>58.667597913912793</v>
          </cell>
          <cell r="BS13">
            <v>14.666899478478198</v>
          </cell>
          <cell r="BT13">
            <v>58.667597913912793</v>
          </cell>
        </row>
        <row r="14">
          <cell r="O14">
            <v>1.0774332204610184E-2</v>
          </cell>
          <cell r="S14">
            <v>34.58471924097158</v>
          </cell>
          <cell r="T14">
            <v>41.501663089165895</v>
          </cell>
          <cell r="U14">
            <v>110.67110157110906</v>
          </cell>
          <cell r="AB14">
            <v>76.086382330137482</v>
          </cell>
          <cell r="AC14">
            <v>6.9169438481943164</v>
          </cell>
          <cell r="AD14">
            <v>89.920270026526111</v>
          </cell>
          <cell r="AK14">
            <v>83.00332617833179</v>
          </cell>
          <cell r="AL14">
            <v>6.9169438481943164</v>
          </cell>
          <cell r="AM14">
            <v>69.16943848194316</v>
          </cell>
          <cell r="AT14">
            <v>69.16943848194316</v>
          </cell>
          <cell r="AU14">
            <v>17.29235962048579</v>
          </cell>
          <cell r="AV14">
            <v>69.16943848194316</v>
          </cell>
          <cell r="BC14">
            <v>34.880279071438693</v>
          </cell>
          <cell r="BE14">
            <v>111.61689302860383</v>
          </cell>
          <cell r="BH14">
            <v>76.736613957165133</v>
          </cell>
          <cell r="BI14">
            <v>6.9760558142877391</v>
          </cell>
          <cell r="BJ14">
            <v>90.688725585740599</v>
          </cell>
          <cell r="BM14">
            <v>83.712669771452866</v>
          </cell>
          <cell r="BN14">
            <v>6.9760558142877391</v>
          </cell>
          <cell r="BO14">
            <v>69.760558142877386</v>
          </cell>
          <cell r="BR14">
            <v>69.760558142877386</v>
          </cell>
          <cell r="BS14">
            <v>17.440139535719346</v>
          </cell>
          <cell r="BT14">
            <v>69.760558142877386</v>
          </cell>
        </row>
        <row r="15">
          <cell r="O15">
            <v>1.3037726378374057E-2</v>
          </cell>
          <cell r="S15">
            <v>40.416412543435356</v>
          </cell>
          <cell r="T15">
            <v>48.499695052122426</v>
          </cell>
          <cell r="U15">
            <v>129.33252013899315</v>
          </cell>
          <cell r="AB15">
            <v>88.91610759555779</v>
          </cell>
          <cell r="AC15">
            <v>8.0832825086870717</v>
          </cell>
          <cell r="AD15">
            <v>105.08267261293193</v>
          </cell>
          <cell r="AK15">
            <v>96.999390104244853</v>
          </cell>
          <cell r="AL15">
            <v>8.0832825086870717</v>
          </cell>
          <cell r="AM15">
            <v>80.832825086870713</v>
          </cell>
          <cell r="AT15">
            <v>80.832825086870713</v>
          </cell>
          <cell r="AU15">
            <v>20.208206271717678</v>
          </cell>
          <cell r="AV15">
            <v>80.832825086870713</v>
          </cell>
          <cell r="BC15">
            <v>40.851872398696898</v>
          </cell>
          <cell r="BE15">
            <v>130.72599167583007</v>
          </cell>
          <cell r="BH15">
            <v>89.87411927713319</v>
          </cell>
          <cell r="BI15">
            <v>8.1703744797393796</v>
          </cell>
          <cell r="BJ15">
            <v>106.21486823661195</v>
          </cell>
          <cell r="BM15">
            <v>98.044493756872555</v>
          </cell>
          <cell r="BN15">
            <v>8.1703744797393796</v>
          </cell>
          <cell r="BO15">
            <v>81.703744797393796</v>
          </cell>
          <cell r="BR15">
            <v>81.703744797393796</v>
          </cell>
          <cell r="BS15">
            <v>20.425936199348449</v>
          </cell>
          <cell r="BT15">
            <v>81.703744797393796</v>
          </cell>
        </row>
        <row r="16">
          <cell r="O16">
            <v>1.5317052660720035E-2</v>
          </cell>
          <cell r="S16">
            <v>46.666666666666664</v>
          </cell>
          <cell r="T16">
            <v>55.999999999999993</v>
          </cell>
          <cell r="U16">
            <v>149.33333333333334</v>
          </cell>
          <cell r="AB16">
            <v>102.66666666666667</v>
          </cell>
          <cell r="AC16">
            <v>9.3333333333333339</v>
          </cell>
          <cell r="AD16">
            <v>121.33333333333333</v>
          </cell>
          <cell r="AK16">
            <v>111.99999999999999</v>
          </cell>
          <cell r="AL16">
            <v>9.3333333333333339</v>
          </cell>
          <cell r="AM16">
            <v>93.333333333333329</v>
          </cell>
          <cell r="AT16">
            <v>93.333333333333329</v>
          </cell>
          <cell r="AU16">
            <v>23.333333333333332</v>
          </cell>
          <cell r="AV16">
            <v>93.333333333333329</v>
          </cell>
          <cell r="BC16">
            <v>47.275093897657456</v>
          </cell>
          <cell r="BE16">
            <v>151.28030047250388</v>
          </cell>
          <cell r="BH16">
            <v>104.00520657484641</v>
          </cell>
          <cell r="BI16">
            <v>9.4550187795314926</v>
          </cell>
          <cell r="BJ16">
            <v>122.91524413390938</v>
          </cell>
          <cell r="BM16">
            <v>113.46022535437788</v>
          </cell>
          <cell r="BN16">
            <v>9.4550187795314926</v>
          </cell>
          <cell r="BO16">
            <v>94.550187795314912</v>
          </cell>
          <cell r="BR16">
            <v>94.550187795314912</v>
          </cell>
          <cell r="BS16">
            <v>23.637546948828728</v>
          </cell>
          <cell r="BT16">
            <v>94.550187795314912</v>
          </cell>
        </row>
        <row r="17">
          <cell r="O17">
            <v>1.7505889499081231E-2</v>
          </cell>
          <cell r="S17">
            <v>48.730153714585093</v>
          </cell>
          <cell r="T17">
            <v>58.476184457502107</v>
          </cell>
          <cell r="U17">
            <v>155.93649188667231</v>
          </cell>
          <cell r="AB17">
            <v>107.20633817208721</v>
          </cell>
          <cell r="AC17">
            <v>9.7460307429170197</v>
          </cell>
          <cell r="AD17">
            <v>126.69839965792124</v>
          </cell>
          <cell r="AK17">
            <v>116.95236891500421</v>
          </cell>
          <cell r="AL17">
            <v>9.7460307429170197</v>
          </cell>
          <cell r="AM17">
            <v>97.460307429170186</v>
          </cell>
          <cell r="AT17">
            <v>97.460307429170186</v>
          </cell>
          <cell r="AU17">
            <v>24.365076857292546</v>
          </cell>
          <cell r="AV17">
            <v>97.460307429170186</v>
          </cell>
          <cell r="BC17">
            <v>49.476556045196375</v>
          </cell>
          <cell r="BE17">
            <v>158.32497934462842</v>
          </cell>
          <cell r="BH17">
            <v>108.84842329943203</v>
          </cell>
          <cell r="BI17">
            <v>9.8953112090392761</v>
          </cell>
          <cell r="BJ17">
            <v>128.63904571751058</v>
          </cell>
          <cell r="BM17">
            <v>118.74373450847129</v>
          </cell>
          <cell r="BN17">
            <v>9.8953112090392761</v>
          </cell>
          <cell r="BO17">
            <v>98.95311209039275</v>
          </cell>
          <cell r="BR17">
            <v>98.95311209039275</v>
          </cell>
          <cell r="BS17">
            <v>24.738278022598188</v>
          </cell>
          <cell r="BT17">
            <v>98.95311209039275</v>
          </cell>
        </row>
        <row r="18">
          <cell r="O18">
            <v>1.9758444604241737E-2</v>
          </cell>
          <cell r="S18">
            <v>50.941744372831423</v>
          </cell>
          <cell r="T18">
            <v>61.130093247397703</v>
          </cell>
          <cell r="U18">
            <v>163.01358199306057</v>
          </cell>
          <cell r="AB18">
            <v>112.07183762022913</v>
          </cell>
          <cell r="AC18">
            <v>10.188348874566286</v>
          </cell>
          <cell r="AD18">
            <v>132.44853536936171</v>
          </cell>
          <cell r="AK18">
            <v>122.26018649479541</v>
          </cell>
          <cell r="AL18">
            <v>10.188348874566286</v>
          </cell>
          <cell r="AM18">
            <v>101.88348874566285</v>
          </cell>
          <cell r="AT18">
            <v>101.88348874566285</v>
          </cell>
          <cell r="AU18">
            <v>25.470872186415711</v>
          </cell>
          <cell r="AV18">
            <v>101.88348874566285</v>
          </cell>
          <cell r="BC18">
            <v>51.833524920712648</v>
          </cell>
          <cell r="BE18">
            <v>165.8672797462805</v>
          </cell>
          <cell r="BH18">
            <v>114.03375482556783</v>
          </cell>
          <cell r="BI18">
            <v>10.366704984142531</v>
          </cell>
          <cell r="BJ18">
            <v>134.76716479385288</v>
          </cell>
          <cell r="BM18">
            <v>124.40045980971036</v>
          </cell>
          <cell r="BN18">
            <v>10.366704984142531</v>
          </cell>
          <cell r="BO18">
            <v>103.6670498414253</v>
          </cell>
          <cell r="BR18">
            <v>103.6670498414253</v>
          </cell>
          <cell r="BS18">
            <v>25.916762460356324</v>
          </cell>
          <cell r="BT18">
            <v>103.6670498414253</v>
          </cell>
        </row>
        <row r="19">
          <cell r="O19">
            <v>2.1967002889512411E-2</v>
          </cell>
          <cell r="S19">
            <v>53.312068550333009</v>
          </cell>
          <cell r="T19">
            <v>63.974482260399611</v>
          </cell>
          <cell r="U19">
            <v>170.59861936106563</v>
          </cell>
          <cell r="AB19">
            <v>117.28655081073263</v>
          </cell>
          <cell r="AC19">
            <v>10.662413710066602</v>
          </cell>
          <cell r="AD19">
            <v>138.61137823086582</v>
          </cell>
          <cell r="AK19">
            <v>127.94896452079922</v>
          </cell>
          <cell r="AL19">
            <v>10.662413710066602</v>
          </cell>
          <cell r="AM19">
            <v>106.62413710066602</v>
          </cell>
          <cell r="AT19">
            <v>106.62413710066602</v>
          </cell>
          <cell r="AU19">
            <v>26.656034275166505</v>
          </cell>
          <cell r="AV19">
            <v>106.62413710066602</v>
          </cell>
          <cell r="BC19">
            <v>54.365432103522309</v>
          </cell>
          <cell r="BE19">
            <v>173.96938273127137</v>
          </cell>
          <cell r="BH19">
            <v>119.60395062774909</v>
          </cell>
          <cell r="BI19">
            <v>10.87308642070446</v>
          </cell>
          <cell r="BJ19">
            <v>141.35012346915801</v>
          </cell>
          <cell r="BM19">
            <v>130.47703704845352</v>
          </cell>
          <cell r="BN19">
            <v>10.87308642070446</v>
          </cell>
          <cell r="BO19">
            <v>108.73086420704462</v>
          </cell>
          <cell r="BR19">
            <v>108.73086420704462</v>
          </cell>
          <cell r="BS19">
            <v>27.182716051761155</v>
          </cell>
          <cell r="BT19">
            <v>108.73086420704462</v>
          </cell>
        </row>
        <row r="20">
          <cell r="O20">
            <v>2.4193301223156147E-2</v>
          </cell>
          <cell r="S20">
            <v>55.852519101387372</v>
          </cell>
          <cell r="T20">
            <v>67.023022921664847</v>
          </cell>
          <cell r="U20">
            <v>178.72806112443959</v>
          </cell>
          <cell r="AB20">
            <v>122.87554202305223</v>
          </cell>
          <cell r="AC20">
            <v>11.170503820277474</v>
          </cell>
          <cell r="AD20">
            <v>145.21654966360717</v>
          </cell>
          <cell r="AK20">
            <v>134.04604584332969</v>
          </cell>
          <cell r="AL20">
            <v>11.170503820277474</v>
          </cell>
          <cell r="AM20">
            <v>111.70503820277474</v>
          </cell>
          <cell r="AT20">
            <v>111.70503820277474</v>
          </cell>
          <cell r="AU20">
            <v>27.926259550693686</v>
          </cell>
          <cell r="AV20">
            <v>111.70503820277474</v>
          </cell>
          <cell r="BC20">
            <v>57.079431549874101</v>
          </cell>
          <cell r="BE20">
            <v>182.65418095959711</v>
          </cell>
          <cell r="BH20">
            <v>125.57474940972304</v>
          </cell>
          <cell r="BI20">
            <v>11.41588630997482</v>
          </cell>
          <cell r="BJ20">
            <v>148.40652202967266</v>
          </cell>
          <cell r="BM20">
            <v>136.99063571969785</v>
          </cell>
          <cell r="BN20">
            <v>11.41588630997482</v>
          </cell>
          <cell r="BO20">
            <v>114.1588630997482</v>
          </cell>
          <cell r="BR20">
            <v>114.1588630997482</v>
          </cell>
          <cell r="BS20">
            <v>28.539715774937051</v>
          </cell>
          <cell r="BT20">
            <v>114.1588630997482</v>
          </cell>
        </row>
        <row r="21">
          <cell r="O21">
            <v>2.644086706050551E-2</v>
          </cell>
          <cell r="S21">
            <v>58.575306584893148</v>
          </cell>
          <cell r="T21">
            <v>70.290367901871775</v>
          </cell>
          <cell r="U21">
            <v>187.44098107165809</v>
          </cell>
          <cell r="AB21">
            <v>128.86567448676493</v>
          </cell>
          <cell r="AC21">
            <v>11.71506131697863</v>
          </cell>
          <cell r="AD21">
            <v>152.2957971207222</v>
          </cell>
          <cell r="AK21">
            <v>140.58073580374355</v>
          </cell>
          <cell r="AL21">
            <v>11.71506131697863</v>
          </cell>
          <cell r="AM21">
            <v>117.1506131697863</v>
          </cell>
          <cell r="AT21">
            <v>117.1506131697863</v>
          </cell>
          <cell r="AU21">
            <v>29.287653292446574</v>
          </cell>
          <cell r="AV21">
            <v>117.1506131697863</v>
          </cell>
          <cell r="BC21">
            <v>59.99243662134019</v>
          </cell>
          <cell r="BE21">
            <v>191.97579718828862</v>
          </cell>
          <cell r="BH21">
            <v>131.98336056694842</v>
          </cell>
          <cell r="BI21">
            <v>11.998487324268039</v>
          </cell>
          <cell r="BJ21">
            <v>155.9803352154845</v>
          </cell>
          <cell r="BM21">
            <v>143.98184789121643</v>
          </cell>
          <cell r="BN21">
            <v>11.998487324268039</v>
          </cell>
          <cell r="BO21">
            <v>119.98487324268038</v>
          </cell>
          <cell r="BR21">
            <v>119.98487324268038</v>
          </cell>
          <cell r="BS21">
            <v>29.996218310670095</v>
          </cell>
          <cell r="BT21">
            <v>119.98487324268038</v>
          </cell>
        </row>
        <row r="22">
          <cell r="O22">
            <v>2.8660305884555804E-2</v>
          </cell>
          <cell r="S22">
            <v>61.493517953840609</v>
          </cell>
          <cell r="T22">
            <v>73.792221544608722</v>
          </cell>
          <cell r="U22">
            <v>196.77925745228995</v>
          </cell>
          <cell r="AB22">
            <v>135.28573949844935</v>
          </cell>
          <cell r="AC22">
            <v>12.298703590768122</v>
          </cell>
          <cell r="AD22">
            <v>159.8831466799856</v>
          </cell>
          <cell r="AK22">
            <v>147.58444308921744</v>
          </cell>
          <cell r="AL22">
            <v>12.298703590768122</v>
          </cell>
          <cell r="AM22">
            <v>122.98703590768122</v>
          </cell>
          <cell r="AT22">
            <v>122.98703590768122</v>
          </cell>
          <cell r="AU22">
            <v>30.746758976920304</v>
          </cell>
          <cell r="AV22">
            <v>122.98703590768122</v>
          </cell>
          <cell r="BC22">
            <v>63.119459887140913</v>
          </cell>
          <cell r="BE22">
            <v>201.98227163885093</v>
          </cell>
          <cell r="BH22">
            <v>138.86281175171001</v>
          </cell>
          <cell r="BI22">
            <v>12.623891977428183</v>
          </cell>
          <cell r="BJ22">
            <v>164.11059570656639</v>
          </cell>
          <cell r="BM22">
            <v>151.48670372913816</v>
          </cell>
          <cell r="BN22">
            <v>12.623891977428183</v>
          </cell>
          <cell r="BO22">
            <v>126.23891977428183</v>
          </cell>
          <cell r="BR22">
            <v>126.23891977428183</v>
          </cell>
          <cell r="BS22">
            <v>31.559729943570456</v>
          </cell>
          <cell r="BT22">
            <v>126.23891977428183</v>
          </cell>
        </row>
        <row r="23">
          <cell r="O23">
            <v>3.0945612725679007E-2</v>
          </cell>
          <cell r="S23">
            <v>64.621179457150205</v>
          </cell>
          <cell r="T23">
            <v>77.545415348580249</v>
          </cell>
          <cell r="U23">
            <v>206.78777426288067</v>
          </cell>
          <cell r="AB23">
            <v>142.16659480573045</v>
          </cell>
          <cell r="AC23">
            <v>12.924235891430042</v>
          </cell>
          <cell r="AD23">
            <v>168.01506658859054</v>
          </cell>
          <cell r="AK23">
            <v>155.0908306971605</v>
          </cell>
          <cell r="AL23">
            <v>12.924235891430042</v>
          </cell>
          <cell r="AM23">
            <v>129.24235891430041</v>
          </cell>
          <cell r="AT23">
            <v>129.24235891430041</v>
          </cell>
          <cell r="AU23">
            <v>32.310589728575103</v>
          </cell>
          <cell r="AV23">
            <v>129.24235891430041</v>
          </cell>
          <cell r="BC23">
            <v>66.473242227012904</v>
          </cell>
          <cell r="BE23">
            <v>212.71437512644133</v>
          </cell>
          <cell r="BH23">
            <v>146.24113289942838</v>
          </cell>
          <cell r="BI23">
            <v>13.294648445402583</v>
          </cell>
          <cell r="BJ23">
            <v>172.83042979023355</v>
          </cell>
          <cell r="BM23">
            <v>159.53578134483098</v>
          </cell>
          <cell r="BN23">
            <v>13.294648445402583</v>
          </cell>
          <cell r="BO23">
            <v>132.94648445402581</v>
          </cell>
          <cell r="BR23">
            <v>132.94648445402581</v>
          </cell>
          <cell r="BS23">
            <v>33.236621113506452</v>
          </cell>
          <cell r="BT23">
            <v>132.94648445402581</v>
          </cell>
        </row>
        <row r="24">
          <cell r="O24">
            <v>3.3175988602594346E-2</v>
          </cell>
          <cell r="S24">
            <v>67.973324056193803</v>
          </cell>
          <cell r="T24">
            <v>81.567988867432561</v>
          </cell>
          <cell r="U24">
            <v>217.51463697982018</v>
          </cell>
          <cell r="AB24">
            <v>149.54131292362638</v>
          </cell>
          <cell r="AC24">
            <v>13.594664811238761</v>
          </cell>
          <cell r="AD24">
            <v>176.73064254610389</v>
          </cell>
          <cell r="AK24">
            <v>163.13597773486512</v>
          </cell>
          <cell r="AL24">
            <v>13.594664811238761</v>
          </cell>
          <cell r="AM24">
            <v>135.94664811238761</v>
          </cell>
          <cell r="AT24">
            <v>135.94664811238761</v>
          </cell>
          <cell r="AU24">
            <v>33.986662028096902</v>
          </cell>
          <cell r="AV24">
            <v>135.94664811238761</v>
          </cell>
          <cell r="BC24">
            <v>70.07680021811386</v>
          </cell>
          <cell r="BE24">
            <v>224.24576069796436</v>
          </cell>
          <cell r="BH24">
            <v>154.16896047985051</v>
          </cell>
          <cell r="BI24">
            <v>14.015360043622772</v>
          </cell>
          <cell r="BJ24">
            <v>182.19968056709604</v>
          </cell>
          <cell r="BM24">
            <v>168.18432052347327</v>
          </cell>
          <cell r="BN24">
            <v>14.015360043622772</v>
          </cell>
          <cell r="BO24">
            <v>140.15360043622772</v>
          </cell>
          <cell r="BR24">
            <v>140.15360043622772</v>
          </cell>
          <cell r="BS24">
            <v>35.03840010905693</v>
          </cell>
          <cell r="BT24">
            <v>140.15360043622772</v>
          </cell>
        </row>
        <row r="25">
          <cell r="O25">
            <v>3.5497790761797501E-2</v>
          </cell>
          <cell r="S25">
            <v>71.566063680033096</v>
          </cell>
          <cell r="T25">
            <v>85.879276416039716</v>
          </cell>
          <cell r="U25">
            <v>229.01140377610591</v>
          </cell>
          <cell r="AB25">
            <v>157.44534009607281</v>
          </cell>
          <cell r="AC25">
            <v>14.313212736006619</v>
          </cell>
          <cell r="AD25">
            <v>186.07176556808605</v>
          </cell>
          <cell r="AK25">
            <v>171.75855283207943</v>
          </cell>
          <cell r="AL25">
            <v>14.313212736006619</v>
          </cell>
          <cell r="AM25">
            <v>143.13212736006619</v>
          </cell>
          <cell r="AT25">
            <v>143.13212736006619</v>
          </cell>
          <cell r="AU25">
            <v>35.783031840016548</v>
          </cell>
          <cell r="AV25">
            <v>143.13212736006619</v>
          </cell>
          <cell r="BC25">
            <v>73.940338593014417</v>
          </cell>
          <cell r="BE25">
            <v>236.60908349764614</v>
          </cell>
          <cell r="BH25">
            <v>162.66874490463172</v>
          </cell>
          <cell r="BI25">
            <v>14.788067718602884</v>
          </cell>
          <cell r="BJ25">
            <v>192.2448803418375</v>
          </cell>
          <cell r="BM25">
            <v>177.45681262323461</v>
          </cell>
          <cell r="BN25">
            <v>14.788067718602884</v>
          </cell>
          <cell r="BO25">
            <v>147.88067718602883</v>
          </cell>
          <cell r="BR25">
            <v>147.88067718602883</v>
          </cell>
          <cell r="BS25">
            <v>36.970169296507208</v>
          </cell>
          <cell r="BT25">
            <v>147.88067718602883</v>
          </cell>
        </row>
        <row r="26">
          <cell r="O26">
            <v>3.7755389631242905E-2</v>
          </cell>
          <cell r="S26">
            <v>75.416666666666671</v>
          </cell>
          <cell r="T26">
            <v>90.5</v>
          </cell>
          <cell r="U26">
            <v>241.33333333333337</v>
          </cell>
          <cell r="AB26">
            <v>165.91666666666669</v>
          </cell>
          <cell r="AC26">
            <v>15.083333333333336</v>
          </cell>
          <cell r="AD26">
            <v>196.08333333333334</v>
          </cell>
          <cell r="AK26">
            <v>181</v>
          </cell>
          <cell r="AL26">
            <v>15.083333333333336</v>
          </cell>
          <cell r="AM26">
            <v>150.83333333333334</v>
          </cell>
          <cell r="AT26">
            <v>150.83333333333334</v>
          </cell>
          <cell r="AU26">
            <v>37.708333333333336</v>
          </cell>
          <cell r="AV26">
            <v>150.83333333333334</v>
          </cell>
          <cell r="BC26">
            <v>78.093791719952236</v>
          </cell>
          <cell r="BE26">
            <v>249.90013350384717</v>
          </cell>
          <cell r="BH26">
            <v>171.80634178389491</v>
          </cell>
          <cell r="BI26">
            <v>15.618758343990448</v>
          </cell>
          <cell r="BJ26">
            <v>203.04385847187581</v>
          </cell>
          <cell r="BM26">
            <v>187.42510012788534</v>
          </cell>
          <cell r="BN26">
            <v>15.618758343990448</v>
          </cell>
          <cell r="BO26">
            <v>156.18758343990447</v>
          </cell>
          <cell r="BR26">
            <v>156.18758343990447</v>
          </cell>
          <cell r="BS26">
            <v>39.046895859976118</v>
          </cell>
          <cell r="BT26">
            <v>156.18758343990447</v>
          </cell>
        </row>
        <row r="27">
          <cell r="O27">
            <v>4.0112466447051076E-2</v>
          </cell>
          <cell r="S27">
            <v>77.378474642658688</v>
          </cell>
          <cell r="T27">
            <v>92.854169571190425</v>
          </cell>
          <cell r="U27">
            <v>247.6111188565078</v>
          </cell>
          <cell r="AB27">
            <v>170.23264421384911</v>
          </cell>
          <cell r="AC27">
            <v>15.475694928531738</v>
          </cell>
          <cell r="AD27">
            <v>201.18403407091259</v>
          </cell>
          <cell r="AK27">
            <v>185.70833914238085</v>
          </cell>
          <cell r="AL27">
            <v>15.475694928531738</v>
          </cell>
          <cell r="AM27">
            <v>154.75694928531738</v>
          </cell>
          <cell r="AT27">
            <v>154.75694928531738</v>
          </cell>
          <cell r="AU27">
            <v>38.689237321329344</v>
          </cell>
          <cell r="AV27">
            <v>154.75694928531738</v>
          </cell>
          <cell r="BC27">
            <v>80.299929101863512</v>
          </cell>
          <cell r="BE27">
            <v>256.95977312596324</v>
          </cell>
          <cell r="BH27">
            <v>176.65984402409973</v>
          </cell>
          <cell r="BI27">
            <v>16.059985820372702</v>
          </cell>
          <cell r="BJ27">
            <v>208.77981566484513</v>
          </cell>
          <cell r="BM27">
            <v>192.71982984447243</v>
          </cell>
          <cell r="BN27">
            <v>16.059985820372702</v>
          </cell>
          <cell r="BO27">
            <v>160.59985820372702</v>
          </cell>
          <cell r="BR27">
            <v>160.59985820372702</v>
          </cell>
          <cell r="BS27">
            <v>40.149964550931756</v>
          </cell>
          <cell r="BT27">
            <v>160.59985820372702</v>
          </cell>
        </row>
        <row r="28">
          <cell r="O28">
            <v>4.2412156976184535E-2</v>
          </cell>
          <cell r="S28">
            <v>79.48108836991895</v>
          </cell>
          <cell r="T28">
            <v>95.377306043902735</v>
          </cell>
          <cell r="U28">
            <v>254.33948278374066</v>
          </cell>
          <cell r="AB28">
            <v>174.85839441382171</v>
          </cell>
          <cell r="AC28">
            <v>15.896217673983791</v>
          </cell>
          <cell r="AD28">
            <v>206.65082976178928</v>
          </cell>
          <cell r="AK28">
            <v>190.75461208780547</v>
          </cell>
          <cell r="AL28">
            <v>15.896217673983791</v>
          </cell>
          <cell r="AM28">
            <v>158.9621767398379</v>
          </cell>
          <cell r="AT28">
            <v>158.9621767398379</v>
          </cell>
          <cell r="AU28">
            <v>39.740544184959475</v>
          </cell>
          <cell r="AV28">
            <v>158.9621767398379</v>
          </cell>
          <cell r="BC28">
            <v>82.669270860332432</v>
          </cell>
          <cell r="BE28">
            <v>264.54166675306379</v>
          </cell>
          <cell r="BH28">
            <v>181.87239589273136</v>
          </cell>
          <cell r="BI28">
            <v>16.533854172066487</v>
          </cell>
          <cell r="BJ28">
            <v>214.94010423686433</v>
          </cell>
          <cell r="BM28">
            <v>198.40625006479783</v>
          </cell>
          <cell r="BN28">
            <v>16.533854172066487</v>
          </cell>
          <cell r="BO28">
            <v>165.33854172066486</v>
          </cell>
          <cell r="BR28">
            <v>165.33854172066486</v>
          </cell>
          <cell r="BS28">
            <v>41.334635430166216</v>
          </cell>
          <cell r="BT28">
            <v>165.33854172066486</v>
          </cell>
        </row>
        <row r="29">
          <cell r="O29">
            <v>4.4803316150605212E-2</v>
          </cell>
          <cell r="S29">
            <v>81.734613964761039</v>
          </cell>
          <cell r="T29">
            <v>98.081536757713238</v>
          </cell>
          <cell r="U29">
            <v>261.55076468723536</v>
          </cell>
          <cell r="AB29">
            <v>179.8161507224743</v>
          </cell>
          <cell r="AC29">
            <v>16.34692279295221</v>
          </cell>
          <cell r="AD29">
            <v>212.5099963083787</v>
          </cell>
          <cell r="AK29">
            <v>196.16307351542648</v>
          </cell>
          <cell r="AL29">
            <v>16.34692279295221</v>
          </cell>
          <cell r="AM29">
            <v>163.46922792952208</v>
          </cell>
          <cell r="AT29">
            <v>163.46922792952208</v>
          </cell>
          <cell r="AU29">
            <v>40.867306982380519</v>
          </cell>
          <cell r="AV29">
            <v>163.46922792952208</v>
          </cell>
          <cell r="BC29">
            <v>85.201155242622335</v>
          </cell>
          <cell r="BE29">
            <v>272.64369677639149</v>
          </cell>
          <cell r="BH29">
            <v>187.44254153376914</v>
          </cell>
          <cell r="BI29">
            <v>17.040231048524468</v>
          </cell>
          <cell r="BJ29">
            <v>221.52300363081807</v>
          </cell>
          <cell r="BM29">
            <v>204.48277258229359</v>
          </cell>
          <cell r="BN29">
            <v>17.040231048524468</v>
          </cell>
          <cell r="BO29">
            <v>170.40231048524467</v>
          </cell>
          <cell r="BR29">
            <v>170.40231048524467</v>
          </cell>
          <cell r="BS29">
            <v>42.600577621311167</v>
          </cell>
          <cell r="BT29">
            <v>170.40231048524467</v>
          </cell>
        </row>
        <row r="30">
          <cell r="O30">
            <v>4.7158644522793065E-2</v>
          </cell>
          <cell r="S30">
            <v>84.149882894459111</v>
          </cell>
          <cell r="T30">
            <v>100.97985947335093</v>
          </cell>
          <cell r="U30">
            <v>269.27962526226918</v>
          </cell>
          <cell r="AB30">
            <v>185.12974236781005</v>
          </cell>
          <cell r="AC30">
            <v>16.829976578891824</v>
          </cell>
          <cell r="AD30">
            <v>218.78969552559369</v>
          </cell>
          <cell r="AK30">
            <v>201.95971894670186</v>
          </cell>
          <cell r="AL30">
            <v>16.829976578891824</v>
          </cell>
          <cell r="AM30">
            <v>168.29976578891822</v>
          </cell>
          <cell r="AT30">
            <v>168.29976578891822</v>
          </cell>
          <cell r="AU30">
            <v>42.074941447229556</v>
          </cell>
          <cell r="AV30">
            <v>168.29976578891822</v>
          </cell>
          <cell r="BC30">
            <v>87.920076701815972</v>
          </cell>
          <cell r="BE30">
            <v>281.34424544581111</v>
          </cell>
          <cell r="BH30">
            <v>193.42416874399512</v>
          </cell>
          <cell r="BI30">
            <v>17.584015340363194</v>
          </cell>
          <cell r="BJ30">
            <v>228.59219942472151</v>
          </cell>
          <cell r="BM30">
            <v>211.00818408435831</v>
          </cell>
          <cell r="BN30">
            <v>17.584015340363194</v>
          </cell>
          <cell r="BO30">
            <v>175.84015340363194</v>
          </cell>
          <cell r="BR30">
            <v>175.84015340363194</v>
          </cell>
          <cell r="BS30">
            <v>43.960038350907986</v>
          </cell>
          <cell r="BT30">
            <v>175.84015340363194</v>
          </cell>
        </row>
        <row r="31">
          <cell r="O31">
            <v>4.95827247381328E-2</v>
          </cell>
          <cell r="S31">
            <v>86.738504038197931</v>
          </cell>
          <cell r="T31">
            <v>104.08620484583751</v>
          </cell>
          <cell r="U31">
            <v>277.56321292223339</v>
          </cell>
          <cell r="AB31">
            <v>190.82470888403546</v>
          </cell>
          <cell r="AC31">
            <v>17.347700807639587</v>
          </cell>
          <cell r="AD31">
            <v>225.52011049931463</v>
          </cell>
          <cell r="AK31">
            <v>208.17240969167503</v>
          </cell>
          <cell r="AL31">
            <v>17.347700807639587</v>
          </cell>
          <cell r="AM31">
            <v>173.47700807639586</v>
          </cell>
          <cell r="AT31">
            <v>173.47700807639586</v>
          </cell>
          <cell r="AU31">
            <v>43.369252019098965</v>
          </cell>
          <cell r="AV31">
            <v>173.47700807639586</v>
          </cell>
          <cell r="BC31">
            <v>90.828974316574161</v>
          </cell>
          <cell r="BE31">
            <v>290.65271781303733</v>
          </cell>
          <cell r="BH31">
            <v>199.82374349646318</v>
          </cell>
          <cell r="BI31">
            <v>18.165794863314833</v>
          </cell>
          <cell r="BJ31">
            <v>236.15533322309284</v>
          </cell>
          <cell r="BM31">
            <v>217.98953835977798</v>
          </cell>
          <cell r="BN31">
            <v>18.165794863314833</v>
          </cell>
          <cell r="BO31">
            <v>181.65794863314832</v>
          </cell>
          <cell r="BR31">
            <v>181.65794863314832</v>
          </cell>
          <cell r="BS31">
            <v>45.414487158287081</v>
          </cell>
          <cell r="BT31">
            <v>181.65794863314832</v>
          </cell>
        </row>
        <row r="32">
          <cell r="O32">
            <v>5.2006009248002472E-2</v>
          </cell>
          <cell r="S32">
            <v>89.512919484617555</v>
          </cell>
          <cell r="T32">
            <v>107.41550338154106</v>
          </cell>
          <cell r="U32">
            <v>286.44134235077621</v>
          </cell>
          <cell r="AB32">
            <v>196.92842286615863</v>
          </cell>
          <cell r="AC32">
            <v>17.902583896923513</v>
          </cell>
          <cell r="AD32">
            <v>232.73359066000566</v>
          </cell>
          <cell r="AK32">
            <v>214.83100676308212</v>
          </cell>
          <cell r="AL32">
            <v>17.902583896923513</v>
          </cell>
          <cell r="AM32">
            <v>179.02583896923511</v>
          </cell>
          <cell r="AT32">
            <v>179.02583896923511</v>
          </cell>
          <cell r="AU32">
            <v>44.756459742308778</v>
          </cell>
          <cell r="AV32">
            <v>179.02583896923511</v>
          </cell>
          <cell r="BC32">
            <v>93.951213931929999</v>
          </cell>
          <cell r="BE32">
            <v>300.64388458217604</v>
          </cell>
          <cell r="BH32">
            <v>206.69267065024599</v>
          </cell>
          <cell r="BI32">
            <v>18.790242786386003</v>
          </cell>
          <cell r="BJ32">
            <v>244.27315622301802</v>
          </cell>
          <cell r="BM32">
            <v>225.48291343663197</v>
          </cell>
          <cell r="BN32">
            <v>18.790242786386003</v>
          </cell>
          <cell r="BO32">
            <v>187.90242786386</v>
          </cell>
          <cell r="BR32">
            <v>187.90242786386</v>
          </cell>
          <cell r="BS32">
            <v>46.975606965965</v>
          </cell>
          <cell r="BT32">
            <v>187.90242786386</v>
          </cell>
        </row>
        <row r="33">
          <cell r="O33">
            <v>5.4461882151832876E-2</v>
          </cell>
          <cell r="S33">
            <v>92.486464334140877</v>
          </cell>
          <cell r="T33">
            <v>110.98375720096905</v>
          </cell>
          <cell r="U33">
            <v>295.9566858692508</v>
          </cell>
          <cell r="AB33">
            <v>203.47022153510994</v>
          </cell>
          <cell r="AC33">
            <v>18.497292866828175</v>
          </cell>
          <cell r="AD33">
            <v>240.46480726876629</v>
          </cell>
          <cell r="AK33">
            <v>221.9675144019381</v>
          </cell>
          <cell r="AL33">
            <v>18.497292866828175</v>
          </cell>
          <cell r="AM33">
            <v>184.97292866828175</v>
          </cell>
          <cell r="AT33">
            <v>184.97292866828175</v>
          </cell>
          <cell r="AU33">
            <v>46.243232167070438</v>
          </cell>
          <cell r="AV33">
            <v>184.97292866828175</v>
          </cell>
          <cell r="BC33">
            <v>97.296316253617249</v>
          </cell>
          <cell r="BE33">
            <v>311.34821201157519</v>
          </cell>
          <cell r="BH33">
            <v>214.05189575795796</v>
          </cell>
          <cell r="BI33">
            <v>19.459263250723449</v>
          </cell>
          <cell r="BJ33">
            <v>252.97042225940487</v>
          </cell>
          <cell r="BM33">
            <v>233.5111590086814</v>
          </cell>
          <cell r="BN33">
            <v>19.459263250723449</v>
          </cell>
          <cell r="BO33">
            <v>194.5926325072345</v>
          </cell>
          <cell r="BR33">
            <v>194.5926325072345</v>
          </cell>
          <cell r="BS33">
            <v>48.648158126808625</v>
          </cell>
          <cell r="BT33">
            <v>194.5926325072345</v>
          </cell>
        </row>
        <row r="34">
          <cell r="O34">
            <v>5.6964306222935066E-2</v>
          </cell>
          <cell r="S34">
            <v>95.673430793521447</v>
          </cell>
          <cell r="T34">
            <v>114.80811695222573</v>
          </cell>
          <cell r="U34">
            <v>306.15497853926865</v>
          </cell>
          <cell r="AB34">
            <v>210.48154774574721</v>
          </cell>
          <cell r="AC34">
            <v>19.134686158704291</v>
          </cell>
          <cell r="AD34">
            <v>248.75092006315577</v>
          </cell>
          <cell r="AK34">
            <v>229.61623390445146</v>
          </cell>
          <cell r="AL34">
            <v>19.134686158704291</v>
          </cell>
          <cell r="AM34">
            <v>191.34686158704289</v>
          </cell>
          <cell r="AT34">
            <v>191.34686158704289</v>
          </cell>
          <cell r="AU34">
            <v>47.836715396760724</v>
          </cell>
          <cell r="AV34">
            <v>191.34686158704289</v>
          </cell>
          <cell r="BC34">
            <v>100.88398590645974</v>
          </cell>
          <cell r="BE34">
            <v>322.82875490067119</v>
          </cell>
          <cell r="BH34">
            <v>221.94476899421144</v>
          </cell>
          <cell r="BI34">
            <v>20.176797181291949</v>
          </cell>
          <cell r="BJ34">
            <v>262.29836335679533</v>
          </cell>
          <cell r="BM34">
            <v>242.12156617550338</v>
          </cell>
          <cell r="BN34">
            <v>20.176797181291949</v>
          </cell>
          <cell r="BO34">
            <v>201.76797181291948</v>
          </cell>
          <cell r="BR34">
            <v>201.76797181291948</v>
          </cell>
          <cell r="BS34">
            <v>50.441992953229871</v>
          </cell>
          <cell r="BT34">
            <v>201.76797181291948</v>
          </cell>
        </row>
        <row r="35">
          <cell r="O35">
            <v>5.9450877863582829E-2</v>
          </cell>
          <cell r="S35">
            <v>99.0891368706788</v>
          </cell>
          <cell r="T35">
            <v>118.90696424481456</v>
          </cell>
          <cell r="U35">
            <v>317.08523798617216</v>
          </cell>
          <cell r="AB35">
            <v>217.99610111549339</v>
          </cell>
          <cell r="AC35">
            <v>19.81782737413576</v>
          </cell>
          <cell r="AD35">
            <v>257.63175586376491</v>
          </cell>
          <cell r="AK35">
            <v>237.81392848962912</v>
          </cell>
          <cell r="AL35">
            <v>19.81782737413576</v>
          </cell>
          <cell r="AM35">
            <v>198.1782737413576</v>
          </cell>
          <cell r="AT35">
            <v>198.1782737413576</v>
          </cell>
          <cell r="AU35">
            <v>49.5445684353394</v>
          </cell>
          <cell r="AV35">
            <v>198.1782737413576</v>
          </cell>
          <cell r="BC35">
            <v>104.73368080674646</v>
          </cell>
          <cell r="BE35">
            <v>335.14777858158868</v>
          </cell>
          <cell r="BH35">
            <v>230.41409777484225</v>
          </cell>
          <cell r="BI35">
            <v>20.946736161349293</v>
          </cell>
          <cell r="BJ35">
            <v>272.30757009754086</v>
          </cell>
          <cell r="BM35">
            <v>251.36083393619151</v>
          </cell>
          <cell r="BN35">
            <v>20.946736161349293</v>
          </cell>
          <cell r="BO35">
            <v>209.46736161349293</v>
          </cell>
          <cell r="BR35">
            <v>209.46736161349293</v>
          </cell>
          <cell r="BS35">
            <v>52.366840403373232</v>
          </cell>
          <cell r="BT35">
            <v>209.46736161349293</v>
          </cell>
        </row>
        <row r="36">
          <cell r="O36">
            <v>6.2042580364546449E-2</v>
          </cell>
          <cell r="S36">
            <v>102.75</v>
          </cell>
          <cell r="T36">
            <v>123.3</v>
          </cell>
          <cell r="U36">
            <v>328.8</v>
          </cell>
          <cell r="AB36">
            <v>226.05</v>
          </cell>
          <cell r="AC36">
            <v>20.55</v>
          </cell>
          <cell r="AD36">
            <v>267.15000000000003</v>
          </cell>
          <cell r="AK36">
            <v>246.6</v>
          </cell>
          <cell r="AL36">
            <v>20.55</v>
          </cell>
          <cell r="AM36">
            <v>205.5</v>
          </cell>
          <cell r="AT36">
            <v>205.5</v>
          </cell>
          <cell r="AU36">
            <v>51.375</v>
          </cell>
          <cell r="AV36">
            <v>205.5</v>
          </cell>
          <cell r="BC36">
            <v>108.85857770048312</v>
          </cell>
          <cell r="BE36">
            <v>348.34744864154601</v>
          </cell>
          <cell r="BH36">
            <v>239.48887094106288</v>
          </cell>
          <cell r="BI36">
            <v>21.771715540096626</v>
          </cell>
          <cell r="BJ36">
            <v>283.03230202125616</v>
          </cell>
          <cell r="BM36">
            <v>261.26058648115946</v>
          </cell>
          <cell r="BN36">
            <v>21.771715540096626</v>
          </cell>
          <cell r="BO36">
            <v>217.71715540096625</v>
          </cell>
          <cell r="BR36">
            <v>217.71715540096625</v>
          </cell>
          <cell r="BS36">
            <v>54.429288850241562</v>
          </cell>
          <cell r="BT36">
            <v>217.71715540096625</v>
          </cell>
        </row>
        <row r="37">
          <cell r="O37">
            <v>6.4558792151925587E-2</v>
          </cell>
          <cell r="S37">
            <v>105.24412782313618</v>
          </cell>
          <cell r="T37">
            <v>126.29295338776342</v>
          </cell>
          <cell r="U37">
            <v>336.78120903403578</v>
          </cell>
          <cell r="AB37">
            <v>231.53708121089963</v>
          </cell>
          <cell r="AC37">
            <v>21.048825564627236</v>
          </cell>
          <cell r="AD37">
            <v>273.63473234015407</v>
          </cell>
          <cell r="AK37">
            <v>252.58590677552684</v>
          </cell>
          <cell r="AL37">
            <v>21.048825564627236</v>
          </cell>
          <cell r="AM37">
            <v>210.48825564627236</v>
          </cell>
          <cell r="AT37">
            <v>210.48825564627236</v>
          </cell>
          <cell r="AU37">
            <v>52.622063911568091</v>
          </cell>
          <cell r="AV37">
            <v>210.48825564627236</v>
          </cell>
          <cell r="BC37">
            <v>111.7737450814997</v>
          </cell>
          <cell r="BE37">
            <v>357.67598426079905</v>
          </cell>
          <cell r="BH37">
            <v>245.90223917929936</v>
          </cell>
          <cell r="BI37">
            <v>22.354749016299941</v>
          </cell>
          <cell r="BJ37">
            <v>290.6117372118992</v>
          </cell>
          <cell r="BM37">
            <v>268.25698819559926</v>
          </cell>
          <cell r="BN37">
            <v>22.354749016299941</v>
          </cell>
          <cell r="BO37">
            <v>223.5474901629994</v>
          </cell>
          <cell r="BR37">
            <v>223.5474901629994</v>
          </cell>
          <cell r="BS37">
            <v>55.886872540749849</v>
          </cell>
          <cell r="BT37">
            <v>223.5474901629994</v>
          </cell>
        </row>
        <row r="38">
          <cell r="O38">
            <v>6.724895413735002E-2</v>
          </cell>
          <cell r="S38">
            <v>107.91726783614696</v>
          </cell>
          <cell r="T38">
            <v>129.50072140337636</v>
          </cell>
          <cell r="U38">
            <v>345.33525707567031</v>
          </cell>
          <cell r="AB38">
            <v>237.41798923952334</v>
          </cell>
          <cell r="AC38">
            <v>21.583453567229395</v>
          </cell>
          <cell r="AD38">
            <v>280.58489637398213</v>
          </cell>
          <cell r="AK38">
            <v>259.00144280675272</v>
          </cell>
          <cell r="AL38">
            <v>21.583453567229395</v>
          </cell>
          <cell r="AM38">
            <v>215.83453567229392</v>
          </cell>
          <cell r="AT38">
            <v>215.83453567229392</v>
          </cell>
          <cell r="AU38">
            <v>53.958633918073481</v>
          </cell>
          <cell r="AV38">
            <v>215.83453567229392</v>
          </cell>
          <cell r="BC38">
            <v>114.88427629998445</v>
          </cell>
          <cell r="BE38">
            <v>367.62968415995027</v>
          </cell>
          <cell r="BH38">
            <v>252.74540785996581</v>
          </cell>
          <cell r="BI38">
            <v>22.976855259996892</v>
          </cell>
          <cell r="BJ38">
            <v>298.6991183799596</v>
          </cell>
          <cell r="BM38">
            <v>275.72226311996269</v>
          </cell>
          <cell r="BN38">
            <v>22.976855259996892</v>
          </cell>
          <cell r="BO38">
            <v>229.7685525999689</v>
          </cell>
          <cell r="BR38">
            <v>229.7685525999689</v>
          </cell>
          <cell r="BS38">
            <v>57.442138149992225</v>
          </cell>
          <cell r="BT38">
            <v>229.7685525999689</v>
          </cell>
        </row>
        <row r="39">
          <cell r="O39">
            <v>6.9793783396860792E-2</v>
          </cell>
          <cell r="S39">
            <v>110.78226836373584</v>
          </cell>
          <cell r="T39">
            <v>132.938722036483</v>
          </cell>
          <cell r="U39">
            <v>354.5032587639547</v>
          </cell>
          <cell r="AB39">
            <v>243.72099040021885</v>
          </cell>
          <cell r="AC39">
            <v>22.156453672747169</v>
          </cell>
          <cell r="AD39">
            <v>288.0338977457132</v>
          </cell>
          <cell r="AK39">
            <v>265.877444072966</v>
          </cell>
          <cell r="AL39">
            <v>22.156453672747169</v>
          </cell>
          <cell r="AM39">
            <v>221.56453672747168</v>
          </cell>
          <cell r="AT39">
            <v>221.56453672747168</v>
          </cell>
          <cell r="AU39">
            <v>55.391134181867919</v>
          </cell>
          <cell r="AV39">
            <v>221.56453672747168</v>
          </cell>
          <cell r="BC39">
            <v>118.23226004816031</v>
          </cell>
          <cell r="BE39">
            <v>378.34323215411302</v>
          </cell>
          <cell r="BH39">
            <v>260.11097210595267</v>
          </cell>
          <cell r="BI39">
            <v>23.646452009632064</v>
          </cell>
          <cell r="BJ39">
            <v>307.40387612521681</v>
          </cell>
          <cell r="BM39">
            <v>283.75742411558474</v>
          </cell>
          <cell r="BN39">
            <v>23.646452009632064</v>
          </cell>
          <cell r="BO39">
            <v>236.46452009632063</v>
          </cell>
          <cell r="BR39">
            <v>236.46452009632063</v>
          </cell>
          <cell r="BS39">
            <v>59.116130024080157</v>
          </cell>
          <cell r="BT39">
            <v>236.46452009632063</v>
          </cell>
        </row>
        <row r="40">
          <cell r="O40">
            <v>7.2521263863890323E-2</v>
          </cell>
          <cell r="S40">
            <v>113.85289989935806</v>
          </cell>
          <cell r="T40">
            <v>136.62347987922968</v>
          </cell>
          <cell r="U40">
            <v>364.32927967794581</v>
          </cell>
          <cell r="AB40">
            <v>250.47637977858776</v>
          </cell>
          <cell r="AC40">
            <v>22.770579979871613</v>
          </cell>
          <cell r="AD40">
            <v>296.01753973833098</v>
          </cell>
          <cell r="AK40">
            <v>273.24695975845935</v>
          </cell>
          <cell r="AL40">
            <v>22.770579979871613</v>
          </cell>
          <cell r="AM40">
            <v>227.70579979871613</v>
          </cell>
          <cell r="AT40">
            <v>227.70579979871613</v>
          </cell>
          <cell r="AU40">
            <v>56.926449949679032</v>
          </cell>
          <cell r="AV40">
            <v>227.70579979871613</v>
          </cell>
          <cell r="BC40">
            <v>121.79912453403833</v>
          </cell>
          <cell r="BE40">
            <v>389.75719850892261</v>
          </cell>
          <cell r="BH40">
            <v>267.95807397488431</v>
          </cell>
          <cell r="BI40">
            <v>24.359824906807663</v>
          </cell>
          <cell r="BJ40">
            <v>316.67772378849963</v>
          </cell>
          <cell r="BM40">
            <v>292.31789888169197</v>
          </cell>
          <cell r="BN40">
            <v>24.359824906807663</v>
          </cell>
          <cell r="BO40">
            <v>243.59824906807665</v>
          </cell>
          <cell r="BR40">
            <v>243.59824906807665</v>
          </cell>
          <cell r="BS40">
            <v>60.899562267019164</v>
          </cell>
          <cell r="BT40">
            <v>243.59824906807665</v>
          </cell>
        </row>
        <row r="41">
          <cell r="O41">
            <v>7.5163170809093099E-2</v>
          </cell>
          <cell r="S41">
            <v>117.14392129246505</v>
          </cell>
          <cell r="T41">
            <v>140.57270555095806</v>
          </cell>
          <cell r="U41">
            <v>374.86054813588817</v>
          </cell>
          <cell r="AB41">
            <v>257.71662684342311</v>
          </cell>
          <cell r="AC41">
            <v>23.42878425849301</v>
          </cell>
          <cell r="AD41">
            <v>304.57419536040913</v>
          </cell>
          <cell r="AK41">
            <v>281.14541110191612</v>
          </cell>
          <cell r="AL41">
            <v>23.42878425849301</v>
          </cell>
          <cell r="AM41">
            <v>234.2878425849301</v>
          </cell>
          <cell r="AT41">
            <v>234.2878425849301</v>
          </cell>
          <cell r="AU41">
            <v>58.571960646232526</v>
          </cell>
          <cell r="AV41">
            <v>234.2878425849301</v>
          </cell>
          <cell r="BC41">
            <v>125.63934651856671</v>
          </cell>
          <cell r="BE41">
            <v>402.04590885941349</v>
          </cell>
          <cell r="BH41">
            <v>276.40656234084679</v>
          </cell>
          <cell r="BI41">
            <v>25.127869303713343</v>
          </cell>
          <cell r="BJ41">
            <v>326.66230094827347</v>
          </cell>
          <cell r="BM41">
            <v>301.53443164456013</v>
          </cell>
          <cell r="BN41">
            <v>25.127869303713343</v>
          </cell>
          <cell r="BO41">
            <v>251.27869303713342</v>
          </cell>
          <cell r="BR41">
            <v>251.27869303713342</v>
          </cell>
          <cell r="BS41">
            <v>62.819673259283356</v>
          </cell>
          <cell r="BT41">
            <v>251.27869303713342</v>
          </cell>
        </row>
        <row r="42">
          <cell r="O42">
            <v>7.7920265363990229E-2</v>
          </cell>
          <cell r="S42">
            <v>120.67115068623633</v>
          </cell>
          <cell r="T42">
            <v>144.8053808234836</v>
          </cell>
          <cell r="U42">
            <v>386.14768219595629</v>
          </cell>
          <cell r="AB42">
            <v>265.47653150971996</v>
          </cell>
          <cell r="AC42">
            <v>24.134230137247268</v>
          </cell>
          <cell r="AD42">
            <v>313.74499178421445</v>
          </cell>
          <cell r="AK42">
            <v>289.61076164696721</v>
          </cell>
          <cell r="AL42">
            <v>24.134230137247268</v>
          </cell>
          <cell r="AM42">
            <v>241.34230137247266</v>
          </cell>
          <cell r="AT42">
            <v>241.34230137247266</v>
          </cell>
          <cell r="AU42">
            <v>60.335575343118165</v>
          </cell>
          <cell r="AV42">
            <v>241.34230137247266</v>
          </cell>
          <cell r="BC42">
            <v>129.74117699699573</v>
          </cell>
          <cell r="BE42">
            <v>415.17176639038638</v>
          </cell>
          <cell r="BH42">
            <v>285.43058939339068</v>
          </cell>
          <cell r="BI42">
            <v>25.948235399399149</v>
          </cell>
          <cell r="BJ42">
            <v>337.32706019218892</v>
          </cell>
          <cell r="BM42">
            <v>311.37882479278977</v>
          </cell>
          <cell r="BN42">
            <v>25.948235399399149</v>
          </cell>
          <cell r="BO42">
            <v>259.48235399399147</v>
          </cell>
          <cell r="BR42">
            <v>259.48235399399147</v>
          </cell>
          <cell r="BS42">
            <v>64.870588498497867</v>
          </cell>
          <cell r="BT42">
            <v>259.48235399399147</v>
          </cell>
        </row>
        <row r="43">
          <cell r="O43">
            <v>8.0673512206510312E-2</v>
          </cell>
          <cell r="S43">
            <v>124.45154154675836</v>
          </cell>
          <cell r="T43">
            <v>149.34184985611003</v>
          </cell>
          <cell r="U43">
            <v>398.24493294962679</v>
          </cell>
          <cell r="AB43">
            <v>273.79339140286839</v>
          </cell>
          <cell r="AC43">
            <v>24.890308309351674</v>
          </cell>
          <cell r="AD43">
            <v>323.57400802157173</v>
          </cell>
          <cell r="AK43">
            <v>298.68369971222006</v>
          </cell>
          <cell r="AL43">
            <v>24.890308309351674</v>
          </cell>
          <cell r="AM43">
            <v>248.90308309351673</v>
          </cell>
          <cell r="AT43">
            <v>248.90308309351673</v>
          </cell>
          <cell r="AU43">
            <v>62.225770773379182</v>
          </cell>
          <cell r="AV43">
            <v>248.90308309351673</v>
          </cell>
          <cell r="BC43">
            <v>134.14883868903945</v>
          </cell>
          <cell r="BE43">
            <v>429.27628380492627</v>
          </cell>
          <cell r="BH43">
            <v>295.12744511588676</v>
          </cell>
          <cell r="BI43">
            <v>26.829767737807892</v>
          </cell>
          <cell r="BJ43">
            <v>348.78698059150253</v>
          </cell>
          <cell r="BM43">
            <v>321.95721285369467</v>
          </cell>
          <cell r="BN43">
            <v>26.829767737807892</v>
          </cell>
          <cell r="BO43">
            <v>268.2976773780789</v>
          </cell>
          <cell r="BR43">
            <v>268.2976773780789</v>
          </cell>
          <cell r="BS43">
            <v>67.074419344519725</v>
          </cell>
          <cell r="BT43">
            <v>268.2976773780789</v>
          </cell>
        </row>
        <row r="44">
          <cell r="O44">
            <v>8.3459202116850054E-2</v>
          </cell>
          <cell r="S44">
            <v>128.50326414908062</v>
          </cell>
          <cell r="T44">
            <v>154.20391697889673</v>
          </cell>
          <cell r="U44">
            <v>411.210445277058</v>
          </cell>
          <cell r="AB44">
            <v>282.70718112797738</v>
          </cell>
          <cell r="AC44">
            <v>25.700652829816125</v>
          </cell>
          <cell r="AD44">
            <v>334.10848678760965</v>
          </cell>
          <cell r="AK44">
            <v>308.40783395779346</v>
          </cell>
          <cell r="AL44">
            <v>25.700652829816125</v>
          </cell>
          <cell r="AM44">
            <v>257.00652829816124</v>
          </cell>
          <cell r="AT44">
            <v>257.00652829816124</v>
          </cell>
          <cell r="AU44">
            <v>64.251632074540311</v>
          </cell>
          <cell r="AV44">
            <v>257.00652829816124</v>
          </cell>
          <cell r="BC44">
            <v>138.87007379798789</v>
          </cell>
          <cell r="BE44">
            <v>444.38423615356129</v>
          </cell>
          <cell r="BH44">
            <v>305.51416235557338</v>
          </cell>
          <cell r="BI44">
            <v>27.774014759597581</v>
          </cell>
          <cell r="BJ44">
            <v>361.06219187476859</v>
          </cell>
          <cell r="BM44">
            <v>333.28817711517092</v>
          </cell>
          <cell r="BN44">
            <v>27.774014759597581</v>
          </cell>
          <cell r="BO44">
            <v>277.74014759597577</v>
          </cell>
          <cell r="BR44">
            <v>277.74014759597577</v>
          </cell>
          <cell r="BS44">
            <v>69.435036898993943</v>
          </cell>
          <cell r="BT44">
            <v>277.74014759597577</v>
          </cell>
        </row>
        <row r="45">
          <cell r="O45">
            <v>8.6330676618022184E-2</v>
          </cell>
          <cell r="S45">
            <v>132.8457929118081</v>
          </cell>
          <cell r="T45">
            <v>159.41495149416971</v>
          </cell>
          <cell r="U45">
            <v>425.10653731778598</v>
          </cell>
          <cell r="AB45">
            <v>292.26074440597785</v>
          </cell>
          <cell r="AC45">
            <v>26.569158582361624</v>
          </cell>
          <cell r="AD45">
            <v>345.39906157070106</v>
          </cell>
          <cell r="AK45">
            <v>318.82990298833943</v>
          </cell>
          <cell r="AL45">
            <v>26.569158582361624</v>
          </cell>
          <cell r="AM45">
            <v>265.69158582361621</v>
          </cell>
          <cell r="AT45">
            <v>265.69158582361621</v>
          </cell>
          <cell r="AU45">
            <v>66.422896455904052</v>
          </cell>
          <cell r="AV45">
            <v>265.69158582361621</v>
          </cell>
          <cell r="BC45">
            <v>143.9329967928079</v>
          </cell>
          <cell r="BE45">
            <v>460.58558973698536</v>
          </cell>
          <cell r="BH45">
            <v>316.6525929441774</v>
          </cell>
          <cell r="BI45">
            <v>28.786599358561585</v>
          </cell>
          <cell r="BJ45">
            <v>374.22579166130055</v>
          </cell>
          <cell r="BM45">
            <v>345.43919230273895</v>
          </cell>
          <cell r="BN45">
            <v>28.786599358561585</v>
          </cell>
          <cell r="BO45">
            <v>287.8659935856158</v>
          </cell>
          <cell r="BR45">
            <v>287.8659935856158</v>
          </cell>
          <cell r="BS45">
            <v>71.966498396403949</v>
          </cell>
          <cell r="BT45">
            <v>287.8659935856158</v>
          </cell>
        </row>
        <row r="46">
          <cell r="O46">
            <v>8.9143981429012545E-2</v>
          </cell>
          <cell r="S46">
            <v>137.5</v>
          </cell>
          <cell r="T46">
            <v>165</v>
          </cell>
          <cell r="U46">
            <v>440</v>
          </cell>
          <cell r="AB46">
            <v>302.5</v>
          </cell>
          <cell r="AC46">
            <v>27.5</v>
          </cell>
          <cell r="AD46">
            <v>357.5</v>
          </cell>
          <cell r="AK46">
            <v>330</v>
          </cell>
          <cell r="AL46">
            <v>27.5</v>
          </cell>
          <cell r="AM46">
            <v>275</v>
          </cell>
          <cell r="AT46">
            <v>275</v>
          </cell>
          <cell r="AU46">
            <v>68.75</v>
          </cell>
          <cell r="AV46">
            <v>275</v>
          </cell>
          <cell r="BC46">
            <v>149.37046803497807</v>
          </cell>
          <cell r="BE46">
            <v>477.98549771192984</v>
          </cell>
          <cell r="BH46">
            <v>328.61502967695174</v>
          </cell>
          <cell r="BI46">
            <v>29.874093606995615</v>
          </cell>
          <cell r="BJ46">
            <v>388.36321689094297</v>
          </cell>
          <cell r="BM46">
            <v>358.48912328394738</v>
          </cell>
          <cell r="BN46">
            <v>29.874093606995615</v>
          </cell>
          <cell r="BO46">
            <v>298.74093606995615</v>
          </cell>
          <cell r="BR46">
            <v>298.74093606995615</v>
          </cell>
          <cell r="BS46">
            <v>74.685234017489037</v>
          </cell>
          <cell r="BT46">
            <v>298.74093606995615</v>
          </cell>
        </row>
        <row r="47">
          <cell r="O47">
            <v>9.2139911633706856E-2</v>
          </cell>
          <cell r="S47">
            <v>139.41395900096779</v>
          </cell>
          <cell r="T47">
            <v>167.29675080116135</v>
          </cell>
          <cell r="U47">
            <v>446.12466880309694</v>
          </cell>
          <cell r="AB47">
            <v>306.71070980212914</v>
          </cell>
          <cell r="AC47">
            <v>27.882791800193559</v>
          </cell>
          <cell r="AD47">
            <v>362.47629340251626</v>
          </cell>
          <cell r="AK47">
            <v>334.5935016023227</v>
          </cell>
          <cell r="AL47">
            <v>27.882791800193559</v>
          </cell>
          <cell r="AM47">
            <v>278.82791800193559</v>
          </cell>
          <cell r="AT47">
            <v>278.82791800193559</v>
          </cell>
          <cell r="AU47">
            <v>69.706979500483897</v>
          </cell>
          <cell r="AV47">
            <v>278.82791800193559</v>
          </cell>
          <cell r="BC47">
            <v>151.84187437309518</v>
          </cell>
          <cell r="BE47">
            <v>485.89399799390458</v>
          </cell>
          <cell r="BH47">
            <v>334.05212362080937</v>
          </cell>
          <cell r="BI47">
            <v>30.368374874619036</v>
          </cell>
          <cell r="BJ47">
            <v>394.78887337004744</v>
          </cell>
          <cell r="BM47">
            <v>364.42049849542843</v>
          </cell>
          <cell r="BN47">
            <v>30.368374874619036</v>
          </cell>
          <cell r="BO47">
            <v>303.68374874619036</v>
          </cell>
          <cell r="BR47">
            <v>303.68374874619036</v>
          </cell>
          <cell r="BS47">
            <v>75.92093718654759</v>
          </cell>
          <cell r="BT47">
            <v>303.68374874619036</v>
          </cell>
        </row>
        <row r="48">
          <cell r="O48">
            <v>9.4979888605077584E-2</v>
          </cell>
          <cell r="S48">
            <v>141.46528946658759</v>
          </cell>
          <cell r="T48">
            <v>169.75834735990512</v>
          </cell>
          <cell r="U48">
            <v>452.68892629308033</v>
          </cell>
          <cell r="AB48">
            <v>311.22363682649274</v>
          </cell>
          <cell r="AC48">
            <v>28.293057893317521</v>
          </cell>
          <cell r="AD48">
            <v>367.80975261312773</v>
          </cell>
          <cell r="AK48">
            <v>339.51669471981023</v>
          </cell>
          <cell r="AL48">
            <v>28.293057893317521</v>
          </cell>
          <cell r="AM48">
            <v>282.93057893317518</v>
          </cell>
          <cell r="AT48">
            <v>282.93057893317518</v>
          </cell>
          <cell r="AU48">
            <v>70.732644733293796</v>
          </cell>
          <cell r="AV48">
            <v>282.93057893317518</v>
          </cell>
          <cell r="BC48">
            <v>154.49988873727574</v>
          </cell>
          <cell r="BE48">
            <v>494.3996439592824</v>
          </cell>
          <cell r="BH48">
            <v>339.89975522200666</v>
          </cell>
          <cell r="BI48">
            <v>30.89997774745515</v>
          </cell>
          <cell r="BJ48">
            <v>401.69971071691691</v>
          </cell>
          <cell r="BM48">
            <v>370.79973296946179</v>
          </cell>
          <cell r="BN48">
            <v>30.89997774745515</v>
          </cell>
          <cell r="BO48">
            <v>308.99977747455148</v>
          </cell>
          <cell r="BR48">
            <v>308.99977747455148</v>
          </cell>
          <cell r="BS48">
            <v>77.24994436863787</v>
          </cell>
          <cell r="BT48">
            <v>308.99977747455148</v>
          </cell>
        </row>
        <row r="49">
          <cell r="O49">
            <v>9.8023700557206911E-2</v>
          </cell>
          <cell r="S49">
            <v>143.66385102253111</v>
          </cell>
          <cell r="T49">
            <v>172.39662122703731</v>
          </cell>
          <cell r="U49">
            <v>459.72432327209958</v>
          </cell>
          <cell r="AB49">
            <v>316.06047224956848</v>
          </cell>
          <cell r="AC49">
            <v>28.732770204506224</v>
          </cell>
          <cell r="AD49">
            <v>373.5260126585809</v>
          </cell>
          <cell r="AK49">
            <v>344.79324245407463</v>
          </cell>
          <cell r="AL49">
            <v>28.732770204506224</v>
          </cell>
          <cell r="AM49">
            <v>287.32770204506221</v>
          </cell>
          <cell r="AT49">
            <v>287.32770204506221</v>
          </cell>
          <cell r="AU49">
            <v>71.831925511265553</v>
          </cell>
          <cell r="AV49">
            <v>287.32770204506221</v>
          </cell>
          <cell r="BC49">
            <v>157.30902758922758</v>
          </cell>
          <cell r="BE49">
            <v>503.38888828552831</v>
          </cell>
          <cell r="BH49">
            <v>346.07986069630073</v>
          </cell>
          <cell r="BI49">
            <v>31.461805517845519</v>
          </cell>
          <cell r="BJ49">
            <v>409.00347173199174</v>
          </cell>
          <cell r="BM49">
            <v>377.54166621414618</v>
          </cell>
          <cell r="BN49">
            <v>31.461805517845519</v>
          </cell>
          <cell r="BO49">
            <v>314.61805517845517</v>
          </cell>
          <cell r="BR49">
            <v>314.61805517845517</v>
          </cell>
          <cell r="BS49">
            <v>78.654513794613791</v>
          </cell>
          <cell r="BT49">
            <v>314.61805517845517</v>
          </cell>
        </row>
        <row r="50">
          <cell r="O50">
            <v>0.10097164890182056</v>
          </cell>
          <cell r="S50">
            <v>146.02021095394383</v>
          </cell>
          <cell r="T50">
            <v>175.22425314473259</v>
          </cell>
          <cell r="U50">
            <v>467.2646750526203</v>
          </cell>
          <cell r="AB50">
            <v>321.24446409867647</v>
          </cell>
          <cell r="AC50">
            <v>29.204042190788769</v>
          </cell>
          <cell r="AD50">
            <v>379.65254848025398</v>
          </cell>
          <cell r="AK50">
            <v>350.44850628946517</v>
          </cell>
          <cell r="AL50">
            <v>29.204042190788769</v>
          </cell>
          <cell r="AM50">
            <v>292.04042190788766</v>
          </cell>
          <cell r="AT50">
            <v>292.04042190788766</v>
          </cell>
          <cell r="AU50">
            <v>73.010105476971916</v>
          </cell>
          <cell r="AV50">
            <v>292.04042190788766</v>
          </cell>
          <cell r="BC50">
            <v>160.33365238779339</v>
          </cell>
          <cell r="BE50">
            <v>513.06768764093897</v>
          </cell>
          <cell r="BH50">
            <v>352.73403525314552</v>
          </cell>
          <cell r="BI50">
            <v>32.066730477558686</v>
          </cell>
          <cell r="BJ50">
            <v>416.86749620826288</v>
          </cell>
          <cell r="BM50">
            <v>384.80076573070414</v>
          </cell>
          <cell r="BN50">
            <v>32.066730477558686</v>
          </cell>
          <cell r="BO50">
            <v>320.66730477558679</v>
          </cell>
          <cell r="BR50">
            <v>320.66730477558679</v>
          </cell>
          <cell r="BS50">
            <v>80.166826193896696</v>
          </cell>
          <cell r="BT50">
            <v>320.66730477558679</v>
          </cell>
        </row>
        <row r="51">
          <cell r="O51">
            <v>0.10404307659583939</v>
          </cell>
          <cell r="S51">
            <v>148.54569499661585</v>
          </cell>
          <cell r="T51">
            <v>178.25483399593901</v>
          </cell>
          <cell r="U51">
            <v>475.34622398917077</v>
          </cell>
          <cell r="AB51">
            <v>326.80052899255492</v>
          </cell>
          <cell r="AC51">
            <v>29.709138999323173</v>
          </cell>
          <cell r="AD51">
            <v>386.21880699120123</v>
          </cell>
          <cell r="AK51">
            <v>356.50966799187802</v>
          </cell>
          <cell r="AL51">
            <v>29.709138999323173</v>
          </cell>
          <cell r="AM51">
            <v>297.0913899932317</v>
          </cell>
          <cell r="AT51">
            <v>297.0913899932317</v>
          </cell>
          <cell r="AU51">
            <v>74.272847498307925</v>
          </cell>
          <cell r="AV51">
            <v>297.0913899932317</v>
          </cell>
          <cell r="BC51">
            <v>163.54459875769109</v>
          </cell>
          <cell r="BE51">
            <v>523.34271602461149</v>
          </cell>
          <cell r="BH51">
            <v>359.79811726692043</v>
          </cell>
          <cell r="BI51">
            <v>32.708919751538218</v>
          </cell>
          <cell r="BJ51">
            <v>425.21595676999686</v>
          </cell>
          <cell r="BM51">
            <v>392.50703701845856</v>
          </cell>
          <cell r="BN51">
            <v>32.708919751538218</v>
          </cell>
          <cell r="BO51">
            <v>327.08919751538218</v>
          </cell>
          <cell r="BR51">
            <v>327.08919751538218</v>
          </cell>
          <cell r="BS51">
            <v>81.772299378845545</v>
          </cell>
          <cell r="BT51">
            <v>327.08919751538218</v>
          </cell>
        </row>
        <row r="52">
          <cell r="O52">
            <v>0.10817490323418767</v>
          </cell>
          <cell r="S52">
            <v>151.2524417736106</v>
          </cell>
          <cell r="T52">
            <v>181.50293012833271</v>
          </cell>
          <cell r="U52">
            <v>484.00781367555396</v>
          </cell>
          <cell r="AB52">
            <v>332.75537190194336</v>
          </cell>
          <cell r="AC52">
            <v>30.250488354722123</v>
          </cell>
          <cell r="AD52">
            <v>393.25634861138758</v>
          </cell>
          <cell r="AK52">
            <v>363.00586025666541</v>
          </cell>
          <cell r="AL52">
            <v>30.250488354722123</v>
          </cell>
          <cell r="AM52">
            <v>302.5048835472212</v>
          </cell>
          <cell r="AT52">
            <v>302.5048835472212</v>
          </cell>
          <cell r="AU52">
            <v>75.626220886805299</v>
          </cell>
          <cell r="AV52">
            <v>302.5048835472212</v>
          </cell>
          <cell r="BC52">
            <v>166.9892111583701</v>
          </cell>
          <cell r="BE52">
            <v>534.36547570678431</v>
          </cell>
          <cell r="BH52">
            <v>367.37626454841427</v>
          </cell>
          <cell r="BI52">
            <v>33.397842231674019</v>
          </cell>
          <cell r="BJ52">
            <v>434.17194901176225</v>
          </cell>
          <cell r="BM52">
            <v>400.77410678008823</v>
          </cell>
          <cell r="BN52">
            <v>33.397842231674019</v>
          </cell>
          <cell r="BO52">
            <v>333.97842231674019</v>
          </cell>
          <cell r="BR52">
            <v>333.97842231674019</v>
          </cell>
          <cell r="BS52">
            <v>83.494605579185048</v>
          </cell>
          <cell r="BT52">
            <v>333.97842231674019</v>
          </cell>
        </row>
        <row r="53">
          <cell r="O53">
            <v>0.1134111477853272</v>
          </cell>
          <cell r="S53">
            <v>154.15346113899923</v>
          </cell>
          <cell r="T53">
            <v>184.98415336679906</v>
          </cell>
          <cell r="U53">
            <v>493.29107564479756</v>
          </cell>
          <cell r="AB53">
            <v>339.13761450579835</v>
          </cell>
          <cell r="AC53">
            <v>30.830692227799847</v>
          </cell>
          <cell r="AD53">
            <v>400.79899896139801</v>
          </cell>
          <cell r="AK53">
            <v>369.96830673359813</v>
          </cell>
          <cell r="AL53">
            <v>30.830692227799847</v>
          </cell>
          <cell r="AM53">
            <v>308.30692227799847</v>
          </cell>
          <cell r="AT53">
            <v>308.30692227799847</v>
          </cell>
          <cell r="AU53">
            <v>77.076730569499617</v>
          </cell>
          <cell r="AV53">
            <v>308.30692227799847</v>
          </cell>
          <cell r="BC53">
            <v>170.82899688092559</v>
          </cell>
          <cell r="BE53">
            <v>546.65279001896192</v>
          </cell>
          <cell r="BH53">
            <v>375.82379313803631</v>
          </cell>
          <cell r="BI53">
            <v>34.16579937618512</v>
          </cell>
          <cell r="BJ53">
            <v>444.15539189040652</v>
          </cell>
          <cell r="BM53">
            <v>409.98959251422139</v>
          </cell>
          <cell r="BN53">
            <v>34.16579937618512</v>
          </cell>
          <cell r="BO53">
            <v>341.65799376185117</v>
          </cell>
          <cell r="BR53">
            <v>341.65799376185117</v>
          </cell>
          <cell r="BS53">
            <v>85.414498440462793</v>
          </cell>
          <cell r="BT53">
            <v>341.65799376185117</v>
          </cell>
        </row>
        <row r="54">
          <cell r="O54">
            <v>0.11885556976090773</v>
          </cell>
          <cell r="S54">
            <v>157.26269670912663</v>
          </cell>
          <cell r="T54">
            <v>188.71523605095194</v>
          </cell>
          <cell r="U54">
            <v>503.24062946920526</v>
          </cell>
          <cell r="AB54">
            <v>345.9779327600786</v>
          </cell>
          <cell r="AC54">
            <v>31.452539341825329</v>
          </cell>
          <cell r="AD54">
            <v>408.88301144372923</v>
          </cell>
          <cell r="AK54">
            <v>377.43047210190389</v>
          </cell>
          <cell r="AL54">
            <v>31.452539341825329</v>
          </cell>
          <cell r="AM54">
            <v>314.52539341825326</v>
          </cell>
          <cell r="AT54">
            <v>314.52539341825326</v>
          </cell>
          <cell r="AU54">
            <v>78.631348354563315</v>
          </cell>
          <cell r="AV54">
            <v>314.52539341825326</v>
          </cell>
          <cell r="BC54">
            <v>175.09803964672449</v>
          </cell>
          <cell r="BE54">
            <v>560.3137268695184</v>
          </cell>
          <cell r="BH54">
            <v>385.21568722279386</v>
          </cell>
          <cell r="BI54">
            <v>35.0196079293449</v>
          </cell>
          <cell r="BJ54">
            <v>455.25490308148363</v>
          </cell>
          <cell r="BM54">
            <v>420.23529515213875</v>
          </cell>
          <cell r="BN54">
            <v>35.0196079293449</v>
          </cell>
          <cell r="BO54">
            <v>350.19607929344897</v>
          </cell>
          <cell r="BR54">
            <v>350.19607929344897</v>
          </cell>
          <cell r="BS54">
            <v>87.549019823362244</v>
          </cell>
          <cell r="BT54">
            <v>350.19607929344897</v>
          </cell>
        </row>
        <row r="55">
          <cell r="O55">
            <v>0.12416192145151529</v>
          </cell>
          <cell r="S55">
            <v>160.59509288196307</v>
          </cell>
          <cell r="T55">
            <v>192.71411145835569</v>
          </cell>
          <cell r="U55">
            <v>513.9042972222818</v>
          </cell>
          <cell r="AB55">
            <v>353.30920434031879</v>
          </cell>
          <cell r="AC55">
            <v>32.119018576392612</v>
          </cell>
          <cell r="AD55">
            <v>417.54724149310397</v>
          </cell>
          <cell r="AK55">
            <v>385.42822291671138</v>
          </cell>
          <cell r="AL55">
            <v>32.119018576392612</v>
          </cell>
          <cell r="AM55">
            <v>321.19018576392614</v>
          </cell>
          <cell r="AT55">
            <v>321.19018576392614</v>
          </cell>
          <cell r="AU55">
            <v>80.297546440981534</v>
          </cell>
          <cell r="AV55">
            <v>321.19018576392614</v>
          </cell>
          <cell r="BC55">
            <v>179.68271414725467</v>
          </cell>
          <cell r="BE55">
            <v>574.98468527121497</v>
          </cell>
          <cell r="BH55">
            <v>395.30197112396036</v>
          </cell>
          <cell r="BI55">
            <v>35.936542829450936</v>
          </cell>
          <cell r="BJ55">
            <v>467.17505678286216</v>
          </cell>
          <cell r="BM55">
            <v>431.23851395341126</v>
          </cell>
          <cell r="BN55">
            <v>35.936542829450936</v>
          </cell>
          <cell r="BO55">
            <v>359.36542829450934</v>
          </cell>
          <cell r="BR55">
            <v>359.36542829450934</v>
          </cell>
          <cell r="BS55">
            <v>89.841357073627336</v>
          </cell>
          <cell r="BT55">
            <v>359.36542829450934</v>
          </cell>
        </row>
        <row r="56">
          <cell r="O56">
            <v>0.12984912837639301</v>
          </cell>
          <cell r="S56">
            <v>163.33333333333334</v>
          </cell>
          <cell r="T56">
            <v>196</v>
          </cell>
          <cell r="U56">
            <v>522.66666666666674</v>
          </cell>
          <cell r="AB56">
            <v>359.33333333333337</v>
          </cell>
          <cell r="AC56">
            <v>32.666666666666671</v>
          </cell>
          <cell r="AD56">
            <v>424.66666666666669</v>
          </cell>
          <cell r="AK56">
            <v>392</v>
          </cell>
          <cell r="AL56">
            <v>32.666666666666671</v>
          </cell>
          <cell r="AM56">
            <v>326.66666666666669</v>
          </cell>
          <cell r="AT56">
            <v>326.66666666666669</v>
          </cell>
          <cell r="AU56">
            <v>81.666666666666671</v>
          </cell>
          <cell r="AV56">
            <v>326.66666666666669</v>
          </cell>
          <cell r="BC56">
            <v>183.61311383708085</v>
          </cell>
          <cell r="BE56">
            <v>587.56196427865871</v>
          </cell>
          <cell r="BH56">
            <v>403.94885044157786</v>
          </cell>
          <cell r="BI56">
            <v>36.722622767416169</v>
          </cell>
          <cell r="BJ56">
            <v>477.3940959764102</v>
          </cell>
          <cell r="BM56">
            <v>440.67147320899397</v>
          </cell>
          <cell r="BN56">
            <v>36.722622767416169</v>
          </cell>
          <cell r="BO56">
            <v>367.22622767416169</v>
          </cell>
          <cell r="BR56">
            <v>367.22622767416169</v>
          </cell>
          <cell r="BS56">
            <v>91.806556918540423</v>
          </cell>
          <cell r="BT56">
            <v>367.22622767416169</v>
          </cell>
        </row>
        <row r="57">
          <cell r="O57">
            <v>0.13409452382022569</v>
          </cell>
          <cell r="S57">
            <v>165.24729233430114</v>
          </cell>
          <cell r="T57">
            <v>198.29675080116135</v>
          </cell>
          <cell r="U57">
            <v>528.79133546976368</v>
          </cell>
          <cell r="AB57">
            <v>363.54404313546252</v>
          </cell>
          <cell r="AC57">
            <v>33.04945846686023</v>
          </cell>
          <cell r="AD57">
            <v>429.64296006918295</v>
          </cell>
          <cell r="AK57">
            <v>396.5935016023227</v>
          </cell>
          <cell r="AL57">
            <v>33.04945846686023</v>
          </cell>
          <cell r="AM57">
            <v>330.49458466860227</v>
          </cell>
          <cell r="AT57">
            <v>330.49458466860227</v>
          </cell>
          <cell r="AU57">
            <v>82.623646167150568</v>
          </cell>
          <cell r="AV57">
            <v>330.49458466860227</v>
          </cell>
          <cell r="BC57">
            <v>186.70450921046913</v>
          </cell>
          <cell r="BE57">
            <v>597.45442947350125</v>
          </cell>
          <cell r="BH57">
            <v>410.74992026303215</v>
          </cell>
          <cell r="BI57">
            <v>37.340901842093828</v>
          </cell>
          <cell r="BJ57">
            <v>485.43172394721978</v>
          </cell>
          <cell r="BM57">
            <v>448.09082210512588</v>
          </cell>
          <cell r="BN57">
            <v>37.340901842093828</v>
          </cell>
          <cell r="BO57">
            <v>373.40901842093825</v>
          </cell>
          <cell r="BR57">
            <v>373.40901842093825</v>
          </cell>
          <cell r="BS57">
            <v>93.352254605234563</v>
          </cell>
          <cell r="BT57">
            <v>373.40901842093825</v>
          </cell>
        </row>
        <row r="58">
          <cell r="O58">
            <v>0.13859430310817369</v>
          </cell>
          <cell r="S58">
            <v>167.29862279992093</v>
          </cell>
          <cell r="T58">
            <v>200.75834735990512</v>
          </cell>
          <cell r="U58">
            <v>535.35559295974701</v>
          </cell>
          <cell r="AB58">
            <v>368.05697015982611</v>
          </cell>
          <cell r="AC58">
            <v>33.459724559984188</v>
          </cell>
          <cell r="AD58">
            <v>434.97641927979447</v>
          </cell>
          <cell r="AK58">
            <v>401.51669471981023</v>
          </cell>
          <cell r="AL58">
            <v>33.459724559984188</v>
          </cell>
          <cell r="AM58">
            <v>334.59724559984187</v>
          </cell>
          <cell r="AT58">
            <v>334.59724559984187</v>
          </cell>
          <cell r="AU58">
            <v>83.649311399960467</v>
          </cell>
          <cell r="AV58">
            <v>334.59724559984187</v>
          </cell>
          <cell r="BC58">
            <v>189.73245196005587</v>
          </cell>
          <cell r="BE58">
            <v>607.14384627217885</v>
          </cell>
          <cell r="BH58">
            <v>417.41139431212298</v>
          </cell>
          <cell r="BI58">
            <v>37.946490392011178</v>
          </cell>
          <cell r="BJ58">
            <v>493.30437509614529</v>
          </cell>
          <cell r="BM58">
            <v>455.35788470413405</v>
          </cell>
          <cell r="BN58">
            <v>37.946490392011178</v>
          </cell>
          <cell r="BO58">
            <v>379.46490392011174</v>
          </cell>
          <cell r="BR58">
            <v>379.46490392011174</v>
          </cell>
          <cell r="BS58">
            <v>94.866225980027934</v>
          </cell>
          <cell r="BT58">
            <v>379.46490392011174</v>
          </cell>
        </row>
        <row r="59">
          <cell r="O59">
            <v>0.14291963103880514</v>
          </cell>
          <cell r="S59">
            <v>169.49718435586442</v>
          </cell>
          <cell r="T59">
            <v>203.39662122703729</v>
          </cell>
          <cell r="U59">
            <v>542.39098993876621</v>
          </cell>
          <cell r="AB59">
            <v>372.89380558290173</v>
          </cell>
          <cell r="AC59">
            <v>33.899436871172888</v>
          </cell>
          <cell r="AD59">
            <v>440.69267932524752</v>
          </cell>
          <cell r="AK59">
            <v>406.79324245407457</v>
          </cell>
          <cell r="AL59">
            <v>33.899436871172888</v>
          </cell>
          <cell r="AM59">
            <v>338.99436871172884</v>
          </cell>
          <cell r="AT59">
            <v>338.99436871172884</v>
          </cell>
          <cell r="AU59">
            <v>84.74859217793221</v>
          </cell>
          <cell r="AV59">
            <v>338.99436871172884</v>
          </cell>
          <cell r="BC59">
            <v>192.9885285004631</v>
          </cell>
          <cell r="BE59">
            <v>617.563291201482</v>
          </cell>
          <cell r="BH59">
            <v>424.57476270101881</v>
          </cell>
          <cell r="BI59">
            <v>38.597705700092625</v>
          </cell>
          <cell r="BJ59">
            <v>501.77017410120413</v>
          </cell>
          <cell r="BM59">
            <v>463.17246840111142</v>
          </cell>
          <cell r="BN59">
            <v>38.597705700092625</v>
          </cell>
          <cell r="BO59">
            <v>385.97705700092621</v>
          </cell>
          <cell r="BR59">
            <v>385.97705700092621</v>
          </cell>
          <cell r="BS59">
            <v>96.494264250231552</v>
          </cell>
          <cell r="BT59">
            <v>385.97705700092621</v>
          </cell>
        </row>
        <row r="60">
          <cell r="O60">
            <v>0.14733609014843133</v>
          </cell>
          <cell r="S60">
            <v>171.85354428727717</v>
          </cell>
          <cell r="T60">
            <v>206.22425314473261</v>
          </cell>
          <cell r="U60">
            <v>549.93134171928693</v>
          </cell>
          <cell r="AB60">
            <v>378.07779743200979</v>
          </cell>
          <cell r="AC60">
            <v>34.370708857455433</v>
          </cell>
          <cell r="AD60">
            <v>446.81921514692067</v>
          </cell>
          <cell r="AK60">
            <v>412.44850628946523</v>
          </cell>
          <cell r="AL60">
            <v>34.370708857455433</v>
          </cell>
          <cell r="AM60">
            <v>343.70708857455435</v>
          </cell>
          <cell r="AT60">
            <v>343.70708857455435</v>
          </cell>
          <cell r="AU60">
            <v>85.926772143638587</v>
          </cell>
          <cell r="AV60">
            <v>343.70708857455435</v>
          </cell>
          <cell r="BC60">
            <v>196.4147894295258</v>
          </cell>
          <cell r="BE60">
            <v>628.5273261744826</v>
          </cell>
          <cell r="BH60">
            <v>432.11253674495674</v>
          </cell>
          <cell r="BI60">
            <v>39.282957885905162</v>
          </cell>
          <cell r="BJ60">
            <v>510.67845251676709</v>
          </cell>
          <cell r="BM60">
            <v>471.39549463086195</v>
          </cell>
          <cell r="BN60">
            <v>39.282957885905162</v>
          </cell>
          <cell r="BO60">
            <v>392.82957885905159</v>
          </cell>
          <cell r="BR60">
            <v>392.82957885905159</v>
          </cell>
          <cell r="BS60">
            <v>98.207394714762899</v>
          </cell>
          <cell r="BT60">
            <v>392.82957885905159</v>
          </cell>
        </row>
        <row r="61">
          <cell r="O61">
            <v>0.15176892907302175</v>
          </cell>
          <cell r="S61">
            <v>174.37902832994919</v>
          </cell>
          <cell r="T61">
            <v>209.25483399593904</v>
          </cell>
          <cell r="U61">
            <v>558.0128906558374</v>
          </cell>
          <cell r="AB61">
            <v>383.63386232588823</v>
          </cell>
          <cell r="AC61">
            <v>34.875805665989837</v>
          </cell>
          <cell r="AD61">
            <v>453.38547365786792</v>
          </cell>
          <cell r="AK61">
            <v>418.50966799187808</v>
          </cell>
          <cell r="AL61">
            <v>34.875805665989837</v>
          </cell>
          <cell r="AM61">
            <v>348.75805665989839</v>
          </cell>
          <cell r="AT61">
            <v>348.75805665989839</v>
          </cell>
          <cell r="AU61">
            <v>87.189514164974597</v>
          </cell>
          <cell r="AV61">
            <v>348.75805665989839</v>
          </cell>
          <cell r="BC61">
            <v>200.07135256796644</v>
          </cell>
          <cell r="BE61">
            <v>640.22832821749262</v>
          </cell>
          <cell r="BH61">
            <v>440.1569756495262</v>
          </cell>
          <cell r="BI61">
            <v>40.014270513593289</v>
          </cell>
          <cell r="BJ61">
            <v>520.18551667671272</v>
          </cell>
          <cell r="BM61">
            <v>480.17124616311946</v>
          </cell>
          <cell r="BN61">
            <v>40.014270513593289</v>
          </cell>
          <cell r="BO61">
            <v>400.14270513593289</v>
          </cell>
          <cell r="BR61">
            <v>400.14270513593289</v>
          </cell>
          <cell r="BS61">
            <v>100.03567628398322</v>
          </cell>
          <cell r="BT61">
            <v>400.14270513593289</v>
          </cell>
        </row>
        <row r="62">
          <cell r="O62">
            <v>0.15610521693288507</v>
          </cell>
          <cell r="S62">
            <v>177.08577510694394</v>
          </cell>
          <cell r="T62">
            <v>212.50293012833274</v>
          </cell>
          <cell r="U62">
            <v>566.67448034222059</v>
          </cell>
          <cell r="AB62">
            <v>389.58870523527668</v>
          </cell>
          <cell r="AC62">
            <v>35.417155021388787</v>
          </cell>
          <cell r="AD62">
            <v>460.42301527805427</v>
          </cell>
          <cell r="AK62">
            <v>425.00586025666547</v>
          </cell>
          <cell r="AL62">
            <v>35.417155021388787</v>
          </cell>
          <cell r="AM62">
            <v>354.17155021388788</v>
          </cell>
          <cell r="AT62">
            <v>354.17155021388788</v>
          </cell>
          <cell r="AU62">
            <v>88.542887553471971</v>
          </cell>
          <cell r="AV62">
            <v>354.17155021388788</v>
          </cell>
          <cell r="BC62">
            <v>203.96189354899079</v>
          </cell>
          <cell r="BE62">
            <v>652.67805935677052</v>
          </cell>
          <cell r="BH62">
            <v>448.71616580777976</v>
          </cell>
          <cell r="BI62">
            <v>40.792378709798157</v>
          </cell>
          <cell r="BJ62">
            <v>530.30092322737607</v>
          </cell>
          <cell r="BM62">
            <v>489.50854451757795</v>
          </cell>
          <cell r="BN62">
            <v>40.792378709798157</v>
          </cell>
          <cell r="BO62">
            <v>407.92378709798157</v>
          </cell>
          <cell r="BR62">
            <v>407.92378709798157</v>
          </cell>
          <cell r="BS62">
            <v>101.98094677449539</v>
          </cell>
          <cell r="BT62">
            <v>407.92378709798157</v>
          </cell>
        </row>
        <row r="63">
          <cell r="O63">
            <v>0.16064362584006381</v>
          </cell>
          <cell r="S63">
            <v>179.98679447233258</v>
          </cell>
          <cell r="T63">
            <v>215.98415336679909</v>
          </cell>
          <cell r="U63">
            <v>575.95774231146424</v>
          </cell>
          <cell r="AB63">
            <v>395.97094783913172</v>
          </cell>
          <cell r="AC63">
            <v>35.997358894466515</v>
          </cell>
          <cell r="AD63">
            <v>467.9656656280647</v>
          </cell>
          <cell r="AK63">
            <v>431.96830673359818</v>
          </cell>
          <cell r="AL63">
            <v>35.997358894466515</v>
          </cell>
          <cell r="AM63">
            <v>359.97358894466515</v>
          </cell>
          <cell r="AT63">
            <v>359.97358894466515</v>
          </cell>
          <cell r="AU63">
            <v>89.993397236166288</v>
          </cell>
          <cell r="AV63">
            <v>359.97358894466515</v>
          </cell>
          <cell r="BC63">
            <v>208.08367206849067</v>
          </cell>
          <cell r="BE63">
            <v>665.86775061917012</v>
          </cell>
          <cell r="BH63">
            <v>457.78407855067951</v>
          </cell>
          <cell r="BI63">
            <v>41.616734413698133</v>
          </cell>
          <cell r="BJ63">
            <v>541.01754737807573</v>
          </cell>
          <cell r="BM63">
            <v>499.40081296437762</v>
          </cell>
          <cell r="BN63">
            <v>41.616734413698133</v>
          </cell>
          <cell r="BO63">
            <v>416.16734413698134</v>
          </cell>
          <cell r="BR63">
            <v>416.16734413698134</v>
          </cell>
          <cell r="BS63">
            <v>104.04183603424534</v>
          </cell>
          <cell r="BT63">
            <v>416.16734413698134</v>
          </cell>
        </row>
        <row r="64">
          <cell r="O64">
            <v>0.16490270152469741</v>
          </cell>
          <cell r="S64">
            <v>183.09603004245994</v>
          </cell>
          <cell r="T64">
            <v>219.71523605095192</v>
          </cell>
          <cell r="U64">
            <v>585.90729613587189</v>
          </cell>
          <cell r="AB64">
            <v>402.81126609341192</v>
          </cell>
          <cell r="AC64">
            <v>36.619206008491993</v>
          </cell>
          <cell r="AD64">
            <v>476.04967811039586</v>
          </cell>
          <cell r="AK64">
            <v>439.43047210190383</v>
          </cell>
          <cell r="AL64">
            <v>36.619206008491993</v>
          </cell>
          <cell r="AM64">
            <v>366.19206008491989</v>
          </cell>
          <cell r="AT64">
            <v>366.19206008491989</v>
          </cell>
          <cell r="AU64">
            <v>91.548015021229972</v>
          </cell>
          <cell r="AV64">
            <v>366.19206008491989</v>
          </cell>
          <cell r="BC64">
            <v>212.50924018540198</v>
          </cell>
          <cell r="BE64">
            <v>680.0295685932864</v>
          </cell>
          <cell r="BH64">
            <v>467.52032840788439</v>
          </cell>
          <cell r="BI64">
            <v>42.5018480370804</v>
          </cell>
          <cell r="BJ64">
            <v>552.52402448204509</v>
          </cell>
          <cell r="BM64">
            <v>510.02217644496471</v>
          </cell>
          <cell r="BN64">
            <v>42.5018480370804</v>
          </cell>
          <cell r="BO64">
            <v>425.01848037080396</v>
          </cell>
          <cell r="BR64">
            <v>425.01848037080396</v>
          </cell>
          <cell r="BS64">
            <v>106.25462009270099</v>
          </cell>
          <cell r="BT64">
            <v>425.01848037080396</v>
          </cell>
        </row>
        <row r="65">
          <cell r="O65">
            <v>0.16946746581842118</v>
          </cell>
          <cell r="S65">
            <v>186.42842621529641</v>
          </cell>
          <cell r="T65">
            <v>223.71411145835569</v>
          </cell>
          <cell r="U65">
            <v>596.57096388894854</v>
          </cell>
          <cell r="AB65">
            <v>410.14253767365216</v>
          </cell>
          <cell r="AC65">
            <v>37.285685243059284</v>
          </cell>
          <cell r="AD65">
            <v>484.71390815977071</v>
          </cell>
          <cell r="AK65">
            <v>447.42822291671138</v>
          </cell>
          <cell r="AL65">
            <v>37.285685243059284</v>
          </cell>
          <cell r="AM65">
            <v>372.85685243059282</v>
          </cell>
          <cell r="AT65">
            <v>372.85685243059282</v>
          </cell>
          <cell r="AU65">
            <v>93.214213107648206</v>
          </cell>
          <cell r="AV65">
            <v>372.85685243059282</v>
          </cell>
          <cell r="BC65">
            <v>217.1709773391965</v>
          </cell>
          <cell r="BE65">
            <v>694.94712748542884</v>
          </cell>
          <cell r="BH65">
            <v>477.77615014623234</v>
          </cell>
          <cell r="BI65">
            <v>43.434195467839302</v>
          </cell>
          <cell r="BJ65">
            <v>564.64454108191092</v>
          </cell>
          <cell r="BM65">
            <v>521.21034561407157</v>
          </cell>
          <cell r="BN65">
            <v>43.434195467839302</v>
          </cell>
          <cell r="BO65">
            <v>434.34195467839299</v>
          </cell>
          <cell r="BR65">
            <v>434.34195467839299</v>
          </cell>
          <cell r="BS65">
            <v>108.58548866959825</v>
          </cell>
          <cell r="BT65">
            <v>434.34195467839299</v>
          </cell>
        </row>
        <row r="66">
          <cell r="O66">
            <v>0.17399488324849974</v>
          </cell>
          <cell r="S66">
            <v>188.75</v>
          </cell>
          <cell r="T66">
            <v>226.5</v>
          </cell>
          <cell r="U66">
            <v>604</v>
          </cell>
          <cell r="AB66">
            <v>415.25000000000006</v>
          </cell>
          <cell r="AC66">
            <v>37.75</v>
          </cell>
          <cell r="AD66">
            <v>490.75</v>
          </cell>
          <cell r="AK66">
            <v>453</v>
          </cell>
          <cell r="AL66">
            <v>37.75</v>
          </cell>
          <cell r="AM66">
            <v>377.5</v>
          </cell>
          <cell r="AT66">
            <v>377.5</v>
          </cell>
          <cell r="AU66">
            <v>94.375</v>
          </cell>
          <cell r="AV66">
            <v>377.5</v>
          </cell>
          <cell r="BC66">
            <v>220.736984173227</v>
          </cell>
          <cell r="BE66">
            <v>706.35834935432638</v>
          </cell>
          <cell r="BH66">
            <v>485.62136518109946</v>
          </cell>
          <cell r="BI66">
            <v>44.147396834645399</v>
          </cell>
          <cell r="BJ66">
            <v>573.91615885039016</v>
          </cell>
          <cell r="BM66">
            <v>529.76876201574476</v>
          </cell>
          <cell r="BN66">
            <v>44.147396834645399</v>
          </cell>
          <cell r="BO66">
            <v>441.473968346454</v>
          </cell>
          <cell r="BR66">
            <v>441.473968346454</v>
          </cell>
          <cell r="BS66">
            <v>110.3684920866135</v>
          </cell>
          <cell r="BT66">
            <v>441.473968346454</v>
          </cell>
        </row>
        <row r="67">
          <cell r="O67">
            <v>0.1787994695476772</v>
          </cell>
          <cell r="S67">
            <v>190.66395900096779</v>
          </cell>
          <cell r="T67">
            <v>228.79675080116135</v>
          </cell>
          <cell r="U67">
            <v>610.12466880309694</v>
          </cell>
          <cell r="AB67">
            <v>419.4607098021292</v>
          </cell>
          <cell r="AC67">
            <v>38.132791800193559</v>
          </cell>
          <cell r="AD67">
            <v>495.72629340251626</v>
          </cell>
          <cell r="AK67">
            <v>457.5935016023227</v>
          </cell>
          <cell r="AL67">
            <v>38.132791800193559</v>
          </cell>
          <cell r="AM67">
            <v>381.32791800193559</v>
          </cell>
          <cell r="AT67">
            <v>381.32791800193559</v>
          </cell>
          <cell r="AU67">
            <v>95.331979500483897</v>
          </cell>
          <cell r="AV67">
            <v>381.32791800193559</v>
          </cell>
          <cell r="BC67">
            <v>223.8385122870379</v>
          </cell>
          <cell r="BE67">
            <v>716.28323931852128</v>
          </cell>
          <cell r="BH67">
            <v>492.44472703148347</v>
          </cell>
          <cell r="BI67">
            <v>44.76770245740758</v>
          </cell>
          <cell r="BJ67">
            <v>581.98013194629857</v>
          </cell>
          <cell r="BM67">
            <v>537.21242948889096</v>
          </cell>
          <cell r="BN67">
            <v>44.76770245740758</v>
          </cell>
          <cell r="BO67">
            <v>447.6770245740758</v>
          </cell>
          <cell r="BR67">
            <v>447.6770245740758</v>
          </cell>
          <cell r="BS67">
            <v>111.91925614351895</v>
          </cell>
          <cell r="BT67">
            <v>447.6770245740758</v>
          </cell>
        </row>
        <row r="68">
          <cell r="O68">
            <v>0.18340586819184876</v>
          </cell>
          <cell r="S68">
            <v>192.71528946658759</v>
          </cell>
          <cell r="T68">
            <v>231.25834735990509</v>
          </cell>
          <cell r="U68">
            <v>616.68892629308039</v>
          </cell>
          <cell r="AB68">
            <v>423.97363682649274</v>
          </cell>
          <cell r="AC68">
            <v>38.543057893317524</v>
          </cell>
          <cell r="AD68">
            <v>501.05975261312778</v>
          </cell>
          <cell r="AK68">
            <v>462.51669471981018</v>
          </cell>
          <cell r="AL68">
            <v>38.543057893317524</v>
          </cell>
          <cell r="AM68">
            <v>385.43057893317518</v>
          </cell>
          <cell r="AT68">
            <v>385.43057893317518</v>
          </cell>
          <cell r="AU68">
            <v>96.357644733293796</v>
          </cell>
          <cell r="AV68">
            <v>385.43057893317518</v>
          </cell>
          <cell r="BC68">
            <v>227.1726809969405</v>
          </cell>
          <cell r="BE68">
            <v>726.95257919020969</v>
          </cell>
          <cell r="BH68">
            <v>499.77989819326916</v>
          </cell>
          <cell r="BI68">
            <v>45.434536199388106</v>
          </cell>
          <cell r="BJ68">
            <v>590.64897059204532</v>
          </cell>
          <cell r="BM68">
            <v>545.21443439265715</v>
          </cell>
          <cell r="BN68">
            <v>45.434536199388106</v>
          </cell>
          <cell r="BO68">
            <v>454.345361993881</v>
          </cell>
          <cell r="BR68">
            <v>454.345361993881</v>
          </cell>
          <cell r="BS68">
            <v>113.58634049847025</v>
          </cell>
          <cell r="BT68">
            <v>454.345361993881</v>
          </cell>
        </row>
        <row r="69">
          <cell r="O69">
            <v>0.18816594496836858</v>
          </cell>
          <cell r="S69">
            <v>194.91385102253108</v>
          </cell>
          <cell r="T69">
            <v>233.89662122703729</v>
          </cell>
          <cell r="U69">
            <v>623.72432327209947</v>
          </cell>
          <cell r="AB69">
            <v>428.81047224956842</v>
          </cell>
          <cell r="AC69">
            <v>38.982770204506217</v>
          </cell>
          <cell r="AD69">
            <v>506.77601265858084</v>
          </cell>
          <cell r="AK69">
            <v>467.79324245407457</v>
          </cell>
          <cell r="AL69">
            <v>38.982770204506217</v>
          </cell>
          <cell r="AM69">
            <v>389.82770204506215</v>
          </cell>
          <cell r="AT69">
            <v>389.82770204506215</v>
          </cell>
          <cell r="AU69">
            <v>97.456925511265538</v>
          </cell>
          <cell r="AV69">
            <v>389.82770204506215</v>
          </cell>
          <cell r="BC69">
            <v>230.66219509193505</v>
          </cell>
          <cell r="BE69">
            <v>738.11902429419217</v>
          </cell>
          <cell r="BH69">
            <v>507.45682920225715</v>
          </cell>
          <cell r="BI69">
            <v>46.132439018387011</v>
          </cell>
          <cell r="BJ69">
            <v>599.72170723903116</v>
          </cell>
          <cell r="BM69">
            <v>553.58926822064404</v>
          </cell>
          <cell r="BN69">
            <v>46.132439018387011</v>
          </cell>
          <cell r="BO69">
            <v>461.32439018387009</v>
          </cell>
          <cell r="BR69">
            <v>461.32439018387009</v>
          </cell>
          <cell r="BS69">
            <v>115.33109754596752</v>
          </cell>
          <cell r="BT69">
            <v>461.32439018387009</v>
          </cell>
        </row>
        <row r="70">
          <cell r="O70">
            <v>0.19281858261446153</v>
          </cell>
          <cell r="S70">
            <v>197.27021095394383</v>
          </cell>
          <cell r="T70">
            <v>236.72425314473259</v>
          </cell>
          <cell r="U70">
            <v>631.2646750526203</v>
          </cell>
          <cell r="AB70">
            <v>433.99446409867647</v>
          </cell>
          <cell r="AC70">
            <v>39.454042190788769</v>
          </cell>
          <cell r="AD70">
            <v>512.90254848025393</v>
          </cell>
          <cell r="AK70">
            <v>473.44850628946517</v>
          </cell>
          <cell r="AL70">
            <v>39.454042190788769</v>
          </cell>
          <cell r="AM70">
            <v>394.54042190788766</v>
          </cell>
          <cell r="AT70">
            <v>394.54042190788766</v>
          </cell>
          <cell r="AU70">
            <v>98.635105476971916</v>
          </cell>
          <cell r="AV70">
            <v>394.54042190788766</v>
          </cell>
          <cell r="BC70">
            <v>234.38974661220209</v>
          </cell>
          <cell r="BE70">
            <v>750.04718915904675</v>
          </cell>
          <cell r="BH70">
            <v>515.65744254684466</v>
          </cell>
          <cell r="BI70">
            <v>46.877949322440422</v>
          </cell>
          <cell r="BJ70">
            <v>609.41334119172541</v>
          </cell>
          <cell r="BM70">
            <v>562.53539186928504</v>
          </cell>
          <cell r="BN70">
            <v>46.877949322440422</v>
          </cell>
          <cell r="BO70">
            <v>468.77949322440418</v>
          </cell>
          <cell r="BR70">
            <v>468.77949322440418</v>
          </cell>
          <cell r="BS70">
            <v>117.19487330610104</v>
          </cell>
          <cell r="BT70">
            <v>468.77949322440418</v>
          </cell>
        </row>
        <row r="71">
          <cell r="O71">
            <v>0.1975350048250458</v>
          </cell>
          <cell r="S71">
            <v>199.79569499661585</v>
          </cell>
          <cell r="T71">
            <v>239.75483399593901</v>
          </cell>
          <cell r="U71">
            <v>639.34622398917077</v>
          </cell>
          <cell r="AB71">
            <v>439.55052899255492</v>
          </cell>
          <cell r="AC71">
            <v>39.959138999323173</v>
          </cell>
          <cell r="AD71">
            <v>519.46880699120118</v>
          </cell>
          <cell r="AK71">
            <v>479.50966799187802</v>
          </cell>
          <cell r="AL71">
            <v>39.959138999323173</v>
          </cell>
          <cell r="AM71">
            <v>399.5913899932317</v>
          </cell>
          <cell r="AT71">
            <v>399.5913899932317</v>
          </cell>
          <cell r="AU71">
            <v>99.897847498307925</v>
          </cell>
          <cell r="AV71">
            <v>399.5913899932317</v>
          </cell>
          <cell r="BC71">
            <v>238.32001771833458</v>
          </cell>
          <cell r="BE71">
            <v>762.62405669867064</v>
          </cell>
          <cell r="BH71">
            <v>524.30403898033614</v>
          </cell>
          <cell r="BI71">
            <v>47.664003543666915</v>
          </cell>
          <cell r="BJ71">
            <v>619.63204606766988</v>
          </cell>
          <cell r="BM71">
            <v>571.96804252400295</v>
          </cell>
          <cell r="BN71">
            <v>47.664003543666915</v>
          </cell>
          <cell r="BO71">
            <v>476.64003543666917</v>
          </cell>
          <cell r="BR71">
            <v>476.64003543666917</v>
          </cell>
          <cell r="BS71">
            <v>119.16000885916729</v>
          </cell>
          <cell r="BT71">
            <v>476.64003543666917</v>
          </cell>
        </row>
        <row r="72">
          <cell r="O72">
            <v>0.2022342003924712</v>
          </cell>
          <cell r="S72">
            <v>200</v>
          </cell>
          <cell r="T72">
            <v>240</v>
          </cell>
          <cell r="U72">
            <v>640</v>
          </cell>
          <cell r="AB72">
            <v>440.00000000000006</v>
          </cell>
          <cell r="AC72">
            <v>40</v>
          </cell>
          <cell r="AD72">
            <v>520</v>
          </cell>
          <cell r="AK72">
            <v>480</v>
          </cell>
          <cell r="AL72">
            <v>40</v>
          </cell>
          <cell r="AM72">
            <v>400</v>
          </cell>
          <cell r="AT72">
            <v>400</v>
          </cell>
          <cell r="AU72">
            <v>100</v>
          </cell>
          <cell r="AV72">
            <v>400</v>
          </cell>
          <cell r="BC72">
            <v>239.50700096500915</v>
          </cell>
          <cell r="BE72">
            <v>766.42240308802923</v>
          </cell>
          <cell r="BH72">
            <v>526.91540212302016</v>
          </cell>
          <cell r="BI72">
            <v>47.901400193001827</v>
          </cell>
          <cell r="BJ72">
            <v>622.71820250902374</v>
          </cell>
          <cell r="BM72">
            <v>574.81680231602195</v>
          </cell>
          <cell r="BN72">
            <v>47.901400193001827</v>
          </cell>
          <cell r="BO72">
            <v>479.01400193001831</v>
          </cell>
          <cell r="BR72">
            <v>479.01400193001831</v>
          </cell>
          <cell r="BS72">
            <v>119.75350048250458</v>
          </cell>
          <cell r="BT72">
            <v>479.01400193001831</v>
          </cell>
        </row>
        <row r="73">
          <cell r="O73">
            <v>0.20690779383138491</v>
          </cell>
          <cell r="S73">
            <v>200</v>
          </cell>
          <cell r="T73">
            <v>240</v>
          </cell>
          <cell r="U73">
            <v>640</v>
          </cell>
          <cell r="AB73">
            <v>440.00000000000006</v>
          </cell>
          <cell r="AC73">
            <v>40</v>
          </cell>
          <cell r="AD73">
            <v>520</v>
          </cell>
          <cell r="AK73">
            <v>480</v>
          </cell>
          <cell r="AL73">
            <v>40</v>
          </cell>
          <cell r="AM73">
            <v>400</v>
          </cell>
          <cell r="AT73">
            <v>400</v>
          </cell>
          <cell r="AU73">
            <v>100</v>
          </cell>
          <cell r="AV73">
            <v>400</v>
          </cell>
          <cell r="BC73">
            <v>240.44684007849426</v>
          </cell>
          <cell r="BE73">
            <v>769.42988825118164</v>
          </cell>
          <cell r="BH73">
            <v>528.9830481726874</v>
          </cell>
          <cell r="BI73">
            <v>48.089368015698852</v>
          </cell>
          <cell r="BJ73">
            <v>625.16178420408505</v>
          </cell>
          <cell r="BM73">
            <v>577.07241618838623</v>
          </cell>
          <cell r="BN73">
            <v>48.089368015698852</v>
          </cell>
          <cell r="BO73">
            <v>480.89368015698852</v>
          </cell>
          <cell r="BR73">
            <v>480.89368015698852</v>
          </cell>
          <cell r="BS73">
            <v>120.22342003924713</v>
          </cell>
          <cell r="BT73">
            <v>480.89368015698852</v>
          </cell>
        </row>
        <row r="74">
          <cell r="O74">
            <v>0.21165368824198721</v>
          </cell>
          <cell r="S74">
            <v>200</v>
          </cell>
          <cell r="T74">
            <v>240</v>
          </cell>
          <cell r="U74">
            <v>640</v>
          </cell>
          <cell r="AB74">
            <v>440.00000000000006</v>
          </cell>
          <cell r="AC74">
            <v>40</v>
          </cell>
          <cell r="AD74">
            <v>520</v>
          </cell>
          <cell r="AK74">
            <v>480</v>
          </cell>
          <cell r="AL74">
            <v>40</v>
          </cell>
          <cell r="AM74">
            <v>400</v>
          </cell>
          <cell r="AT74">
            <v>400</v>
          </cell>
          <cell r="AU74">
            <v>100</v>
          </cell>
          <cell r="AV74">
            <v>400</v>
          </cell>
          <cell r="BC74">
            <v>241.38155876627695</v>
          </cell>
          <cell r="BE74">
            <v>772.42098805208627</v>
          </cell>
          <cell r="BH74">
            <v>531.03942928580943</v>
          </cell>
          <cell r="BI74">
            <v>48.276311753255392</v>
          </cell>
          <cell r="BJ74">
            <v>627.59205279232015</v>
          </cell>
          <cell r="BM74">
            <v>579.31574103906473</v>
          </cell>
          <cell r="BN74">
            <v>48.276311753255392</v>
          </cell>
          <cell r="BO74">
            <v>482.76311753255391</v>
          </cell>
          <cell r="BR74">
            <v>482.76311753255391</v>
          </cell>
          <cell r="BS74">
            <v>120.69077938313848</v>
          </cell>
          <cell r="BT74">
            <v>482.76311753255391</v>
          </cell>
        </row>
        <row r="75">
          <cell r="O75">
            <v>0.21628525141348623</v>
          </cell>
          <cell r="S75">
            <v>200</v>
          </cell>
          <cell r="T75">
            <v>240</v>
          </cell>
          <cell r="U75">
            <v>640</v>
          </cell>
          <cell r="AB75">
            <v>440.00000000000006</v>
          </cell>
          <cell r="AC75">
            <v>40</v>
          </cell>
          <cell r="AD75">
            <v>520</v>
          </cell>
          <cell r="AK75">
            <v>480</v>
          </cell>
          <cell r="AL75">
            <v>40</v>
          </cell>
          <cell r="AM75">
            <v>400</v>
          </cell>
          <cell r="AT75">
            <v>400</v>
          </cell>
          <cell r="AU75">
            <v>100</v>
          </cell>
          <cell r="AV75">
            <v>400</v>
          </cell>
          <cell r="BC75">
            <v>242.33073764839745</v>
          </cell>
          <cell r="BE75">
            <v>775.45836047487182</v>
          </cell>
          <cell r="BH75">
            <v>533.12762282647452</v>
          </cell>
          <cell r="BI75">
            <v>48.466147529679489</v>
          </cell>
          <cell r="BJ75">
            <v>630.05991788583333</v>
          </cell>
          <cell r="BM75">
            <v>581.59377035615387</v>
          </cell>
          <cell r="BN75">
            <v>48.466147529679489</v>
          </cell>
          <cell r="BO75">
            <v>484.66147529679489</v>
          </cell>
          <cell r="BR75">
            <v>484.66147529679489</v>
          </cell>
          <cell r="BS75">
            <v>121.16536882419872</v>
          </cell>
          <cell r="BT75">
            <v>484.66147529679489</v>
          </cell>
        </row>
        <row r="76">
          <cell r="O76">
            <v>0.22107783723382379</v>
          </cell>
          <cell r="S76">
            <v>200</v>
          </cell>
          <cell r="T76">
            <v>240</v>
          </cell>
          <cell r="U76">
            <v>640</v>
          </cell>
          <cell r="AB76">
            <v>440.00000000000006</v>
          </cell>
          <cell r="AC76">
            <v>40</v>
          </cell>
          <cell r="AD76">
            <v>520</v>
          </cell>
          <cell r="AK76">
            <v>480</v>
          </cell>
          <cell r="AL76">
            <v>40</v>
          </cell>
          <cell r="AM76">
            <v>400</v>
          </cell>
          <cell r="AT76">
            <v>400</v>
          </cell>
          <cell r="AU76">
            <v>100</v>
          </cell>
          <cell r="AV76">
            <v>400</v>
          </cell>
          <cell r="BC76">
            <v>243.25705028269726</v>
          </cell>
          <cell r="BE76">
            <v>778.42256090463127</v>
          </cell>
          <cell r="BH76">
            <v>535.165510621934</v>
          </cell>
          <cell r="BI76">
            <v>48.651410056539454</v>
          </cell>
          <cell r="BJ76">
            <v>632.46833073501284</v>
          </cell>
          <cell r="BM76">
            <v>583.81692067847348</v>
          </cell>
          <cell r="BN76">
            <v>48.651410056539454</v>
          </cell>
          <cell r="BO76">
            <v>486.51410056539453</v>
          </cell>
          <cell r="BR76">
            <v>486.51410056539453</v>
          </cell>
          <cell r="BS76">
            <v>121.62852514134863</v>
          </cell>
          <cell r="BT76">
            <v>486.51410056539453</v>
          </cell>
        </row>
        <row r="77">
          <cell r="O77">
            <v>0.22566814302636942</v>
          </cell>
          <cell r="S77">
            <v>200</v>
          </cell>
          <cell r="T77">
            <v>240</v>
          </cell>
          <cell r="U77">
            <v>640</v>
          </cell>
          <cell r="AB77">
            <v>440.00000000000006</v>
          </cell>
          <cell r="AC77">
            <v>40</v>
          </cell>
          <cell r="AD77">
            <v>520</v>
          </cell>
          <cell r="AK77">
            <v>480</v>
          </cell>
          <cell r="AL77">
            <v>40</v>
          </cell>
          <cell r="AM77">
            <v>400</v>
          </cell>
          <cell r="AT77">
            <v>400</v>
          </cell>
          <cell r="AU77">
            <v>100</v>
          </cell>
          <cell r="AV77">
            <v>400</v>
          </cell>
          <cell r="BC77">
            <v>244.21556744676477</v>
          </cell>
          <cell r="BE77">
            <v>781.48981582964723</v>
          </cell>
          <cell r="BH77">
            <v>537.27424838288255</v>
          </cell>
          <cell r="BI77">
            <v>48.843113489352952</v>
          </cell>
          <cell r="BJ77">
            <v>634.96047536158835</v>
          </cell>
          <cell r="BM77">
            <v>586.11736187223539</v>
          </cell>
          <cell r="BN77">
            <v>48.843113489352952</v>
          </cell>
          <cell r="BO77">
            <v>488.43113489352953</v>
          </cell>
          <cell r="BR77">
            <v>488.43113489352953</v>
          </cell>
          <cell r="BS77">
            <v>122.10778372338238</v>
          </cell>
          <cell r="BT77">
            <v>488.43113489352953</v>
          </cell>
        </row>
        <row r="78">
          <cell r="O78">
            <v>0.23050728962151634</v>
          </cell>
          <cell r="S78">
            <v>200</v>
          </cell>
          <cell r="T78">
            <v>240</v>
          </cell>
          <cell r="U78">
            <v>640</v>
          </cell>
          <cell r="AB78">
            <v>440.00000000000006</v>
          </cell>
          <cell r="AC78">
            <v>40</v>
          </cell>
          <cell r="AD78">
            <v>520</v>
          </cell>
          <cell r="AK78">
            <v>480</v>
          </cell>
          <cell r="AL78">
            <v>40</v>
          </cell>
          <cell r="AM78">
            <v>400</v>
          </cell>
          <cell r="AT78">
            <v>400</v>
          </cell>
          <cell r="AU78">
            <v>100</v>
          </cell>
          <cell r="AV78">
            <v>400</v>
          </cell>
          <cell r="BC78">
            <v>245.13362860527388</v>
          </cell>
          <cell r="BE78">
            <v>784.42761153687638</v>
          </cell>
          <cell r="BH78">
            <v>539.29398293160261</v>
          </cell>
          <cell r="BI78">
            <v>49.026725721054774</v>
          </cell>
          <cell r="BJ78">
            <v>637.34743437371208</v>
          </cell>
          <cell r="BM78">
            <v>588.32070865265734</v>
          </cell>
          <cell r="BN78">
            <v>49.026725721054774</v>
          </cell>
          <cell r="BO78">
            <v>490.26725721054777</v>
          </cell>
          <cell r="BR78">
            <v>490.26725721054777</v>
          </cell>
          <cell r="BS78">
            <v>122.56681430263694</v>
          </cell>
          <cell r="BT78">
            <v>490.26725721054777</v>
          </cell>
        </row>
        <row r="79">
          <cell r="O79">
            <v>0.23505708681037599</v>
          </cell>
          <cell r="S79">
            <v>200</v>
          </cell>
          <cell r="T79">
            <v>240</v>
          </cell>
          <cell r="U79">
            <v>640</v>
          </cell>
          <cell r="AB79">
            <v>440.00000000000006</v>
          </cell>
          <cell r="AC79">
            <v>40</v>
          </cell>
          <cell r="AD79">
            <v>520</v>
          </cell>
          <cell r="AK79">
            <v>480</v>
          </cell>
          <cell r="AL79">
            <v>40</v>
          </cell>
          <cell r="AM79">
            <v>400</v>
          </cell>
          <cell r="AT79">
            <v>400</v>
          </cell>
          <cell r="AU79">
            <v>100</v>
          </cell>
          <cell r="AV79">
            <v>400</v>
          </cell>
          <cell r="BC79">
            <v>246.10145792430328</v>
          </cell>
          <cell r="BE79">
            <v>787.52466535777046</v>
          </cell>
          <cell r="BH79">
            <v>541.42320743346727</v>
          </cell>
          <cell r="BI79">
            <v>49.220291584860654</v>
          </cell>
          <cell r="BJ79">
            <v>639.86379060318848</v>
          </cell>
          <cell r="BM79">
            <v>590.64349901832782</v>
          </cell>
          <cell r="BN79">
            <v>49.220291584860654</v>
          </cell>
          <cell r="BO79">
            <v>492.20291584860655</v>
          </cell>
          <cell r="BR79">
            <v>492.20291584860655</v>
          </cell>
          <cell r="BS79">
            <v>123.05072896215164</v>
          </cell>
          <cell r="BT79">
            <v>492.20291584860655</v>
          </cell>
        </row>
        <row r="80">
          <cell r="O80">
            <v>0.23993343869731801</v>
          </cell>
          <cell r="S80">
            <v>200</v>
          </cell>
          <cell r="T80">
            <v>240</v>
          </cell>
          <cell r="U80">
            <v>640</v>
          </cell>
          <cell r="AB80">
            <v>440.00000000000006</v>
          </cell>
          <cell r="AC80">
            <v>40</v>
          </cell>
          <cell r="AD80">
            <v>520</v>
          </cell>
          <cell r="AK80">
            <v>480</v>
          </cell>
          <cell r="AL80">
            <v>40</v>
          </cell>
          <cell r="AM80">
            <v>400</v>
          </cell>
          <cell r="AT80">
            <v>400</v>
          </cell>
          <cell r="AU80">
            <v>100</v>
          </cell>
          <cell r="AV80">
            <v>400</v>
          </cell>
          <cell r="BC80">
            <v>247.01141736207521</v>
          </cell>
          <cell r="BE80">
            <v>790.43653555864068</v>
          </cell>
          <cell r="BH80">
            <v>543.42511819656556</v>
          </cell>
          <cell r="BI80">
            <v>49.402283472415043</v>
          </cell>
          <cell r="BJ80">
            <v>642.22968514139552</v>
          </cell>
          <cell r="BM80">
            <v>592.82740166898054</v>
          </cell>
          <cell r="BN80">
            <v>49.402283472415043</v>
          </cell>
          <cell r="BO80">
            <v>494.02283472415041</v>
          </cell>
          <cell r="BR80">
            <v>494.02283472415041</v>
          </cell>
          <cell r="BS80">
            <v>123.5057086810376</v>
          </cell>
          <cell r="BT80">
            <v>494.02283472415041</v>
          </cell>
        </row>
        <row r="81">
          <cell r="O81">
            <v>0.24445257628160932</v>
          </cell>
          <cell r="S81">
            <v>200</v>
          </cell>
          <cell r="T81">
            <v>240</v>
          </cell>
          <cell r="U81">
            <v>640</v>
          </cell>
          <cell r="AB81">
            <v>440.00000000000006</v>
          </cell>
          <cell r="AC81">
            <v>40</v>
          </cell>
          <cell r="AD81">
            <v>520</v>
          </cell>
          <cell r="AK81">
            <v>480</v>
          </cell>
          <cell r="AL81">
            <v>40</v>
          </cell>
          <cell r="AM81">
            <v>400</v>
          </cell>
          <cell r="AT81">
            <v>400</v>
          </cell>
          <cell r="AU81">
            <v>100</v>
          </cell>
          <cell r="AV81">
            <v>400</v>
          </cell>
          <cell r="BC81">
            <v>247.9866877394636</v>
          </cell>
          <cell r="BE81">
            <v>793.55740076628354</v>
          </cell>
          <cell r="BH81">
            <v>545.57071302681993</v>
          </cell>
          <cell r="BI81">
            <v>49.597337547892721</v>
          </cell>
          <cell r="BJ81">
            <v>644.76538812260537</v>
          </cell>
          <cell r="BM81">
            <v>595.16805057471265</v>
          </cell>
          <cell r="BN81">
            <v>49.597337547892721</v>
          </cell>
          <cell r="BO81">
            <v>495.97337547892721</v>
          </cell>
          <cell r="BR81">
            <v>495.97337547892721</v>
          </cell>
          <cell r="BS81">
            <v>123.9933438697318</v>
          </cell>
          <cell r="BT81">
            <v>495.97337547892721</v>
          </cell>
        </row>
        <row r="82">
          <cell r="O82">
            <v>0.24928629024654067</v>
          </cell>
          <cell r="S82">
            <v>200</v>
          </cell>
          <cell r="T82">
            <v>240</v>
          </cell>
          <cell r="U82">
            <v>640</v>
          </cell>
          <cell r="AB82">
            <v>440.00000000000006</v>
          </cell>
          <cell r="AC82">
            <v>40</v>
          </cell>
          <cell r="AD82">
            <v>520</v>
          </cell>
          <cell r="AK82">
            <v>480</v>
          </cell>
          <cell r="AL82">
            <v>40</v>
          </cell>
          <cell r="AM82">
            <v>400</v>
          </cell>
          <cell r="AT82">
            <v>400</v>
          </cell>
          <cell r="AU82">
            <v>100</v>
          </cell>
          <cell r="AV82">
            <v>400</v>
          </cell>
          <cell r="BC82">
            <v>248.89051525632189</v>
          </cell>
          <cell r="BE82">
            <v>796.4496488202301</v>
          </cell>
          <cell r="BH82">
            <v>547.55913356390818</v>
          </cell>
          <cell r="BI82">
            <v>49.778103051264381</v>
          </cell>
          <cell r="BJ82">
            <v>647.11533966643685</v>
          </cell>
          <cell r="BM82">
            <v>597.33723661517251</v>
          </cell>
          <cell r="BN82">
            <v>49.778103051264381</v>
          </cell>
          <cell r="BO82">
            <v>497.78103051264378</v>
          </cell>
          <cell r="BR82">
            <v>497.78103051264378</v>
          </cell>
          <cell r="BS82">
            <v>124.44525762816095</v>
          </cell>
          <cell r="BT82">
            <v>497.78103051264378</v>
          </cell>
        </row>
        <row r="83">
          <cell r="O83">
            <v>0.25385499964596703</v>
          </cell>
          <cell r="S83">
            <v>200</v>
          </cell>
          <cell r="T83">
            <v>240</v>
          </cell>
          <cell r="U83">
            <v>640</v>
          </cell>
          <cell r="AB83">
            <v>440.00000000000006</v>
          </cell>
          <cell r="AC83">
            <v>40</v>
          </cell>
          <cell r="AD83">
            <v>520</v>
          </cell>
          <cell r="AK83">
            <v>480</v>
          </cell>
          <cell r="AL83">
            <v>40</v>
          </cell>
          <cell r="AM83">
            <v>400</v>
          </cell>
          <cell r="AT83">
            <v>400</v>
          </cell>
          <cell r="AU83">
            <v>100</v>
          </cell>
          <cell r="AV83">
            <v>400</v>
          </cell>
          <cell r="BC83">
            <v>249.85725804930814</v>
          </cell>
          <cell r="BE83">
            <v>799.5432257577861</v>
          </cell>
          <cell r="BH83">
            <v>549.68596770847796</v>
          </cell>
          <cell r="BI83">
            <v>49.971451609861631</v>
          </cell>
          <cell r="BJ83">
            <v>649.6288709282012</v>
          </cell>
          <cell r="BM83">
            <v>599.65741931833952</v>
          </cell>
          <cell r="BN83">
            <v>49.971451609861631</v>
          </cell>
          <cell r="BO83">
            <v>499.71451609861629</v>
          </cell>
          <cell r="BR83">
            <v>499.71451609861629</v>
          </cell>
          <cell r="BS83">
            <v>124.92862902465407</v>
          </cell>
          <cell r="BT83">
            <v>499.71451609861629</v>
          </cell>
        </row>
        <row r="84">
          <cell r="O84">
            <v>0.258646830732288</v>
          </cell>
          <cell r="S84">
            <v>200</v>
          </cell>
          <cell r="T84">
            <v>240</v>
          </cell>
          <cell r="U84">
            <v>640</v>
          </cell>
          <cell r="AB84">
            <v>440.00000000000006</v>
          </cell>
          <cell r="AC84">
            <v>40</v>
          </cell>
          <cell r="AD84">
            <v>520</v>
          </cell>
          <cell r="AK84">
            <v>480</v>
          </cell>
          <cell r="AL84">
            <v>40</v>
          </cell>
          <cell r="AM84">
            <v>400</v>
          </cell>
          <cell r="AT84">
            <v>400</v>
          </cell>
          <cell r="AU84">
            <v>100</v>
          </cell>
          <cell r="AV84">
            <v>400</v>
          </cell>
          <cell r="BC84">
            <v>250.77099992919338</v>
          </cell>
          <cell r="BE84">
            <v>802.46719977341877</v>
          </cell>
          <cell r="BH84">
            <v>551.69619984422548</v>
          </cell>
          <cell r="BI84">
            <v>50.154199985838673</v>
          </cell>
          <cell r="BJ84">
            <v>652.00459981590279</v>
          </cell>
          <cell r="BM84">
            <v>601.85039983006413</v>
          </cell>
          <cell r="BN84">
            <v>50.154199985838673</v>
          </cell>
          <cell r="BO84">
            <v>501.54199985838676</v>
          </cell>
          <cell r="BR84">
            <v>501.54199985838676</v>
          </cell>
          <cell r="BS84">
            <v>125.38549996459669</v>
          </cell>
          <cell r="BT84">
            <v>501.54199985838676</v>
          </cell>
        </row>
        <row r="85">
          <cell r="O85">
            <v>0.26326465623783307</v>
          </cell>
          <cell r="S85">
            <v>200</v>
          </cell>
          <cell r="T85">
            <v>240</v>
          </cell>
          <cell r="U85">
            <v>640</v>
          </cell>
          <cell r="AB85">
            <v>440.00000000000006</v>
          </cell>
          <cell r="AC85">
            <v>40</v>
          </cell>
          <cell r="AD85">
            <v>520</v>
          </cell>
          <cell r="AK85">
            <v>480</v>
          </cell>
          <cell r="AL85">
            <v>40</v>
          </cell>
          <cell r="AM85">
            <v>400</v>
          </cell>
          <cell r="AT85">
            <v>400</v>
          </cell>
          <cell r="AU85">
            <v>100</v>
          </cell>
          <cell r="AV85">
            <v>400</v>
          </cell>
          <cell r="BC85">
            <v>251.72936614645761</v>
          </cell>
          <cell r="BE85">
            <v>805.53397166866432</v>
          </cell>
          <cell r="BH85">
            <v>553.80460552220677</v>
          </cell>
          <cell r="BI85">
            <v>50.34587322929152</v>
          </cell>
          <cell r="BJ85">
            <v>654.49635198078977</v>
          </cell>
          <cell r="BM85">
            <v>604.15047875149821</v>
          </cell>
          <cell r="BN85">
            <v>50.34587322929152</v>
          </cell>
          <cell r="BO85">
            <v>503.45873229291522</v>
          </cell>
          <cell r="BR85">
            <v>503.45873229291522</v>
          </cell>
          <cell r="BS85">
            <v>125.8646830732288</v>
          </cell>
          <cell r="BT85">
            <v>503.45873229291522</v>
          </cell>
        </row>
        <row r="86">
          <cell r="O86">
            <v>0.26801533759886298</v>
          </cell>
          <cell r="S86">
            <v>200</v>
          </cell>
          <cell r="T86">
            <v>240</v>
          </cell>
          <cell r="U86">
            <v>640</v>
          </cell>
          <cell r="AB86">
            <v>440.00000000000006</v>
          </cell>
          <cell r="AC86">
            <v>40</v>
          </cell>
          <cell r="AD86">
            <v>520</v>
          </cell>
          <cell r="AK86">
            <v>480</v>
          </cell>
          <cell r="AL86">
            <v>40</v>
          </cell>
          <cell r="AM86">
            <v>400</v>
          </cell>
          <cell r="AT86">
            <v>400</v>
          </cell>
          <cell r="AU86">
            <v>100</v>
          </cell>
          <cell r="AV86">
            <v>400</v>
          </cell>
          <cell r="BC86">
            <v>252.65293124756661</v>
          </cell>
          <cell r="BE86">
            <v>808.48937999221323</v>
          </cell>
          <cell r="BH86">
            <v>555.83644874464665</v>
          </cell>
          <cell r="BI86">
            <v>50.530586249513327</v>
          </cell>
          <cell r="BJ86">
            <v>656.89762124367326</v>
          </cell>
          <cell r="BM86">
            <v>606.36703499415989</v>
          </cell>
          <cell r="BN86">
            <v>50.530586249513327</v>
          </cell>
          <cell r="BO86">
            <v>505.30586249513323</v>
          </cell>
          <cell r="BR86">
            <v>505.30586249513323</v>
          </cell>
          <cell r="BS86">
            <v>126.32646562378331</v>
          </cell>
          <cell r="BT86">
            <v>505.30586249513323</v>
          </cell>
        </row>
        <row r="87">
          <cell r="O87">
            <v>0.27268177050953829</v>
          </cell>
          <cell r="S87">
            <v>200</v>
          </cell>
          <cell r="T87">
            <v>240</v>
          </cell>
          <cell r="U87">
            <v>640</v>
          </cell>
          <cell r="AB87">
            <v>440.00000000000006</v>
          </cell>
          <cell r="AC87">
            <v>40</v>
          </cell>
          <cell r="AD87">
            <v>520</v>
          </cell>
          <cell r="AK87">
            <v>480</v>
          </cell>
          <cell r="AL87">
            <v>40</v>
          </cell>
          <cell r="AM87">
            <v>400</v>
          </cell>
          <cell r="AT87">
            <v>400</v>
          </cell>
          <cell r="AU87">
            <v>100</v>
          </cell>
          <cell r="AV87">
            <v>400</v>
          </cell>
          <cell r="BC87">
            <v>253.60306751977259</v>
          </cell>
          <cell r="BE87">
            <v>811.52981606327228</v>
          </cell>
          <cell r="BH87">
            <v>557.9267485434998</v>
          </cell>
          <cell r="BI87">
            <v>50.720613503954517</v>
          </cell>
          <cell r="BJ87">
            <v>659.36797555140879</v>
          </cell>
          <cell r="BM87">
            <v>608.64736204745418</v>
          </cell>
          <cell r="BN87">
            <v>50.720613503954517</v>
          </cell>
          <cell r="BO87">
            <v>507.20613503954519</v>
          </cell>
          <cell r="BR87">
            <v>507.20613503954519</v>
          </cell>
          <cell r="BS87">
            <v>126.8015337598863</v>
          </cell>
          <cell r="BT87">
            <v>507.20613503954519</v>
          </cell>
        </row>
        <row r="88">
          <cell r="O88">
            <v>0.27739201449359585</v>
          </cell>
          <cell r="S88">
            <v>200</v>
          </cell>
          <cell r="T88">
            <v>240</v>
          </cell>
          <cell r="U88">
            <v>640</v>
          </cell>
          <cell r="AB88">
            <v>440.00000000000006</v>
          </cell>
          <cell r="AC88">
            <v>40</v>
          </cell>
          <cell r="AD88">
            <v>520</v>
          </cell>
          <cell r="AK88">
            <v>480</v>
          </cell>
          <cell r="AL88">
            <v>40</v>
          </cell>
          <cell r="AM88">
            <v>400</v>
          </cell>
          <cell r="AT88">
            <v>400</v>
          </cell>
          <cell r="AU88">
            <v>100</v>
          </cell>
          <cell r="AV88">
            <v>400</v>
          </cell>
          <cell r="BC88">
            <v>254.53635410190768</v>
          </cell>
          <cell r="BE88">
            <v>814.51633312610454</v>
          </cell>
          <cell r="BH88">
            <v>559.97997902419695</v>
          </cell>
          <cell r="BI88">
            <v>50.907270820381534</v>
          </cell>
          <cell r="BJ88">
            <v>661.79452066495992</v>
          </cell>
          <cell r="BM88">
            <v>610.88724984457838</v>
          </cell>
          <cell r="BN88">
            <v>50.907270820381534</v>
          </cell>
          <cell r="BO88">
            <v>509.07270820381535</v>
          </cell>
          <cell r="BR88">
            <v>509.07270820381535</v>
          </cell>
          <cell r="BS88">
            <v>127.26817705095384</v>
          </cell>
          <cell r="BT88">
            <v>509.07270820381535</v>
          </cell>
        </row>
        <row r="89">
          <cell r="O89">
            <v>0.28210650393413572</v>
          </cell>
          <cell r="S89">
            <v>200</v>
          </cell>
          <cell r="T89">
            <v>240</v>
          </cell>
          <cell r="U89">
            <v>640</v>
          </cell>
          <cell r="AB89">
            <v>440.00000000000006</v>
          </cell>
          <cell r="AC89">
            <v>40</v>
          </cell>
          <cell r="AD89">
            <v>520</v>
          </cell>
          <cell r="AK89">
            <v>480</v>
          </cell>
          <cell r="AL89">
            <v>40</v>
          </cell>
          <cell r="AM89">
            <v>400</v>
          </cell>
          <cell r="AT89">
            <v>400</v>
          </cell>
          <cell r="AU89">
            <v>100</v>
          </cell>
          <cell r="AV89">
            <v>400</v>
          </cell>
          <cell r="BC89">
            <v>255.4784028987192</v>
          </cell>
          <cell r="BE89">
            <v>817.53088927590147</v>
          </cell>
          <cell r="BH89">
            <v>562.05248637718228</v>
          </cell>
          <cell r="BI89">
            <v>51.095680579743842</v>
          </cell>
          <cell r="BJ89">
            <v>664.24384753666993</v>
          </cell>
          <cell r="BM89">
            <v>613.14816695692605</v>
          </cell>
          <cell r="BN89">
            <v>51.095680579743842</v>
          </cell>
          <cell r="BO89">
            <v>510.95680579743839</v>
          </cell>
          <cell r="BR89">
            <v>510.95680579743839</v>
          </cell>
          <cell r="BS89">
            <v>127.7392014493596</v>
          </cell>
          <cell r="BT89">
            <v>510.95680579743839</v>
          </cell>
        </row>
        <row r="90">
          <cell r="O90">
            <v>0.28677700307679621</v>
          </cell>
          <cell r="S90">
            <v>200</v>
          </cell>
          <cell r="T90">
            <v>240</v>
          </cell>
          <cell r="U90">
            <v>640</v>
          </cell>
          <cell r="AB90">
            <v>440.00000000000006</v>
          </cell>
          <cell r="AC90">
            <v>40</v>
          </cell>
          <cell r="AD90">
            <v>520</v>
          </cell>
          <cell r="AK90">
            <v>480</v>
          </cell>
          <cell r="AL90">
            <v>40</v>
          </cell>
          <cell r="AM90">
            <v>400</v>
          </cell>
          <cell r="AT90">
            <v>400</v>
          </cell>
          <cell r="AU90">
            <v>100</v>
          </cell>
          <cell r="AV90">
            <v>400</v>
          </cell>
          <cell r="BC90">
            <v>256.42130078682715</v>
          </cell>
          <cell r="BE90">
            <v>820.54816251784689</v>
          </cell>
          <cell r="BH90">
            <v>564.12686173101974</v>
          </cell>
          <cell r="BI90">
            <v>51.284260157365431</v>
          </cell>
          <cell r="BJ90">
            <v>666.69538204575053</v>
          </cell>
          <cell r="BM90">
            <v>615.4111218883852</v>
          </cell>
          <cell r="BN90">
            <v>51.284260157365431</v>
          </cell>
          <cell r="BO90">
            <v>512.84260157365429</v>
          </cell>
          <cell r="BR90">
            <v>512.84260157365429</v>
          </cell>
          <cell r="BS90">
            <v>128.21065039341357</v>
          </cell>
          <cell r="BT90">
            <v>512.84260157365429</v>
          </cell>
        </row>
        <row r="91">
          <cell r="O91">
            <v>0.29153896513009225</v>
          </cell>
          <cell r="S91">
            <v>200</v>
          </cell>
          <cell r="T91">
            <v>240</v>
          </cell>
          <cell r="U91">
            <v>640</v>
          </cell>
          <cell r="AB91">
            <v>440.00000000000006</v>
          </cell>
          <cell r="AC91">
            <v>40</v>
          </cell>
          <cell r="AD91">
            <v>520</v>
          </cell>
          <cell r="AK91">
            <v>480</v>
          </cell>
          <cell r="AL91">
            <v>40</v>
          </cell>
          <cell r="AM91">
            <v>400</v>
          </cell>
          <cell r="AT91">
            <v>400</v>
          </cell>
          <cell r="AU91">
            <v>100</v>
          </cell>
          <cell r="AV91">
            <v>400</v>
          </cell>
          <cell r="BC91">
            <v>257.35540061535926</v>
          </cell>
          <cell r="BE91">
            <v>823.5372819691496</v>
          </cell>
          <cell r="BH91">
            <v>566.18188135379046</v>
          </cell>
          <cell r="BI91">
            <v>51.47108012307185</v>
          </cell>
          <cell r="BJ91">
            <v>669.124041599934</v>
          </cell>
          <cell r="BM91">
            <v>617.65296147686217</v>
          </cell>
          <cell r="BN91">
            <v>51.47108012307185</v>
          </cell>
          <cell r="BO91">
            <v>514.71080123071852</v>
          </cell>
          <cell r="BR91">
            <v>514.71080123071852</v>
          </cell>
          <cell r="BS91">
            <v>128.67770030767963</v>
          </cell>
          <cell r="BT91">
            <v>514.71080123071852</v>
          </cell>
        </row>
        <row r="92">
          <cell r="O92">
            <v>0.2961703930648229</v>
          </cell>
          <cell r="S92">
            <v>200</v>
          </cell>
          <cell r="T92">
            <v>240</v>
          </cell>
          <cell r="U92">
            <v>640</v>
          </cell>
          <cell r="AB92">
            <v>440.00000000000006</v>
          </cell>
          <cell r="AC92">
            <v>40</v>
          </cell>
          <cell r="AD92">
            <v>520</v>
          </cell>
          <cell r="AK92">
            <v>480</v>
          </cell>
          <cell r="AL92">
            <v>40</v>
          </cell>
          <cell r="AM92">
            <v>400</v>
          </cell>
          <cell r="AT92">
            <v>400</v>
          </cell>
          <cell r="AU92">
            <v>100</v>
          </cell>
          <cell r="AV92">
            <v>400</v>
          </cell>
          <cell r="BC92">
            <v>258.30779302601849</v>
          </cell>
          <cell r="BE92">
            <v>826.58493768325911</v>
          </cell>
          <cell r="BH92">
            <v>568.27714465724068</v>
          </cell>
          <cell r="BI92">
            <v>51.661558605203695</v>
          </cell>
          <cell r="BJ92">
            <v>671.60026186764799</v>
          </cell>
          <cell r="BM92">
            <v>619.93870326244428</v>
          </cell>
          <cell r="BN92">
            <v>51.661558605203695</v>
          </cell>
          <cell r="BO92">
            <v>516.61558605203697</v>
          </cell>
          <cell r="BR92">
            <v>516.61558605203697</v>
          </cell>
          <cell r="BS92">
            <v>129.15389651300924</v>
          </cell>
          <cell r="BT92">
            <v>516.61558605203697</v>
          </cell>
        </row>
        <row r="93">
          <cell r="O93">
            <v>0.30097921847068604</v>
          </cell>
          <cell r="S93">
            <v>200</v>
          </cell>
          <cell r="T93">
            <v>240</v>
          </cell>
          <cell r="U93">
            <v>640</v>
          </cell>
          <cell r="AB93">
            <v>440.00000000000006</v>
          </cell>
          <cell r="AC93">
            <v>40</v>
          </cell>
          <cell r="AD93">
            <v>520</v>
          </cell>
          <cell r="AK93">
            <v>480</v>
          </cell>
          <cell r="AL93">
            <v>40</v>
          </cell>
          <cell r="AM93">
            <v>400</v>
          </cell>
          <cell r="AT93">
            <v>400</v>
          </cell>
          <cell r="AU93">
            <v>100</v>
          </cell>
          <cell r="AV93">
            <v>400</v>
          </cell>
          <cell r="BC93">
            <v>259.23407861296459</v>
          </cell>
          <cell r="BE93">
            <v>829.54905156148675</v>
          </cell>
          <cell r="BH93">
            <v>570.31497294852215</v>
          </cell>
          <cell r="BI93">
            <v>51.846815722592922</v>
          </cell>
          <cell r="BJ93">
            <v>674.00860439370797</v>
          </cell>
          <cell r="BM93">
            <v>622.161788671115</v>
          </cell>
          <cell r="BN93">
            <v>51.846815722592922</v>
          </cell>
          <cell r="BO93">
            <v>518.46815722592919</v>
          </cell>
          <cell r="BR93">
            <v>518.46815722592919</v>
          </cell>
          <cell r="BS93">
            <v>129.6170393064823</v>
          </cell>
          <cell r="BT93">
            <v>518.46815722592919</v>
          </cell>
        </row>
        <row r="94">
          <cell r="O94">
            <v>0.30557223076748885</v>
          </cell>
          <cell r="S94">
            <v>200</v>
          </cell>
          <cell r="T94">
            <v>240</v>
          </cell>
          <cell r="U94">
            <v>640</v>
          </cell>
          <cell r="AB94">
            <v>440.00000000000006</v>
          </cell>
          <cell r="AC94">
            <v>40</v>
          </cell>
          <cell r="AD94">
            <v>520</v>
          </cell>
          <cell r="AK94">
            <v>480</v>
          </cell>
          <cell r="AL94">
            <v>40</v>
          </cell>
          <cell r="AM94">
            <v>400</v>
          </cell>
          <cell r="AT94">
            <v>400</v>
          </cell>
          <cell r="AU94">
            <v>100</v>
          </cell>
          <cell r="AV94">
            <v>400</v>
          </cell>
          <cell r="BC94">
            <v>260.19584369413724</v>
          </cell>
          <cell r="BE94">
            <v>832.62669982123907</v>
          </cell>
          <cell r="BH94">
            <v>572.43085612710195</v>
          </cell>
          <cell r="BI94">
            <v>52.039168738827442</v>
          </cell>
          <cell r="BJ94">
            <v>676.50919360475677</v>
          </cell>
          <cell r="BM94">
            <v>624.4700248659293</v>
          </cell>
          <cell r="BN94">
            <v>52.039168738827442</v>
          </cell>
          <cell r="BO94">
            <v>520.39168738827448</v>
          </cell>
          <cell r="BR94">
            <v>520.39168738827448</v>
          </cell>
          <cell r="BS94">
            <v>130.09792184706862</v>
          </cell>
          <cell r="BT94">
            <v>520.39168738827448</v>
          </cell>
        </row>
        <row r="95">
          <cell r="O95">
            <v>0.3104272914019543</v>
          </cell>
          <cell r="S95">
            <v>200</v>
          </cell>
          <cell r="T95">
            <v>240</v>
          </cell>
          <cell r="U95">
            <v>640</v>
          </cell>
          <cell r="AB95">
            <v>440.00000000000006</v>
          </cell>
          <cell r="AC95">
            <v>40</v>
          </cell>
          <cell r="AD95">
            <v>520</v>
          </cell>
          <cell r="AK95">
            <v>480</v>
          </cell>
          <cell r="AL95">
            <v>40</v>
          </cell>
          <cell r="AM95">
            <v>400</v>
          </cell>
          <cell r="AT95">
            <v>400</v>
          </cell>
          <cell r="AU95">
            <v>100</v>
          </cell>
          <cell r="AV95">
            <v>400</v>
          </cell>
          <cell r="BC95">
            <v>261.11444615349779</v>
          </cell>
          <cell r="BE95">
            <v>835.56622769119281</v>
          </cell>
          <cell r="BH95">
            <v>574.45178153769518</v>
          </cell>
          <cell r="BI95">
            <v>52.22288923069955</v>
          </cell>
          <cell r="BJ95">
            <v>678.89755999909426</v>
          </cell>
          <cell r="BM95">
            <v>626.67467076839466</v>
          </cell>
          <cell r="BN95">
            <v>52.22288923069955</v>
          </cell>
          <cell r="BO95">
            <v>522.22889230699559</v>
          </cell>
          <cell r="BR95">
            <v>522.22889230699559</v>
          </cell>
          <cell r="BS95">
            <v>130.5572230767489</v>
          </cell>
          <cell r="BT95">
            <v>522.22889230699559</v>
          </cell>
        </row>
        <row r="96">
          <cell r="O96">
            <v>0.31498252634231716</v>
          </cell>
          <cell r="S96">
            <v>200</v>
          </cell>
          <cell r="T96">
            <v>240</v>
          </cell>
          <cell r="U96">
            <v>640</v>
          </cell>
          <cell r="AB96">
            <v>440.00000000000006</v>
          </cell>
          <cell r="AC96">
            <v>40</v>
          </cell>
          <cell r="AD96">
            <v>520</v>
          </cell>
          <cell r="AK96">
            <v>480</v>
          </cell>
          <cell r="AL96">
            <v>40</v>
          </cell>
          <cell r="AM96">
            <v>400</v>
          </cell>
          <cell r="AT96">
            <v>400</v>
          </cell>
          <cell r="AU96">
            <v>100</v>
          </cell>
          <cell r="AV96">
            <v>400</v>
          </cell>
          <cell r="BC96">
            <v>262.08545828039087</v>
          </cell>
          <cell r="BE96">
            <v>838.67346649725073</v>
          </cell>
          <cell r="BH96">
            <v>576.58800821685998</v>
          </cell>
          <cell r="BI96">
            <v>52.417091656078171</v>
          </cell>
          <cell r="BJ96">
            <v>681.42219152901623</v>
          </cell>
          <cell r="BM96">
            <v>629.0050998729381</v>
          </cell>
          <cell r="BN96">
            <v>52.417091656078171</v>
          </cell>
          <cell r="BO96">
            <v>524.17091656078173</v>
          </cell>
          <cell r="BR96">
            <v>524.17091656078173</v>
          </cell>
          <cell r="BS96">
            <v>131.04272914019543</v>
          </cell>
          <cell r="BT96">
            <v>524.17091656078173</v>
          </cell>
        </row>
        <row r="97">
          <cell r="O97">
            <v>0.31986470626701613</v>
          </cell>
          <cell r="S97">
            <v>200</v>
          </cell>
          <cell r="T97">
            <v>240</v>
          </cell>
          <cell r="U97">
            <v>640</v>
          </cell>
          <cell r="AB97">
            <v>440.00000000000006</v>
          </cell>
          <cell r="AC97">
            <v>40</v>
          </cell>
          <cell r="AD97">
            <v>520</v>
          </cell>
          <cell r="AK97">
            <v>480</v>
          </cell>
          <cell r="AL97">
            <v>40</v>
          </cell>
          <cell r="AM97">
            <v>400</v>
          </cell>
          <cell r="AT97">
            <v>400</v>
          </cell>
          <cell r="AU97">
            <v>100</v>
          </cell>
          <cell r="AV97">
            <v>400</v>
          </cell>
          <cell r="BC97">
            <v>262.99650526846341</v>
          </cell>
          <cell r="BE97">
            <v>841.58881685908295</v>
          </cell>
          <cell r="BH97">
            <v>578.5923115906196</v>
          </cell>
          <cell r="BI97">
            <v>52.599301053692685</v>
          </cell>
          <cell r="BJ97">
            <v>683.79091369800494</v>
          </cell>
          <cell r="BM97">
            <v>631.19161264431227</v>
          </cell>
          <cell r="BN97">
            <v>52.599301053692685</v>
          </cell>
          <cell r="BO97">
            <v>525.99301053692682</v>
          </cell>
          <cell r="BR97">
            <v>525.99301053692682</v>
          </cell>
          <cell r="BS97">
            <v>131.4982526342317</v>
          </cell>
          <cell r="BT97">
            <v>525.99301053692682</v>
          </cell>
        </row>
        <row r="98">
          <cell r="O98">
            <v>0.31999999999999967</v>
          </cell>
          <cell r="S98">
            <v>200</v>
          </cell>
          <cell r="T98">
            <v>240</v>
          </cell>
          <cell r="U98">
            <v>640</v>
          </cell>
          <cell r="AB98">
            <v>440.00000000000006</v>
          </cell>
          <cell r="AC98">
            <v>40</v>
          </cell>
          <cell r="AD98">
            <v>520</v>
          </cell>
          <cell r="AK98">
            <v>480</v>
          </cell>
          <cell r="AL98">
            <v>40</v>
          </cell>
          <cell r="AM98">
            <v>400</v>
          </cell>
          <cell r="AT98">
            <v>400</v>
          </cell>
          <cell r="AU98">
            <v>100</v>
          </cell>
          <cell r="AV98">
            <v>400</v>
          </cell>
          <cell r="BC98">
            <v>263.97294125340323</v>
          </cell>
          <cell r="BE98">
            <v>844.71341201089035</v>
          </cell>
          <cell r="BH98">
            <v>580.74047075748717</v>
          </cell>
          <cell r="BI98">
            <v>52.794588250680647</v>
          </cell>
          <cell r="BJ98">
            <v>686.32964725884835</v>
          </cell>
          <cell r="BM98">
            <v>633.53505900816776</v>
          </cell>
          <cell r="BN98">
            <v>52.794588250680647</v>
          </cell>
          <cell r="BO98">
            <v>527.94588250680647</v>
          </cell>
          <cell r="BR98">
            <v>527.94588250680647</v>
          </cell>
          <cell r="BS98">
            <v>131.98647062670162</v>
          </cell>
          <cell r="BT98">
            <v>527.94588250680647</v>
          </cell>
        </row>
        <row r="99">
          <cell r="O99">
            <v>0.31999999999999967</v>
          </cell>
          <cell r="S99">
            <v>200</v>
          </cell>
          <cell r="T99">
            <v>240</v>
          </cell>
          <cell r="U99">
            <v>640</v>
          </cell>
          <cell r="AB99">
            <v>440.00000000000006</v>
          </cell>
          <cell r="AC99">
            <v>40</v>
          </cell>
          <cell r="AD99">
            <v>520</v>
          </cell>
          <cell r="AK99">
            <v>480</v>
          </cell>
          <cell r="AL99">
            <v>40</v>
          </cell>
          <cell r="AM99">
            <v>400</v>
          </cell>
          <cell r="AT99">
            <v>400</v>
          </cell>
          <cell r="AU99">
            <v>100</v>
          </cell>
          <cell r="AV99">
            <v>400</v>
          </cell>
          <cell r="BC99">
            <v>263.99999999999994</v>
          </cell>
          <cell r="BE99">
            <v>844.79999999999973</v>
          </cell>
          <cell r="BH99">
            <v>580.79999999999995</v>
          </cell>
          <cell r="BI99">
            <v>52.799999999999983</v>
          </cell>
          <cell r="BJ99">
            <v>686.39999999999975</v>
          </cell>
          <cell r="BM99">
            <v>633.5999999999998</v>
          </cell>
          <cell r="BN99">
            <v>52.799999999999983</v>
          </cell>
          <cell r="BO99">
            <v>527.99999999999989</v>
          </cell>
          <cell r="BR99">
            <v>527.99999999999989</v>
          </cell>
          <cell r="BS99">
            <v>131.99999999999997</v>
          </cell>
          <cell r="BT99">
            <v>527.99999999999989</v>
          </cell>
        </row>
        <row r="100">
          <cell r="O100">
            <v>0.31999999999999967</v>
          </cell>
          <cell r="S100">
            <v>200</v>
          </cell>
          <cell r="T100">
            <v>240</v>
          </cell>
          <cell r="U100">
            <v>640</v>
          </cell>
          <cell r="AB100">
            <v>440.00000000000006</v>
          </cell>
          <cell r="AC100">
            <v>40</v>
          </cell>
          <cell r="AD100">
            <v>520</v>
          </cell>
          <cell r="AK100">
            <v>480</v>
          </cell>
          <cell r="AL100">
            <v>40</v>
          </cell>
          <cell r="AM100">
            <v>400</v>
          </cell>
          <cell r="AT100">
            <v>400</v>
          </cell>
          <cell r="AU100">
            <v>100</v>
          </cell>
          <cell r="AV100">
            <v>400</v>
          </cell>
          <cell r="BC100">
            <v>263.99999999999994</v>
          </cell>
          <cell r="BE100">
            <v>844.79999999999973</v>
          </cell>
          <cell r="BH100">
            <v>580.79999999999995</v>
          </cell>
          <cell r="BI100">
            <v>52.799999999999983</v>
          </cell>
          <cell r="BJ100">
            <v>686.39999999999975</v>
          </cell>
          <cell r="BM100">
            <v>633.5999999999998</v>
          </cell>
          <cell r="BN100">
            <v>52.799999999999983</v>
          </cell>
          <cell r="BO100">
            <v>527.99999999999989</v>
          </cell>
          <cell r="BR100">
            <v>527.99999999999989</v>
          </cell>
          <cell r="BS100">
            <v>131.99999999999997</v>
          </cell>
          <cell r="BT100">
            <v>527.99999999999989</v>
          </cell>
        </row>
        <row r="101">
          <cell r="O101">
            <v>0.31999999999999967</v>
          </cell>
          <cell r="S101">
            <v>200</v>
          </cell>
          <cell r="T101">
            <v>240</v>
          </cell>
          <cell r="U101">
            <v>640</v>
          </cell>
          <cell r="AB101">
            <v>440.00000000000006</v>
          </cell>
          <cell r="AC101">
            <v>40</v>
          </cell>
          <cell r="AD101">
            <v>520</v>
          </cell>
          <cell r="AK101">
            <v>480</v>
          </cell>
          <cell r="AL101">
            <v>40</v>
          </cell>
          <cell r="AM101">
            <v>400</v>
          </cell>
          <cell r="AT101">
            <v>400</v>
          </cell>
          <cell r="AU101">
            <v>100</v>
          </cell>
          <cell r="AV101">
            <v>400</v>
          </cell>
          <cell r="BC101">
            <v>263.99999999999994</v>
          </cell>
          <cell r="BE101">
            <v>844.79999999999973</v>
          </cell>
          <cell r="BH101">
            <v>580.79999999999995</v>
          </cell>
          <cell r="BI101">
            <v>52.799999999999983</v>
          </cell>
          <cell r="BJ101">
            <v>686.39999999999975</v>
          </cell>
          <cell r="BM101">
            <v>633.5999999999998</v>
          </cell>
          <cell r="BN101">
            <v>52.799999999999983</v>
          </cell>
          <cell r="BO101">
            <v>527.99999999999989</v>
          </cell>
          <cell r="BR101">
            <v>527.99999999999989</v>
          </cell>
          <cell r="BS101">
            <v>131.99999999999997</v>
          </cell>
          <cell r="BT101">
            <v>527.99999999999989</v>
          </cell>
        </row>
        <row r="102">
          <cell r="O102">
            <v>0.31999999999999967</v>
          </cell>
          <cell r="S102">
            <v>200</v>
          </cell>
          <cell r="T102">
            <v>240</v>
          </cell>
          <cell r="U102">
            <v>640</v>
          </cell>
          <cell r="AB102">
            <v>440.00000000000006</v>
          </cell>
          <cell r="AC102">
            <v>40</v>
          </cell>
          <cell r="AD102">
            <v>520</v>
          </cell>
          <cell r="AK102">
            <v>480</v>
          </cell>
          <cell r="AL102">
            <v>40</v>
          </cell>
          <cell r="AM102">
            <v>400</v>
          </cell>
          <cell r="AT102">
            <v>400</v>
          </cell>
          <cell r="AU102">
            <v>100</v>
          </cell>
          <cell r="AV102">
            <v>400</v>
          </cell>
          <cell r="BC102">
            <v>263.99999999999994</v>
          </cell>
          <cell r="BE102">
            <v>844.79999999999973</v>
          </cell>
          <cell r="BH102">
            <v>580.79999999999995</v>
          </cell>
          <cell r="BI102">
            <v>52.799999999999983</v>
          </cell>
          <cell r="BJ102">
            <v>686.39999999999975</v>
          </cell>
          <cell r="BM102">
            <v>633.5999999999998</v>
          </cell>
          <cell r="BN102">
            <v>52.799999999999983</v>
          </cell>
          <cell r="BO102">
            <v>527.99999999999989</v>
          </cell>
          <cell r="BR102">
            <v>527.99999999999989</v>
          </cell>
          <cell r="BS102">
            <v>131.99999999999997</v>
          </cell>
          <cell r="BT102">
            <v>527.99999999999989</v>
          </cell>
        </row>
        <row r="103">
          <cell r="O103">
            <v>0.31999999999999967</v>
          </cell>
          <cell r="S103">
            <v>200</v>
          </cell>
          <cell r="T103">
            <v>240</v>
          </cell>
          <cell r="U103">
            <v>640</v>
          </cell>
          <cell r="AB103">
            <v>440.00000000000006</v>
          </cell>
          <cell r="AC103">
            <v>40</v>
          </cell>
          <cell r="AD103">
            <v>520</v>
          </cell>
          <cell r="AK103">
            <v>480</v>
          </cell>
          <cell r="AL103">
            <v>40</v>
          </cell>
          <cell r="AM103">
            <v>400</v>
          </cell>
          <cell r="AT103">
            <v>400</v>
          </cell>
          <cell r="AU103">
            <v>100</v>
          </cell>
          <cell r="AV103">
            <v>400</v>
          </cell>
          <cell r="BC103">
            <v>263.99999999999994</v>
          </cell>
          <cell r="BE103">
            <v>844.79999999999973</v>
          </cell>
          <cell r="BH103">
            <v>580.79999999999995</v>
          </cell>
          <cell r="BI103">
            <v>52.799999999999983</v>
          </cell>
          <cell r="BJ103">
            <v>686.39999999999975</v>
          </cell>
          <cell r="BM103">
            <v>633.5999999999998</v>
          </cell>
          <cell r="BN103">
            <v>52.799999999999983</v>
          </cell>
          <cell r="BO103">
            <v>527.99999999999989</v>
          </cell>
          <cell r="BR103">
            <v>527.99999999999989</v>
          </cell>
          <cell r="BS103">
            <v>131.99999999999997</v>
          </cell>
          <cell r="BT103">
            <v>527.99999999999989</v>
          </cell>
        </row>
        <row r="104">
          <cell r="O104">
            <v>0.31999999999999967</v>
          </cell>
          <cell r="S104">
            <v>200</v>
          </cell>
          <cell r="T104">
            <v>240</v>
          </cell>
          <cell r="U104">
            <v>640</v>
          </cell>
          <cell r="AB104">
            <v>440.00000000000006</v>
          </cell>
          <cell r="AC104">
            <v>40</v>
          </cell>
          <cell r="AD104">
            <v>520</v>
          </cell>
          <cell r="AK104">
            <v>480</v>
          </cell>
          <cell r="AL104">
            <v>40</v>
          </cell>
          <cell r="AM104">
            <v>400</v>
          </cell>
          <cell r="AT104">
            <v>400</v>
          </cell>
          <cell r="AU104">
            <v>100</v>
          </cell>
          <cell r="AV104">
            <v>400</v>
          </cell>
          <cell r="BC104">
            <v>263.99999999999994</v>
          </cell>
          <cell r="BE104">
            <v>844.79999999999973</v>
          </cell>
          <cell r="BH104">
            <v>580.79999999999995</v>
          </cell>
          <cell r="BI104">
            <v>52.799999999999983</v>
          </cell>
          <cell r="BJ104">
            <v>686.39999999999975</v>
          </cell>
          <cell r="BM104">
            <v>633.5999999999998</v>
          </cell>
          <cell r="BN104">
            <v>52.799999999999983</v>
          </cell>
          <cell r="BO104">
            <v>527.99999999999989</v>
          </cell>
          <cell r="BR104">
            <v>527.99999999999989</v>
          </cell>
          <cell r="BS104">
            <v>131.99999999999997</v>
          </cell>
          <cell r="BT104">
            <v>527.99999999999989</v>
          </cell>
        </row>
        <row r="105">
          <cell r="O105">
            <v>0.31999999999999967</v>
          </cell>
          <cell r="S105">
            <v>200</v>
          </cell>
          <cell r="T105">
            <v>240</v>
          </cell>
          <cell r="U105">
            <v>640</v>
          </cell>
          <cell r="AB105">
            <v>440.00000000000006</v>
          </cell>
          <cell r="AC105">
            <v>40</v>
          </cell>
          <cell r="AD105">
            <v>520</v>
          </cell>
          <cell r="AK105">
            <v>480</v>
          </cell>
          <cell r="AL105">
            <v>40</v>
          </cell>
          <cell r="AM105">
            <v>400</v>
          </cell>
          <cell r="AT105">
            <v>400</v>
          </cell>
          <cell r="AU105">
            <v>100</v>
          </cell>
          <cell r="AV105">
            <v>400</v>
          </cell>
          <cell r="BC105">
            <v>263.99999999999994</v>
          </cell>
          <cell r="BE105">
            <v>844.79999999999973</v>
          </cell>
          <cell r="BH105">
            <v>580.79999999999995</v>
          </cell>
          <cell r="BI105">
            <v>52.799999999999983</v>
          </cell>
          <cell r="BJ105">
            <v>686.39999999999975</v>
          </cell>
          <cell r="BM105">
            <v>633.5999999999998</v>
          </cell>
          <cell r="BN105">
            <v>52.799999999999983</v>
          </cell>
          <cell r="BO105">
            <v>527.99999999999989</v>
          </cell>
          <cell r="BR105">
            <v>527.99999999999989</v>
          </cell>
          <cell r="BS105">
            <v>131.99999999999997</v>
          </cell>
          <cell r="BT105">
            <v>527.99999999999989</v>
          </cell>
        </row>
        <row r="106">
          <cell r="S106">
            <v>200</v>
          </cell>
          <cell r="T106">
            <v>240</v>
          </cell>
          <cell r="U106">
            <v>640</v>
          </cell>
          <cell r="AB106">
            <v>440.00000000000006</v>
          </cell>
          <cell r="AC106">
            <v>40</v>
          </cell>
          <cell r="AD106">
            <v>520</v>
          </cell>
          <cell r="AK106">
            <v>480</v>
          </cell>
          <cell r="AL106">
            <v>40</v>
          </cell>
          <cell r="AM106">
            <v>400</v>
          </cell>
          <cell r="AT106">
            <v>400</v>
          </cell>
          <cell r="AU106">
            <v>100</v>
          </cell>
          <cell r="AV106">
            <v>400</v>
          </cell>
          <cell r="BC106">
            <v>263.99999999999994</v>
          </cell>
          <cell r="BE106">
            <v>844.79999999999973</v>
          </cell>
          <cell r="BH106">
            <v>580.79999999999995</v>
          </cell>
          <cell r="BI106">
            <v>52.799999999999983</v>
          </cell>
          <cell r="BJ106">
            <v>686.39999999999975</v>
          </cell>
          <cell r="BM106">
            <v>633.5999999999998</v>
          </cell>
          <cell r="BN106">
            <v>52.799999999999983</v>
          </cell>
          <cell r="BO106">
            <v>527.99999999999989</v>
          </cell>
          <cell r="BR106">
            <v>527.99999999999989</v>
          </cell>
          <cell r="BS106">
            <v>131.99999999999997</v>
          </cell>
          <cell r="BT106">
            <v>527.99999999999989</v>
          </cell>
        </row>
      </sheetData>
      <sheetData sheetId="30">
        <row r="6">
          <cell r="O6">
            <v>4.4983870533829304E-3</v>
          </cell>
        </row>
        <row r="7">
          <cell r="O7">
            <v>4.795461675490117E-3</v>
          </cell>
          <cell r="S7">
            <v>2.3290488593027092</v>
          </cell>
          <cell r="T7">
            <v>2.7948586311632511</v>
          </cell>
          <cell r="U7">
            <v>7.4529563497686695</v>
          </cell>
          <cell r="Y7">
            <v>5.1239074904659603</v>
          </cell>
          <cell r="Z7">
            <v>0.46580977186054184</v>
          </cell>
          <cell r="AA7">
            <v>6.055527034187044</v>
          </cell>
          <cell r="AE7">
            <v>5.5897172623265021</v>
          </cell>
          <cell r="AF7">
            <v>0.46580977186054184</v>
          </cell>
          <cell r="AG7">
            <v>4.6580977186054184</v>
          </cell>
          <cell r="AK7">
            <v>4.6580977186054184</v>
          </cell>
          <cell r="AL7">
            <v>1.1645244296513546</v>
          </cell>
          <cell r="AM7">
            <v>4.6580977186054184</v>
          </cell>
          <cell r="AQ7">
            <v>2.3395258225380928</v>
          </cell>
          <cell r="AS7">
            <v>7.4864826321218976</v>
          </cell>
          <cell r="AV7">
            <v>5.1469568095838047</v>
          </cell>
          <cell r="AW7">
            <v>0.4679051645076186</v>
          </cell>
          <cell r="AX7">
            <v>6.0827671385990421</v>
          </cell>
          <cell r="BA7">
            <v>5.614861974091423</v>
          </cell>
          <cell r="BB7">
            <v>0.4679051645076186</v>
          </cell>
          <cell r="BC7">
            <v>4.6790516450761857</v>
          </cell>
          <cell r="BF7">
            <v>4.6790516450761857</v>
          </cell>
          <cell r="BG7">
            <v>1.1697629112690464</v>
          </cell>
          <cell r="BH7">
            <v>4.6790516450761857</v>
          </cell>
        </row>
        <row r="8">
          <cell r="O8">
            <v>5.0233050613904193E-3</v>
          </cell>
          <cell r="S8">
            <v>4.8252616196537872</v>
          </cell>
          <cell r="T8">
            <v>5.7903139435845441</v>
          </cell>
          <cell r="U8">
            <v>15.440837182892119</v>
          </cell>
          <cell r="Y8">
            <v>10.615575563238332</v>
          </cell>
          <cell r="Z8">
            <v>0.96505232393075746</v>
          </cell>
          <cell r="AA8">
            <v>12.545680211099848</v>
          </cell>
          <cell r="AE8">
            <v>11.580627887169088</v>
          </cell>
          <cell r="AF8">
            <v>0.96505232393075746</v>
          </cell>
          <cell r="AG8">
            <v>9.6505232393075744</v>
          </cell>
          <cell r="AK8">
            <v>9.6505232393075744</v>
          </cell>
          <cell r="AL8">
            <v>2.4126308098268936</v>
          </cell>
          <cell r="AM8">
            <v>9.6505232393075744</v>
          </cell>
          <cell r="AQ8">
            <v>4.8484009768250509</v>
          </cell>
          <cell r="AS8">
            <v>15.514883125840162</v>
          </cell>
          <cell r="AV8">
            <v>10.666482149015112</v>
          </cell>
          <cell r="AW8">
            <v>0.96968019536501016</v>
          </cell>
          <cell r="AX8">
            <v>12.605842539745133</v>
          </cell>
          <cell r="BA8">
            <v>11.63616234438012</v>
          </cell>
          <cell r="BB8">
            <v>0.96968019536501016</v>
          </cell>
          <cell r="BC8">
            <v>9.6968019536501018</v>
          </cell>
          <cell r="BF8">
            <v>9.6968019536501018</v>
          </cell>
          <cell r="BG8">
            <v>2.4242004884125254</v>
          </cell>
          <cell r="BH8">
            <v>9.6968019536501018</v>
          </cell>
        </row>
        <row r="9">
          <cell r="O9">
            <v>5.2140551239080839E-3</v>
          </cell>
          <cell r="S9">
            <v>7.6370114169160388</v>
          </cell>
          <cell r="T9">
            <v>9.1644137002992458</v>
          </cell>
          <cell r="U9">
            <v>24.438436534131327</v>
          </cell>
          <cell r="Y9">
            <v>16.801425117215288</v>
          </cell>
          <cell r="Z9">
            <v>1.5274022833832079</v>
          </cell>
          <cell r="AA9">
            <v>19.856229683981702</v>
          </cell>
          <cell r="AE9">
            <v>18.328827400598492</v>
          </cell>
          <cell r="AF9">
            <v>1.5274022833832079</v>
          </cell>
          <cell r="AG9">
            <v>15.274022833832078</v>
          </cell>
          <cell r="AK9">
            <v>15.274022833832078</v>
          </cell>
          <cell r="AL9">
            <v>3.8185057084580194</v>
          </cell>
          <cell r="AM9">
            <v>15.274022833832078</v>
          </cell>
          <cell r="AQ9">
            <v>7.6753744550205294</v>
          </cell>
          <cell r="AS9">
            <v>24.561198256065698</v>
          </cell>
          <cell r="AV9">
            <v>16.885823801045166</v>
          </cell>
          <cell r="AW9">
            <v>1.5350748910041061</v>
          </cell>
          <cell r="AX9">
            <v>19.955973583053378</v>
          </cell>
          <cell r="BA9">
            <v>18.420898692049267</v>
          </cell>
          <cell r="BB9">
            <v>1.5350748910041061</v>
          </cell>
          <cell r="BC9">
            <v>15.350748910041059</v>
          </cell>
          <cell r="BF9">
            <v>15.350748910041059</v>
          </cell>
          <cell r="BG9">
            <v>3.8376872275102647</v>
          </cell>
          <cell r="BH9">
            <v>15.350748910041059</v>
          </cell>
        </row>
        <row r="10">
          <cell r="O10">
            <v>5.3784918555051546E-3</v>
          </cell>
          <cell r="S10">
            <v>10.650796205614427</v>
          </cell>
          <cell r="T10">
            <v>12.780955446737311</v>
          </cell>
          <cell r="U10">
            <v>34.082547857966169</v>
          </cell>
          <cell r="Y10">
            <v>23.431751652351739</v>
          </cell>
          <cell r="Z10">
            <v>2.1301592411228856</v>
          </cell>
          <cell r="AA10">
            <v>27.692070134597511</v>
          </cell>
          <cell r="AE10">
            <v>25.561910893474622</v>
          </cell>
          <cell r="AF10">
            <v>2.1301592411228856</v>
          </cell>
          <cell r="AG10">
            <v>21.301592411228853</v>
          </cell>
          <cell r="AK10">
            <v>21.301592411228853</v>
          </cell>
          <cell r="AL10">
            <v>5.3253981028072133</v>
          </cell>
          <cell r="AM10">
            <v>21.301592411228853</v>
          </cell>
          <cell r="AQ10">
            <v>10.706330044144012</v>
          </cell>
          <cell r="AS10">
            <v>34.26025614126084</v>
          </cell>
          <cell r="AV10">
            <v>23.553926097116825</v>
          </cell>
          <cell r="AW10">
            <v>2.1412660088288025</v>
          </cell>
          <cell r="AX10">
            <v>27.836458114774434</v>
          </cell>
          <cell r="BA10">
            <v>25.695192105945626</v>
          </cell>
          <cell r="BB10">
            <v>2.1412660088288025</v>
          </cell>
          <cell r="BC10">
            <v>21.412660088288025</v>
          </cell>
          <cell r="BF10">
            <v>21.412660088288025</v>
          </cell>
          <cell r="BG10">
            <v>5.3531650220720062</v>
          </cell>
          <cell r="BH10">
            <v>21.412660088288025</v>
          </cell>
        </row>
        <row r="11">
          <cell r="O11">
            <v>5.5235095978172439E-3</v>
          </cell>
          <cell r="S11">
            <v>13.93000210260719</v>
          </cell>
          <cell r="T11">
            <v>16.716002523128626</v>
          </cell>
          <cell r="U11">
            <v>44.57600672834301</v>
          </cell>
          <cell r="Y11">
            <v>30.64600462573582</v>
          </cell>
          <cell r="Z11">
            <v>2.7860004205214381</v>
          </cell>
          <cell r="AA11">
            <v>36.218005466778699</v>
          </cell>
          <cell r="AE11">
            <v>33.432005046257252</v>
          </cell>
          <cell r="AF11">
            <v>2.7860004205214381</v>
          </cell>
          <cell r="AG11">
            <v>27.860004205214381</v>
          </cell>
          <cell r="AK11">
            <v>27.860004205214381</v>
          </cell>
          <cell r="AL11">
            <v>6.9650010513035951</v>
          </cell>
          <cell r="AM11">
            <v>27.860004205214381</v>
          </cell>
          <cell r="AQ11">
            <v>14.004924505463231</v>
          </cell>
          <cell r="AS11">
            <v>44.815758417482343</v>
          </cell>
          <cell r="AV11">
            <v>30.810833912019113</v>
          </cell>
          <cell r="AW11">
            <v>2.8009849010926464</v>
          </cell>
          <cell r="AX11">
            <v>36.412803714204408</v>
          </cell>
          <cell r="BA11">
            <v>33.611818813111753</v>
          </cell>
          <cell r="BB11">
            <v>2.8009849010926464</v>
          </cell>
          <cell r="BC11">
            <v>28.009849010926462</v>
          </cell>
          <cell r="BF11">
            <v>28.009849010926462</v>
          </cell>
          <cell r="BG11">
            <v>7.0024622527316156</v>
          </cell>
          <cell r="BH11">
            <v>28.009849010926462</v>
          </cell>
        </row>
        <row r="12">
          <cell r="O12">
            <v>6.5277537588093555E-3</v>
          </cell>
          <cell r="S12">
            <v>17.647820905985817</v>
          </cell>
          <cell r="T12">
            <v>21.17738508718298</v>
          </cell>
          <cell r="U12">
            <v>56.473026899154618</v>
          </cell>
          <cell r="Y12">
            <v>38.825205993168801</v>
          </cell>
          <cell r="Z12">
            <v>3.5295641811971636</v>
          </cell>
          <cell r="AA12">
            <v>45.884334355563126</v>
          </cell>
          <cell r="AE12">
            <v>42.35477017436596</v>
          </cell>
          <cell r="AF12">
            <v>3.5295641811971636</v>
          </cell>
          <cell r="AG12">
            <v>35.295641811971635</v>
          </cell>
          <cell r="AK12">
            <v>35.295641811971635</v>
          </cell>
          <cell r="AL12">
            <v>8.8239104529929087</v>
          </cell>
          <cell r="AM12">
            <v>35.295641811971635</v>
          </cell>
          <cell r="AQ12">
            <v>17.74529881414059</v>
          </cell>
          <cell r="AS12">
            <v>56.784956205249891</v>
          </cell>
          <cell r="AV12">
            <v>39.039657391109301</v>
          </cell>
          <cell r="AW12">
            <v>3.5490597628281182</v>
          </cell>
          <cell r="AX12">
            <v>46.137776916765532</v>
          </cell>
          <cell r="BA12">
            <v>42.588717153937417</v>
          </cell>
          <cell r="BB12">
            <v>3.5490597628281182</v>
          </cell>
          <cell r="BC12">
            <v>35.490597628281179</v>
          </cell>
          <cell r="BF12">
            <v>35.490597628281179</v>
          </cell>
          <cell r="BG12">
            <v>8.8726494070702948</v>
          </cell>
          <cell r="BH12">
            <v>35.490597628281179</v>
          </cell>
        </row>
        <row r="13">
          <cell r="O13">
            <v>8.5459658760789897E-3</v>
          </cell>
          <cell r="S13">
            <v>21.37055400662075</v>
          </cell>
          <cell r="T13">
            <v>25.644664807944899</v>
          </cell>
          <cell r="U13">
            <v>68.385772821186407</v>
          </cell>
          <cell r="Y13">
            <v>47.015218814565657</v>
          </cell>
          <cell r="Z13">
            <v>4.2741108013241504</v>
          </cell>
          <cell r="AA13">
            <v>55.563440417213954</v>
          </cell>
          <cell r="AE13">
            <v>51.289329615889798</v>
          </cell>
          <cell r="AF13">
            <v>4.2741108013241504</v>
          </cell>
          <cell r="AG13">
            <v>42.741108013241501</v>
          </cell>
          <cell r="AK13">
            <v>42.741108013241501</v>
          </cell>
          <cell r="AL13">
            <v>10.685277003310375</v>
          </cell>
          <cell r="AM13">
            <v>42.741108013241501</v>
          </cell>
          <cell r="AQ13">
            <v>21.510055720865306</v>
          </cell>
          <cell r="AS13">
            <v>68.832178306768981</v>
          </cell>
          <cell r="AV13">
            <v>47.322122585903678</v>
          </cell>
          <cell r="AW13">
            <v>4.3020111441730613</v>
          </cell>
          <cell r="AX13">
            <v>55.9261448742498</v>
          </cell>
          <cell r="BA13">
            <v>51.624133730076736</v>
          </cell>
          <cell r="BB13">
            <v>4.3020111441730613</v>
          </cell>
          <cell r="BC13">
            <v>43.020111441730613</v>
          </cell>
          <cell r="BF13">
            <v>43.020111441730613</v>
          </cell>
          <cell r="BG13">
            <v>10.755027860432653</v>
          </cell>
          <cell r="BH13">
            <v>43.020111441730613</v>
          </cell>
        </row>
        <row r="14">
          <cell r="O14">
            <v>1.0774332204610184E-2</v>
          </cell>
          <cell r="S14">
            <v>25.360480551986733</v>
          </cell>
          <cell r="T14">
            <v>30.432576662384079</v>
          </cell>
          <cell r="U14">
            <v>81.153537766357545</v>
          </cell>
          <cell r="Y14">
            <v>55.793057214370819</v>
          </cell>
          <cell r="Z14">
            <v>5.0720961103973465</v>
          </cell>
          <cell r="AA14">
            <v>65.937249435165512</v>
          </cell>
          <cell r="AE14">
            <v>60.865153324768158</v>
          </cell>
          <cell r="AF14">
            <v>5.0720961103973465</v>
          </cell>
          <cell r="AG14">
            <v>50.720961103973465</v>
          </cell>
          <cell r="AK14">
            <v>50.720961103973465</v>
          </cell>
          <cell r="AL14">
            <v>12.680240275993366</v>
          </cell>
          <cell r="AM14">
            <v>50.720961103973465</v>
          </cell>
          <cell r="AQ14">
            <v>25.577210353384974</v>
          </cell>
          <cell r="AS14">
            <v>81.847073130831916</v>
          </cell>
          <cell r="AV14">
            <v>56.269862777446953</v>
          </cell>
          <cell r="AW14">
            <v>5.1154420706769947</v>
          </cell>
          <cell r="AX14">
            <v>66.500746918800942</v>
          </cell>
          <cell r="BA14">
            <v>61.385304848123937</v>
          </cell>
          <cell r="BB14">
            <v>5.1154420706769947</v>
          </cell>
          <cell r="BC14">
            <v>51.154420706769947</v>
          </cell>
          <cell r="BF14">
            <v>51.154420706769947</v>
          </cell>
          <cell r="BG14">
            <v>12.788605176692487</v>
          </cell>
          <cell r="BH14">
            <v>51.154420706769947</v>
          </cell>
        </row>
        <row r="15">
          <cell r="O15">
            <v>1.3037726378374057E-2</v>
          </cell>
          <cell r="S15">
            <v>29.636777940779098</v>
          </cell>
          <cell r="T15">
            <v>35.564133528934917</v>
          </cell>
          <cell r="U15">
            <v>94.837689410493113</v>
          </cell>
          <cell r="Y15">
            <v>65.200911469714015</v>
          </cell>
          <cell r="Z15">
            <v>5.9273555881558195</v>
          </cell>
          <cell r="AA15">
            <v>77.055622646025654</v>
          </cell>
          <cell r="AE15">
            <v>71.128267057869834</v>
          </cell>
          <cell r="AF15">
            <v>5.9273555881558195</v>
          </cell>
          <cell r="AG15">
            <v>59.273555881558195</v>
          </cell>
          <cell r="AK15">
            <v>59.273555881558195</v>
          </cell>
          <cell r="AL15">
            <v>14.818388970389549</v>
          </cell>
          <cell r="AM15">
            <v>59.273555881558195</v>
          </cell>
          <cell r="AQ15">
            <v>29.956094431787314</v>
          </cell>
          <cell r="AS15">
            <v>95.859502181719392</v>
          </cell>
          <cell r="AV15">
            <v>65.903407749932086</v>
          </cell>
          <cell r="AW15">
            <v>5.991218886357462</v>
          </cell>
          <cell r="AX15">
            <v>77.885845522647017</v>
          </cell>
          <cell r="BA15">
            <v>71.894626636289544</v>
          </cell>
          <cell r="BB15">
            <v>5.991218886357462</v>
          </cell>
          <cell r="BC15">
            <v>59.912188863574627</v>
          </cell>
          <cell r="BF15">
            <v>59.912188863574627</v>
          </cell>
          <cell r="BG15">
            <v>14.978047215893657</v>
          </cell>
          <cell r="BH15">
            <v>59.912188863574627</v>
          </cell>
        </row>
        <row r="16">
          <cell r="O16">
            <v>1.5317052660720035E-2</v>
          </cell>
          <cell r="S16">
            <v>34.22</v>
          </cell>
          <cell r="T16">
            <v>41.064</v>
          </cell>
          <cell r="U16">
            <v>109.504</v>
          </cell>
          <cell r="Y16">
            <v>75.284000000000006</v>
          </cell>
          <cell r="Z16">
            <v>6.8440000000000003</v>
          </cell>
          <cell r="AA16">
            <v>88.971999999999994</v>
          </cell>
          <cell r="AE16">
            <v>82.128</v>
          </cell>
          <cell r="AF16">
            <v>6.8440000000000003</v>
          </cell>
          <cell r="AG16">
            <v>68.44</v>
          </cell>
          <cell r="AK16">
            <v>68.44</v>
          </cell>
          <cell r="AL16">
            <v>17.11</v>
          </cell>
          <cell r="AM16">
            <v>68.44</v>
          </cell>
          <cell r="AQ16">
            <v>34.666150996667959</v>
          </cell>
          <cell r="AS16">
            <v>110.93168318933748</v>
          </cell>
          <cell r="AV16">
            <v>76.265532192669525</v>
          </cell>
          <cell r="AW16">
            <v>6.9332301993335923</v>
          </cell>
          <cell r="AX16">
            <v>90.131992591336697</v>
          </cell>
          <cell r="BA16">
            <v>83.198762392003104</v>
          </cell>
          <cell r="BB16">
            <v>6.9332301993335923</v>
          </cell>
          <cell r="BC16">
            <v>69.332301993335918</v>
          </cell>
          <cell r="BF16">
            <v>69.332301993335918</v>
          </cell>
          <cell r="BG16">
            <v>17.333075498333979</v>
          </cell>
          <cell r="BH16">
            <v>69.332301993335918</v>
          </cell>
        </row>
        <row r="17">
          <cell r="O17">
            <v>1.7505889499081231E-2</v>
          </cell>
          <cell r="S17">
            <v>39.132175775983896</v>
          </cell>
          <cell r="T17">
            <v>46.958610931180672</v>
          </cell>
          <cell r="U17">
            <v>125.22296248314848</v>
          </cell>
          <cell r="Y17">
            <v>86.090786707164582</v>
          </cell>
          <cell r="Z17">
            <v>7.8264351551967799</v>
          </cell>
          <cell r="AA17">
            <v>101.74365701755814</v>
          </cell>
          <cell r="AE17">
            <v>93.917221862361345</v>
          </cell>
          <cell r="AF17">
            <v>7.8264351551967799</v>
          </cell>
          <cell r="AG17">
            <v>78.264351551967792</v>
          </cell>
          <cell r="AK17">
            <v>78.264351551967792</v>
          </cell>
          <cell r="AL17">
            <v>19.566087887991948</v>
          </cell>
          <cell r="AM17">
            <v>78.264351551967792</v>
          </cell>
          <cell r="AQ17">
            <v>39.731565373073195</v>
          </cell>
          <cell r="AS17">
            <v>127.14100919383424</v>
          </cell>
          <cell r="AV17">
            <v>87.409443820761041</v>
          </cell>
          <cell r="AW17">
            <v>7.9463130746146398</v>
          </cell>
          <cell r="AX17">
            <v>103.30206996999031</v>
          </cell>
          <cell r="BA17">
            <v>95.355756895375663</v>
          </cell>
          <cell r="BB17">
            <v>7.9463130746146398</v>
          </cell>
          <cell r="BC17">
            <v>79.46313074614639</v>
          </cell>
          <cell r="BF17">
            <v>79.46313074614639</v>
          </cell>
          <cell r="BG17">
            <v>19.865782686536598</v>
          </cell>
          <cell r="BH17">
            <v>79.46313074614639</v>
          </cell>
        </row>
        <row r="18">
          <cell r="O18">
            <v>1.9758444604241737E-2</v>
          </cell>
          <cell r="S18">
            <v>44.014183386548829</v>
          </cell>
          <cell r="T18">
            <v>52.817020063858592</v>
          </cell>
          <cell r="U18">
            <v>140.84538683695627</v>
          </cell>
          <cell r="Y18">
            <v>96.831203450407429</v>
          </cell>
          <cell r="Z18">
            <v>8.8028366773097666</v>
          </cell>
          <cell r="AA18">
            <v>114.43687680502696</v>
          </cell>
          <cell r="AE18">
            <v>105.63404012771718</v>
          </cell>
          <cell r="AF18">
            <v>8.8028366773097666</v>
          </cell>
          <cell r="AG18">
            <v>88.028366773097659</v>
          </cell>
          <cell r="AK18">
            <v>88.028366773097659</v>
          </cell>
          <cell r="AL18">
            <v>22.007091693274415</v>
          </cell>
          <cell r="AM18">
            <v>88.028366773097659</v>
          </cell>
          <cell r="AQ18">
            <v>44.78469081730605</v>
          </cell>
          <cell r="AS18">
            <v>143.31101061537936</v>
          </cell>
          <cell r="AV18">
            <v>98.526319798073303</v>
          </cell>
          <cell r="AW18">
            <v>8.95693816346121</v>
          </cell>
          <cell r="AX18">
            <v>116.44019612499572</v>
          </cell>
          <cell r="BA18">
            <v>107.48325796153451</v>
          </cell>
          <cell r="BB18">
            <v>8.95693816346121</v>
          </cell>
          <cell r="BC18">
            <v>89.5693816346121</v>
          </cell>
          <cell r="BF18">
            <v>89.5693816346121</v>
          </cell>
          <cell r="BG18">
            <v>22.392345408653025</v>
          </cell>
          <cell r="BH18">
            <v>89.5693816346121</v>
          </cell>
        </row>
        <row r="19">
          <cell r="O19">
            <v>2.1967002889512411E-2</v>
          </cell>
          <cell r="S19">
            <v>49.608148445452571</v>
          </cell>
          <cell r="T19">
            <v>59.529778134543079</v>
          </cell>
          <cell r="U19">
            <v>158.74607502544825</v>
          </cell>
          <cell r="Y19">
            <v>109.13792657999566</v>
          </cell>
          <cell r="Z19">
            <v>9.9216296890905156</v>
          </cell>
          <cell r="AA19">
            <v>128.9811859581767</v>
          </cell>
          <cell r="AE19">
            <v>119.05955626908616</v>
          </cell>
          <cell r="AF19">
            <v>9.9216296890905156</v>
          </cell>
          <cell r="AG19">
            <v>99.216296890905141</v>
          </cell>
          <cell r="AK19">
            <v>99.216296890905141</v>
          </cell>
          <cell r="AL19">
            <v>24.804074222726285</v>
          </cell>
          <cell r="AM19">
            <v>99.216296890905141</v>
          </cell>
          <cell r="AQ19">
            <v>50.588328298431051</v>
          </cell>
          <cell r="AS19">
            <v>161.88265055497939</v>
          </cell>
          <cell r="AV19">
            <v>111.29432225654831</v>
          </cell>
          <cell r="AW19">
            <v>10.117665659686212</v>
          </cell>
          <cell r="AX19">
            <v>131.52965357592075</v>
          </cell>
          <cell r="BA19">
            <v>121.41198791623451</v>
          </cell>
          <cell r="BB19">
            <v>10.117665659686212</v>
          </cell>
          <cell r="BC19">
            <v>101.1766565968621</v>
          </cell>
          <cell r="BF19">
            <v>101.1766565968621</v>
          </cell>
          <cell r="BG19">
            <v>25.294164149215526</v>
          </cell>
          <cell r="BH19">
            <v>101.1766565968621</v>
          </cell>
        </row>
        <row r="20">
          <cell r="O20">
            <v>2.4193301223156147E-2</v>
          </cell>
          <cell r="S20">
            <v>55.603611745940867</v>
          </cell>
          <cell r="T20">
            <v>66.724334095129038</v>
          </cell>
          <cell r="U20">
            <v>177.93155758701079</v>
          </cell>
          <cell r="Y20">
            <v>122.32794584106992</v>
          </cell>
          <cell r="Z20">
            <v>11.120722349188174</v>
          </cell>
          <cell r="AA20">
            <v>144.56939053944626</v>
          </cell>
          <cell r="AE20">
            <v>133.44866819025808</v>
          </cell>
          <cell r="AF20">
            <v>11.120722349188174</v>
          </cell>
          <cell r="AG20">
            <v>111.20722349188173</v>
          </cell>
          <cell r="AK20">
            <v>111.20722349188173</v>
          </cell>
          <cell r="AL20">
            <v>27.801805872970434</v>
          </cell>
          <cell r="AM20">
            <v>111.20722349188173</v>
          </cell>
          <cell r="AQ20">
            <v>56.825056445831279</v>
          </cell>
          <cell r="AS20">
            <v>181.8401806266601</v>
          </cell>
          <cell r="AV20">
            <v>125.01512418082883</v>
          </cell>
          <cell r="AW20">
            <v>11.365011289166256</v>
          </cell>
          <cell r="AX20">
            <v>147.74514675916134</v>
          </cell>
          <cell r="BA20">
            <v>136.38013546999505</v>
          </cell>
          <cell r="BB20">
            <v>11.365011289166256</v>
          </cell>
          <cell r="BC20">
            <v>113.65011289166256</v>
          </cell>
          <cell r="BF20">
            <v>113.65011289166256</v>
          </cell>
          <cell r="BG20">
            <v>28.41252822291564</v>
          </cell>
          <cell r="BH20">
            <v>113.65011289166256</v>
          </cell>
        </row>
        <row r="21">
          <cell r="O21">
            <v>2.644086706050551E-2</v>
          </cell>
          <cell r="S21">
            <v>59.761626351481041</v>
          </cell>
          <cell r="T21">
            <v>71.713951621777241</v>
          </cell>
          <cell r="U21">
            <v>191.23720432473934</v>
          </cell>
          <cell r="Y21">
            <v>131.47557797325831</v>
          </cell>
          <cell r="Z21">
            <v>11.952325270296209</v>
          </cell>
          <cell r="AA21">
            <v>155.38022851385071</v>
          </cell>
          <cell r="AE21">
            <v>143.42790324355448</v>
          </cell>
          <cell r="AF21">
            <v>11.952325270296209</v>
          </cell>
          <cell r="AG21">
            <v>119.52325270296208</v>
          </cell>
          <cell r="AK21">
            <v>119.52325270296208</v>
          </cell>
          <cell r="AL21">
            <v>29.880813175740521</v>
          </cell>
          <cell r="AM21">
            <v>119.52325270296208</v>
          </cell>
          <cell r="AQ21">
            <v>61.207457379388124</v>
          </cell>
          <cell r="AS21">
            <v>195.863863614042</v>
          </cell>
          <cell r="AV21">
            <v>134.6564062346539</v>
          </cell>
          <cell r="AW21">
            <v>12.241491475877625</v>
          </cell>
          <cell r="AX21">
            <v>159.13938918640912</v>
          </cell>
          <cell r="BA21">
            <v>146.89789771053148</v>
          </cell>
          <cell r="BB21">
            <v>12.241491475877625</v>
          </cell>
          <cell r="BC21">
            <v>122.41491475877625</v>
          </cell>
          <cell r="BF21">
            <v>122.41491475877625</v>
          </cell>
          <cell r="BG21">
            <v>30.603728689694062</v>
          </cell>
          <cell r="BH21">
            <v>122.41491475877625</v>
          </cell>
        </row>
        <row r="22">
          <cell r="O22">
            <v>2.8660305884555804E-2</v>
          </cell>
          <cell r="S22">
            <v>61.493098430389871</v>
          </cell>
          <cell r="T22">
            <v>73.791718116467848</v>
          </cell>
          <cell r="U22">
            <v>196.7779149772476</v>
          </cell>
          <cell r="Y22">
            <v>135.28481654685774</v>
          </cell>
          <cell r="Z22">
            <v>12.298619686077975</v>
          </cell>
          <cell r="AA22">
            <v>159.88205591901368</v>
          </cell>
          <cell r="AE22">
            <v>147.5834362329357</v>
          </cell>
          <cell r="AF22">
            <v>12.298619686077975</v>
          </cell>
          <cell r="AG22">
            <v>122.98619686077974</v>
          </cell>
          <cell r="AK22">
            <v>122.98619686077974</v>
          </cell>
          <cell r="AL22">
            <v>30.746549215194936</v>
          </cell>
          <cell r="AM22">
            <v>122.98619686077974</v>
          </cell>
          <cell r="AQ22">
            <v>63.119029271126387</v>
          </cell>
          <cell r="AS22">
            <v>201.98089366760445</v>
          </cell>
          <cell r="AV22">
            <v>138.86186439647807</v>
          </cell>
          <cell r="AW22">
            <v>12.623805854225278</v>
          </cell>
          <cell r="AX22">
            <v>164.1094761049286</v>
          </cell>
          <cell r="BA22">
            <v>151.48567025070332</v>
          </cell>
          <cell r="BB22">
            <v>12.623805854225278</v>
          </cell>
          <cell r="BC22">
            <v>126.23805854225277</v>
          </cell>
          <cell r="BF22">
            <v>126.23805854225277</v>
          </cell>
          <cell r="BG22">
            <v>31.559514635563193</v>
          </cell>
          <cell r="BH22">
            <v>126.23805854225277</v>
          </cell>
        </row>
        <row r="23">
          <cell r="O23">
            <v>3.0945612725679007E-2</v>
          </cell>
          <cell r="S23">
            <v>63.348844255686899</v>
          </cell>
          <cell r="T23">
            <v>76.018613106824276</v>
          </cell>
          <cell r="U23">
            <v>202.71630161819809</v>
          </cell>
          <cell r="Y23">
            <v>139.36745736251117</v>
          </cell>
          <cell r="Z23">
            <v>12.66976885113738</v>
          </cell>
          <cell r="AA23">
            <v>164.70699506478593</v>
          </cell>
          <cell r="AE23">
            <v>152.03722621364855</v>
          </cell>
          <cell r="AF23">
            <v>12.66976885113738</v>
          </cell>
          <cell r="AG23">
            <v>126.6976885113738</v>
          </cell>
          <cell r="AK23">
            <v>126.6976885113738</v>
          </cell>
          <cell r="AL23">
            <v>31.674422127843449</v>
          </cell>
          <cell r="AM23">
            <v>126.6976885113738</v>
          </cell>
          <cell r="AQ23">
            <v>65.164441509487972</v>
          </cell>
          <cell r="AS23">
            <v>208.52621283036152</v>
          </cell>
          <cell r="AV23">
            <v>143.36177132087354</v>
          </cell>
          <cell r="AW23">
            <v>13.032888301897595</v>
          </cell>
          <cell r="AX23">
            <v>169.42754792466872</v>
          </cell>
          <cell r="BA23">
            <v>156.39465962277112</v>
          </cell>
          <cell r="BB23">
            <v>13.032888301897595</v>
          </cell>
          <cell r="BC23">
            <v>130.32888301897594</v>
          </cell>
          <cell r="BF23">
            <v>130.32888301897594</v>
          </cell>
          <cell r="BG23">
            <v>32.582220754743986</v>
          </cell>
          <cell r="BH23">
            <v>130.32888301897594</v>
          </cell>
        </row>
        <row r="24">
          <cell r="O24">
            <v>3.3175988602594346E-2</v>
          </cell>
          <cell r="S24">
            <v>65.337783384452763</v>
          </cell>
          <cell r="T24">
            <v>78.40534006134331</v>
          </cell>
          <cell r="U24">
            <v>209.08090683024886</v>
          </cell>
          <cell r="Y24">
            <v>143.7431234457961</v>
          </cell>
          <cell r="Z24">
            <v>13.067556676890554</v>
          </cell>
          <cell r="AA24">
            <v>169.87823679957719</v>
          </cell>
          <cell r="AE24">
            <v>156.81068012268662</v>
          </cell>
          <cell r="AF24">
            <v>13.067556676890554</v>
          </cell>
          <cell r="AG24">
            <v>130.67556676890553</v>
          </cell>
          <cell r="AK24">
            <v>130.67556676890553</v>
          </cell>
          <cell r="AL24">
            <v>32.668891692226381</v>
          </cell>
          <cell r="AM24">
            <v>130.67556676890553</v>
          </cell>
          <cell r="AQ24">
            <v>67.359701125422347</v>
          </cell>
          <cell r="AS24">
            <v>215.55104360135152</v>
          </cell>
          <cell r="AV24">
            <v>148.19134247592919</v>
          </cell>
          <cell r="AW24">
            <v>13.47194022508447</v>
          </cell>
          <cell r="AX24">
            <v>175.13522292609812</v>
          </cell>
          <cell r="BA24">
            <v>161.66328270101363</v>
          </cell>
          <cell r="BB24">
            <v>13.47194022508447</v>
          </cell>
          <cell r="BC24">
            <v>134.71940225084469</v>
          </cell>
          <cell r="BF24">
            <v>134.71940225084469</v>
          </cell>
          <cell r="BG24">
            <v>33.679850562711174</v>
          </cell>
          <cell r="BH24">
            <v>134.71940225084469</v>
          </cell>
        </row>
        <row r="25">
          <cell r="O25">
            <v>3.5497790761797501E-2</v>
          </cell>
          <cell r="S25">
            <v>67.469475561264076</v>
          </cell>
          <cell r="T25">
            <v>80.963370673516891</v>
          </cell>
          <cell r="U25">
            <v>215.90232179604504</v>
          </cell>
          <cell r="Y25">
            <v>148.43284623478098</v>
          </cell>
          <cell r="Z25">
            <v>13.493895112252815</v>
          </cell>
          <cell r="AA25">
            <v>175.42063645928661</v>
          </cell>
          <cell r="AE25">
            <v>161.92674134703378</v>
          </cell>
          <cell r="AF25">
            <v>13.493895112252815</v>
          </cell>
          <cell r="AG25">
            <v>134.93895112252815</v>
          </cell>
          <cell r="AK25">
            <v>134.93895112252815</v>
          </cell>
          <cell r="AL25">
            <v>33.734737780632038</v>
          </cell>
          <cell r="AM25">
            <v>134.93895112252815</v>
          </cell>
          <cell r="AQ25">
            <v>69.707842113507596</v>
          </cell>
          <cell r="AS25">
            <v>223.06509476322429</v>
          </cell>
          <cell r="AV25">
            <v>153.35725264971671</v>
          </cell>
          <cell r="AW25">
            <v>13.941568422701518</v>
          </cell>
          <cell r="AX25">
            <v>181.24038949511976</v>
          </cell>
          <cell r="BA25">
            <v>167.29882107241824</v>
          </cell>
          <cell r="BB25">
            <v>13.941568422701518</v>
          </cell>
          <cell r="BC25">
            <v>139.41568422701519</v>
          </cell>
          <cell r="BF25">
            <v>139.41568422701519</v>
          </cell>
          <cell r="BG25">
            <v>34.853921056753798</v>
          </cell>
          <cell r="BH25">
            <v>139.41568422701519</v>
          </cell>
        </row>
        <row r="26">
          <cell r="O26">
            <v>3.7755389631242905E-2</v>
          </cell>
          <cell r="S26">
            <v>69.754166666666663</v>
          </cell>
          <cell r="T26">
            <v>83.704999999999998</v>
          </cell>
          <cell r="U26">
            <v>223.21333333333334</v>
          </cell>
          <cell r="Y26">
            <v>153.45916666666668</v>
          </cell>
          <cell r="Z26">
            <v>13.950833333333334</v>
          </cell>
          <cell r="AA26">
            <v>181.36083333333332</v>
          </cell>
          <cell r="AE26">
            <v>167.41</v>
          </cell>
          <cell r="AF26">
            <v>13.950833333333334</v>
          </cell>
          <cell r="AG26">
            <v>139.50833333333333</v>
          </cell>
          <cell r="AK26">
            <v>139.50833333333333</v>
          </cell>
          <cell r="AL26">
            <v>34.877083333333331</v>
          </cell>
          <cell r="AM26">
            <v>139.50833333333333</v>
          </cell>
          <cell r="AQ26">
            <v>72.230285479763552</v>
          </cell>
          <cell r="AS26">
            <v>231.13691353524337</v>
          </cell>
          <cell r="AV26">
            <v>158.90662805547981</v>
          </cell>
          <cell r="AW26">
            <v>14.44605709595271</v>
          </cell>
          <cell r="AX26">
            <v>187.79874224738521</v>
          </cell>
          <cell r="BA26">
            <v>173.35268515143252</v>
          </cell>
          <cell r="BB26">
            <v>14.44605709595271</v>
          </cell>
          <cell r="BC26">
            <v>144.4605709595271</v>
          </cell>
          <cell r="BF26">
            <v>144.4605709595271</v>
          </cell>
          <cell r="BG26">
            <v>36.115142739881776</v>
          </cell>
          <cell r="BH26">
            <v>144.4605709595271</v>
          </cell>
        </row>
        <row r="27">
          <cell r="O27">
            <v>4.0112466447051076E-2</v>
          </cell>
          <cell r="S27">
            <v>72.202837963529873</v>
          </cell>
          <cell r="T27">
            <v>86.643405556235848</v>
          </cell>
          <cell r="U27">
            <v>231.04908148329559</v>
          </cell>
          <cell r="Y27">
            <v>158.84624351976572</v>
          </cell>
          <cell r="Z27">
            <v>14.440567592705975</v>
          </cell>
          <cell r="AA27">
            <v>187.72737870517767</v>
          </cell>
          <cell r="AE27">
            <v>173.2868111124717</v>
          </cell>
          <cell r="AF27">
            <v>14.440567592705975</v>
          </cell>
          <cell r="AG27">
            <v>144.40567592705975</v>
          </cell>
          <cell r="AK27">
            <v>144.40567592705975</v>
          </cell>
          <cell r="AL27">
            <v>36.101418981764937</v>
          </cell>
          <cell r="AM27">
            <v>144.40567592705975</v>
          </cell>
          <cell r="AQ27">
            <v>74.928884243324433</v>
          </cell>
          <cell r="AS27">
            <v>239.7724295786382</v>
          </cell>
          <cell r="AV27">
            <v>164.84354533531376</v>
          </cell>
          <cell r="AW27">
            <v>14.985776848664887</v>
          </cell>
          <cell r="AX27">
            <v>194.81509903264353</v>
          </cell>
          <cell r="BA27">
            <v>179.82932218397863</v>
          </cell>
          <cell r="BB27">
            <v>14.985776848664887</v>
          </cell>
          <cell r="BC27">
            <v>149.85776848664887</v>
          </cell>
          <cell r="BF27">
            <v>149.85776848664887</v>
          </cell>
          <cell r="BG27">
            <v>37.464442121662216</v>
          </cell>
          <cell r="BH27">
            <v>149.85776848664887</v>
          </cell>
        </row>
        <row r="28">
          <cell r="O28">
            <v>4.2412156976184535E-2</v>
          </cell>
          <cell r="S28">
            <v>74.827258877982175</v>
          </cell>
          <cell r="T28">
            <v>89.792710653578609</v>
          </cell>
          <cell r="U28">
            <v>239.44722840954296</v>
          </cell>
          <cell r="Y28">
            <v>164.6199695315608</v>
          </cell>
          <cell r="Z28">
            <v>14.965451775596435</v>
          </cell>
          <cell r="AA28">
            <v>194.55087308275367</v>
          </cell>
          <cell r="AE28">
            <v>179.58542130715722</v>
          </cell>
          <cell r="AF28">
            <v>14.965451775596435</v>
          </cell>
          <cell r="AG28">
            <v>149.65451775596435</v>
          </cell>
          <cell r="AK28">
            <v>149.65451775596435</v>
          </cell>
          <cell r="AL28">
            <v>37.413629438991087</v>
          </cell>
          <cell r="AM28">
            <v>149.65451775596435</v>
          </cell>
          <cell r="AQ28">
            <v>77.828764789050041</v>
          </cell>
          <cell r="AS28">
            <v>249.05204732496014</v>
          </cell>
          <cell r="AV28">
            <v>171.2232825359101</v>
          </cell>
          <cell r="AW28">
            <v>15.565752957810009</v>
          </cell>
          <cell r="AX28">
            <v>202.35478845153014</v>
          </cell>
          <cell r="BA28">
            <v>186.78903549372009</v>
          </cell>
          <cell r="BB28">
            <v>15.565752957810009</v>
          </cell>
          <cell r="BC28">
            <v>155.65752957810008</v>
          </cell>
          <cell r="BF28">
            <v>155.65752957810008</v>
          </cell>
          <cell r="BG28">
            <v>38.91438239452502</v>
          </cell>
          <cell r="BH28">
            <v>155.65752957810008</v>
          </cell>
        </row>
        <row r="29">
          <cell r="O29">
            <v>4.4803316150605212E-2</v>
          </cell>
          <cell r="S29">
            <v>77.640043568617386</v>
          </cell>
          <cell r="T29">
            <v>93.168052282340867</v>
          </cell>
          <cell r="U29">
            <v>248.44813941957565</v>
          </cell>
          <cell r="Y29">
            <v>170.80809585095827</v>
          </cell>
          <cell r="Z29">
            <v>15.528008713723478</v>
          </cell>
          <cell r="AA29">
            <v>201.8641132784052</v>
          </cell>
          <cell r="AE29">
            <v>186.33610456468173</v>
          </cell>
          <cell r="AF29">
            <v>15.528008713723478</v>
          </cell>
          <cell r="AG29">
            <v>155.28008713723477</v>
          </cell>
          <cell r="AK29">
            <v>155.28008713723477</v>
          </cell>
          <cell r="AL29">
            <v>38.820021784308693</v>
          </cell>
          <cell r="AM29">
            <v>155.28008713723477</v>
          </cell>
          <cell r="AQ29">
            <v>80.932925284087403</v>
          </cell>
          <cell r="AS29">
            <v>258.9853609090797</v>
          </cell>
          <cell r="AV29">
            <v>178.05243562499228</v>
          </cell>
          <cell r="AW29">
            <v>16.186585056817481</v>
          </cell>
          <cell r="AX29">
            <v>210.42560573862724</v>
          </cell>
          <cell r="BA29">
            <v>194.23902068180976</v>
          </cell>
          <cell r="BB29">
            <v>16.186585056817481</v>
          </cell>
          <cell r="BC29">
            <v>161.86585056817481</v>
          </cell>
          <cell r="BF29">
            <v>161.86585056817481</v>
          </cell>
          <cell r="BG29">
            <v>40.466462642043702</v>
          </cell>
          <cell r="BH29">
            <v>161.86585056817481</v>
          </cell>
        </row>
        <row r="30">
          <cell r="O30">
            <v>4.7158644522793065E-2</v>
          </cell>
          <cell r="S30">
            <v>80.654711555868573</v>
          </cell>
          <cell r="T30">
            <v>96.785653867042285</v>
          </cell>
          <cell r="U30">
            <v>258.09507697877945</v>
          </cell>
          <cell r="Y30">
            <v>177.44036542291087</v>
          </cell>
          <cell r="Z30">
            <v>16.130942311173715</v>
          </cell>
          <cell r="AA30">
            <v>209.7022500452583</v>
          </cell>
          <cell r="AE30">
            <v>193.57130773408457</v>
          </cell>
          <cell r="AF30">
            <v>16.130942311173715</v>
          </cell>
          <cell r="AG30">
            <v>161.30942311173715</v>
          </cell>
          <cell r="AK30">
            <v>161.30942311173715</v>
          </cell>
          <cell r="AL30">
            <v>40.327355777934287</v>
          </cell>
          <cell r="AM30">
            <v>161.30942311173715</v>
          </cell>
          <cell r="AQ30">
            <v>84.268310096742027</v>
          </cell>
          <cell r="AS30">
            <v>269.65859230957449</v>
          </cell>
          <cell r="AV30">
            <v>185.39028221283246</v>
          </cell>
          <cell r="AW30">
            <v>16.853662019348405</v>
          </cell>
          <cell r="AX30">
            <v>219.09760625152927</v>
          </cell>
          <cell r="BA30">
            <v>202.24394423218084</v>
          </cell>
          <cell r="BB30">
            <v>16.853662019348405</v>
          </cell>
          <cell r="BC30">
            <v>168.53662019348405</v>
          </cell>
          <cell r="BF30">
            <v>168.53662019348405</v>
          </cell>
          <cell r="BG30">
            <v>42.134155048371014</v>
          </cell>
          <cell r="BH30">
            <v>168.53662019348405</v>
          </cell>
        </row>
        <row r="31">
          <cell r="O31">
            <v>4.95827247381328E-2</v>
          </cell>
          <cell r="S31">
            <v>83.885752702962094</v>
          </cell>
          <cell r="T31">
            <v>100.66290324355451</v>
          </cell>
          <cell r="U31">
            <v>268.43440864947871</v>
          </cell>
          <cell r="Y31">
            <v>184.54865594651662</v>
          </cell>
          <cell r="Z31">
            <v>16.77715054059242</v>
          </cell>
          <cell r="AA31">
            <v>218.10295702770145</v>
          </cell>
          <cell r="AE31">
            <v>201.32580648710902</v>
          </cell>
          <cell r="AF31">
            <v>16.77715054059242</v>
          </cell>
          <cell r="AG31">
            <v>167.77150540592419</v>
          </cell>
          <cell r="AK31">
            <v>167.77150540592419</v>
          </cell>
          <cell r="AL31">
            <v>41.942876351481047</v>
          </cell>
          <cell r="AM31">
            <v>167.77150540592419</v>
          </cell>
          <cell r="AQ31">
            <v>87.84169109520802</v>
          </cell>
          <cell r="AS31">
            <v>281.09341150466565</v>
          </cell>
          <cell r="AV31">
            <v>193.25172040945765</v>
          </cell>
          <cell r="AW31">
            <v>17.568338219041603</v>
          </cell>
          <cell r="AX31">
            <v>228.38839684754086</v>
          </cell>
          <cell r="BA31">
            <v>210.82005862849925</v>
          </cell>
          <cell r="BB31">
            <v>17.568338219041603</v>
          </cell>
          <cell r="BC31">
            <v>175.68338219041604</v>
          </cell>
          <cell r="BF31">
            <v>175.68338219041604</v>
          </cell>
          <cell r="BG31">
            <v>43.92084554760401</v>
          </cell>
          <cell r="BH31">
            <v>175.68338219041604</v>
          </cell>
        </row>
        <row r="32">
          <cell r="O32">
            <v>5.2006009248002472E-2</v>
          </cell>
          <cell r="S32">
            <v>87.348696860779739</v>
          </cell>
          <cell r="T32">
            <v>104.81843623293568</v>
          </cell>
          <cell r="U32">
            <v>279.51582995449519</v>
          </cell>
          <cell r="Y32">
            <v>192.16713309371545</v>
          </cell>
          <cell r="Z32">
            <v>17.469739372155949</v>
          </cell>
          <cell r="AA32">
            <v>227.10661183802733</v>
          </cell>
          <cell r="AE32">
            <v>209.63687246587136</v>
          </cell>
          <cell r="AF32">
            <v>17.469739372155949</v>
          </cell>
          <cell r="AG32">
            <v>174.69739372155948</v>
          </cell>
          <cell r="AK32">
            <v>174.69739372155948</v>
          </cell>
          <cell r="AL32">
            <v>43.67434843038987</v>
          </cell>
          <cell r="AM32">
            <v>174.69739372155948</v>
          </cell>
          <cell r="AQ32">
            <v>91.679683253462386</v>
          </cell>
          <cell r="AS32">
            <v>293.37498641107965</v>
          </cell>
          <cell r="AV32">
            <v>201.69530315761727</v>
          </cell>
          <cell r="AW32">
            <v>18.335936650692478</v>
          </cell>
          <cell r="AX32">
            <v>238.36717645900222</v>
          </cell>
          <cell r="BA32">
            <v>220.03123980830972</v>
          </cell>
          <cell r="BB32">
            <v>18.335936650692478</v>
          </cell>
          <cell r="BC32">
            <v>183.35936650692477</v>
          </cell>
          <cell r="BF32">
            <v>183.35936650692477</v>
          </cell>
          <cell r="BG32">
            <v>45.839841626731193</v>
          </cell>
          <cell r="BH32">
            <v>183.35936650692477</v>
          </cell>
        </row>
        <row r="33">
          <cell r="O33">
            <v>5.4461882151832876E-2</v>
          </cell>
          <cell r="S33">
            <v>89.836534085147122</v>
          </cell>
          <cell r="T33">
            <v>107.80384090217655</v>
          </cell>
          <cell r="U33">
            <v>287.47690907247079</v>
          </cell>
          <cell r="Y33">
            <v>197.6403749873237</v>
          </cell>
          <cell r="Z33">
            <v>17.967306817029424</v>
          </cell>
          <cell r="AA33">
            <v>233.57498862138252</v>
          </cell>
          <cell r="AE33">
            <v>215.60768180435309</v>
          </cell>
          <cell r="AF33">
            <v>17.967306817029424</v>
          </cell>
          <cell r="AG33">
            <v>179.67306817029424</v>
          </cell>
          <cell r="AK33">
            <v>179.67306817029424</v>
          </cell>
          <cell r="AL33">
            <v>44.918267042573561</v>
          </cell>
          <cell r="AM33">
            <v>179.67306817029424</v>
          </cell>
          <cell r="AQ33">
            <v>94.508573707587757</v>
          </cell>
          <cell r="AS33">
            <v>302.42743586428082</v>
          </cell>
          <cell r="AV33">
            <v>207.91886215669311</v>
          </cell>
          <cell r="AW33">
            <v>18.901714741517551</v>
          </cell>
          <cell r="AX33">
            <v>245.72229163972818</v>
          </cell>
          <cell r="BA33">
            <v>226.82057689821062</v>
          </cell>
          <cell r="BB33">
            <v>18.901714741517551</v>
          </cell>
          <cell r="BC33">
            <v>189.01714741517551</v>
          </cell>
          <cell r="BF33">
            <v>189.01714741517551</v>
          </cell>
          <cell r="BG33">
            <v>47.254286853793879</v>
          </cell>
          <cell r="BH33">
            <v>189.01714741517551</v>
          </cell>
        </row>
        <row r="34">
          <cell r="O34">
            <v>5.6964306222935066E-2</v>
          </cell>
          <cell r="S34">
            <v>91.888882784270351</v>
          </cell>
          <cell r="T34">
            <v>110.26665934112442</v>
          </cell>
          <cell r="U34">
            <v>294.04442490966511</v>
          </cell>
          <cell r="Y34">
            <v>202.15554212539479</v>
          </cell>
          <cell r="Z34">
            <v>18.377776556854069</v>
          </cell>
          <cell r="AA34">
            <v>238.91109523910291</v>
          </cell>
          <cell r="AE34">
            <v>220.53331868224885</v>
          </cell>
          <cell r="AF34">
            <v>18.377776556854069</v>
          </cell>
          <cell r="AG34">
            <v>183.7777655685407</v>
          </cell>
          <cell r="AK34">
            <v>183.7777655685407</v>
          </cell>
          <cell r="AL34">
            <v>45.944441392135175</v>
          </cell>
          <cell r="AM34">
            <v>183.7777655685407</v>
          </cell>
          <cell r="AQ34">
            <v>96.893324289530852</v>
          </cell>
          <cell r="AS34">
            <v>310.05863772649872</v>
          </cell>
          <cell r="AV34">
            <v>213.16531343696792</v>
          </cell>
          <cell r="AW34">
            <v>19.37866485790617</v>
          </cell>
          <cell r="AX34">
            <v>251.92264315278024</v>
          </cell>
          <cell r="BA34">
            <v>232.54397829487408</v>
          </cell>
          <cell r="BB34">
            <v>19.37866485790617</v>
          </cell>
          <cell r="BC34">
            <v>193.7866485790617</v>
          </cell>
          <cell r="BF34">
            <v>193.7866485790617</v>
          </cell>
          <cell r="BG34">
            <v>48.446662144765426</v>
          </cell>
          <cell r="BH34">
            <v>193.7866485790617</v>
          </cell>
        </row>
        <row r="35">
          <cell r="O35">
            <v>5.9450877863582829E-2</v>
          </cell>
          <cell r="S35">
            <v>94.005164674946599</v>
          </cell>
          <cell r="T35">
            <v>112.80619760993592</v>
          </cell>
          <cell r="U35">
            <v>300.8165269598291</v>
          </cell>
          <cell r="Y35">
            <v>206.81136228488253</v>
          </cell>
          <cell r="Z35">
            <v>18.801032934989319</v>
          </cell>
          <cell r="AA35">
            <v>244.41342815486115</v>
          </cell>
          <cell r="AE35">
            <v>225.61239521987184</v>
          </cell>
          <cell r="AF35">
            <v>18.801032934989319</v>
          </cell>
          <cell r="AG35">
            <v>188.0103293498932</v>
          </cell>
          <cell r="AK35">
            <v>188.0103293498932</v>
          </cell>
          <cell r="AL35">
            <v>47.002582337473299</v>
          </cell>
          <cell r="AM35">
            <v>188.0103293498932</v>
          </cell>
          <cell r="AQ35">
            <v>99.360103662027697</v>
          </cell>
          <cell r="AS35">
            <v>317.95233171848861</v>
          </cell>
          <cell r="AV35">
            <v>218.59222805646093</v>
          </cell>
          <cell r="AW35">
            <v>19.872020732405538</v>
          </cell>
          <cell r="AX35">
            <v>258.33626952127202</v>
          </cell>
          <cell r="BA35">
            <v>238.46424878886646</v>
          </cell>
          <cell r="BB35">
            <v>19.872020732405538</v>
          </cell>
          <cell r="BC35">
            <v>198.72020732405539</v>
          </cell>
          <cell r="BF35">
            <v>198.72020732405539</v>
          </cell>
          <cell r="BG35">
            <v>49.680051831013849</v>
          </cell>
          <cell r="BH35">
            <v>198.72020732405539</v>
          </cell>
        </row>
        <row r="36">
          <cell r="O36">
            <v>6.2042580364546449E-2</v>
          </cell>
          <cell r="S36">
            <v>96.275541666666669</v>
          </cell>
          <cell r="T36">
            <v>115.53064999999999</v>
          </cell>
          <cell r="U36">
            <v>308.08173333333337</v>
          </cell>
          <cell r="Y36">
            <v>211.80619166666668</v>
          </cell>
          <cell r="Z36">
            <v>19.255108333333336</v>
          </cell>
          <cell r="AA36">
            <v>250.31640833333336</v>
          </cell>
          <cell r="AE36">
            <v>231.06129999999999</v>
          </cell>
          <cell r="AF36">
            <v>19.255108333333336</v>
          </cell>
          <cell r="AG36">
            <v>192.55108333333334</v>
          </cell>
          <cell r="AK36">
            <v>192.55108333333334</v>
          </cell>
          <cell r="AL36">
            <v>48.137770833333335</v>
          </cell>
          <cell r="AM36">
            <v>192.55108333333334</v>
          </cell>
          <cell r="AQ36">
            <v>101.99920713554194</v>
          </cell>
          <cell r="AS36">
            <v>326.39746283373427</v>
          </cell>
          <cell r="AV36">
            <v>224.39825569819226</v>
          </cell>
          <cell r="AW36">
            <v>20.399841427108392</v>
          </cell>
          <cell r="AX36">
            <v>265.19793855240908</v>
          </cell>
          <cell r="BA36">
            <v>244.79809712530064</v>
          </cell>
          <cell r="BB36">
            <v>20.399841427108392</v>
          </cell>
          <cell r="BC36">
            <v>203.99841427108387</v>
          </cell>
          <cell r="BF36">
            <v>203.99841427108387</v>
          </cell>
          <cell r="BG36">
            <v>50.999603567770968</v>
          </cell>
          <cell r="BH36">
            <v>203.99841427108387</v>
          </cell>
        </row>
        <row r="37">
          <cell r="O37">
            <v>6.4558792151925587E-2</v>
          </cell>
          <cell r="S37">
            <v>98.711213085560459</v>
          </cell>
          <cell r="T37">
            <v>118.45345570267254</v>
          </cell>
          <cell r="U37">
            <v>315.8758818737935</v>
          </cell>
          <cell r="Y37">
            <v>217.16466878823303</v>
          </cell>
          <cell r="Z37">
            <v>19.742242617112094</v>
          </cell>
          <cell r="AA37">
            <v>256.6491540224572</v>
          </cell>
          <cell r="AE37">
            <v>236.90691140534508</v>
          </cell>
          <cell r="AF37">
            <v>19.742242617112094</v>
          </cell>
          <cell r="AG37">
            <v>197.42242617112092</v>
          </cell>
          <cell r="AK37">
            <v>197.42242617112092</v>
          </cell>
          <cell r="AL37">
            <v>49.35560654278023</v>
          </cell>
          <cell r="AM37">
            <v>197.42242617112092</v>
          </cell>
          <cell r="AQ37">
            <v>104.83551145630321</v>
          </cell>
          <cell r="AS37">
            <v>335.47363666017031</v>
          </cell>
          <cell r="AV37">
            <v>230.63812520386708</v>
          </cell>
          <cell r="AW37">
            <v>20.967102291260645</v>
          </cell>
          <cell r="AX37">
            <v>272.57232978638831</v>
          </cell>
          <cell r="BA37">
            <v>251.60522749512768</v>
          </cell>
          <cell r="BB37">
            <v>20.967102291260645</v>
          </cell>
          <cell r="BC37">
            <v>209.67102291260642</v>
          </cell>
          <cell r="BF37">
            <v>209.67102291260642</v>
          </cell>
          <cell r="BG37">
            <v>52.417755728151604</v>
          </cell>
          <cell r="BH37">
            <v>209.67102291260642</v>
          </cell>
        </row>
        <row r="38">
          <cell r="O38">
            <v>6.724895413735002E-2</v>
          </cell>
          <cell r="S38">
            <v>101.324192076472</v>
          </cell>
          <cell r="T38">
            <v>121.58903049176639</v>
          </cell>
          <cell r="U38">
            <v>324.23741464471044</v>
          </cell>
          <cell r="Y38">
            <v>222.91322256823841</v>
          </cell>
          <cell r="Z38">
            <v>20.264838415294403</v>
          </cell>
          <cell r="AA38">
            <v>263.44289939882719</v>
          </cell>
          <cell r="AE38">
            <v>243.17806098353279</v>
          </cell>
          <cell r="AF38">
            <v>20.264838415294403</v>
          </cell>
          <cell r="AG38">
            <v>202.648384152944</v>
          </cell>
          <cell r="AK38">
            <v>202.648384152944</v>
          </cell>
          <cell r="AL38">
            <v>50.662096038236001</v>
          </cell>
          <cell r="AM38">
            <v>202.648384152944</v>
          </cell>
          <cell r="AQ38">
            <v>107.86555953269874</v>
          </cell>
          <cell r="AS38">
            <v>345.16979050463601</v>
          </cell>
          <cell r="AV38">
            <v>237.30423097193722</v>
          </cell>
          <cell r="AW38">
            <v>21.573111906539751</v>
          </cell>
          <cell r="AX38">
            <v>280.45045478501669</v>
          </cell>
          <cell r="BA38">
            <v>258.87734287847695</v>
          </cell>
          <cell r="BB38">
            <v>21.573111906539751</v>
          </cell>
          <cell r="BC38">
            <v>215.73111906539748</v>
          </cell>
          <cell r="BF38">
            <v>215.73111906539748</v>
          </cell>
          <cell r="BG38">
            <v>53.93277976634937</v>
          </cell>
          <cell r="BH38">
            <v>215.73111906539748</v>
          </cell>
        </row>
        <row r="39">
          <cell r="O39">
            <v>6.9793783396860792E-2</v>
          </cell>
          <cell r="S39">
            <v>104.12736473158965</v>
          </cell>
          <cell r="T39">
            <v>124.95283767790758</v>
          </cell>
          <cell r="U39">
            <v>333.20756714108688</v>
          </cell>
          <cell r="Y39">
            <v>229.08020240949725</v>
          </cell>
          <cell r="Z39">
            <v>20.82547294631793</v>
          </cell>
          <cell r="AA39">
            <v>270.73114830213308</v>
          </cell>
          <cell r="AE39">
            <v>249.90567535581516</v>
          </cell>
          <cell r="AF39">
            <v>20.82547294631793</v>
          </cell>
          <cell r="AG39">
            <v>208.2547294631793</v>
          </cell>
          <cell r="AK39">
            <v>208.2547294631793</v>
          </cell>
          <cell r="AL39">
            <v>52.063682365794826</v>
          </cell>
          <cell r="AM39">
            <v>208.2547294631793</v>
          </cell>
          <cell r="AQ39">
            <v>111.12982110686744</v>
          </cell>
          <cell r="AS39">
            <v>355.61542754197581</v>
          </cell>
          <cell r="AV39">
            <v>244.48560643510837</v>
          </cell>
          <cell r="AW39">
            <v>22.225964221373488</v>
          </cell>
          <cell r="AX39">
            <v>288.93753487785534</v>
          </cell>
          <cell r="BA39">
            <v>266.71157065648185</v>
          </cell>
          <cell r="BB39">
            <v>22.225964221373488</v>
          </cell>
          <cell r="BC39">
            <v>222.25964221373488</v>
          </cell>
          <cell r="BF39">
            <v>222.25964221373488</v>
          </cell>
          <cell r="BG39">
            <v>55.56491055343372</v>
          </cell>
          <cell r="BH39">
            <v>222.25964221373488</v>
          </cell>
        </row>
        <row r="40">
          <cell r="O40">
            <v>7.2521263863890323E-2</v>
          </cell>
          <cell r="S40">
            <v>107.13455351447924</v>
          </cell>
          <cell r="T40">
            <v>128.56146421737509</v>
          </cell>
          <cell r="U40">
            <v>342.83057124633359</v>
          </cell>
          <cell r="Y40">
            <v>235.69601773185434</v>
          </cell>
          <cell r="Z40">
            <v>21.426910702895849</v>
          </cell>
          <cell r="AA40">
            <v>278.54983913764602</v>
          </cell>
          <cell r="AE40">
            <v>257.12292843475018</v>
          </cell>
          <cell r="AF40">
            <v>21.426910702895849</v>
          </cell>
          <cell r="AG40">
            <v>214.26910702895847</v>
          </cell>
          <cell r="AK40">
            <v>214.26910702895847</v>
          </cell>
          <cell r="AL40">
            <v>53.567276757239618</v>
          </cell>
          <cell r="AM40">
            <v>214.26910702895847</v>
          </cell>
          <cell r="AQ40">
            <v>114.61187933678818</v>
          </cell>
          <cell r="AS40">
            <v>366.75801387772225</v>
          </cell>
          <cell r="AV40">
            <v>252.14613454093401</v>
          </cell>
          <cell r="AW40">
            <v>22.922375867357641</v>
          </cell>
          <cell r="AX40">
            <v>297.9908862756493</v>
          </cell>
          <cell r="BA40">
            <v>275.06851040829167</v>
          </cell>
          <cell r="BB40">
            <v>22.922375867357641</v>
          </cell>
          <cell r="BC40">
            <v>229.22375867357636</v>
          </cell>
          <cell r="BF40">
            <v>229.22375867357636</v>
          </cell>
          <cell r="BG40">
            <v>57.305939668394089</v>
          </cell>
          <cell r="BH40">
            <v>229.22375867357636</v>
          </cell>
        </row>
        <row r="41">
          <cell r="O41">
            <v>7.5163170809093099E-2</v>
          </cell>
          <cell r="S41">
            <v>110.43535967813287</v>
          </cell>
          <cell r="T41">
            <v>132.52243161375944</v>
          </cell>
          <cell r="U41">
            <v>353.3931509700252</v>
          </cell>
          <cell r="Y41">
            <v>242.95779129189233</v>
          </cell>
          <cell r="Z41">
            <v>22.087071935626575</v>
          </cell>
          <cell r="AA41">
            <v>287.13193516314544</v>
          </cell>
          <cell r="AE41">
            <v>265.04486322751887</v>
          </cell>
          <cell r="AF41">
            <v>22.087071935626575</v>
          </cell>
          <cell r="AG41">
            <v>220.87071935626574</v>
          </cell>
          <cell r="AK41">
            <v>220.87071935626574</v>
          </cell>
          <cell r="AL41">
            <v>55.217679839066435</v>
          </cell>
          <cell r="AM41">
            <v>220.87071935626574</v>
          </cell>
          <cell r="AQ41">
            <v>118.44427153725438</v>
          </cell>
          <cell r="AS41">
            <v>379.02166891921405</v>
          </cell>
          <cell r="AV41">
            <v>260.57739738195966</v>
          </cell>
          <cell r="AW41">
            <v>23.688854307450878</v>
          </cell>
          <cell r="AX41">
            <v>307.95510599686139</v>
          </cell>
          <cell r="BA41">
            <v>284.26625168941052</v>
          </cell>
          <cell r="BB41">
            <v>23.688854307450878</v>
          </cell>
          <cell r="BC41">
            <v>236.88854307450876</v>
          </cell>
          <cell r="BF41">
            <v>236.88854307450876</v>
          </cell>
          <cell r="BG41">
            <v>59.22213576862719</v>
          </cell>
          <cell r="BH41">
            <v>236.88854307450876</v>
          </cell>
        </row>
        <row r="42">
          <cell r="O42">
            <v>7.7920265363990229E-2</v>
          </cell>
          <cell r="S42">
            <v>113.98268742707808</v>
          </cell>
          <cell r="T42">
            <v>136.77922491249367</v>
          </cell>
          <cell r="U42">
            <v>364.74459976664986</v>
          </cell>
          <cell r="Y42">
            <v>250.76191233957178</v>
          </cell>
          <cell r="Z42">
            <v>22.796537485415616</v>
          </cell>
          <cell r="AA42">
            <v>296.35498731040303</v>
          </cell>
          <cell r="AE42">
            <v>273.55844982498735</v>
          </cell>
          <cell r="AF42">
            <v>22.796537485415616</v>
          </cell>
          <cell r="AG42">
            <v>227.96537485415615</v>
          </cell>
          <cell r="AK42">
            <v>227.96537485415615</v>
          </cell>
          <cell r="AL42">
            <v>56.991343713539038</v>
          </cell>
          <cell r="AM42">
            <v>227.96537485415615</v>
          </cell>
          <cell r="AQ42">
            <v>122.54998763143902</v>
          </cell>
          <cell r="AS42">
            <v>392.15996042060488</v>
          </cell>
          <cell r="AV42">
            <v>269.60997278916585</v>
          </cell>
          <cell r="AW42">
            <v>24.509997526287805</v>
          </cell>
          <cell r="AX42">
            <v>318.62996784174152</v>
          </cell>
          <cell r="BA42">
            <v>294.1199703154536</v>
          </cell>
          <cell r="BB42">
            <v>24.509997526287805</v>
          </cell>
          <cell r="BC42">
            <v>245.09997526287805</v>
          </cell>
          <cell r="BF42">
            <v>245.09997526287805</v>
          </cell>
          <cell r="BG42">
            <v>61.274993815719512</v>
          </cell>
          <cell r="BH42">
            <v>245.09997526287805</v>
          </cell>
        </row>
        <row r="43">
          <cell r="O43">
            <v>8.0673512206510312E-2</v>
          </cell>
          <cell r="S43">
            <v>117.73813315415639</v>
          </cell>
          <cell r="T43">
            <v>141.28575978498765</v>
          </cell>
          <cell r="U43">
            <v>376.76202609330045</v>
          </cell>
          <cell r="Y43">
            <v>259.02389293914405</v>
          </cell>
          <cell r="Z43">
            <v>23.547626630831278</v>
          </cell>
          <cell r="AA43">
            <v>306.1191462008066</v>
          </cell>
          <cell r="AE43">
            <v>282.57151956997529</v>
          </cell>
          <cell r="AF43">
            <v>23.547626630831278</v>
          </cell>
          <cell r="AG43">
            <v>235.47626630831277</v>
          </cell>
          <cell r="AK43">
            <v>235.47626630831277</v>
          </cell>
          <cell r="AL43">
            <v>58.869066577078193</v>
          </cell>
          <cell r="AM43">
            <v>235.47626630831277</v>
          </cell>
          <cell r="AQ43">
            <v>126.91231973298908</v>
          </cell>
          <cell r="AS43">
            <v>406.11942314556507</v>
          </cell>
          <cell r="AV43">
            <v>279.20710341257598</v>
          </cell>
          <cell r="AW43">
            <v>25.382463946597817</v>
          </cell>
          <cell r="AX43">
            <v>329.97203130577162</v>
          </cell>
          <cell r="BA43">
            <v>304.58956735917377</v>
          </cell>
          <cell r="BB43">
            <v>25.382463946597817</v>
          </cell>
          <cell r="BC43">
            <v>253.82463946597815</v>
          </cell>
          <cell r="BF43">
            <v>253.82463946597815</v>
          </cell>
          <cell r="BG43">
            <v>63.456159866494538</v>
          </cell>
          <cell r="BH43">
            <v>253.82463946597815</v>
          </cell>
        </row>
        <row r="44">
          <cell r="O44">
            <v>8.3459202116850054E-2</v>
          </cell>
          <cell r="S44">
            <v>120.0219337141321</v>
          </cell>
          <cell r="T44">
            <v>144.02632045695853</v>
          </cell>
          <cell r="U44">
            <v>384.07018788522277</v>
          </cell>
          <cell r="Y44">
            <v>264.04825417109066</v>
          </cell>
          <cell r="Z44">
            <v>24.004386742826423</v>
          </cell>
          <cell r="AA44">
            <v>312.05702765674346</v>
          </cell>
          <cell r="AE44">
            <v>288.05264091391706</v>
          </cell>
          <cell r="AF44">
            <v>24.004386742826423</v>
          </cell>
          <cell r="AG44">
            <v>240.04386742826421</v>
          </cell>
          <cell r="AK44">
            <v>240.04386742826421</v>
          </cell>
          <cell r="AL44">
            <v>60.010966857066052</v>
          </cell>
          <cell r="AM44">
            <v>240.04386742826421</v>
          </cell>
          <cell r="AQ44">
            <v>129.7045246486681</v>
          </cell>
          <cell r="AS44">
            <v>415.05447887573797</v>
          </cell>
          <cell r="AV44">
            <v>285.34995422706987</v>
          </cell>
          <cell r="AW44">
            <v>25.940904929733623</v>
          </cell>
          <cell r="AX44">
            <v>337.23176408653705</v>
          </cell>
          <cell r="BA44">
            <v>311.29085915680349</v>
          </cell>
          <cell r="BB44">
            <v>25.940904929733623</v>
          </cell>
          <cell r="BC44">
            <v>259.4090492973362</v>
          </cell>
          <cell r="BF44">
            <v>259.4090492973362</v>
          </cell>
          <cell r="BG44">
            <v>64.852262324334049</v>
          </cell>
          <cell r="BH44">
            <v>259.4090492973362</v>
          </cell>
        </row>
        <row r="45">
          <cell r="O45">
            <v>8.6330676618022184E-2</v>
          </cell>
          <cell r="S45">
            <v>122.47614647019557</v>
          </cell>
          <cell r="T45">
            <v>146.97137576423469</v>
          </cell>
          <cell r="U45">
            <v>391.92366870462587</v>
          </cell>
          <cell r="Y45">
            <v>269.44752223443027</v>
          </cell>
          <cell r="Z45">
            <v>24.495229294039117</v>
          </cell>
          <cell r="AA45">
            <v>318.43798082250851</v>
          </cell>
          <cell r="AE45">
            <v>293.94275152846939</v>
          </cell>
          <cell r="AF45">
            <v>24.495229294039117</v>
          </cell>
          <cell r="AG45">
            <v>244.95229294039115</v>
          </cell>
          <cell r="AK45">
            <v>244.95229294039115</v>
          </cell>
          <cell r="AL45">
            <v>61.238073235097787</v>
          </cell>
          <cell r="AM45">
            <v>244.95229294039115</v>
          </cell>
          <cell r="AQ45">
            <v>132.69790793294456</v>
          </cell>
          <cell r="AS45">
            <v>424.63330538542266</v>
          </cell>
          <cell r="AV45">
            <v>291.93539745247801</v>
          </cell>
          <cell r="AW45">
            <v>26.539581586588916</v>
          </cell>
          <cell r="AX45">
            <v>345.01456062565586</v>
          </cell>
          <cell r="BA45">
            <v>318.47497903906697</v>
          </cell>
          <cell r="BB45">
            <v>26.539581586588916</v>
          </cell>
          <cell r="BC45">
            <v>265.39581586588912</v>
          </cell>
          <cell r="BF45">
            <v>265.39581586588912</v>
          </cell>
          <cell r="BG45">
            <v>66.34895396647228</v>
          </cell>
          <cell r="BH45">
            <v>265.39581586588912</v>
          </cell>
        </row>
        <row r="46">
          <cell r="O46">
            <v>8.9143981429012545E-2</v>
          </cell>
          <cell r="S46">
            <v>125.1134375</v>
          </cell>
          <cell r="T46">
            <v>150.13612499999999</v>
          </cell>
          <cell r="U46">
            <v>400.36300000000006</v>
          </cell>
          <cell r="Y46">
            <v>275.24956250000002</v>
          </cell>
          <cell r="Z46">
            <v>25.022687500000004</v>
          </cell>
          <cell r="AA46">
            <v>325.2949375</v>
          </cell>
          <cell r="AE46">
            <v>300.27224999999999</v>
          </cell>
          <cell r="AF46">
            <v>25.022687500000004</v>
          </cell>
          <cell r="AG46">
            <v>250.22687500000001</v>
          </cell>
          <cell r="AK46">
            <v>250.22687500000001</v>
          </cell>
          <cell r="AL46">
            <v>62.556718750000002</v>
          </cell>
          <cell r="AM46">
            <v>250.22687500000001</v>
          </cell>
          <cell r="AQ46">
            <v>135.91456521338165</v>
          </cell>
          <cell r="AS46">
            <v>434.92660868282132</v>
          </cell>
          <cell r="AV46">
            <v>299.01204346943962</v>
          </cell>
          <cell r="AW46">
            <v>27.182913042676333</v>
          </cell>
          <cell r="AX46">
            <v>353.37786955479226</v>
          </cell>
          <cell r="BA46">
            <v>326.19495651211594</v>
          </cell>
          <cell r="BB46">
            <v>27.182913042676333</v>
          </cell>
          <cell r="BC46">
            <v>271.8291304267633</v>
          </cell>
          <cell r="BF46">
            <v>271.8291304267633</v>
          </cell>
          <cell r="BG46">
            <v>67.957282606690825</v>
          </cell>
          <cell r="BH46">
            <v>271.8291304267633</v>
          </cell>
        </row>
        <row r="47">
          <cell r="O47">
            <v>9.2139911633706856E-2</v>
          </cell>
          <cell r="S47">
            <v>127.94741319121204</v>
          </cell>
          <cell r="T47">
            <v>153.53689582945444</v>
          </cell>
          <cell r="U47">
            <v>409.43172221187854</v>
          </cell>
          <cell r="Y47">
            <v>281.4843090206665</v>
          </cell>
          <cell r="Z47">
            <v>25.589482638242409</v>
          </cell>
          <cell r="AA47">
            <v>332.6632742971513</v>
          </cell>
          <cell r="AE47">
            <v>307.07379165890887</v>
          </cell>
          <cell r="AF47">
            <v>25.589482638242409</v>
          </cell>
          <cell r="AG47">
            <v>255.89482638242407</v>
          </cell>
          <cell r="AK47">
            <v>255.89482638242407</v>
          </cell>
          <cell r="AL47">
            <v>63.973706595606018</v>
          </cell>
          <cell r="AM47">
            <v>255.89482638242407</v>
          </cell>
          <cell r="AQ47">
            <v>139.35315501661964</v>
          </cell>
          <cell r="AS47">
            <v>445.93009605318281</v>
          </cell>
          <cell r="AV47">
            <v>306.5769410365632</v>
          </cell>
          <cell r="AW47">
            <v>27.870631003323926</v>
          </cell>
          <cell r="AX47">
            <v>362.31820304321104</v>
          </cell>
          <cell r="BA47">
            <v>334.44757203988712</v>
          </cell>
          <cell r="BB47">
            <v>27.870631003323926</v>
          </cell>
          <cell r="BC47">
            <v>278.70631003323928</v>
          </cell>
          <cell r="BF47">
            <v>278.70631003323928</v>
          </cell>
          <cell r="BG47">
            <v>69.676577508309819</v>
          </cell>
          <cell r="BH47">
            <v>278.70631003323928</v>
          </cell>
        </row>
        <row r="48">
          <cell r="O48">
            <v>9.4979888605077584E-2</v>
          </cell>
          <cell r="S48">
            <v>130.9926899717114</v>
          </cell>
          <cell r="T48">
            <v>157.19122796605367</v>
          </cell>
          <cell r="U48">
            <v>419.1766079094765</v>
          </cell>
          <cell r="Y48">
            <v>288.1839179377651</v>
          </cell>
          <cell r="Z48">
            <v>26.198537994342281</v>
          </cell>
          <cell r="AA48">
            <v>340.58099392644965</v>
          </cell>
          <cell r="AE48">
            <v>314.38245593210735</v>
          </cell>
          <cell r="AF48">
            <v>26.198537994342281</v>
          </cell>
          <cell r="AG48">
            <v>261.9853799434228</v>
          </cell>
          <cell r="AK48">
            <v>261.9853799434228</v>
          </cell>
          <cell r="AL48">
            <v>65.4963449858557</v>
          </cell>
          <cell r="AM48">
            <v>261.9853799434228</v>
          </cell>
          <cell r="AQ48">
            <v>143.06234485036646</v>
          </cell>
          <cell r="AS48">
            <v>457.79950352117271</v>
          </cell>
          <cell r="AV48">
            <v>314.73715867080625</v>
          </cell>
          <cell r="AW48">
            <v>28.612468970073294</v>
          </cell>
          <cell r="AX48">
            <v>371.96209661095281</v>
          </cell>
          <cell r="BA48">
            <v>343.34962764087948</v>
          </cell>
          <cell r="BB48">
            <v>28.612468970073294</v>
          </cell>
          <cell r="BC48">
            <v>286.12468970073292</v>
          </cell>
          <cell r="BF48">
            <v>286.12468970073292</v>
          </cell>
          <cell r="BG48">
            <v>71.531172425183229</v>
          </cell>
          <cell r="BH48">
            <v>286.12468970073292</v>
          </cell>
        </row>
        <row r="49">
          <cell r="O49">
            <v>9.8023700557206911E-2</v>
          </cell>
          <cell r="S49">
            <v>134.26496920540492</v>
          </cell>
          <cell r="T49">
            <v>161.1179630464859</v>
          </cell>
          <cell r="U49">
            <v>429.6479014572958</v>
          </cell>
          <cell r="Y49">
            <v>295.38293225189085</v>
          </cell>
          <cell r="Z49">
            <v>26.852993841080988</v>
          </cell>
          <cell r="AA49">
            <v>349.0889199340528</v>
          </cell>
          <cell r="AE49">
            <v>322.23592609297179</v>
          </cell>
          <cell r="AF49">
            <v>26.852993841080988</v>
          </cell>
          <cell r="AG49">
            <v>268.52993841080985</v>
          </cell>
          <cell r="AK49">
            <v>268.52993841080985</v>
          </cell>
          <cell r="AL49">
            <v>67.132484602702462</v>
          </cell>
          <cell r="AM49">
            <v>268.52993841080985</v>
          </cell>
          <cell r="AQ49">
            <v>147.01744102409847</v>
          </cell>
          <cell r="AS49">
            <v>470.45581127711512</v>
          </cell>
          <cell r="AV49">
            <v>323.43837025301667</v>
          </cell>
          <cell r="AW49">
            <v>29.403488204819695</v>
          </cell>
          <cell r="AX49">
            <v>382.245346662656</v>
          </cell>
          <cell r="BA49">
            <v>352.84185845783628</v>
          </cell>
          <cell r="BB49">
            <v>29.403488204819695</v>
          </cell>
          <cell r="BC49">
            <v>294.03488204819695</v>
          </cell>
          <cell r="BF49">
            <v>294.03488204819695</v>
          </cell>
          <cell r="BG49">
            <v>73.508720512049237</v>
          </cell>
          <cell r="BH49">
            <v>294.03488204819695</v>
          </cell>
        </row>
        <row r="50">
          <cell r="O50">
            <v>0.10097164890182056</v>
          </cell>
          <cell r="S50">
            <v>137.78111763595331</v>
          </cell>
          <cell r="T50">
            <v>165.33734116314398</v>
          </cell>
          <cell r="U50">
            <v>440.89957643505062</v>
          </cell>
          <cell r="Y50">
            <v>303.11845879909731</v>
          </cell>
          <cell r="Z50">
            <v>27.556223527190664</v>
          </cell>
          <cell r="AA50">
            <v>358.23090585347859</v>
          </cell>
          <cell r="AE50">
            <v>330.67468232628795</v>
          </cell>
          <cell r="AF50">
            <v>27.556223527190664</v>
          </cell>
          <cell r="AG50">
            <v>275.56223527190662</v>
          </cell>
          <cell r="AK50">
            <v>275.56223527190662</v>
          </cell>
          <cell r="AL50">
            <v>68.890558817976654</v>
          </cell>
          <cell r="AM50">
            <v>275.56223527190662</v>
          </cell>
          <cell r="AQ50">
            <v>151.28693265353729</v>
          </cell>
          <cell r="AS50">
            <v>484.11818449131937</v>
          </cell>
          <cell r="AV50">
            <v>332.83125183778208</v>
          </cell>
          <cell r="AW50">
            <v>30.257386530707461</v>
          </cell>
          <cell r="AX50">
            <v>393.34602489919695</v>
          </cell>
          <cell r="BA50">
            <v>363.08863836848951</v>
          </cell>
          <cell r="BB50">
            <v>30.257386530707461</v>
          </cell>
          <cell r="BC50">
            <v>302.57386530707458</v>
          </cell>
          <cell r="BF50">
            <v>302.57386530707458</v>
          </cell>
          <cell r="BG50">
            <v>75.643466326768646</v>
          </cell>
          <cell r="BH50">
            <v>302.57386530707458</v>
          </cell>
        </row>
        <row r="51">
          <cell r="O51">
            <v>0.10404307659583939</v>
          </cell>
          <cell r="S51">
            <v>141.55925378897561</v>
          </cell>
          <cell r="T51">
            <v>169.87110454677074</v>
          </cell>
          <cell r="U51">
            <v>452.98961212472199</v>
          </cell>
          <cell r="Y51">
            <v>311.43035833574635</v>
          </cell>
          <cell r="Z51">
            <v>28.311850757795124</v>
          </cell>
          <cell r="AA51">
            <v>368.0540598513366</v>
          </cell>
          <cell r="AE51">
            <v>339.74220909354148</v>
          </cell>
          <cell r="AF51">
            <v>28.311850757795124</v>
          </cell>
          <cell r="AG51">
            <v>283.11850757795122</v>
          </cell>
          <cell r="AK51">
            <v>283.11850757795122</v>
          </cell>
          <cell r="AL51">
            <v>70.779626894487805</v>
          </cell>
          <cell r="AM51">
            <v>283.11850757795122</v>
          </cell>
          <cell r="AQ51">
            <v>155.85272506135979</v>
          </cell>
          <cell r="AS51">
            <v>498.72872019635133</v>
          </cell>
          <cell r="AV51">
            <v>342.87599513499151</v>
          </cell>
          <cell r="AW51">
            <v>31.170545012271958</v>
          </cell>
          <cell r="AX51">
            <v>405.21708515953543</v>
          </cell>
          <cell r="BA51">
            <v>374.0465401472635</v>
          </cell>
          <cell r="BB51">
            <v>31.170545012271958</v>
          </cell>
          <cell r="BC51">
            <v>311.70545012271958</v>
          </cell>
          <cell r="BF51">
            <v>311.70545012271958</v>
          </cell>
          <cell r="BG51">
            <v>77.926362530679896</v>
          </cell>
          <cell r="BH51">
            <v>311.70545012271958</v>
          </cell>
        </row>
        <row r="52">
          <cell r="O52">
            <v>0.10817490323418767</v>
          </cell>
          <cell r="S52">
            <v>145.61884077365181</v>
          </cell>
          <cell r="T52">
            <v>174.74260892838217</v>
          </cell>
          <cell r="U52">
            <v>465.98029047568582</v>
          </cell>
          <cell r="Y52">
            <v>320.36144970203401</v>
          </cell>
          <cell r="Z52">
            <v>29.123768154730364</v>
          </cell>
          <cell r="AA52">
            <v>378.60898601149472</v>
          </cell>
          <cell r="AE52">
            <v>349.48521785676434</v>
          </cell>
          <cell r="AF52">
            <v>29.123768154730364</v>
          </cell>
          <cell r="AG52">
            <v>291.23768154730362</v>
          </cell>
          <cell r="AK52">
            <v>291.23768154730362</v>
          </cell>
          <cell r="AL52">
            <v>72.809420386825906</v>
          </cell>
          <cell r="AM52">
            <v>291.23768154730362</v>
          </cell>
          <cell r="AQ52">
            <v>160.7694729780622</v>
          </cell>
          <cell r="AS52">
            <v>514.46231352979908</v>
          </cell>
          <cell r="AV52">
            <v>353.69284055173688</v>
          </cell>
          <cell r="AW52">
            <v>32.153894595612442</v>
          </cell>
          <cell r="AX52">
            <v>418.00062974296173</v>
          </cell>
          <cell r="BA52">
            <v>385.84673514734925</v>
          </cell>
          <cell r="BB52">
            <v>32.153894595612442</v>
          </cell>
          <cell r="BC52">
            <v>321.53894595612439</v>
          </cell>
          <cell r="BF52">
            <v>321.53894595612439</v>
          </cell>
          <cell r="BG52">
            <v>80.384736489031098</v>
          </cell>
          <cell r="BH52">
            <v>321.53894595612439</v>
          </cell>
        </row>
        <row r="53">
          <cell r="O53">
            <v>0.1134111477853272</v>
          </cell>
          <cell r="S53">
            <v>149.98078595724377</v>
          </cell>
          <cell r="T53">
            <v>179.97694314869253</v>
          </cell>
          <cell r="U53">
            <v>479.93851506318009</v>
          </cell>
          <cell r="Y53">
            <v>329.95772910593632</v>
          </cell>
          <cell r="Z53">
            <v>29.996157191448756</v>
          </cell>
          <cell r="AA53">
            <v>389.95004348883378</v>
          </cell>
          <cell r="AE53">
            <v>359.95388629738505</v>
          </cell>
          <cell r="AF53">
            <v>29.996157191448756</v>
          </cell>
          <cell r="AG53">
            <v>299.96157191448754</v>
          </cell>
          <cell r="AK53">
            <v>299.96157191448754</v>
          </cell>
          <cell r="AL53">
            <v>74.990392978621884</v>
          </cell>
          <cell r="AM53">
            <v>299.96157191448754</v>
          </cell>
          <cell r="AQ53">
            <v>166.20494296515602</v>
          </cell>
          <cell r="AS53">
            <v>531.85581748849927</v>
          </cell>
          <cell r="AV53">
            <v>365.6508745233433</v>
          </cell>
          <cell r="AW53">
            <v>33.240988593031204</v>
          </cell>
          <cell r="AX53">
            <v>432.13285170940566</v>
          </cell>
          <cell r="BA53">
            <v>398.89186311637445</v>
          </cell>
          <cell r="BB53">
            <v>33.240988593031204</v>
          </cell>
          <cell r="BC53">
            <v>332.40988593031204</v>
          </cell>
          <cell r="BF53">
            <v>332.40988593031204</v>
          </cell>
          <cell r="BG53">
            <v>83.102471482578011</v>
          </cell>
          <cell r="BH53">
            <v>332.40988593031204</v>
          </cell>
        </row>
        <row r="54">
          <cell r="O54">
            <v>0.11885556976090773</v>
          </cell>
          <cell r="S54">
            <v>151.91133326152692</v>
          </cell>
          <cell r="T54">
            <v>182.29359991383231</v>
          </cell>
          <cell r="U54">
            <v>486.11626643688618</v>
          </cell>
          <cell r="Y54">
            <v>334.20493317535926</v>
          </cell>
          <cell r="Z54">
            <v>30.382266652305386</v>
          </cell>
          <cell r="AA54">
            <v>394.96946647996998</v>
          </cell>
          <cell r="AE54">
            <v>364.58719982766462</v>
          </cell>
          <cell r="AF54">
            <v>30.382266652305386</v>
          </cell>
          <cell r="AG54">
            <v>303.82266652305384</v>
          </cell>
          <cell r="AK54">
            <v>303.82266652305384</v>
          </cell>
          <cell r="AL54">
            <v>75.95566663076346</v>
          </cell>
          <cell r="AM54">
            <v>303.82266652305384</v>
          </cell>
          <cell r="AQ54">
            <v>169.13977192831604</v>
          </cell>
          <cell r="AS54">
            <v>541.24727017061139</v>
          </cell>
          <cell r="AV54">
            <v>372.10749824229532</v>
          </cell>
          <cell r="AW54">
            <v>33.827954385663212</v>
          </cell>
          <cell r="AX54">
            <v>439.7634070136217</v>
          </cell>
          <cell r="BA54">
            <v>405.93545262795851</v>
          </cell>
          <cell r="BB54">
            <v>33.827954385663212</v>
          </cell>
          <cell r="BC54">
            <v>338.27954385663207</v>
          </cell>
          <cell r="BF54">
            <v>338.27954385663207</v>
          </cell>
          <cell r="BG54">
            <v>84.569885964158019</v>
          </cell>
          <cell r="BH54">
            <v>338.27954385663207</v>
          </cell>
        </row>
        <row r="55">
          <cell r="O55">
            <v>0.12416192145151529</v>
          </cell>
          <cell r="S55">
            <v>153.97248395209459</v>
          </cell>
          <cell r="T55">
            <v>184.76698074251351</v>
          </cell>
          <cell r="U55">
            <v>492.71194864670269</v>
          </cell>
          <cell r="Y55">
            <v>338.7394646946081</v>
          </cell>
          <cell r="Z55">
            <v>30.794496790418918</v>
          </cell>
          <cell r="AA55">
            <v>400.32845827544594</v>
          </cell>
          <cell r="AE55">
            <v>369.53396148502702</v>
          </cell>
          <cell r="AF55">
            <v>30.794496790418918</v>
          </cell>
          <cell r="AG55">
            <v>307.94496790418918</v>
          </cell>
          <cell r="AK55">
            <v>307.94496790418918</v>
          </cell>
          <cell r="AL55">
            <v>76.986241976047296</v>
          </cell>
          <cell r="AM55">
            <v>307.94496790418918</v>
          </cell>
          <cell r="AQ55">
            <v>172.27297125972302</v>
          </cell>
          <cell r="AS55">
            <v>551.27350803111369</v>
          </cell>
          <cell r="AV55">
            <v>379.00053677139061</v>
          </cell>
          <cell r="AW55">
            <v>34.454594251944606</v>
          </cell>
          <cell r="AX55">
            <v>447.90972527527981</v>
          </cell>
          <cell r="BA55">
            <v>413.45513102333524</v>
          </cell>
          <cell r="BB55">
            <v>34.454594251944606</v>
          </cell>
          <cell r="BC55">
            <v>344.54594251944604</v>
          </cell>
          <cell r="BF55">
            <v>344.54594251944604</v>
          </cell>
          <cell r="BG55">
            <v>86.136485629861511</v>
          </cell>
          <cell r="BH55">
            <v>344.54594251944604</v>
          </cell>
        </row>
        <row r="56">
          <cell r="O56">
            <v>0.12984912837639301</v>
          </cell>
          <cell r="S56">
            <v>156.18600000000009</v>
          </cell>
          <cell r="T56">
            <v>187.42320000000009</v>
          </cell>
          <cell r="U56">
            <v>499.79520000000031</v>
          </cell>
          <cell r="Y56">
            <v>343.60920000000021</v>
          </cell>
          <cell r="Z56">
            <v>31.237200000000019</v>
          </cell>
          <cell r="AA56">
            <v>406.08360000000027</v>
          </cell>
          <cell r="AE56">
            <v>374.84640000000019</v>
          </cell>
          <cell r="AF56">
            <v>31.237200000000019</v>
          </cell>
          <cell r="AG56">
            <v>312.37200000000018</v>
          </cell>
          <cell r="AK56">
            <v>312.37200000000018</v>
          </cell>
          <cell r="AL56">
            <v>78.093000000000046</v>
          </cell>
          <cell r="AM56">
            <v>312.37200000000018</v>
          </cell>
          <cell r="AQ56">
            <v>175.57835386382646</v>
          </cell>
          <cell r="AS56">
            <v>561.85073236424466</v>
          </cell>
          <cell r="AV56">
            <v>386.27237850041826</v>
          </cell>
          <cell r="AW56">
            <v>35.115670772765291</v>
          </cell>
          <cell r="AX56">
            <v>456.50372004594885</v>
          </cell>
          <cell r="BA56">
            <v>421.38804927318347</v>
          </cell>
          <cell r="BB56">
            <v>35.115670772765291</v>
          </cell>
          <cell r="BC56">
            <v>351.15670772765293</v>
          </cell>
          <cell r="BF56">
            <v>351.15670772765293</v>
          </cell>
          <cell r="BG56">
            <v>87.789176931913232</v>
          </cell>
          <cell r="BH56">
            <v>351.15670772765293</v>
          </cell>
        </row>
        <row r="57">
          <cell r="O57">
            <v>0.13409452382022569</v>
          </cell>
          <cell r="S57">
            <v>158.56312480757083</v>
          </cell>
          <cell r="T57">
            <v>190.275749769085</v>
          </cell>
          <cell r="U57">
            <v>507.40199938422666</v>
          </cell>
          <cell r="Y57">
            <v>348.83887457665583</v>
          </cell>
          <cell r="Z57">
            <v>31.712624961514166</v>
          </cell>
          <cell r="AA57">
            <v>412.26412449968416</v>
          </cell>
          <cell r="AE57">
            <v>380.55149953816999</v>
          </cell>
          <cell r="AF57">
            <v>31.712624961514166</v>
          </cell>
          <cell r="AG57">
            <v>317.12624961514166</v>
          </cell>
          <cell r="AK57">
            <v>317.12624961514166</v>
          </cell>
          <cell r="AL57">
            <v>79.281562403785415</v>
          </cell>
          <cell r="AM57">
            <v>317.12624961514166</v>
          </cell>
          <cell r="AQ57">
            <v>179.15240835647111</v>
          </cell>
          <cell r="AS57">
            <v>573.28770674070756</v>
          </cell>
          <cell r="AV57">
            <v>394.13529838423642</v>
          </cell>
          <cell r="AW57">
            <v>35.830481671294223</v>
          </cell>
          <cell r="AX57">
            <v>465.79626172682487</v>
          </cell>
          <cell r="BA57">
            <v>429.96578005553067</v>
          </cell>
          <cell r="BB57">
            <v>35.830481671294223</v>
          </cell>
          <cell r="BC57">
            <v>358.30481671294223</v>
          </cell>
          <cell r="BF57">
            <v>358.30481671294223</v>
          </cell>
          <cell r="BG57">
            <v>89.576204178235557</v>
          </cell>
          <cell r="BH57">
            <v>358.30481671294223</v>
          </cell>
        </row>
        <row r="58">
          <cell r="O58">
            <v>0.13859430310817369</v>
          </cell>
          <cell r="S58">
            <v>161.11593083350442</v>
          </cell>
          <cell r="T58">
            <v>193.33911700020531</v>
          </cell>
          <cell r="U58">
            <v>515.57097866721415</v>
          </cell>
          <cell r="Y58">
            <v>354.45504783370978</v>
          </cell>
          <cell r="Z58">
            <v>32.223186166700884</v>
          </cell>
          <cell r="AA58">
            <v>418.9014201671115</v>
          </cell>
          <cell r="AE58">
            <v>386.67823400041061</v>
          </cell>
          <cell r="AF58">
            <v>32.223186166700884</v>
          </cell>
          <cell r="AG58">
            <v>322.23186166700884</v>
          </cell>
          <cell r="AK58">
            <v>322.23186166700884</v>
          </cell>
          <cell r="AL58">
            <v>80.557965416752211</v>
          </cell>
          <cell r="AM58">
            <v>322.23186166700884</v>
          </cell>
          <cell r="AQ58">
            <v>182.72069485847561</v>
          </cell>
          <cell r="AS58">
            <v>584.70622354712191</v>
          </cell>
          <cell r="AV58">
            <v>401.98552868864635</v>
          </cell>
          <cell r="AW58">
            <v>36.544138971695119</v>
          </cell>
          <cell r="AX58">
            <v>475.07380663203656</v>
          </cell>
          <cell r="BA58">
            <v>438.52966766034143</v>
          </cell>
          <cell r="BB58">
            <v>36.544138971695119</v>
          </cell>
          <cell r="BC58">
            <v>365.44138971695122</v>
          </cell>
          <cell r="BF58">
            <v>365.44138971695122</v>
          </cell>
          <cell r="BG58">
            <v>91.360347429237805</v>
          </cell>
          <cell r="BH58">
            <v>365.44138971695122</v>
          </cell>
        </row>
        <row r="59">
          <cell r="O59">
            <v>0.14291963103880514</v>
          </cell>
          <cell r="S59">
            <v>163.85738068176207</v>
          </cell>
          <cell r="T59">
            <v>196.62885681811449</v>
          </cell>
          <cell r="U59">
            <v>524.34361818163859</v>
          </cell>
          <cell r="Y59">
            <v>360.48623749987655</v>
          </cell>
          <cell r="Z59">
            <v>32.771476136352412</v>
          </cell>
          <cell r="AA59">
            <v>426.02918977258139</v>
          </cell>
          <cell r="AE59">
            <v>393.25771363622897</v>
          </cell>
          <cell r="AF59">
            <v>32.771476136352412</v>
          </cell>
          <cell r="AG59">
            <v>327.71476136352413</v>
          </cell>
          <cell r="AK59">
            <v>327.71476136352413</v>
          </cell>
          <cell r="AL59">
            <v>81.928690340881033</v>
          </cell>
          <cell r="AM59">
            <v>327.71476136352413</v>
          </cell>
          <cell r="AQ59">
            <v>186.56708016648162</v>
          </cell>
          <cell r="AS59">
            <v>597.01465653274113</v>
          </cell>
          <cell r="AV59">
            <v>410.44757636625957</v>
          </cell>
          <cell r="AW59">
            <v>37.313416033296321</v>
          </cell>
          <cell r="AX59">
            <v>485.07440843285224</v>
          </cell>
          <cell r="BA59">
            <v>447.7609923995559</v>
          </cell>
          <cell r="BB59">
            <v>37.313416033296321</v>
          </cell>
          <cell r="BC59">
            <v>373.13416033296323</v>
          </cell>
          <cell r="BF59">
            <v>373.13416033296323</v>
          </cell>
          <cell r="BG59">
            <v>93.283540083240808</v>
          </cell>
          <cell r="BH59">
            <v>373.13416033296323</v>
          </cell>
        </row>
        <row r="60">
          <cell r="O60">
            <v>0.14733609014843133</v>
          </cell>
          <cell r="S60">
            <v>166.80139268875928</v>
          </cell>
          <cell r="T60">
            <v>200.16167122651112</v>
          </cell>
          <cell r="U60">
            <v>533.76445660402976</v>
          </cell>
          <cell r="Y60">
            <v>366.96306391527042</v>
          </cell>
          <cell r="Z60">
            <v>33.36027853775186</v>
          </cell>
          <cell r="AA60">
            <v>433.68362099077416</v>
          </cell>
          <cell r="AE60">
            <v>400.32334245302224</v>
          </cell>
          <cell r="AF60">
            <v>33.36027853775186</v>
          </cell>
          <cell r="AG60">
            <v>333.60278537751856</v>
          </cell>
          <cell r="AK60">
            <v>333.60278537751856</v>
          </cell>
          <cell r="AL60">
            <v>83.400696344379639</v>
          </cell>
          <cell r="AM60">
            <v>333.60278537751856</v>
          </cell>
          <cell r="AQ60">
            <v>190.64058618859562</v>
          </cell>
          <cell r="AS60">
            <v>610.0498758035061</v>
          </cell>
          <cell r="AV60">
            <v>419.40928961491039</v>
          </cell>
          <cell r="AW60">
            <v>38.128117237719131</v>
          </cell>
          <cell r="AX60">
            <v>495.66552409034864</v>
          </cell>
          <cell r="BA60">
            <v>457.53740685262943</v>
          </cell>
          <cell r="BB60">
            <v>38.128117237719131</v>
          </cell>
          <cell r="BC60">
            <v>381.28117237719124</v>
          </cell>
          <cell r="BF60">
            <v>381.28117237719124</v>
          </cell>
          <cell r="BG60">
            <v>95.32029309429781</v>
          </cell>
          <cell r="BH60">
            <v>381.28117237719124</v>
          </cell>
        </row>
        <row r="61">
          <cell r="O61">
            <v>0.15176892907302175</v>
          </cell>
          <cell r="S61">
            <v>169.96291133987458</v>
          </cell>
          <cell r="T61">
            <v>203.95549360784949</v>
          </cell>
          <cell r="U61">
            <v>543.88131628759868</v>
          </cell>
          <cell r="Y61">
            <v>373.91840494772413</v>
          </cell>
          <cell r="Z61">
            <v>33.992582267974917</v>
          </cell>
          <cell r="AA61">
            <v>441.90356948367395</v>
          </cell>
          <cell r="AE61">
            <v>407.91098721569898</v>
          </cell>
          <cell r="AF61">
            <v>33.992582267974917</v>
          </cell>
          <cell r="AG61">
            <v>339.92582267974916</v>
          </cell>
          <cell r="AK61">
            <v>339.92582267974916</v>
          </cell>
          <cell r="AL61">
            <v>84.98145566993729</v>
          </cell>
          <cell r="AM61">
            <v>339.92582267974916</v>
          </cell>
          <cell r="AQ61">
            <v>195.00458216693619</v>
          </cell>
          <cell r="AS61">
            <v>624.01466293419583</v>
          </cell>
          <cell r="AV61">
            <v>429.01008076725964</v>
          </cell>
          <cell r="AW61">
            <v>39.000916433387239</v>
          </cell>
          <cell r="AX61">
            <v>507.0119136340341</v>
          </cell>
          <cell r="BA61">
            <v>468.01099720064678</v>
          </cell>
          <cell r="BB61">
            <v>39.000916433387239</v>
          </cell>
          <cell r="BC61">
            <v>390.00916433387238</v>
          </cell>
          <cell r="BF61">
            <v>390.00916433387238</v>
          </cell>
          <cell r="BG61">
            <v>97.502291083468094</v>
          </cell>
          <cell r="BH61">
            <v>390.00916433387238</v>
          </cell>
        </row>
        <row r="62">
          <cell r="O62">
            <v>0.15610521693288507</v>
          </cell>
          <cell r="S62">
            <v>173.35798287064335</v>
          </cell>
          <cell r="T62">
            <v>208.02957944477203</v>
          </cell>
          <cell r="U62">
            <v>554.74554518605873</v>
          </cell>
          <cell r="Y62">
            <v>381.38756231541544</v>
          </cell>
          <cell r="Z62">
            <v>34.671596574128671</v>
          </cell>
          <cell r="AA62">
            <v>450.73075546367272</v>
          </cell>
          <cell r="AE62">
            <v>416.05915888954405</v>
          </cell>
          <cell r="AF62">
            <v>34.671596574128671</v>
          </cell>
          <cell r="AG62">
            <v>346.71596574128671</v>
          </cell>
          <cell r="AK62">
            <v>346.71596574128671</v>
          </cell>
          <cell r="AL62">
            <v>86.678991435321677</v>
          </cell>
          <cell r="AM62">
            <v>346.71596574128671</v>
          </cell>
          <cell r="AQ62">
            <v>199.66833827718014</v>
          </cell>
          <cell r="AS62">
            <v>638.93868248697652</v>
          </cell>
          <cell r="AV62">
            <v>439.27034420979641</v>
          </cell>
          <cell r="AW62">
            <v>39.933667655436032</v>
          </cell>
          <cell r="AX62">
            <v>519.13767952066837</v>
          </cell>
          <cell r="BA62">
            <v>479.20401186523236</v>
          </cell>
          <cell r="BB62">
            <v>39.933667655436032</v>
          </cell>
          <cell r="BC62">
            <v>399.33667655436028</v>
          </cell>
          <cell r="BF62">
            <v>399.33667655436028</v>
          </cell>
          <cell r="BG62">
            <v>99.83416913859007</v>
          </cell>
          <cell r="BH62">
            <v>399.33667655436028</v>
          </cell>
        </row>
        <row r="63">
          <cell r="O63">
            <v>0.16064362584006381</v>
          </cell>
          <cell r="S63">
            <v>176.26575668089581</v>
          </cell>
          <cell r="T63">
            <v>211.51890801707495</v>
          </cell>
          <cell r="U63">
            <v>564.05042137886664</v>
          </cell>
          <cell r="Y63">
            <v>387.78466469797081</v>
          </cell>
          <cell r="Z63">
            <v>35.253151336179165</v>
          </cell>
          <cell r="AA63">
            <v>458.2909673703291</v>
          </cell>
          <cell r="AE63">
            <v>423.0378160341499</v>
          </cell>
          <cell r="AF63">
            <v>35.253151336179165</v>
          </cell>
          <cell r="AG63">
            <v>352.53151336179161</v>
          </cell>
          <cell r="AK63">
            <v>352.53151336179161</v>
          </cell>
          <cell r="AL63">
            <v>88.132878340447903</v>
          </cell>
          <cell r="AM63">
            <v>352.53151336179161</v>
          </cell>
          <cell r="AQ63">
            <v>203.7817608654062</v>
          </cell>
          <cell r="AS63">
            <v>652.10163476929995</v>
          </cell>
          <cell r="AV63">
            <v>448.31987390389367</v>
          </cell>
          <cell r="AW63">
            <v>40.756352173081247</v>
          </cell>
          <cell r="AX63">
            <v>529.83257825005614</v>
          </cell>
          <cell r="BA63">
            <v>489.07622607697482</v>
          </cell>
          <cell r="BB63">
            <v>40.756352173081247</v>
          </cell>
          <cell r="BC63">
            <v>407.5635217308124</v>
          </cell>
          <cell r="BF63">
            <v>407.5635217308124</v>
          </cell>
          <cell r="BG63">
            <v>101.8908804327031</v>
          </cell>
          <cell r="BH63">
            <v>407.5635217308124</v>
          </cell>
        </row>
        <row r="64">
          <cell r="O64">
            <v>0.16490270152469741</v>
          </cell>
          <cell r="S64">
            <v>178.73881683583994</v>
          </cell>
          <cell r="T64">
            <v>214.48658020300792</v>
          </cell>
          <cell r="U64">
            <v>571.96421387468786</v>
          </cell>
          <cell r="Y64">
            <v>393.22539703884792</v>
          </cell>
          <cell r="Z64">
            <v>35.747763367167991</v>
          </cell>
          <cell r="AA64">
            <v>464.72092377318387</v>
          </cell>
          <cell r="AE64">
            <v>428.97316040601584</v>
          </cell>
          <cell r="AF64">
            <v>35.747763367167991</v>
          </cell>
          <cell r="AG64">
            <v>357.47763367167988</v>
          </cell>
          <cell r="AK64">
            <v>357.47763367167988</v>
          </cell>
          <cell r="AL64">
            <v>89.369408417919971</v>
          </cell>
          <cell r="AM64">
            <v>357.47763367167988</v>
          </cell>
          <cell r="AQ64">
            <v>207.45206845071232</v>
          </cell>
          <cell r="AS64">
            <v>663.84661904227949</v>
          </cell>
          <cell r="AV64">
            <v>456.39455059156717</v>
          </cell>
          <cell r="AW64">
            <v>41.490413690142468</v>
          </cell>
          <cell r="AX64">
            <v>539.375377971852</v>
          </cell>
          <cell r="BA64">
            <v>497.88496428170953</v>
          </cell>
          <cell r="BB64">
            <v>41.490413690142468</v>
          </cell>
          <cell r="BC64">
            <v>414.90413690142464</v>
          </cell>
          <cell r="BF64">
            <v>414.90413690142464</v>
          </cell>
          <cell r="BG64">
            <v>103.72603422535616</v>
          </cell>
          <cell r="BH64">
            <v>414.90413690142464</v>
          </cell>
        </row>
        <row r="65">
          <cell r="O65">
            <v>0.16946746581842118</v>
          </cell>
          <cell r="S65">
            <v>181.39451966757071</v>
          </cell>
          <cell r="T65">
            <v>217.67342360108483</v>
          </cell>
          <cell r="U65">
            <v>580.4624629362263</v>
          </cell>
          <cell r="Y65">
            <v>399.0679432686556</v>
          </cell>
          <cell r="Z65">
            <v>36.278903933514144</v>
          </cell>
          <cell r="AA65">
            <v>471.62575113568386</v>
          </cell>
          <cell r="AE65">
            <v>435.34684720216967</v>
          </cell>
          <cell r="AF65">
            <v>36.278903933514144</v>
          </cell>
          <cell r="AG65">
            <v>362.78903933514141</v>
          </cell>
          <cell r="AK65">
            <v>362.78903933514141</v>
          </cell>
          <cell r="AL65">
            <v>90.697259833785353</v>
          </cell>
          <cell r="AM65">
            <v>362.78903933514141</v>
          </cell>
          <cell r="AQ65">
            <v>211.30696600252796</v>
          </cell>
          <cell r="AS65">
            <v>676.18229120808951</v>
          </cell>
          <cell r="AV65">
            <v>464.87532520556158</v>
          </cell>
          <cell r="AW65">
            <v>42.261393200505594</v>
          </cell>
          <cell r="AX65">
            <v>549.39811160657268</v>
          </cell>
          <cell r="BA65">
            <v>507.13671840606708</v>
          </cell>
          <cell r="BB65">
            <v>42.261393200505594</v>
          </cell>
          <cell r="BC65">
            <v>422.61393200505591</v>
          </cell>
          <cell r="BF65">
            <v>422.61393200505591</v>
          </cell>
          <cell r="BG65">
            <v>105.65348300126398</v>
          </cell>
          <cell r="BH65">
            <v>422.61393200505591</v>
          </cell>
        </row>
        <row r="66">
          <cell r="O66">
            <v>0.17399488324849974</v>
          </cell>
          <cell r="S66">
            <v>184.24633666666747</v>
          </cell>
          <cell r="T66">
            <v>221.09560400000098</v>
          </cell>
          <cell r="U66">
            <v>589.5882773333359</v>
          </cell>
          <cell r="Y66">
            <v>405.34194066666845</v>
          </cell>
          <cell r="Z66">
            <v>36.849267333333493</v>
          </cell>
          <cell r="AA66">
            <v>479.04047533333545</v>
          </cell>
          <cell r="AE66">
            <v>442.19120800000195</v>
          </cell>
          <cell r="AF66">
            <v>36.849267333333493</v>
          </cell>
          <cell r="AG66">
            <v>368.49267333333495</v>
          </cell>
          <cell r="AK66">
            <v>368.49267333333495</v>
          </cell>
          <cell r="AL66">
            <v>92.123168333333737</v>
          </cell>
          <cell r="AM66">
            <v>368.49267333333495</v>
          </cell>
          <cell r="AQ66">
            <v>215.47009642789527</v>
          </cell>
          <cell r="AS66">
            <v>689.50430856926482</v>
          </cell>
          <cell r="AV66">
            <v>474.03421214136961</v>
          </cell>
          <cell r="AW66">
            <v>43.094019285579051</v>
          </cell>
          <cell r="AX66">
            <v>560.22225071252774</v>
          </cell>
          <cell r="BA66">
            <v>517.12823142694867</v>
          </cell>
          <cell r="BB66">
            <v>43.094019285579051</v>
          </cell>
          <cell r="BC66">
            <v>430.94019285579054</v>
          </cell>
          <cell r="BF66">
            <v>430.94019285579054</v>
          </cell>
          <cell r="BG66">
            <v>107.73504821394764</v>
          </cell>
          <cell r="BH66">
            <v>430.94019285579054</v>
          </cell>
        </row>
        <row r="67">
          <cell r="O67">
            <v>0.1787994695476772</v>
          </cell>
          <cell r="S67">
            <v>187.30873224380787</v>
          </cell>
          <cell r="T67">
            <v>224.77047869256944</v>
          </cell>
          <cell r="U67">
            <v>599.38794318018518</v>
          </cell>
          <cell r="Y67">
            <v>412.07921093637736</v>
          </cell>
          <cell r="Z67">
            <v>37.461746448761573</v>
          </cell>
          <cell r="AA67">
            <v>487.00270383390045</v>
          </cell>
          <cell r="AE67">
            <v>449.54095738513888</v>
          </cell>
          <cell r="AF67">
            <v>37.461746448761573</v>
          </cell>
          <cell r="AG67">
            <v>374.61746448761573</v>
          </cell>
          <cell r="AK67">
            <v>374.61746448761573</v>
          </cell>
          <cell r="AL67">
            <v>93.654366121903934</v>
          </cell>
          <cell r="AM67">
            <v>374.61746448761573</v>
          </cell>
          <cell r="AQ67">
            <v>219.8994932419937</v>
          </cell>
          <cell r="AS67">
            <v>703.6783783743798</v>
          </cell>
          <cell r="AV67">
            <v>483.77888513238622</v>
          </cell>
          <cell r="AW67">
            <v>43.979898648398738</v>
          </cell>
          <cell r="AX67">
            <v>571.73868242918365</v>
          </cell>
          <cell r="BA67">
            <v>527.75878378078482</v>
          </cell>
          <cell r="BB67">
            <v>43.979898648398738</v>
          </cell>
          <cell r="BC67">
            <v>439.79898648398739</v>
          </cell>
          <cell r="BF67">
            <v>439.79898648398739</v>
          </cell>
          <cell r="BG67">
            <v>109.94974662099685</v>
          </cell>
          <cell r="BH67">
            <v>439.79898648398739</v>
          </cell>
        </row>
        <row r="68">
          <cell r="O68">
            <v>0.18340586819184876</v>
          </cell>
          <cell r="S68">
            <v>190.74992479239168</v>
          </cell>
          <cell r="T68">
            <v>228.89990975087002</v>
          </cell>
          <cell r="U68">
            <v>610.39975933565336</v>
          </cell>
          <cell r="Y68">
            <v>419.6498345432617</v>
          </cell>
          <cell r="Z68">
            <v>38.149984958478335</v>
          </cell>
          <cell r="AA68">
            <v>495.94980446021839</v>
          </cell>
          <cell r="AE68">
            <v>457.79981950174005</v>
          </cell>
          <cell r="AF68">
            <v>38.149984958478335</v>
          </cell>
          <cell r="AG68">
            <v>381.49984958478336</v>
          </cell>
          <cell r="AK68">
            <v>381.49984958478336</v>
          </cell>
          <cell r="AL68">
            <v>95.374962396195841</v>
          </cell>
          <cell r="AM68">
            <v>381.49984958478336</v>
          </cell>
          <cell r="AQ68">
            <v>224.85591016153063</v>
          </cell>
          <cell r="AS68">
            <v>719.53891251689799</v>
          </cell>
          <cell r="AV68">
            <v>494.68300235536736</v>
          </cell>
          <cell r="AW68">
            <v>44.971182032306125</v>
          </cell>
          <cell r="AX68">
            <v>584.62536641997963</v>
          </cell>
          <cell r="BA68">
            <v>539.65418438767347</v>
          </cell>
          <cell r="BB68">
            <v>44.971182032306125</v>
          </cell>
          <cell r="BC68">
            <v>449.71182032306126</v>
          </cell>
          <cell r="BF68">
            <v>449.71182032306126</v>
          </cell>
          <cell r="BG68">
            <v>112.42795508076532</v>
          </cell>
          <cell r="BH68">
            <v>449.71182032306126</v>
          </cell>
        </row>
        <row r="69">
          <cell r="O69">
            <v>0.18816594496836858</v>
          </cell>
          <cell r="S69">
            <v>194.29232355146269</v>
          </cell>
          <cell r="T69">
            <v>233.15078826175522</v>
          </cell>
          <cell r="U69">
            <v>621.7354353646806</v>
          </cell>
          <cell r="Y69">
            <v>427.44311181321797</v>
          </cell>
          <cell r="Z69">
            <v>38.858464710292537</v>
          </cell>
          <cell r="AA69">
            <v>505.16004123380299</v>
          </cell>
          <cell r="AE69">
            <v>466.30157652351045</v>
          </cell>
          <cell r="AF69">
            <v>38.858464710292537</v>
          </cell>
          <cell r="AG69">
            <v>388.58464710292537</v>
          </cell>
          <cell r="AK69">
            <v>388.58464710292537</v>
          </cell>
          <cell r="AL69">
            <v>97.146161775731343</v>
          </cell>
          <cell r="AM69">
            <v>388.58464710292537</v>
          </cell>
          <cell r="AQ69">
            <v>229.92667583543027</v>
          </cell>
          <cell r="AS69">
            <v>735.7653626733769</v>
          </cell>
          <cell r="AV69">
            <v>505.83868683794668</v>
          </cell>
          <cell r="AW69">
            <v>45.985335167086056</v>
          </cell>
          <cell r="AX69">
            <v>597.80935717211867</v>
          </cell>
          <cell r="BA69">
            <v>551.82402200503259</v>
          </cell>
          <cell r="BB69">
            <v>45.985335167086056</v>
          </cell>
          <cell r="BC69">
            <v>459.85335167086055</v>
          </cell>
          <cell r="BF69">
            <v>459.85335167086055</v>
          </cell>
          <cell r="BG69">
            <v>114.96333791771514</v>
          </cell>
          <cell r="BH69">
            <v>459.85335167086055</v>
          </cell>
        </row>
        <row r="70">
          <cell r="O70">
            <v>0.19281858261446153</v>
          </cell>
          <cell r="S70">
            <v>198.09620769227621</v>
          </cell>
          <cell r="T70">
            <v>237.71544923073145</v>
          </cell>
          <cell r="U70">
            <v>633.90786461528387</v>
          </cell>
          <cell r="Y70">
            <v>435.81165692300772</v>
          </cell>
          <cell r="Z70">
            <v>39.619241538455242</v>
          </cell>
          <cell r="AA70">
            <v>515.0501399999182</v>
          </cell>
          <cell r="AE70">
            <v>475.4308984614629</v>
          </cell>
          <cell r="AF70">
            <v>39.619241538455242</v>
          </cell>
          <cell r="AG70">
            <v>396.19241538455242</v>
          </cell>
          <cell r="AK70">
            <v>396.19241538455242</v>
          </cell>
          <cell r="AL70">
            <v>99.048103846138105</v>
          </cell>
          <cell r="AM70">
            <v>396.19241538455242</v>
          </cell>
          <cell r="AQ70">
            <v>235.37116780734357</v>
          </cell>
          <cell r="AS70">
            <v>753.18773698349946</v>
          </cell>
          <cell r="AV70">
            <v>517.81656917615589</v>
          </cell>
          <cell r="AW70">
            <v>47.074233561468716</v>
          </cell>
          <cell r="AX70">
            <v>611.9650362990933</v>
          </cell>
          <cell r="BA70">
            <v>564.89080273762454</v>
          </cell>
          <cell r="BB70">
            <v>47.074233561468716</v>
          </cell>
          <cell r="BC70">
            <v>470.74233561468714</v>
          </cell>
          <cell r="BF70">
            <v>470.74233561468714</v>
          </cell>
          <cell r="BG70">
            <v>117.68558390367178</v>
          </cell>
          <cell r="BH70">
            <v>470.74233561468714</v>
          </cell>
        </row>
        <row r="71">
          <cell r="O71">
            <v>0.1975350048250458</v>
          </cell>
          <cell r="S71">
            <v>202.18085771038787</v>
          </cell>
          <cell r="T71">
            <v>242.61702925246544</v>
          </cell>
          <cell r="U71">
            <v>646.97874467324118</v>
          </cell>
          <cell r="Y71">
            <v>444.79788696285334</v>
          </cell>
          <cell r="Z71">
            <v>40.436171542077574</v>
          </cell>
          <cell r="AA71">
            <v>525.67023004700843</v>
          </cell>
          <cell r="AE71">
            <v>485.23405850493089</v>
          </cell>
          <cell r="AF71">
            <v>40.436171542077574</v>
          </cell>
          <cell r="AG71">
            <v>404.36171542077574</v>
          </cell>
          <cell r="AK71">
            <v>404.36171542077574</v>
          </cell>
          <cell r="AL71">
            <v>101.09042885519393</v>
          </cell>
          <cell r="AM71">
            <v>404.36171542077574</v>
          </cell>
          <cell r="AQ71">
            <v>241.16508412588098</v>
          </cell>
          <cell r="AS71">
            <v>771.72826920281909</v>
          </cell>
          <cell r="AV71">
            <v>530.56318507693823</v>
          </cell>
          <cell r="AW71">
            <v>48.233016825176193</v>
          </cell>
          <cell r="AX71">
            <v>627.02921872729053</v>
          </cell>
          <cell r="BA71">
            <v>578.79620190211438</v>
          </cell>
          <cell r="BB71">
            <v>48.233016825176193</v>
          </cell>
          <cell r="BC71">
            <v>482.33016825176196</v>
          </cell>
          <cell r="BF71">
            <v>482.33016825176196</v>
          </cell>
          <cell r="BG71">
            <v>120.58254206294049</v>
          </cell>
          <cell r="BH71">
            <v>482.33016825176196</v>
          </cell>
        </row>
        <row r="72">
          <cell r="O72">
            <v>0.2022342003924712</v>
          </cell>
          <cell r="S72">
            <v>206.56697473358383</v>
          </cell>
          <cell r="T72">
            <v>247.88036968030059</v>
          </cell>
          <cell r="U72">
            <v>661.01431914746831</v>
          </cell>
          <cell r="Y72">
            <v>454.44734441388448</v>
          </cell>
          <cell r="Z72">
            <v>41.31339494671677</v>
          </cell>
          <cell r="AA72">
            <v>537.07413430731799</v>
          </cell>
          <cell r="AE72">
            <v>495.76073936060118</v>
          </cell>
          <cell r="AF72">
            <v>41.31339494671677</v>
          </cell>
          <cell r="AG72">
            <v>413.13394946716767</v>
          </cell>
          <cell r="AK72">
            <v>413.13394946716767</v>
          </cell>
          <cell r="AL72">
            <v>103.28348736679192</v>
          </cell>
          <cell r="AM72">
            <v>413.13394946716767</v>
          </cell>
          <cell r="AQ72">
            <v>247.37118308427742</v>
          </cell>
          <cell r="AS72">
            <v>791.58778586968776</v>
          </cell>
          <cell r="AV72">
            <v>544.21660278541037</v>
          </cell>
          <cell r="AW72">
            <v>49.474236616855485</v>
          </cell>
          <cell r="AX72">
            <v>643.16507601912133</v>
          </cell>
          <cell r="BA72">
            <v>593.69083940226574</v>
          </cell>
          <cell r="BB72">
            <v>49.474236616855485</v>
          </cell>
          <cell r="BC72">
            <v>494.74236616855484</v>
          </cell>
          <cell r="BF72">
            <v>494.74236616855484</v>
          </cell>
          <cell r="BG72">
            <v>123.68559154213871</v>
          </cell>
          <cell r="BH72">
            <v>494.74236616855484</v>
          </cell>
        </row>
        <row r="73">
          <cell r="O73">
            <v>0.20690779383138491</v>
          </cell>
          <cell r="S73">
            <v>211.62353090611001</v>
          </cell>
          <cell r="T73">
            <v>253.94823708733199</v>
          </cell>
          <cell r="U73">
            <v>677.19529889955209</v>
          </cell>
          <cell r="Y73">
            <v>465.57176799344205</v>
          </cell>
          <cell r="Z73">
            <v>42.324706181222005</v>
          </cell>
          <cell r="AA73">
            <v>550.22118035588608</v>
          </cell>
          <cell r="AE73">
            <v>507.89647417466398</v>
          </cell>
          <cell r="AF73">
            <v>42.324706181222005</v>
          </cell>
          <cell r="AG73">
            <v>423.24706181222001</v>
          </cell>
          <cell r="AK73">
            <v>423.24706181222001</v>
          </cell>
          <cell r="AL73">
            <v>105.811765453055</v>
          </cell>
          <cell r="AM73">
            <v>423.24706181222001</v>
          </cell>
          <cell r="AQ73">
            <v>254.42104646313859</v>
          </cell>
          <cell r="AS73">
            <v>814.14734868204357</v>
          </cell>
          <cell r="AV73">
            <v>559.72630221890495</v>
          </cell>
          <cell r="AW73">
            <v>50.884209292627723</v>
          </cell>
          <cell r="AX73">
            <v>661.49472080416047</v>
          </cell>
          <cell r="BA73">
            <v>610.61051151153265</v>
          </cell>
          <cell r="BB73">
            <v>50.884209292627723</v>
          </cell>
          <cell r="BC73">
            <v>508.84209292627719</v>
          </cell>
          <cell r="BF73">
            <v>508.84209292627719</v>
          </cell>
          <cell r="BG73">
            <v>127.2105232315693</v>
          </cell>
          <cell r="BH73">
            <v>508.84209292627719</v>
          </cell>
        </row>
        <row r="74">
          <cell r="O74">
            <v>0.21165368824198721</v>
          </cell>
          <cell r="S74">
            <v>217.05452996011621</v>
          </cell>
          <cell r="T74">
            <v>260.46543595213944</v>
          </cell>
          <cell r="U74">
            <v>694.57449587237193</v>
          </cell>
          <cell r="Y74">
            <v>477.51996591225571</v>
          </cell>
          <cell r="Z74">
            <v>43.410905992023245</v>
          </cell>
          <cell r="AA74">
            <v>564.34177789630212</v>
          </cell>
          <cell r="AE74">
            <v>520.93087190427889</v>
          </cell>
          <cell r="AF74">
            <v>43.410905992023245</v>
          </cell>
          <cell r="AG74">
            <v>434.10905992023243</v>
          </cell>
          <cell r="AK74">
            <v>434.10905992023243</v>
          </cell>
          <cell r="AL74">
            <v>108.52726498005811</v>
          </cell>
          <cell r="AM74">
            <v>434.10905992023243</v>
          </cell>
          <cell r="AQ74">
            <v>261.9648038952721</v>
          </cell>
          <cell r="AS74">
            <v>838.28737246487071</v>
          </cell>
          <cell r="AV74">
            <v>576.32256856959862</v>
          </cell>
          <cell r="AW74">
            <v>52.39296077905442</v>
          </cell>
          <cell r="AX74">
            <v>681.10849012770734</v>
          </cell>
          <cell r="BA74">
            <v>628.71552934865292</v>
          </cell>
          <cell r="BB74">
            <v>52.39296077905442</v>
          </cell>
          <cell r="BC74">
            <v>523.9296077905442</v>
          </cell>
          <cell r="BF74">
            <v>523.9296077905442</v>
          </cell>
          <cell r="BG74">
            <v>130.98240194763605</v>
          </cell>
          <cell r="BH74">
            <v>523.9296077905442</v>
          </cell>
        </row>
        <row r="75">
          <cell r="O75">
            <v>0.21628525141348623</v>
          </cell>
          <cell r="S75">
            <v>222.88627827586274</v>
          </cell>
          <cell r="T75">
            <v>267.46353393103527</v>
          </cell>
          <cell r="U75">
            <v>713.2360904827608</v>
          </cell>
          <cell r="Y75">
            <v>490.34981220689804</v>
          </cell>
          <cell r="Z75">
            <v>44.57725565517255</v>
          </cell>
          <cell r="AA75">
            <v>579.50432351724317</v>
          </cell>
          <cell r="AE75">
            <v>534.92706786207054</v>
          </cell>
          <cell r="AF75">
            <v>44.57725565517255</v>
          </cell>
          <cell r="AG75">
            <v>445.77255655172547</v>
          </cell>
          <cell r="AK75">
            <v>445.77255655172547</v>
          </cell>
          <cell r="AL75">
            <v>111.44313913793137</v>
          </cell>
          <cell r="AM75">
            <v>445.77255655172547</v>
          </cell>
          <cell r="AQ75">
            <v>270.06098113147902</v>
          </cell>
          <cell r="AS75">
            <v>864.1951396207329</v>
          </cell>
          <cell r="AV75">
            <v>594.13415848925388</v>
          </cell>
          <cell r="AW75">
            <v>54.012196226295806</v>
          </cell>
          <cell r="AX75">
            <v>702.15855094184553</v>
          </cell>
          <cell r="BA75">
            <v>648.14635471554959</v>
          </cell>
          <cell r="BB75">
            <v>54.012196226295806</v>
          </cell>
          <cell r="BC75">
            <v>540.12196226295805</v>
          </cell>
          <cell r="BF75">
            <v>540.12196226295805</v>
          </cell>
          <cell r="BG75">
            <v>135.03049056573951</v>
          </cell>
          <cell r="BH75">
            <v>540.12196226295805</v>
          </cell>
        </row>
        <row r="76">
          <cell r="O76">
            <v>0.22107783723382379</v>
          </cell>
          <cell r="S76">
            <v>229.14831777777781</v>
          </cell>
          <cell r="T76">
            <v>274.97798133333333</v>
          </cell>
          <cell r="U76">
            <v>733.274616888889</v>
          </cell>
          <cell r="Y76">
            <v>504.12629911111122</v>
          </cell>
          <cell r="Z76">
            <v>45.829663555555562</v>
          </cell>
          <cell r="AA76">
            <v>595.78562622222228</v>
          </cell>
          <cell r="AE76">
            <v>549.95596266666666</v>
          </cell>
          <cell r="AF76">
            <v>45.829663555555562</v>
          </cell>
          <cell r="AG76">
            <v>458.29663555555561</v>
          </cell>
          <cell r="AK76">
            <v>458.29663555555561</v>
          </cell>
          <cell r="AL76">
            <v>114.5741588888889</v>
          </cell>
          <cell r="AM76">
            <v>458.29663555555561</v>
          </cell>
          <cell r="AQ76">
            <v>278.70971929932193</v>
          </cell>
          <cell r="AS76">
            <v>891.87110175783016</v>
          </cell>
          <cell r="AV76">
            <v>613.16138245850834</v>
          </cell>
          <cell r="AW76">
            <v>55.741943859864385</v>
          </cell>
          <cell r="AX76">
            <v>724.64527017823696</v>
          </cell>
          <cell r="BA76">
            <v>668.90332631837259</v>
          </cell>
          <cell r="BB76">
            <v>55.741943859864385</v>
          </cell>
          <cell r="BC76">
            <v>557.41943859864386</v>
          </cell>
          <cell r="BF76">
            <v>557.41943859864386</v>
          </cell>
          <cell r="BG76">
            <v>139.35485964966097</v>
          </cell>
          <cell r="BH76">
            <v>557.41943859864386</v>
          </cell>
        </row>
        <row r="77">
          <cell r="O77">
            <v>0.22566814302636942</v>
          </cell>
          <cell r="S77">
            <v>235.87236661096273</v>
          </cell>
          <cell r="T77">
            <v>283.04683993315524</v>
          </cell>
          <cell r="U77">
            <v>754.79157315508075</v>
          </cell>
          <cell r="Y77">
            <v>518.91920654411808</v>
          </cell>
          <cell r="Z77">
            <v>47.174473322192547</v>
          </cell>
          <cell r="AA77">
            <v>613.26815318850311</v>
          </cell>
          <cell r="AE77">
            <v>566.09367986631048</v>
          </cell>
          <cell r="AF77">
            <v>47.174473322192547</v>
          </cell>
          <cell r="AG77">
            <v>471.74473322192546</v>
          </cell>
          <cell r="AK77">
            <v>471.74473322192546</v>
          </cell>
          <cell r="AL77">
            <v>117.93618330548136</v>
          </cell>
          <cell r="AM77">
            <v>471.74473322192546</v>
          </cell>
          <cell r="AQ77">
            <v>288.01851928453794</v>
          </cell>
          <cell r="AS77">
            <v>921.65926171052149</v>
          </cell>
          <cell r="AV77">
            <v>633.6407424259836</v>
          </cell>
          <cell r="AW77">
            <v>57.603703856907593</v>
          </cell>
          <cell r="AX77">
            <v>748.84815013979869</v>
          </cell>
          <cell r="BA77">
            <v>691.24444628289098</v>
          </cell>
          <cell r="BB77">
            <v>57.603703856907593</v>
          </cell>
          <cell r="BC77">
            <v>576.03703856907589</v>
          </cell>
          <cell r="BF77">
            <v>576.03703856907589</v>
          </cell>
          <cell r="BG77">
            <v>144.00925964226897</v>
          </cell>
          <cell r="BH77">
            <v>576.03703856907589</v>
          </cell>
        </row>
        <row r="78">
          <cell r="O78">
            <v>0.23050728962151634</v>
          </cell>
          <cell r="S78">
            <v>240.5</v>
          </cell>
          <cell r="T78">
            <v>288.59999999999997</v>
          </cell>
          <cell r="U78">
            <v>769.6</v>
          </cell>
          <cell r="Y78">
            <v>529.1</v>
          </cell>
          <cell r="Z78">
            <v>48.1</v>
          </cell>
          <cell r="AA78">
            <v>625.30000000000007</v>
          </cell>
          <cell r="AE78">
            <v>577.19999999999993</v>
          </cell>
          <cell r="AF78">
            <v>48.1</v>
          </cell>
          <cell r="AG78">
            <v>481</v>
          </cell>
          <cell r="AK78">
            <v>481</v>
          </cell>
          <cell r="AL78">
            <v>120.25</v>
          </cell>
          <cell r="AM78">
            <v>481</v>
          </cell>
          <cell r="AQ78">
            <v>294.77318839784186</v>
          </cell>
          <cell r="AS78">
            <v>943.27420287309394</v>
          </cell>
          <cell r="AV78">
            <v>648.50101447525208</v>
          </cell>
          <cell r="AW78">
            <v>58.954637679568371</v>
          </cell>
          <cell r="AX78">
            <v>766.41028983438889</v>
          </cell>
          <cell r="BA78">
            <v>707.45565215482031</v>
          </cell>
          <cell r="BB78">
            <v>58.954637679568371</v>
          </cell>
          <cell r="BC78">
            <v>589.54637679568373</v>
          </cell>
          <cell r="BF78">
            <v>589.54637679568373</v>
          </cell>
          <cell r="BG78">
            <v>147.38659419892093</v>
          </cell>
          <cell r="BH78">
            <v>589.54637679568373</v>
          </cell>
        </row>
        <row r="79">
          <cell r="O79">
            <v>0.23505708681037599</v>
          </cell>
          <cell r="S79">
            <v>240.5</v>
          </cell>
          <cell r="T79">
            <v>288.59999999999997</v>
          </cell>
          <cell r="U79">
            <v>769.6</v>
          </cell>
          <cell r="Y79">
            <v>529.1</v>
          </cell>
          <cell r="Z79">
            <v>48.1</v>
          </cell>
          <cell r="AA79">
            <v>625.30000000000007</v>
          </cell>
          <cell r="AE79">
            <v>577.19999999999993</v>
          </cell>
          <cell r="AF79">
            <v>48.1</v>
          </cell>
          <cell r="AG79">
            <v>481</v>
          </cell>
          <cell r="AK79">
            <v>481</v>
          </cell>
          <cell r="AL79">
            <v>120.25</v>
          </cell>
          <cell r="AM79">
            <v>481</v>
          </cell>
          <cell r="AQ79">
            <v>295.93700315397467</v>
          </cell>
          <cell r="AS79">
            <v>946.99841009271904</v>
          </cell>
          <cell r="AV79">
            <v>651.06140693874431</v>
          </cell>
          <cell r="AW79">
            <v>59.18740063079494</v>
          </cell>
          <cell r="AX79">
            <v>769.43620820033425</v>
          </cell>
          <cell r="BA79">
            <v>710.24880756953917</v>
          </cell>
          <cell r="BB79">
            <v>59.18740063079494</v>
          </cell>
          <cell r="BC79">
            <v>591.87400630794934</v>
          </cell>
          <cell r="BF79">
            <v>591.87400630794934</v>
          </cell>
          <cell r="BG79">
            <v>147.96850157698734</v>
          </cell>
          <cell r="BH79">
            <v>591.87400630794934</v>
          </cell>
        </row>
        <row r="80">
          <cell r="O80">
            <v>0.23993343869731801</v>
          </cell>
          <cell r="S80">
            <v>240.5</v>
          </cell>
          <cell r="T80">
            <v>288.59999999999997</v>
          </cell>
          <cell r="U80">
            <v>769.6</v>
          </cell>
          <cell r="Y80">
            <v>529.1</v>
          </cell>
          <cell r="Z80">
            <v>48.1</v>
          </cell>
          <cell r="AA80">
            <v>625.30000000000007</v>
          </cell>
          <cell r="AE80">
            <v>577.19999999999993</v>
          </cell>
          <cell r="AF80">
            <v>48.1</v>
          </cell>
          <cell r="AG80">
            <v>481</v>
          </cell>
          <cell r="AK80">
            <v>481</v>
          </cell>
          <cell r="AL80">
            <v>120.25</v>
          </cell>
          <cell r="AM80">
            <v>481</v>
          </cell>
          <cell r="AQ80">
            <v>297.03122937789544</v>
          </cell>
          <cell r="AS80">
            <v>950.49993400926542</v>
          </cell>
          <cell r="AV80">
            <v>653.46870463136997</v>
          </cell>
          <cell r="AW80">
            <v>59.406245875579089</v>
          </cell>
          <cell r="AX80">
            <v>772.28119638252826</v>
          </cell>
          <cell r="BA80">
            <v>712.87495050694895</v>
          </cell>
          <cell r="BB80">
            <v>59.406245875579089</v>
          </cell>
          <cell r="BC80">
            <v>594.06245875579089</v>
          </cell>
          <cell r="BF80">
            <v>594.06245875579089</v>
          </cell>
          <cell r="BG80">
            <v>148.51561468894772</v>
          </cell>
          <cell r="BH80">
            <v>594.06245875579089</v>
          </cell>
        </row>
        <row r="81">
          <cell r="O81">
            <v>0.24445257628160932</v>
          </cell>
          <cell r="S81">
            <v>240.5</v>
          </cell>
          <cell r="T81">
            <v>288.59999999999997</v>
          </cell>
          <cell r="U81">
            <v>769.6</v>
          </cell>
          <cell r="Y81">
            <v>529.1</v>
          </cell>
          <cell r="Z81">
            <v>48.1</v>
          </cell>
          <cell r="AA81">
            <v>625.30000000000007</v>
          </cell>
          <cell r="AE81">
            <v>577.19999999999993</v>
          </cell>
          <cell r="AF81">
            <v>48.1</v>
          </cell>
          <cell r="AG81">
            <v>481</v>
          </cell>
          <cell r="AK81">
            <v>481</v>
          </cell>
          <cell r="AL81">
            <v>120.25</v>
          </cell>
          <cell r="AM81">
            <v>481</v>
          </cell>
          <cell r="AQ81">
            <v>298.20399200670499</v>
          </cell>
          <cell r="AS81">
            <v>954.25277442145591</v>
          </cell>
          <cell r="AV81">
            <v>656.04878241475092</v>
          </cell>
          <cell r="AW81">
            <v>59.640798401340994</v>
          </cell>
          <cell r="AX81">
            <v>775.33037921743301</v>
          </cell>
          <cell r="BA81">
            <v>715.68958081609185</v>
          </cell>
          <cell r="BB81">
            <v>59.640798401340994</v>
          </cell>
          <cell r="BC81">
            <v>596.40798401340999</v>
          </cell>
          <cell r="BF81">
            <v>596.40798401340999</v>
          </cell>
          <cell r="BG81">
            <v>149.1019960033525</v>
          </cell>
          <cell r="BH81">
            <v>596.40798401340999</v>
          </cell>
        </row>
        <row r="82">
          <cell r="O82">
            <v>0.24928629024654067</v>
          </cell>
          <cell r="S82">
            <v>240.5</v>
          </cell>
          <cell r="T82">
            <v>288.59999999999997</v>
          </cell>
          <cell r="U82">
            <v>769.6</v>
          </cell>
          <cell r="Y82">
            <v>529.1</v>
          </cell>
          <cell r="Z82">
            <v>48.1</v>
          </cell>
          <cell r="AA82">
            <v>625.30000000000007</v>
          </cell>
          <cell r="AE82">
            <v>577.19999999999993</v>
          </cell>
          <cell r="AF82">
            <v>48.1</v>
          </cell>
          <cell r="AG82">
            <v>481</v>
          </cell>
          <cell r="AK82">
            <v>481</v>
          </cell>
          <cell r="AL82">
            <v>120.25</v>
          </cell>
          <cell r="AM82">
            <v>481</v>
          </cell>
          <cell r="AQ82">
            <v>299.29084459572709</v>
          </cell>
          <cell r="AS82">
            <v>957.73070270632661</v>
          </cell>
          <cell r="AV82">
            <v>658.43985811059963</v>
          </cell>
          <cell r="AW82">
            <v>59.858168919145413</v>
          </cell>
          <cell r="AX82">
            <v>778.15619594889051</v>
          </cell>
          <cell r="BA82">
            <v>718.29802702974484</v>
          </cell>
          <cell r="BB82">
            <v>59.858168919145413</v>
          </cell>
          <cell r="BC82">
            <v>598.58168919145419</v>
          </cell>
          <cell r="BF82">
            <v>598.58168919145419</v>
          </cell>
          <cell r="BG82">
            <v>149.64542229786355</v>
          </cell>
          <cell r="BH82">
            <v>598.58168919145419</v>
          </cell>
        </row>
        <row r="83">
          <cell r="O83">
            <v>0.25385499964596703</v>
          </cell>
          <cell r="S83">
            <v>240.5</v>
          </cell>
          <cell r="T83">
            <v>288.59999999999997</v>
          </cell>
          <cell r="U83">
            <v>769.6</v>
          </cell>
          <cell r="Y83">
            <v>529.1</v>
          </cell>
          <cell r="Z83">
            <v>48.1</v>
          </cell>
          <cell r="AA83">
            <v>625.30000000000007</v>
          </cell>
          <cell r="AE83">
            <v>577.19999999999993</v>
          </cell>
          <cell r="AF83">
            <v>48.1</v>
          </cell>
          <cell r="AG83">
            <v>481</v>
          </cell>
          <cell r="AK83">
            <v>481</v>
          </cell>
          <cell r="AL83">
            <v>120.25</v>
          </cell>
          <cell r="AM83">
            <v>481</v>
          </cell>
          <cell r="AQ83">
            <v>300.45335280429305</v>
          </cell>
          <cell r="AS83">
            <v>961.4507289737378</v>
          </cell>
          <cell r="AV83">
            <v>660.99737616944469</v>
          </cell>
          <cell r="AW83">
            <v>60.090670560858612</v>
          </cell>
          <cell r="AX83">
            <v>781.178717291162</v>
          </cell>
          <cell r="BA83">
            <v>721.08804673030318</v>
          </cell>
          <cell r="BB83">
            <v>60.090670560858612</v>
          </cell>
          <cell r="BC83">
            <v>600.90670560858609</v>
          </cell>
          <cell r="BF83">
            <v>600.90670560858609</v>
          </cell>
          <cell r="BG83">
            <v>150.22667640214652</v>
          </cell>
          <cell r="BH83">
            <v>600.90670560858609</v>
          </cell>
        </row>
        <row r="84">
          <cell r="O84">
            <v>0.258646830732288</v>
          </cell>
          <cell r="S84">
            <v>240.5</v>
          </cell>
          <cell r="T84">
            <v>288.59999999999997</v>
          </cell>
          <cell r="U84">
            <v>769.6</v>
          </cell>
          <cell r="Y84">
            <v>529.1</v>
          </cell>
          <cell r="Z84">
            <v>48.1</v>
          </cell>
          <cell r="AA84">
            <v>625.30000000000007</v>
          </cell>
          <cell r="AE84">
            <v>577.19999999999993</v>
          </cell>
          <cell r="AF84">
            <v>48.1</v>
          </cell>
          <cell r="AG84">
            <v>481</v>
          </cell>
          <cell r="AK84">
            <v>481</v>
          </cell>
          <cell r="AL84">
            <v>120.25</v>
          </cell>
          <cell r="AM84">
            <v>481</v>
          </cell>
          <cell r="AQ84">
            <v>301.55212741485502</v>
          </cell>
          <cell r="AS84">
            <v>964.96680772753621</v>
          </cell>
          <cell r="AV84">
            <v>663.41468031268107</v>
          </cell>
          <cell r="AW84">
            <v>60.310425482971013</v>
          </cell>
          <cell r="AX84">
            <v>784.03553127862324</v>
          </cell>
          <cell r="BA84">
            <v>723.72510579565198</v>
          </cell>
          <cell r="BB84">
            <v>60.310425482971013</v>
          </cell>
          <cell r="BC84">
            <v>603.10425482971004</v>
          </cell>
          <cell r="BF84">
            <v>603.10425482971004</v>
          </cell>
          <cell r="BG84">
            <v>150.77606370742751</v>
          </cell>
          <cell r="BH84">
            <v>603.10425482971004</v>
          </cell>
        </row>
        <row r="85">
          <cell r="O85">
            <v>0.26326465623783307</v>
          </cell>
          <cell r="S85">
            <v>240.5</v>
          </cell>
          <cell r="T85">
            <v>288.59999999999997</v>
          </cell>
          <cell r="U85">
            <v>769.6</v>
          </cell>
          <cell r="Y85">
            <v>529.1</v>
          </cell>
          <cell r="Z85">
            <v>48.1</v>
          </cell>
          <cell r="AA85">
            <v>625.30000000000007</v>
          </cell>
          <cell r="AE85">
            <v>577.19999999999993</v>
          </cell>
          <cell r="AF85">
            <v>48.1</v>
          </cell>
          <cell r="AG85">
            <v>481</v>
          </cell>
          <cell r="AK85">
            <v>481</v>
          </cell>
          <cell r="AL85">
            <v>120.25</v>
          </cell>
          <cell r="AM85">
            <v>481</v>
          </cell>
          <cell r="AQ85">
            <v>302.70456279111528</v>
          </cell>
          <cell r="AS85">
            <v>968.65460093156889</v>
          </cell>
          <cell r="AV85">
            <v>665.95003814045356</v>
          </cell>
          <cell r="AW85">
            <v>60.540912558223056</v>
          </cell>
          <cell r="AX85">
            <v>787.03186325689978</v>
          </cell>
          <cell r="BA85">
            <v>726.49095069867656</v>
          </cell>
          <cell r="BB85">
            <v>60.540912558223056</v>
          </cell>
          <cell r="BC85">
            <v>605.40912558223056</v>
          </cell>
          <cell r="BF85">
            <v>605.40912558223056</v>
          </cell>
          <cell r="BG85">
            <v>151.35228139555764</v>
          </cell>
          <cell r="BH85">
            <v>605.40912558223056</v>
          </cell>
        </row>
        <row r="86">
          <cell r="O86">
            <v>0.26801533759886298</v>
          </cell>
          <cell r="S86">
            <v>240.5</v>
          </cell>
          <cell r="T86">
            <v>288.59999999999997</v>
          </cell>
          <cell r="U86">
            <v>769.6</v>
          </cell>
          <cell r="Y86">
            <v>529.1</v>
          </cell>
          <cell r="Z86">
            <v>48.1</v>
          </cell>
          <cell r="AA86">
            <v>625.30000000000007</v>
          </cell>
          <cell r="AE86">
            <v>577.19999999999993</v>
          </cell>
          <cell r="AF86">
            <v>48.1</v>
          </cell>
          <cell r="AG86">
            <v>481</v>
          </cell>
          <cell r="AK86">
            <v>481</v>
          </cell>
          <cell r="AL86">
            <v>120.25</v>
          </cell>
          <cell r="AM86">
            <v>481</v>
          </cell>
          <cell r="AQ86">
            <v>303.81514982519889</v>
          </cell>
          <cell r="AS86">
            <v>972.20847944063644</v>
          </cell>
          <cell r="AV86">
            <v>668.39332961543755</v>
          </cell>
          <cell r="AW86">
            <v>60.763029965039777</v>
          </cell>
          <cell r="AX86">
            <v>789.91938954551711</v>
          </cell>
          <cell r="BA86">
            <v>729.15635958047721</v>
          </cell>
          <cell r="BB86">
            <v>60.763029965039777</v>
          </cell>
          <cell r="BC86">
            <v>607.63029965039777</v>
          </cell>
          <cell r="BF86">
            <v>607.63029965039777</v>
          </cell>
          <cell r="BG86">
            <v>151.90757491259944</v>
          </cell>
          <cell r="BH86">
            <v>607.63029965039777</v>
          </cell>
        </row>
        <row r="87">
          <cell r="O87">
            <v>0.27268177050953829</v>
          </cell>
          <cell r="S87">
            <v>240.5</v>
          </cell>
          <cell r="T87">
            <v>288.59999999999997</v>
          </cell>
          <cell r="U87">
            <v>769.6</v>
          </cell>
          <cell r="Y87">
            <v>529.1</v>
          </cell>
          <cell r="Z87">
            <v>48.1</v>
          </cell>
          <cell r="AA87">
            <v>625.30000000000007</v>
          </cell>
          <cell r="AE87">
            <v>577.19999999999993</v>
          </cell>
          <cell r="AF87">
            <v>48.1</v>
          </cell>
          <cell r="AG87">
            <v>481</v>
          </cell>
          <cell r="AK87">
            <v>481</v>
          </cell>
          <cell r="AL87">
            <v>120.25</v>
          </cell>
          <cell r="AM87">
            <v>481</v>
          </cell>
          <cell r="AQ87">
            <v>304.95768869252657</v>
          </cell>
          <cell r="AS87">
            <v>975.86460381608492</v>
          </cell>
          <cell r="AV87">
            <v>670.90691512355841</v>
          </cell>
          <cell r="AW87">
            <v>60.991537738505308</v>
          </cell>
          <cell r="AX87">
            <v>792.88999060056915</v>
          </cell>
          <cell r="BA87">
            <v>731.89845286206366</v>
          </cell>
          <cell r="BB87">
            <v>60.991537738505308</v>
          </cell>
          <cell r="BC87">
            <v>609.91537738505315</v>
          </cell>
          <cell r="BF87">
            <v>609.91537738505315</v>
          </cell>
          <cell r="BG87">
            <v>152.47884434626329</v>
          </cell>
          <cell r="BH87">
            <v>609.91537738505315</v>
          </cell>
        </row>
        <row r="88">
          <cell r="O88">
            <v>0.27739201449359585</v>
          </cell>
          <cell r="S88">
            <v>240.5</v>
          </cell>
          <cell r="T88">
            <v>288.59999999999997</v>
          </cell>
          <cell r="U88">
            <v>769.6</v>
          </cell>
          <cell r="Y88">
            <v>529.1</v>
          </cell>
          <cell r="Z88">
            <v>48.1</v>
          </cell>
          <cell r="AA88">
            <v>625.30000000000007</v>
          </cell>
          <cell r="AE88">
            <v>577.19999999999993</v>
          </cell>
          <cell r="AF88">
            <v>48.1</v>
          </cell>
          <cell r="AG88">
            <v>481</v>
          </cell>
          <cell r="AK88">
            <v>481</v>
          </cell>
          <cell r="AL88">
            <v>120.25</v>
          </cell>
          <cell r="AM88">
            <v>481</v>
          </cell>
          <cell r="AQ88">
            <v>306.079965807544</v>
          </cell>
          <cell r="AS88">
            <v>979.45589058414077</v>
          </cell>
          <cell r="AV88">
            <v>673.37592477659678</v>
          </cell>
          <cell r="AW88">
            <v>61.215993161508798</v>
          </cell>
          <cell r="AX88">
            <v>795.80791109961444</v>
          </cell>
          <cell r="BA88">
            <v>734.59191793810544</v>
          </cell>
          <cell r="BB88">
            <v>61.215993161508798</v>
          </cell>
          <cell r="BC88">
            <v>612.159931615088</v>
          </cell>
          <cell r="BF88">
            <v>612.159931615088</v>
          </cell>
          <cell r="BG88">
            <v>153.039982903772</v>
          </cell>
          <cell r="BH88">
            <v>612.159931615088</v>
          </cell>
        </row>
        <row r="89">
          <cell r="O89">
            <v>0.28210650393413572</v>
          </cell>
          <cell r="S89">
            <v>240.5</v>
          </cell>
          <cell r="T89">
            <v>288.59999999999997</v>
          </cell>
          <cell r="U89">
            <v>769.6</v>
          </cell>
          <cell r="Y89">
            <v>529.1</v>
          </cell>
          <cell r="Z89">
            <v>48.1</v>
          </cell>
          <cell r="AA89">
            <v>625.30000000000007</v>
          </cell>
          <cell r="AE89">
            <v>577.19999999999993</v>
          </cell>
          <cell r="AF89">
            <v>48.1</v>
          </cell>
          <cell r="AG89">
            <v>481</v>
          </cell>
          <cell r="AK89">
            <v>481</v>
          </cell>
          <cell r="AL89">
            <v>120.25</v>
          </cell>
          <cell r="AM89">
            <v>481</v>
          </cell>
          <cell r="AQ89">
            <v>307.2127794857098</v>
          </cell>
          <cell r="AS89">
            <v>983.08089435427144</v>
          </cell>
          <cell r="AV89">
            <v>675.86811486856163</v>
          </cell>
          <cell r="AW89">
            <v>61.442555897141965</v>
          </cell>
          <cell r="AX89">
            <v>798.75322666284569</v>
          </cell>
          <cell r="BA89">
            <v>737.31067076570355</v>
          </cell>
          <cell r="BB89">
            <v>61.442555897141965</v>
          </cell>
          <cell r="BC89">
            <v>614.4255589714196</v>
          </cell>
          <cell r="BF89">
            <v>614.4255589714196</v>
          </cell>
          <cell r="BG89">
            <v>153.6063897428549</v>
          </cell>
          <cell r="BH89">
            <v>614.4255589714196</v>
          </cell>
        </row>
        <row r="90">
          <cell r="O90">
            <v>0.28677700307679621</v>
          </cell>
          <cell r="S90">
            <v>240.5</v>
          </cell>
          <cell r="T90">
            <v>288.59999999999997</v>
          </cell>
          <cell r="U90">
            <v>769.6</v>
          </cell>
          <cell r="Y90">
            <v>529.1</v>
          </cell>
          <cell r="Z90">
            <v>48.1</v>
          </cell>
          <cell r="AA90">
            <v>625.30000000000007</v>
          </cell>
          <cell r="AE90">
            <v>577.19999999999993</v>
          </cell>
          <cell r="AF90">
            <v>48.1</v>
          </cell>
          <cell r="AG90">
            <v>481</v>
          </cell>
          <cell r="AK90">
            <v>481</v>
          </cell>
          <cell r="AL90">
            <v>120.25</v>
          </cell>
          <cell r="AM90">
            <v>481</v>
          </cell>
          <cell r="AQ90">
            <v>308.34661419615963</v>
          </cell>
          <cell r="AS90">
            <v>986.7091654277109</v>
          </cell>
          <cell r="AV90">
            <v>678.36255123155127</v>
          </cell>
          <cell r="AW90">
            <v>61.669322839231931</v>
          </cell>
          <cell r="AX90">
            <v>801.70119691001514</v>
          </cell>
          <cell r="BA90">
            <v>740.03187407078303</v>
          </cell>
          <cell r="BB90">
            <v>61.669322839231931</v>
          </cell>
          <cell r="BC90">
            <v>616.69322839231927</v>
          </cell>
          <cell r="BF90">
            <v>616.69322839231927</v>
          </cell>
          <cell r="BG90">
            <v>154.17330709807982</v>
          </cell>
          <cell r="BH90">
            <v>616.69322839231927</v>
          </cell>
        </row>
        <row r="91">
          <cell r="O91">
            <v>0.29153896513009225</v>
          </cell>
          <cell r="S91">
            <v>240.5</v>
          </cell>
          <cell r="T91">
            <v>288.59999999999997</v>
          </cell>
          <cell r="U91">
            <v>769.6</v>
          </cell>
          <cell r="Y91">
            <v>529.1</v>
          </cell>
          <cell r="Z91">
            <v>48.1</v>
          </cell>
          <cell r="AA91">
            <v>625.30000000000007</v>
          </cell>
          <cell r="AE91">
            <v>577.19999999999993</v>
          </cell>
          <cell r="AF91">
            <v>48.1</v>
          </cell>
          <cell r="AG91">
            <v>481</v>
          </cell>
          <cell r="AK91">
            <v>481</v>
          </cell>
          <cell r="AL91">
            <v>120.25</v>
          </cell>
          <cell r="AM91">
            <v>481</v>
          </cell>
          <cell r="AQ91">
            <v>309.46986923996951</v>
          </cell>
          <cell r="AS91">
            <v>990.30358156790237</v>
          </cell>
          <cell r="AV91">
            <v>680.83371232793286</v>
          </cell>
          <cell r="AW91">
            <v>61.893973847993898</v>
          </cell>
          <cell r="AX91">
            <v>804.62166002392075</v>
          </cell>
          <cell r="BA91">
            <v>742.72768617592669</v>
          </cell>
          <cell r="BB91">
            <v>61.893973847993898</v>
          </cell>
          <cell r="BC91">
            <v>618.93973847993902</v>
          </cell>
          <cell r="BF91">
            <v>618.93973847993902</v>
          </cell>
          <cell r="BG91">
            <v>154.73493461998476</v>
          </cell>
          <cell r="BH91">
            <v>618.93973847993902</v>
          </cell>
        </row>
        <row r="92">
          <cell r="O92">
            <v>0.2961703930648229</v>
          </cell>
          <cell r="S92">
            <v>240.5</v>
          </cell>
          <cell r="T92">
            <v>288.59999999999997</v>
          </cell>
          <cell r="U92">
            <v>769.6</v>
          </cell>
          <cell r="Y92">
            <v>529.1</v>
          </cell>
          <cell r="Z92">
            <v>48.1</v>
          </cell>
          <cell r="AA92">
            <v>625.30000000000007</v>
          </cell>
          <cell r="AE92">
            <v>577.19999999999993</v>
          </cell>
          <cell r="AF92">
            <v>48.1</v>
          </cell>
          <cell r="AG92">
            <v>481</v>
          </cell>
          <cell r="AK92">
            <v>481</v>
          </cell>
          <cell r="AL92">
            <v>120.25</v>
          </cell>
          <cell r="AM92">
            <v>481</v>
          </cell>
          <cell r="AQ92">
            <v>310.61512111378721</v>
          </cell>
          <cell r="AS92">
            <v>993.9683875641191</v>
          </cell>
          <cell r="AV92">
            <v>683.35326645033194</v>
          </cell>
          <cell r="AW92">
            <v>62.123024222757444</v>
          </cell>
          <cell r="AX92">
            <v>807.59931489584687</v>
          </cell>
          <cell r="BA92">
            <v>745.47629067308924</v>
          </cell>
          <cell r="BB92">
            <v>62.123024222757444</v>
          </cell>
          <cell r="BC92">
            <v>621.23024222757442</v>
          </cell>
          <cell r="BF92">
            <v>621.23024222757442</v>
          </cell>
          <cell r="BG92">
            <v>155.30756055689361</v>
          </cell>
          <cell r="BH92">
            <v>621.23024222757442</v>
          </cell>
        </row>
        <row r="93">
          <cell r="O93">
            <v>0.30097921847068604</v>
          </cell>
          <cell r="S93">
            <v>240.5</v>
          </cell>
          <cell r="T93">
            <v>288.59999999999997</v>
          </cell>
          <cell r="U93">
            <v>769.6</v>
          </cell>
          <cell r="Y93">
            <v>529.1</v>
          </cell>
          <cell r="Z93">
            <v>48.1</v>
          </cell>
          <cell r="AA93">
            <v>625.30000000000007</v>
          </cell>
          <cell r="AE93">
            <v>577.19999999999993</v>
          </cell>
          <cell r="AF93">
            <v>48.1</v>
          </cell>
          <cell r="AG93">
            <v>481</v>
          </cell>
          <cell r="AK93">
            <v>481</v>
          </cell>
          <cell r="AL93">
            <v>120.25</v>
          </cell>
          <cell r="AM93">
            <v>481</v>
          </cell>
          <cell r="AQ93">
            <v>311.72897953208991</v>
          </cell>
          <cell r="AS93">
            <v>997.53273450268773</v>
          </cell>
          <cell r="AV93">
            <v>685.80375497059788</v>
          </cell>
          <cell r="AW93">
            <v>62.345795906417983</v>
          </cell>
          <cell r="AX93">
            <v>810.49534678343389</v>
          </cell>
          <cell r="BA93">
            <v>748.14955087701571</v>
          </cell>
          <cell r="BB93">
            <v>62.345795906417983</v>
          </cell>
          <cell r="BC93">
            <v>623.45795906417982</v>
          </cell>
          <cell r="BF93">
            <v>623.45795906417982</v>
          </cell>
          <cell r="BG93">
            <v>155.86448976604495</v>
          </cell>
          <cell r="BH93">
            <v>623.45795906417982</v>
          </cell>
        </row>
        <row r="94">
          <cell r="O94">
            <v>0.30557223076748885</v>
          </cell>
          <cell r="S94">
            <v>240.5</v>
          </cell>
          <cell r="T94">
            <v>288.59999999999997</v>
          </cell>
          <cell r="U94">
            <v>769.6</v>
          </cell>
          <cell r="Y94">
            <v>529.1</v>
          </cell>
          <cell r="Z94">
            <v>48.1</v>
          </cell>
          <cell r="AA94">
            <v>625.30000000000007</v>
          </cell>
          <cell r="AE94">
            <v>577.19999999999993</v>
          </cell>
          <cell r="AF94">
            <v>48.1</v>
          </cell>
          <cell r="AG94">
            <v>481</v>
          </cell>
          <cell r="AK94">
            <v>481</v>
          </cell>
          <cell r="AL94">
            <v>120.25</v>
          </cell>
          <cell r="AM94">
            <v>481</v>
          </cell>
          <cell r="AQ94">
            <v>312.88550204220002</v>
          </cell>
          <cell r="AS94">
            <v>1001.2336065350401</v>
          </cell>
          <cell r="AV94">
            <v>688.34810449284009</v>
          </cell>
          <cell r="AW94">
            <v>62.577100408440003</v>
          </cell>
          <cell r="AX94">
            <v>813.5023053097201</v>
          </cell>
          <cell r="BA94">
            <v>750.92520490127993</v>
          </cell>
          <cell r="BB94">
            <v>62.577100408440003</v>
          </cell>
          <cell r="BC94">
            <v>625.77100408440003</v>
          </cell>
          <cell r="BF94">
            <v>625.77100408440003</v>
          </cell>
          <cell r="BG94">
            <v>156.44275102110001</v>
          </cell>
          <cell r="BH94">
            <v>625.77100408440003</v>
          </cell>
        </row>
        <row r="95">
          <cell r="O95">
            <v>0.3104272914019543</v>
          </cell>
          <cell r="S95">
            <v>240.5</v>
          </cell>
          <cell r="T95">
            <v>288.59999999999997</v>
          </cell>
          <cell r="U95">
            <v>769.6</v>
          </cell>
          <cell r="Y95">
            <v>529.1</v>
          </cell>
          <cell r="Z95">
            <v>48.1</v>
          </cell>
          <cell r="AA95">
            <v>625.30000000000007</v>
          </cell>
          <cell r="AE95">
            <v>577.19999999999993</v>
          </cell>
          <cell r="AF95">
            <v>48.1</v>
          </cell>
          <cell r="AG95">
            <v>481</v>
          </cell>
          <cell r="AK95">
            <v>481</v>
          </cell>
          <cell r="AL95">
            <v>120.25</v>
          </cell>
          <cell r="AM95">
            <v>481</v>
          </cell>
          <cell r="AQ95">
            <v>313.99012149958105</v>
          </cell>
          <cell r="AS95">
            <v>1004.7683887986594</v>
          </cell>
          <cell r="AV95">
            <v>690.77826729907838</v>
          </cell>
          <cell r="AW95">
            <v>62.798024299916214</v>
          </cell>
          <cell r="AX95">
            <v>816.37431589891082</v>
          </cell>
          <cell r="BA95">
            <v>753.57629159899443</v>
          </cell>
          <cell r="BB95">
            <v>62.798024299916214</v>
          </cell>
          <cell r="BC95">
            <v>627.9802429991621</v>
          </cell>
          <cell r="BF95">
            <v>627.9802429991621</v>
          </cell>
          <cell r="BG95">
            <v>156.99506074979053</v>
          </cell>
          <cell r="BH95">
            <v>627.9802429991621</v>
          </cell>
        </row>
        <row r="96">
          <cell r="O96">
            <v>0.31498252634231716</v>
          </cell>
          <cell r="S96">
            <v>240.5</v>
          </cell>
          <cell r="T96">
            <v>288.59999999999997</v>
          </cell>
          <cell r="U96">
            <v>769.6</v>
          </cell>
          <cell r="Y96">
            <v>529.1</v>
          </cell>
          <cell r="Z96">
            <v>48.1</v>
          </cell>
          <cell r="AA96">
            <v>625.30000000000007</v>
          </cell>
          <cell r="AE96">
            <v>577.19999999999993</v>
          </cell>
          <cell r="AF96">
            <v>48.1</v>
          </cell>
          <cell r="AG96">
            <v>481</v>
          </cell>
          <cell r="AK96">
            <v>481</v>
          </cell>
          <cell r="AL96">
            <v>120.25</v>
          </cell>
          <cell r="AM96">
            <v>481</v>
          </cell>
          <cell r="AQ96">
            <v>315.15776358217005</v>
          </cell>
          <cell r="AS96">
            <v>1008.5048434629441</v>
          </cell>
          <cell r="AV96">
            <v>693.34707988077412</v>
          </cell>
          <cell r="AW96">
            <v>63.031552716434007</v>
          </cell>
          <cell r="AX96">
            <v>819.41018531364216</v>
          </cell>
          <cell r="BA96">
            <v>756.37863259720791</v>
          </cell>
          <cell r="BB96">
            <v>63.031552716434007</v>
          </cell>
          <cell r="BC96">
            <v>630.3155271643401</v>
          </cell>
          <cell r="BF96">
            <v>630.3155271643401</v>
          </cell>
          <cell r="BG96">
            <v>157.57888179108502</v>
          </cell>
          <cell r="BH96">
            <v>630.3155271643401</v>
          </cell>
        </row>
        <row r="97">
          <cell r="O97">
            <v>0.31986470626701613</v>
          </cell>
          <cell r="S97">
            <v>240.5</v>
          </cell>
          <cell r="T97">
            <v>288.59999999999997</v>
          </cell>
          <cell r="U97">
            <v>769.6</v>
          </cell>
          <cell r="Y97">
            <v>529.1</v>
          </cell>
          <cell r="Z97">
            <v>48.1</v>
          </cell>
          <cell r="AA97">
            <v>625.30000000000007</v>
          </cell>
          <cell r="AE97">
            <v>577.19999999999993</v>
          </cell>
          <cell r="AF97">
            <v>48.1</v>
          </cell>
          <cell r="AG97">
            <v>481</v>
          </cell>
          <cell r="AK97">
            <v>481</v>
          </cell>
          <cell r="AL97">
            <v>120.25</v>
          </cell>
          <cell r="AM97">
            <v>481</v>
          </cell>
          <cell r="AQ97">
            <v>316.25329758532729</v>
          </cell>
          <cell r="AS97">
            <v>1012.0105522730473</v>
          </cell>
          <cell r="AV97">
            <v>695.75725468772009</v>
          </cell>
          <cell r="AW97">
            <v>63.250659517065458</v>
          </cell>
          <cell r="AX97">
            <v>822.25857372185101</v>
          </cell>
          <cell r="BA97">
            <v>759.00791420478538</v>
          </cell>
          <cell r="BB97">
            <v>63.250659517065458</v>
          </cell>
          <cell r="BC97">
            <v>632.50659517065458</v>
          </cell>
          <cell r="BF97">
            <v>632.50659517065458</v>
          </cell>
          <cell r="BG97">
            <v>158.12664879266364</v>
          </cell>
          <cell r="BH97">
            <v>632.50659517065458</v>
          </cell>
        </row>
        <row r="98">
          <cell r="O98">
            <v>0.31999999999999967</v>
          </cell>
          <cell r="S98">
            <v>240.5</v>
          </cell>
          <cell r="T98">
            <v>288.59999999999997</v>
          </cell>
          <cell r="U98">
            <v>769.6</v>
          </cell>
          <cell r="Y98">
            <v>529.1</v>
          </cell>
          <cell r="Z98">
            <v>48.1</v>
          </cell>
          <cell r="AA98">
            <v>625.30000000000007</v>
          </cell>
          <cell r="AE98">
            <v>577.19999999999993</v>
          </cell>
          <cell r="AF98">
            <v>48.1</v>
          </cell>
          <cell r="AG98">
            <v>481</v>
          </cell>
          <cell r="AK98">
            <v>481</v>
          </cell>
          <cell r="AL98">
            <v>120.25</v>
          </cell>
          <cell r="AM98">
            <v>481</v>
          </cell>
          <cell r="AQ98">
            <v>317.42746185721739</v>
          </cell>
          <cell r="AS98">
            <v>1015.7678779430956</v>
          </cell>
          <cell r="AV98">
            <v>698.34041608587825</v>
          </cell>
          <cell r="AW98">
            <v>63.485492371443478</v>
          </cell>
          <cell r="AX98">
            <v>825.31140082876527</v>
          </cell>
          <cell r="BA98">
            <v>761.82590845732159</v>
          </cell>
          <cell r="BB98">
            <v>63.485492371443478</v>
          </cell>
          <cell r="BC98">
            <v>634.85492371443479</v>
          </cell>
          <cell r="BF98">
            <v>634.85492371443479</v>
          </cell>
          <cell r="BG98">
            <v>158.7137309286087</v>
          </cell>
          <cell r="BH98">
            <v>634.85492371443479</v>
          </cell>
        </row>
        <row r="99">
          <cell r="O99">
            <v>0.31999999999999967</v>
          </cell>
          <cell r="S99">
            <v>240.5</v>
          </cell>
          <cell r="T99">
            <v>288.59999999999997</v>
          </cell>
          <cell r="U99">
            <v>769.6</v>
          </cell>
          <cell r="Y99">
            <v>529.1</v>
          </cell>
          <cell r="Z99">
            <v>48.1</v>
          </cell>
          <cell r="AA99">
            <v>625.30000000000007</v>
          </cell>
          <cell r="AE99">
            <v>577.19999999999993</v>
          </cell>
          <cell r="AF99">
            <v>48.1</v>
          </cell>
          <cell r="AG99">
            <v>481</v>
          </cell>
          <cell r="AK99">
            <v>481</v>
          </cell>
          <cell r="AL99">
            <v>120.25</v>
          </cell>
          <cell r="AM99">
            <v>481</v>
          </cell>
          <cell r="AQ99">
            <v>317.45999999999992</v>
          </cell>
          <cell r="AS99">
            <v>1015.8719999999997</v>
          </cell>
          <cell r="AV99">
            <v>698.41199999999981</v>
          </cell>
          <cell r="AW99">
            <v>63.491999999999983</v>
          </cell>
          <cell r="AX99">
            <v>825.39599999999984</v>
          </cell>
          <cell r="BA99">
            <v>761.90399999999966</v>
          </cell>
          <cell r="BB99">
            <v>63.491999999999983</v>
          </cell>
          <cell r="BC99">
            <v>634.91999999999985</v>
          </cell>
          <cell r="BF99">
            <v>634.91999999999985</v>
          </cell>
          <cell r="BG99">
            <v>158.72999999999996</v>
          </cell>
          <cell r="BH99">
            <v>634.91999999999985</v>
          </cell>
        </row>
        <row r="100">
          <cell r="O100">
            <v>0.31999999999999967</v>
          </cell>
          <cell r="S100">
            <v>240.5</v>
          </cell>
          <cell r="T100">
            <v>288.59999999999997</v>
          </cell>
          <cell r="U100">
            <v>769.6</v>
          </cell>
          <cell r="Y100">
            <v>529.1</v>
          </cell>
          <cell r="Z100">
            <v>48.1</v>
          </cell>
          <cell r="AA100">
            <v>625.30000000000007</v>
          </cell>
          <cell r="AE100">
            <v>577.19999999999993</v>
          </cell>
          <cell r="AF100">
            <v>48.1</v>
          </cell>
          <cell r="AG100">
            <v>481</v>
          </cell>
          <cell r="AK100">
            <v>481</v>
          </cell>
          <cell r="AL100">
            <v>120.25</v>
          </cell>
          <cell r="AM100">
            <v>481</v>
          </cell>
          <cell r="AQ100">
            <v>317.45999999999992</v>
          </cell>
          <cell r="AS100">
            <v>1015.8719999999997</v>
          </cell>
          <cell r="AV100">
            <v>698.41199999999981</v>
          </cell>
          <cell r="AW100">
            <v>63.491999999999983</v>
          </cell>
          <cell r="AX100">
            <v>825.39599999999984</v>
          </cell>
          <cell r="BA100">
            <v>761.90399999999966</v>
          </cell>
          <cell r="BB100">
            <v>63.491999999999983</v>
          </cell>
          <cell r="BC100">
            <v>634.91999999999985</v>
          </cell>
          <cell r="BF100">
            <v>634.91999999999985</v>
          </cell>
          <cell r="BG100">
            <v>158.72999999999996</v>
          </cell>
          <cell r="BH100">
            <v>634.91999999999985</v>
          </cell>
        </row>
        <row r="101">
          <cell r="O101">
            <v>0.31999999999999967</v>
          </cell>
          <cell r="S101">
            <v>240.5</v>
          </cell>
          <cell r="T101">
            <v>288.59999999999997</v>
          </cell>
          <cell r="U101">
            <v>769.6</v>
          </cell>
          <cell r="Y101">
            <v>529.1</v>
          </cell>
          <cell r="Z101">
            <v>48.1</v>
          </cell>
          <cell r="AA101">
            <v>625.30000000000007</v>
          </cell>
          <cell r="AE101">
            <v>577.19999999999993</v>
          </cell>
          <cell r="AF101">
            <v>48.1</v>
          </cell>
          <cell r="AG101">
            <v>481</v>
          </cell>
          <cell r="AK101">
            <v>481</v>
          </cell>
          <cell r="AL101">
            <v>120.25</v>
          </cell>
          <cell r="AM101">
            <v>481</v>
          </cell>
          <cell r="AQ101">
            <v>317.45999999999992</v>
          </cell>
          <cell r="AS101">
            <v>1015.8719999999997</v>
          </cell>
          <cell r="AV101">
            <v>698.41199999999981</v>
          </cell>
          <cell r="AW101">
            <v>63.491999999999983</v>
          </cell>
          <cell r="AX101">
            <v>825.39599999999984</v>
          </cell>
          <cell r="BA101">
            <v>761.90399999999966</v>
          </cell>
          <cell r="BB101">
            <v>63.491999999999983</v>
          </cell>
          <cell r="BC101">
            <v>634.91999999999985</v>
          </cell>
          <cell r="BF101">
            <v>634.91999999999985</v>
          </cell>
          <cell r="BG101">
            <v>158.72999999999996</v>
          </cell>
          <cell r="BH101">
            <v>634.91999999999985</v>
          </cell>
        </row>
        <row r="102">
          <cell r="O102">
            <v>0.31999999999999967</v>
          </cell>
          <cell r="S102">
            <v>240.5</v>
          </cell>
          <cell r="T102">
            <v>288.59999999999997</v>
          </cell>
          <cell r="U102">
            <v>769.6</v>
          </cell>
          <cell r="Y102">
            <v>529.1</v>
          </cell>
          <cell r="Z102">
            <v>48.1</v>
          </cell>
          <cell r="AA102">
            <v>625.30000000000007</v>
          </cell>
          <cell r="AE102">
            <v>577.19999999999993</v>
          </cell>
          <cell r="AF102">
            <v>48.1</v>
          </cell>
          <cell r="AG102">
            <v>481</v>
          </cell>
          <cell r="AK102">
            <v>481</v>
          </cell>
          <cell r="AL102">
            <v>120.25</v>
          </cell>
          <cell r="AM102">
            <v>481</v>
          </cell>
          <cell r="AQ102">
            <v>317.45999999999992</v>
          </cell>
          <cell r="AS102">
            <v>1015.8719999999997</v>
          </cell>
          <cell r="AV102">
            <v>698.41199999999981</v>
          </cell>
          <cell r="AW102">
            <v>63.491999999999983</v>
          </cell>
          <cell r="AX102">
            <v>825.39599999999984</v>
          </cell>
          <cell r="BA102">
            <v>761.90399999999966</v>
          </cell>
          <cell r="BB102">
            <v>63.491999999999983</v>
          </cell>
          <cell r="BC102">
            <v>634.91999999999985</v>
          </cell>
          <cell r="BF102">
            <v>634.91999999999985</v>
          </cell>
          <cell r="BG102">
            <v>158.72999999999996</v>
          </cell>
          <cell r="BH102">
            <v>634.91999999999985</v>
          </cell>
        </row>
        <row r="103">
          <cell r="O103">
            <v>0.31999999999999967</v>
          </cell>
          <cell r="S103">
            <v>240.5</v>
          </cell>
          <cell r="T103">
            <v>288.59999999999997</v>
          </cell>
          <cell r="U103">
            <v>769.6</v>
          </cell>
          <cell r="Y103">
            <v>529.1</v>
          </cell>
          <cell r="Z103">
            <v>48.1</v>
          </cell>
          <cell r="AA103">
            <v>625.30000000000007</v>
          </cell>
          <cell r="AE103">
            <v>577.19999999999993</v>
          </cell>
          <cell r="AF103">
            <v>48.1</v>
          </cell>
          <cell r="AG103">
            <v>481</v>
          </cell>
          <cell r="AK103">
            <v>481</v>
          </cell>
          <cell r="AL103">
            <v>120.25</v>
          </cell>
          <cell r="AM103">
            <v>481</v>
          </cell>
          <cell r="AQ103">
            <v>317.45999999999992</v>
          </cell>
          <cell r="AS103">
            <v>1015.8719999999997</v>
          </cell>
          <cell r="AV103">
            <v>698.41199999999981</v>
          </cell>
          <cell r="AW103">
            <v>63.491999999999983</v>
          </cell>
          <cell r="AX103">
            <v>825.39599999999984</v>
          </cell>
          <cell r="BA103">
            <v>761.90399999999966</v>
          </cell>
          <cell r="BB103">
            <v>63.491999999999983</v>
          </cell>
          <cell r="BC103">
            <v>634.91999999999985</v>
          </cell>
          <cell r="BF103">
            <v>634.91999999999985</v>
          </cell>
          <cell r="BG103">
            <v>158.72999999999996</v>
          </cell>
          <cell r="BH103">
            <v>634.91999999999985</v>
          </cell>
        </row>
        <row r="104">
          <cell r="O104">
            <v>0.31999999999999967</v>
          </cell>
          <cell r="S104">
            <v>240.5</v>
          </cell>
          <cell r="T104">
            <v>288.59999999999997</v>
          </cell>
          <cell r="U104">
            <v>769.6</v>
          </cell>
          <cell r="Y104">
            <v>529.1</v>
          </cell>
          <cell r="Z104">
            <v>48.1</v>
          </cell>
          <cell r="AA104">
            <v>625.30000000000007</v>
          </cell>
          <cell r="AE104">
            <v>577.19999999999993</v>
          </cell>
          <cell r="AF104">
            <v>48.1</v>
          </cell>
          <cell r="AG104">
            <v>481</v>
          </cell>
          <cell r="AK104">
            <v>481</v>
          </cell>
          <cell r="AL104">
            <v>120.25</v>
          </cell>
          <cell r="AM104">
            <v>481</v>
          </cell>
          <cell r="AQ104">
            <v>317.45999999999992</v>
          </cell>
          <cell r="AS104">
            <v>1015.8719999999997</v>
          </cell>
          <cell r="AV104">
            <v>698.41199999999981</v>
          </cell>
          <cell r="AW104">
            <v>63.491999999999983</v>
          </cell>
          <cell r="AX104">
            <v>825.39599999999984</v>
          </cell>
          <cell r="BA104">
            <v>761.90399999999966</v>
          </cell>
          <cell r="BB104">
            <v>63.491999999999983</v>
          </cell>
          <cell r="BC104">
            <v>634.91999999999985</v>
          </cell>
          <cell r="BF104">
            <v>634.91999999999985</v>
          </cell>
          <cell r="BG104">
            <v>158.72999999999996</v>
          </cell>
          <cell r="BH104">
            <v>634.91999999999985</v>
          </cell>
        </row>
        <row r="105">
          <cell r="O105">
            <v>0.31999999999999967</v>
          </cell>
          <cell r="S105">
            <v>240.5</v>
          </cell>
          <cell r="T105">
            <v>288.59999999999997</v>
          </cell>
          <cell r="U105">
            <v>769.6</v>
          </cell>
          <cell r="Y105">
            <v>529.1</v>
          </cell>
          <cell r="Z105">
            <v>48.1</v>
          </cell>
          <cell r="AA105">
            <v>625.30000000000007</v>
          </cell>
          <cell r="AE105">
            <v>577.19999999999993</v>
          </cell>
          <cell r="AF105">
            <v>48.1</v>
          </cell>
          <cell r="AG105">
            <v>481</v>
          </cell>
          <cell r="AK105">
            <v>481</v>
          </cell>
          <cell r="AL105">
            <v>120.25</v>
          </cell>
          <cell r="AM105">
            <v>481</v>
          </cell>
          <cell r="AQ105">
            <v>317.45999999999992</v>
          </cell>
          <cell r="AS105">
            <v>1015.8719999999997</v>
          </cell>
          <cell r="AV105">
            <v>698.41199999999981</v>
          </cell>
          <cell r="AW105">
            <v>63.491999999999983</v>
          </cell>
          <cell r="AX105">
            <v>825.39599999999984</v>
          </cell>
          <cell r="BA105">
            <v>761.90399999999966</v>
          </cell>
          <cell r="BB105">
            <v>63.491999999999983</v>
          </cell>
          <cell r="BC105">
            <v>634.91999999999985</v>
          </cell>
          <cell r="BF105">
            <v>634.91999999999985</v>
          </cell>
          <cell r="BG105">
            <v>158.72999999999996</v>
          </cell>
          <cell r="BH105">
            <v>634.91999999999985</v>
          </cell>
        </row>
        <row r="106">
          <cell r="S106">
            <v>240.5</v>
          </cell>
          <cell r="T106">
            <v>288.59999999999997</v>
          </cell>
          <cell r="U106">
            <v>769.6</v>
          </cell>
          <cell r="Y106">
            <v>529.1</v>
          </cell>
          <cell r="Z106">
            <v>48.1</v>
          </cell>
          <cell r="AA106">
            <v>625.30000000000007</v>
          </cell>
          <cell r="AE106">
            <v>577.19999999999993</v>
          </cell>
          <cell r="AF106">
            <v>48.1</v>
          </cell>
          <cell r="AG106">
            <v>481</v>
          </cell>
          <cell r="AK106">
            <v>481</v>
          </cell>
          <cell r="AL106">
            <v>120.25</v>
          </cell>
          <cell r="AM106">
            <v>481</v>
          </cell>
          <cell r="AQ106">
            <v>317.45999999999992</v>
          </cell>
          <cell r="AS106">
            <v>1015.8719999999997</v>
          </cell>
          <cell r="AV106">
            <v>698.41199999999981</v>
          </cell>
          <cell r="AW106">
            <v>63.491999999999983</v>
          </cell>
          <cell r="AX106">
            <v>825.39599999999984</v>
          </cell>
          <cell r="BA106">
            <v>761.90399999999966</v>
          </cell>
          <cell r="BB106">
            <v>63.491999999999983</v>
          </cell>
          <cell r="BC106">
            <v>634.91999999999985</v>
          </cell>
          <cell r="BF106">
            <v>634.91999999999985</v>
          </cell>
          <cell r="BG106">
            <v>158.72999999999996</v>
          </cell>
          <cell r="BH106">
            <v>634.91999999999985</v>
          </cell>
        </row>
      </sheetData>
      <sheetData sheetId="31">
        <row r="6">
          <cell r="O6">
            <v>4.4983870533829304E-3</v>
          </cell>
        </row>
        <row r="7">
          <cell r="O7">
            <v>4.795461675490117E-3</v>
          </cell>
          <cell r="S7">
            <v>1.4354692507258591</v>
          </cell>
          <cell r="T7">
            <v>1.7225631008710309</v>
          </cell>
          <cell r="U7">
            <v>4.5935016023227488</v>
          </cell>
          <cell r="Y7">
            <v>3.1580323515968902</v>
          </cell>
          <cell r="Z7">
            <v>0.2870938501451718</v>
          </cell>
          <cell r="AA7">
            <v>3.7322200518872335</v>
          </cell>
          <cell r="AE7">
            <v>3.4451262017420619</v>
          </cell>
          <cell r="AF7">
            <v>0.2870938501451718</v>
          </cell>
          <cell r="AG7">
            <v>2.8709385014517181</v>
          </cell>
          <cell r="AK7">
            <v>2.8709385014517181</v>
          </cell>
          <cell r="AL7">
            <v>0.71773462536292953</v>
          </cell>
          <cell r="AM7">
            <v>2.8709385014517181</v>
          </cell>
          <cell r="AQ7">
            <v>1.4419265470188536</v>
          </cell>
          <cell r="AS7">
            <v>4.6141649504603315</v>
          </cell>
          <cell r="AV7">
            <v>3.1722384034414786</v>
          </cell>
          <cell r="AW7">
            <v>0.28838530940377072</v>
          </cell>
          <cell r="AX7">
            <v>3.7490090222490196</v>
          </cell>
          <cell r="BA7">
            <v>3.4606237128452491</v>
          </cell>
          <cell r="BB7">
            <v>0.28838530940377072</v>
          </cell>
          <cell r="BC7">
            <v>2.8838530940377072</v>
          </cell>
          <cell r="BF7">
            <v>2.8838530940377072</v>
          </cell>
          <cell r="BG7">
            <v>0.72096327350942679</v>
          </cell>
          <cell r="BH7">
            <v>2.8838530940377072</v>
          </cell>
        </row>
        <row r="8">
          <cell r="O8">
            <v>5.0233050613904193E-3</v>
          </cell>
          <cell r="S8">
            <v>3.1226654549377315</v>
          </cell>
          <cell r="T8">
            <v>3.7471985459252775</v>
          </cell>
          <cell r="U8">
            <v>9.9925294558007423</v>
          </cell>
          <cell r="Y8">
            <v>6.8698640008630099</v>
          </cell>
          <cell r="Z8">
            <v>0.62453309098754639</v>
          </cell>
          <cell r="AA8">
            <v>8.1189301828381026</v>
          </cell>
          <cell r="AE8">
            <v>7.4943970918505549</v>
          </cell>
          <cell r="AF8">
            <v>0.62453309098754639</v>
          </cell>
          <cell r="AG8">
            <v>6.245330909875463</v>
          </cell>
          <cell r="AK8">
            <v>6.245330909875463</v>
          </cell>
          <cell r="AL8">
            <v>1.5613327274688658</v>
          </cell>
          <cell r="AM8">
            <v>6.245330909875463</v>
          </cell>
          <cell r="AQ8">
            <v>3.1376400774522626</v>
          </cell>
          <cell r="AS8">
            <v>10.040448247847241</v>
          </cell>
          <cell r="AV8">
            <v>6.9028081703949775</v>
          </cell>
          <cell r="AW8">
            <v>0.62752801549045256</v>
          </cell>
          <cell r="AX8">
            <v>8.1578642013758831</v>
          </cell>
          <cell r="BA8">
            <v>7.530336185885429</v>
          </cell>
          <cell r="BB8">
            <v>0.62752801549045256</v>
          </cell>
          <cell r="BC8">
            <v>6.2752801549045252</v>
          </cell>
          <cell r="BF8">
            <v>6.2752801549045252</v>
          </cell>
          <cell r="BG8">
            <v>1.5688200387261313</v>
          </cell>
          <cell r="BH8">
            <v>6.2752801549045252</v>
          </cell>
        </row>
        <row r="9">
          <cell r="O9">
            <v>5.2140551239080839E-3</v>
          </cell>
          <cell r="S9">
            <v>5.0851770935881575</v>
          </cell>
          <cell r="T9">
            <v>6.1022125123057886</v>
          </cell>
          <cell r="U9">
            <v>16.272566699482105</v>
          </cell>
          <cell r="Y9">
            <v>11.187389605893948</v>
          </cell>
          <cell r="Z9">
            <v>1.0170354187176316</v>
          </cell>
          <cell r="AA9">
            <v>13.22146044332921</v>
          </cell>
          <cell r="AE9">
            <v>12.204425024611577</v>
          </cell>
          <cell r="AF9">
            <v>1.0170354187176316</v>
          </cell>
          <cell r="AG9">
            <v>10.170354187176315</v>
          </cell>
          <cell r="AK9">
            <v>10.170354187176315</v>
          </cell>
          <cell r="AL9">
            <v>2.5425885467940788</v>
          </cell>
          <cell r="AM9">
            <v>10.170354187176315</v>
          </cell>
          <cell r="AQ9">
            <v>5.1107214894204454</v>
          </cell>
          <cell r="AS9">
            <v>16.354308766145426</v>
          </cell>
          <cell r="AV9">
            <v>11.24358727672498</v>
          </cell>
          <cell r="AW9">
            <v>1.0221442978840891</v>
          </cell>
          <cell r="AX9">
            <v>13.287875872493158</v>
          </cell>
          <cell r="BA9">
            <v>12.265731574609068</v>
          </cell>
          <cell r="BB9">
            <v>1.0221442978840891</v>
          </cell>
          <cell r="BC9">
            <v>10.221442978840891</v>
          </cell>
          <cell r="BF9">
            <v>10.221442978840891</v>
          </cell>
          <cell r="BG9">
            <v>2.5553607447102227</v>
          </cell>
          <cell r="BH9">
            <v>10.221442978840891</v>
          </cell>
        </row>
        <row r="10">
          <cell r="O10">
            <v>5.3784918555051546E-3</v>
          </cell>
          <cell r="S10">
            <v>7.3486819477765692</v>
          </cell>
          <cell r="T10">
            <v>8.8184183373318827</v>
          </cell>
          <cell r="U10">
            <v>23.515782232885023</v>
          </cell>
          <cell r="Y10">
            <v>16.167100285108454</v>
          </cell>
          <cell r="Z10">
            <v>1.4697363895553139</v>
          </cell>
          <cell r="AA10">
            <v>19.106573064219081</v>
          </cell>
          <cell r="AE10">
            <v>17.636836674663765</v>
          </cell>
          <cell r="AF10">
            <v>1.4697363895553139</v>
          </cell>
          <cell r="AG10">
            <v>14.697363895553138</v>
          </cell>
          <cell r="AK10">
            <v>14.697363895553138</v>
          </cell>
          <cell r="AL10">
            <v>3.6743409738882846</v>
          </cell>
          <cell r="AM10">
            <v>14.697363895553138</v>
          </cell>
          <cell r="AQ10">
            <v>7.3869983805403452</v>
          </cell>
          <cell r="AS10">
            <v>23.638394817729104</v>
          </cell>
          <cell r="AV10">
            <v>16.25139643718876</v>
          </cell>
          <cell r="AW10">
            <v>1.477399676108069</v>
          </cell>
          <cell r="AX10">
            <v>19.206195789404898</v>
          </cell>
          <cell r="BA10">
            <v>17.728796113296827</v>
          </cell>
          <cell r="BB10">
            <v>1.477399676108069</v>
          </cell>
          <cell r="BC10">
            <v>14.77399676108069</v>
          </cell>
          <cell r="BF10">
            <v>14.77399676108069</v>
          </cell>
          <cell r="BG10">
            <v>3.6934991902701726</v>
          </cell>
          <cell r="BH10">
            <v>14.77399676108069</v>
          </cell>
        </row>
        <row r="11">
          <cell r="O11">
            <v>5.5235095978172439E-3</v>
          </cell>
          <cell r="S11">
            <v>9.526911934581193</v>
          </cell>
          <cell r="T11">
            <v>11.432294321497432</v>
          </cell>
          <cell r="U11">
            <v>30.48611819065982</v>
          </cell>
          <cell r="Y11">
            <v>20.959206256078627</v>
          </cell>
          <cell r="Z11">
            <v>1.9053823869162387</v>
          </cell>
          <cell r="AA11">
            <v>24.769971029911101</v>
          </cell>
          <cell r="AE11">
            <v>22.864588642994864</v>
          </cell>
          <cell r="AF11">
            <v>1.9053823869162387</v>
          </cell>
          <cell r="AG11">
            <v>19.053823869162386</v>
          </cell>
          <cell r="AK11">
            <v>19.053823869162386</v>
          </cell>
          <cell r="AL11">
            <v>4.7634559672905965</v>
          </cell>
          <cell r="AM11">
            <v>19.053823869162386</v>
          </cell>
          <cell r="AQ11">
            <v>9.5781523528294521</v>
          </cell>
          <cell r="AS11">
            <v>30.65008752905425</v>
          </cell>
          <cell r="AV11">
            <v>21.071935176224798</v>
          </cell>
          <cell r="AW11">
            <v>1.9156304705658906</v>
          </cell>
          <cell r="AX11">
            <v>24.903196117356575</v>
          </cell>
          <cell r="BA11">
            <v>22.987565646790685</v>
          </cell>
          <cell r="BB11">
            <v>1.9156304705658906</v>
          </cell>
          <cell r="BC11">
            <v>19.156304705658904</v>
          </cell>
          <cell r="BF11">
            <v>19.156304705658904</v>
          </cell>
          <cell r="BG11">
            <v>4.789076176414726</v>
          </cell>
          <cell r="BH11">
            <v>19.156304705658904</v>
          </cell>
        </row>
        <row r="12">
          <cell r="O12">
            <v>6.5277537588093555E-3</v>
          </cell>
          <cell r="S12">
            <v>11.861481029739153</v>
          </cell>
          <cell r="T12">
            <v>14.233777235686983</v>
          </cell>
          <cell r="U12">
            <v>37.956739295165292</v>
          </cell>
          <cell r="Y12">
            <v>26.095258265426139</v>
          </cell>
          <cell r="Z12">
            <v>2.3722962059478307</v>
          </cell>
          <cell r="AA12">
            <v>30.839850677321799</v>
          </cell>
          <cell r="AE12">
            <v>28.467554471373965</v>
          </cell>
          <cell r="AF12">
            <v>2.3722962059478307</v>
          </cell>
          <cell r="AG12">
            <v>23.722962059478306</v>
          </cell>
          <cell r="AK12">
            <v>23.722962059478306</v>
          </cell>
          <cell r="AL12">
            <v>5.9307405148695764</v>
          </cell>
          <cell r="AM12">
            <v>23.722962059478306</v>
          </cell>
          <cell r="AQ12">
            <v>11.926998034051245</v>
          </cell>
          <cell r="AS12">
            <v>38.16639370896398</v>
          </cell>
          <cell r="AV12">
            <v>26.239395674912739</v>
          </cell>
          <cell r="AW12">
            <v>2.3853996068102488</v>
          </cell>
          <cell r="AX12">
            <v>31.010194888533235</v>
          </cell>
          <cell r="BA12">
            <v>28.624795281722985</v>
          </cell>
          <cell r="BB12">
            <v>2.3853996068102488</v>
          </cell>
          <cell r="BC12">
            <v>23.853996068102489</v>
          </cell>
          <cell r="BF12">
            <v>23.853996068102489</v>
          </cell>
          <cell r="BG12">
            <v>5.9634990170256224</v>
          </cell>
          <cell r="BH12">
            <v>23.853996068102489</v>
          </cell>
        </row>
        <row r="13">
          <cell r="O13">
            <v>8.5459658760789897E-3</v>
          </cell>
          <cell r="S13">
            <v>14.363610232386833</v>
          </cell>
          <cell r="T13">
            <v>17.2363322788642</v>
          </cell>
          <cell r="U13">
            <v>45.963552743637869</v>
          </cell>
          <cell r="Y13">
            <v>31.599942511251037</v>
          </cell>
          <cell r="Z13">
            <v>2.8727220464773668</v>
          </cell>
          <cell r="AA13">
            <v>37.345386604205764</v>
          </cell>
          <cell r="AE13">
            <v>34.4726645577284</v>
          </cell>
          <cell r="AF13">
            <v>2.8727220464773668</v>
          </cell>
          <cell r="AG13">
            <v>28.727220464773666</v>
          </cell>
          <cell r="AK13">
            <v>28.727220464773666</v>
          </cell>
          <cell r="AL13">
            <v>7.1818051161934164</v>
          </cell>
          <cell r="AM13">
            <v>28.727220464773666</v>
          </cell>
          <cell r="AQ13">
            <v>14.457372343071368</v>
          </cell>
          <cell r="AS13">
            <v>46.263591497828379</v>
          </cell>
          <cell r="AV13">
            <v>31.806219154757013</v>
          </cell>
          <cell r="AW13">
            <v>2.8914744686142737</v>
          </cell>
          <cell r="AX13">
            <v>37.589168091985556</v>
          </cell>
          <cell r="BA13">
            <v>34.697693623371286</v>
          </cell>
          <cell r="BB13">
            <v>2.8914744686142737</v>
          </cell>
          <cell r="BC13">
            <v>28.914744686142736</v>
          </cell>
          <cell r="BF13">
            <v>28.914744686142736</v>
          </cell>
          <cell r="BG13">
            <v>7.228686171535684</v>
          </cell>
          <cell r="BH13">
            <v>28.914744686142736</v>
          </cell>
        </row>
        <row r="14">
          <cell r="O14">
            <v>1.0774332204610184E-2</v>
          </cell>
          <cell r="S14">
            <v>17.045325911621717</v>
          </cell>
          <cell r="T14">
            <v>20.454391093946061</v>
          </cell>
          <cell r="U14">
            <v>54.545042917189498</v>
          </cell>
          <cell r="Y14">
            <v>37.499717005567781</v>
          </cell>
          <cell r="Z14">
            <v>3.4090651823243436</v>
          </cell>
          <cell r="AA14">
            <v>44.317847370216462</v>
          </cell>
          <cell r="AE14">
            <v>40.908782187892122</v>
          </cell>
          <cell r="AF14">
            <v>3.4090651823243436</v>
          </cell>
          <cell r="AG14">
            <v>34.090651823243434</v>
          </cell>
          <cell r="AK14">
            <v>34.090651823243434</v>
          </cell>
          <cell r="AL14">
            <v>8.5226629558108584</v>
          </cell>
          <cell r="AM14">
            <v>34.090651823243434</v>
          </cell>
          <cell r="AQ14">
            <v>17.19099468520908</v>
          </cell>
          <cell r="AS14">
            <v>55.011182992669063</v>
          </cell>
          <cell r="AV14">
            <v>37.820188307459979</v>
          </cell>
          <cell r="AW14">
            <v>3.4381989370418164</v>
          </cell>
          <cell r="AX14">
            <v>44.696586181543609</v>
          </cell>
          <cell r="BA14">
            <v>41.25838724450179</v>
          </cell>
          <cell r="BB14">
            <v>3.4381989370418164</v>
          </cell>
          <cell r="BC14">
            <v>34.381989370418161</v>
          </cell>
          <cell r="BF14">
            <v>34.381989370418161</v>
          </cell>
          <cell r="BG14">
            <v>8.5954973426045402</v>
          </cell>
          <cell r="BH14">
            <v>34.381989370418161</v>
          </cell>
        </row>
        <row r="15">
          <cell r="O15">
            <v>1.3037726378374057E-2</v>
          </cell>
          <cell r="S15">
            <v>19.919517610693134</v>
          </cell>
          <cell r="T15">
            <v>23.90342113283176</v>
          </cell>
          <cell r="U15">
            <v>63.742456354218035</v>
          </cell>
          <cell r="Y15">
            <v>43.822938743524901</v>
          </cell>
          <cell r="Z15">
            <v>3.9839035221386272</v>
          </cell>
          <cell r="AA15">
            <v>51.790745787802152</v>
          </cell>
          <cell r="AE15">
            <v>47.806842265663519</v>
          </cell>
          <cell r="AF15">
            <v>3.9839035221386272</v>
          </cell>
          <cell r="AG15">
            <v>39.839035221386268</v>
          </cell>
          <cell r="AK15">
            <v>39.839035221386268</v>
          </cell>
          <cell r="AL15">
            <v>9.9597588053465671</v>
          </cell>
          <cell r="AM15">
            <v>39.839035221386268</v>
          </cell>
          <cell r="AQ15">
            <v>20.134137110786323</v>
          </cell>
          <cell r="AS15">
            <v>64.429238754516234</v>
          </cell>
          <cell r="AV15">
            <v>44.295101643729915</v>
          </cell>
          <cell r="AW15">
            <v>4.0268274221572646</v>
          </cell>
          <cell r="AX15">
            <v>52.348756488044444</v>
          </cell>
          <cell r="BA15">
            <v>48.321929065887176</v>
          </cell>
          <cell r="BB15">
            <v>4.0268274221572646</v>
          </cell>
          <cell r="BC15">
            <v>40.268274221572646</v>
          </cell>
          <cell r="BF15">
            <v>40.268274221572646</v>
          </cell>
          <cell r="BG15">
            <v>10.067068555393162</v>
          </cell>
          <cell r="BH15">
            <v>40.268274221572646</v>
          </cell>
        </row>
        <row r="16">
          <cell r="O16">
            <v>1.5317052660720035E-2</v>
          </cell>
          <cell r="S16">
            <v>23</v>
          </cell>
          <cell r="T16">
            <v>27.599999999999998</v>
          </cell>
          <cell r="U16">
            <v>73.600000000000009</v>
          </cell>
          <cell r="Y16">
            <v>50.6</v>
          </cell>
          <cell r="Z16">
            <v>4.6000000000000005</v>
          </cell>
          <cell r="AA16">
            <v>59.800000000000004</v>
          </cell>
          <cell r="AE16">
            <v>55.199999999999996</v>
          </cell>
          <cell r="AF16">
            <v>4.6000000000000005</v>
          </cell>
          <cell r="AG16">
            <v>46</v>
          </cell>
          <cell r="AK16">
            <v>46</v>
          </cell>
          <cell r="AL16">
            <v>11.5</v>
          </cell>
          <cell r="AM16">
            <v>46</v>
          </cell>
          <cell r="AQ16">
            <v>23.299867706702603</v>
          </cell>
          <cell r="AS16">
            <v>74.559576661448347</v>
          </cell>
          <cell r="AV16">
            <v>51.259708954745733</v>
          </cell>
          <cell r="AW16">
            <v>4.6599735413405217</v>
          </cell>
          <cell r="AX16">
            <v>60.579656037426773</v>
          </cell>
          <cell r="BA16">
            <v>55.919682496086246</v>
          </cell>
          <cell r="BB16">
            <v>4.6599735413405217</v>
          </cell>
          <cell r="BC16">
            <v>46.599735413405206</v>
          </cell>
          <cell r="BF16">
            <v>46.599735413405206</v>
          </cell>
          <cell r="BG16">
            <v>11.649933853351301</v>
          </cell>
          <cell r="BH16">
            <v>46.599735413405206</v>
          </cell>
        </row>
        <row r="17">
          <cell r="O17">
            <v>1.7505889499081231E-2</v>
          </cell>
          <cell r="S17">
            <v>26.301579276669486</v>
          </cell>
          <cell r="T17">
            <v>31.561895132003382</v>
          </cell>
          <cell r="U17">
            <v>84.165053685342357</v>
          </cell>
          <cell r="Y17">
            <v>57.863474408672872</v>
          </cell>
          <cell r="Z17">
            <v>5.2603158553338973</v>
          </cell>
          <cell r="AA17">
            <v>68.384106119340672</v>
          </cell>
          <cell r="AE17">
            <v>63.123790264006765</v>
          </cell>
          <cell r="AF17">
            <v>5.2603158553338973</v>
          </cell>
          <cell r="AG17">
            <v>52.603158553338972</v>
          </cell>
          <cell r="AK17">
            <v>52.603158553338972</v>
          </cell>
          <cell r="AL17">
            <v>13.150789638334743</v>
          </cell>
          <cell r="AM17">
            <v>52.603158553338972</v>
          </cell>
          <cell r="AQ17">
            <v>26.704441951510336</v>
          </cell>
          <cell r="AS17">
            <v>85.454214244833068</v>
          </cell>
          <cell r="AV17">
            <v>58.749772293322742</v>
          </cell>
          <cell r="AW17">
            <v>5.3408883903020667</v>
          </cell>
          <cell r="AX17">
            <v>69.431549073926874</v>
          </cell>
          <cell r="BA17">
            <v>64.090660683624805</v>
          </cell>
          <cell r="BB17">
            <v>5.3408883903020667</v>
          </cell>
          <cell r="BC17">
            <v>53.408883903020673</v>
          </cell>
          <cell r="BF17">
            <v>53.408883903020673</v>
          </cell>
          <cell r="BG17">
            <v>13.352220975755168</v>
          </cell>
          <cell r="BH17">
            <v>53.408883903020673</v>
          </cell>
        </row>
        <row r="18">
          <cell r="O18">
            <v>1.9758444604241737E-2</v>
          </cell>
          <cell r="S18">
            <v>29.840124329863613</v>
          </cell>
          <cell r="T18">
            <v>35.808149195836336</v>
          </cell>
          <cell r="U18">
            <v>95.488397855563562</v>
          </cell>
          <cell r="Y18">
            <v>65.648273525699949</v>
          </cell>
          <cell r="Z18">
            <v>5.9680248659727226</v>
          </cell>
          <cell r="AA18">
            <v>77.584323257645394</v>
          </cell>
          <cell r="AE18">
            <v>71.616298391672672</v>
          </cell>
          <cell r="AF18">
            <v>5.9680248659727226</v>
          </cell>
          <cell r="AG18">
            <v>59.680248659727226</v>
          </cell>
          <cell r="AK18">
            <v>59.680248659727226</v>
          </cell>
          <cell r="AL18">
            <v>14.920062164931807</v>
          </cell>
          <cell r="AM18">
            <v>59.680248659727226</v>
          </cell>
          <cell r="AQ18">
            <v>30.362502249021048</v>
          </cell>
          <cell r="AS18">
            <v>97.160007196867355</v>
          </cell>
          <cell r="AV18">
            <v>66.797504947846306</v>
          </cell>
          <cell r="AW18">
            <v>6.0725004498042097</v>
          </cell>
          <cell r="AX18">
            <v>78.942505847454726</v>
          </cell>
          <cell r="BA18">
            <v>72.870005397650516</v>
          </cell>
          <cell r="BB18">
            <v>6.0725004498042097</v>
          </cell>
          <cell r="BC18">
            <v>60.725004498042097</v>
          </cell>
          <cell r="BF18">
            <v>60.725004498042097</v>
          </cell>
          <cell r="BG18">
            <v>15.181251124510524</v>
          </cell>
          <cell r="BH18">
            <v>60.725004498042097</v>
          </cell>
        </row>
        <row r="19">
          <cell r="O19">
            <v>2.1967002889512411E-2</v>
          </cell>
          <cell r="S19">
            <v>33.632643013866144</v>
          </cell>
          <cell r="T19">
            <v>40.359171616639372</v>
          </cell>
          <cell r="U19">
            <v>107.62445764437166</v>
          </cell>
          <cell r="Y19">
            <v>73.991814630505516</v>
          </cell>
          <cell r="Z19">
            <v>6.7265286027732287</v>
          </cell>
          <cell r="AA19">
            <v>87.444871836051973</v>
          </cell>
          <cell r="AE19">
            <v>80.718343233278745</v>
          </cell>
          <cell r="AF19">
            <v>6.7265286027732287</v>
          </cell>
          <cell r="AG19">
            <v>67.265286027732287</v>
          </cell>
          <cell r="AK19">
            <v>67.265286027732287</v>
          </cell>
          <cell r="AL19">
            <v>16.816321506933072</v>
          </cell>
          <cell r="AM19">
            <v>67.265286027732287</v>
          </cell>
          <cell r="AQ19">
            <v>34.297171727749856</v>
          </cell>
          <cell r="AS19">
            <v>109.75094952879955</v>
          </cell>
          <cell r="AV19">
            <v>75.453777801049682</v>
          </cell>
          <cell r="AW19">
            <v>6.859434345549972</v>
          </cell>
          <cell r="AX19">
            <v>89.172646492149624</v>
          </cell>
          <cell r="BA19">
            <v>82.313212146599653</v>
          </cell>
          <cell r="BB19">
            <v>6.859434345549972</v>
          </cell>
          <cell r="BC19">
            <v>68.594343455499711</v>
          </cell>
          <cell r="BF19">
            <v>68.594343455499711</v>
          </cell>
          <cell r="BG19">
            <v>17.148585863874928</v>
          </cell>
          <cell r="BH19">
            <v>68.594343455499711</v>
          </cell>
        </row>
        <row r="20">
          <cell r="O20">
            <v>2.4193301223156147E-2</v>
          </cell>
          <cell r="S20">
            <v>37.697363895553138</v>
          </cell>
          <cell r="T20">
            <v>45.236836674663763</v>
          </cell>
          <cell r="U20">
            <v>120.63156446577005</v>
          </cell>
          <cell r="Y20">
            <v>82.934200570216916</v>
          </cell>
          <cell r="Z20">
            <v>7.5394727791106284</v>
          </cell>
          <cell r="AA20">
            <v>98.013146128438166</v>
          </cell>
          <cell r="AE20">
            <v>90.473673349327527</v>
          </cell>
          <cell r="AF20">
            <v>7.5394727791106284</v>
          </cell>
          <cell r="AG20">
            <v>75.394727791106277</v>
          </cell>
          <cell r="AK20">
            <v>75.394727791106277</v>
          </cell>
          <cell r="AL20">
            <v>18.848681947776569</v>
          </cell>
          <cell r="AM20">
            <v>75.394727791106277</v>
          </cell>
          <cell r="AQ20">
            <v>38.525461997173757</v>
          </cell>
          <cell r="AS20">
            <v>123.28147839095604</v>
          </cell>
          <cell r="AV20">
            <v>84.756016393782275</v>
          </cell>
          <cell r="AW20">
            <v>7.7050923994347524</v>
          </cell>
          <cell r="AX20">
            <v>100.16620119265177</v>
          </cell>
          <cell r="BA20">
            <v>92.461108793217008</v>
          </cell>
          <cell r="BB20">
            <v>7.7050923994347524</v>
          </cell>
          <cell r="BC20">
            <v>77.050923994347514</v>
          </cell>
          <cell r="BF20">
            <v>77.050923994347514</v>
          </cell>
          <cell r="BG20">
            <v>19.262730998586878</v>
          </cell>
          <cell r="BH20">
            <v>77.050923994347514</v>
          </cell>
        </row>
        <row r="21">
          <cell r="O21">
            <v>2.644086706050551E-2</v>
          </cell>
          <cell r="S21">
            <v>42.053823869162365</v>
          </cell>
          <cell r="T21">
            <v>50.464588642994833</v>
          </cell>
          <cell r="U21">
            <v>134.57223638131958</v>
          </cell>
          <cell r="Y21">
            <v>92.518412512157212</v>
          </cell>
          <cell r="Z21">
            <v>8.410764773832474</v>
          </cell>
          <cell r="AA21">
            <v>109.33994205982215</v>
          </cell>
          <cell r="AE21">
            <v>100.92917728598967</v>
          </cell>
          <cell r="AF21">
            <v>8.410764773832474</v>
          </cell>
          <cell r="AG21">
            <v>84.107647738324729</v>
          </cell>
          <cell r="AK21">
            <v>84.107647738324729</v>
          </cell>
          <cell r="AL21">
            <v>21.026911934581182</v>
          </cell>
          <cell r="AM21">
            <v>84.107647738324729</v>
          </cell>
          <cell r="AQ21">
            <v>43.07124469761456</v>
          </cell>
          <cell r="AS21">
            <v>137.8279830323666</v>
          </cell>
          <cell r="AV21">
            <v>94.756738334752043</v>
          </cell>
          <cell r="AW21">
            <v>8.6142489395229127</v>
          </cell>
          <cell r="AX21">
            <v>111.98523621379786</v>
          </cell>
          <cell r="BA21">
            <v>103.37098727427494</v>
          </cell>
          <cell r="BB21">
            <v>8.6142489395229127</v>
          </cell>
          <cell r="BC21">
            <v>86.14248939522912</v>
          </cell>
          <cell r="BF21">
            <v>86.14248939522912</v>
          </cell>
          <cell r="BG21">
            <v>21.53562234880728</v>
          </cell>
          <cell r="BH21">
            <v>86.14248939522912</v>
          </cell>
        </row>
        <row r="22">
          <cell r="O22">
            <v>2.8660305884555804E-2</v>
          </cell>
          <cell r="S22">
            <v>46.763590722138716</v>
          </cell>
          <cell r="T22">
            <v>56.116308866566456</v>
          </cell>
          <cell r="U22">
            <v>149.6434903108439</v>
          </cell>
          <cell r="Y22">
            <v>102.87989958870519</v>
          </cell>
          <cell r="Z22">
            <v>9.3527181444277439</v>
          </cell>
          <cell r="AA22">
            <v>121.58533587756067</v>
          </cell>
          <cell r="AE22">
            <v>112.23261773313291</v>
          </cell>
          <cell r="AF22">
            <v>9.3527181444277439</v>
          </cell>
          <cell r="AG22">
            <v>93.527181444277431</v>
          </cell>
          <cell r="AK22">
            <v>93.527181444277431</v>
          </cell>
          <cell r="AL22">
            <v>23.381795361069358</v>
          </cell>
          <cell r="AM22">
            <v>93.527181444277431</v>
          </cell>
          <cell r="AQ22">
            <v>48.000060607694671</v>
          </cell>
          <cell r="AS22">
            <v>153.60019394462296</v>
          </cell>
          <cell r="AV22">
            <v>105.60013333692828</v>
          </cell>
          <cell r="AW22">
            <v>9.6000121215389349</v>
          </cell>
          <cell r="AX22">
            <v>124.80015758000614</v>
          </cell>
          <cell r="BA22">
            <v>115.2001454584672</v>
          </cell>
          <cell r="BB22">
            <v>9.6000121215389349</v>
          </cell>
          <cell r="BC22">
            <v>96.000121215389342</v>
          </cell>
          <cell r="BF22">
            <v>96.000121215389342</v>
          </cell>
          <cell r="BG22">
            <v>24.000030303847335</v>
          </cell>
          <cell r="BH22">
            <v>96.000121215389342</v>
          </cell>
        </row>
        <row r="23">
          <cell r="O23">
            <v>3.0945612725679007E-2</v>
          </cell>
          <cell r="S23">
            <v>51.81718084819066</v>
          </cell>
          <cell r="T23">
            <v>62.180617017828787</v>
          </cell>
          <cell r="U23">
            <v>165.81497871421013</v>
          </cell>
          <cell r="Y23">
            <v>113.99779786601945</v>
          </cell>
          <cell r="Z23">
            <v>10.363436169638133</v>
          </cell>
          <cell r="AA23">
            <v>134.72467020529572</v>
          </cell>
          <cell r="AE23">
            <v>124.36123403565757</v>
          </cell>
          <cell r="AF23">
            <v>10.363436169638133</v>
          </cell>
          <cell r="AG23">
            <v>103.63436169638132</v>
          </cell>
          <cell r="AK23">
            <v>103.63436169638132</v>
          </cell>
          <cell r="AL23">
            <v>25.90859042409533</v>
          </cell>
          <cell r="AM23">
            <v>103.63436169638132</v>
          </cell>
          <cell r="AQ23">
            <v>53.302277101375154</v>
          </cell>
          <cell r="AS23">
            <v>170.5672867244005</v>
          </cell>
          <cell r="AV23">
            <v>117.26500962302534</v>
          </cell>
          <cell r="AW23">
            <v>10.660455420275031</v>
          </cell>
          <cell r="AX23">
            <v>138.58592046357541</v>
          </cell>
          <cell r="BA23">
            <v>127.92546504330035</v>
          </cell>
          <cell r="BB23">
            <v>10.660455420275031</v>
          </cell>
          <cell r="BC23">
            <v>106.60455420275031</v>
          </cell>
          <cell r="BF23">
            <v>106.60455420275031</v>
          </cell>
          <cell r="BG23">
            <v>26.651138550687577</v>
          </cell>
          <cell r="BH23">
            <v>106.60455420275031</v>
          </cell>
        </row>
        <row r="24">
          <cell r="O24">
            <v>3.3175988602594346E-2</v>
          </cell>
          <cell r="S24">
            <v>57.239583958434494</v>
          </cell>
          <cell r="T24">
            <v>68.687500750121387</v>
          </cell>
          <cell r="U24">
            <v>183.1666686669904</v>
          </cell>
          <cell r="Y24">
            <v>125.9270847085559</v>
          </cell>
          <cell r="Z24">
            <v>11.4479167916869</v>
          </cell>
          <cell r="AA24">
            <v>148.82291829192968</v>
          </cell>
          <cell r="AE24">
            <v>137.37500150024277</v>
          </cell>
          <cell r="AF24">
            <v>11.4479167916869</v>
          </cell>
          <cell r="AG24">
            <v>114.47916791686899</v>
          </cell>
          <cell r="AK24">
            <v>114.47916791686899</v>
          </cell>
          <cell r="AL24">
            <v>28.619791979217247</v>
          </cell>
          <cell r="AM24">
            <v>114.47916791686899</v>
          </cell>
          <cell r="AQ24">
            <v>59.010897956191201</v>
          </cell>
          <cell r="AS24">
            <v>188.83487345981186</v>
          </cell>
          <cell r="AV24">
            <v>129.82397550362066</v>
          </cell>
          <cell r="AW24">
            <v>11.802179591238241</v>
          </cell>
          <cell r="AX24">
            <v>153.42833468609712</v>
          </cell>
          <cell r="BA24">
            <v>141.62615509485886</v>
          </cell>
          <cell r="BB24">
            <v>11.802179591238241</v>
          </cell>
          <cell r="BC24">
            <v>118.0217959123824</v>
          </cell>
          <cell r="BF24">
            <v>118.0217959123824</v>
          </cell>
          <cell r="BG24">
            <v>29.5054489780956</v>
          </cell>
          <cell r="BH24">
            <v>118.0217959123824</v>
          </cell>
        </row>
        <row r="25">
          <cell r="O25">
            <v>3.5497790761797501E-2</v>
          </cell>
          <cell r="S25">
            <v>63.057605778678059</v>
          </cell>
          <cell r="T25">
            <v>75.669126934413669</v>
          </cell>
          <cell r="U25">
            <v>201.7843384917698</v>
          </cell>
          <cell r="Y25">
            <v>138.72673271309174</v>
          </cell>
          <cell r="Z25">
            <v>12.611521155735613</v>
          </cell>
          <cell r="AA25">
            <v>163.94977502456297</v>
          </cell>
          <cell r="AE25">
            <v>151.33825386882734</v>
          </cell>
          <cell r="AF25">
            <v>12.611521155735613</v>
          </cell>
          <cell r="AG25">
            <v>126.11521155735612</v>
          </cell>
          <cell r="AK25">
            <v>126.11521155735612</v>
          </cell>
          <cell r="AL25">
            <v>31.52880288933903</v>
          </cell>
          <cell r="AM25">
            <v>126.11521155735612</v>
          </cell>
          <cell r="AQ25">
            <v>65.149604189298373</v>
          </cell>
          <cell r="AS25">
            <v>208.47873340575481</v>
          </cell>
          <cell r="AV25">
            <v>143.32912921645644</v>
          </cell>
          <cell r="AW25">
            <v>13.029920837859676</v>
          </cell>
          <cell r="AX25">
            <v>169.38897089217579</v>
          </cell>
          <cell r="BA25">
            <v>156.3590500543161</v>
          </cell>
          <cell r="BB25">
            <v>13.029920837859676</v>
          </cell>
          <cell r="BC25">
            <v>130.29920837859675</v>
          </cell>
          <cell r="BF25">
            <v>130.29920837859675</v>
          </cell>
          <cell r="BG25">
            <v>32.574802094649186</v>
          </cell>
          <cell r="BH25">
            <v>130.29920837859675</v>
          </cell>
        </row>
        <row r="26">
          <cell r="O26">
            <v>3.7755389631242905E-2</v>
          </cell>
          <cell r="S26">
            <v>69.300000000000011</v>
          </cell>
          <cell r="T26">
            <v>83.160000000000011</v>
          </cell>
          <cell r="U26">
            <v>221.76000000000005</v>
          </cell>
          <cell r="Y26">
            <v>152.46000000000004</v>
          </cell>
          <cell r="Z26">
            <v>13.860000000000003</v>
          </cell>
          <cell r="AA26">
            <v>180.18000000000004</v>
          </cell>
          <cell r="AE26">
            <v>166.32000000000002</v>
          </cell>
          <cell r="AF26">
            <v>13.860000000000003</v>
          </cell>
          <cell r="AG26">
            <v>138.60000000000002</v>
          </cell>
          <cell r="AK26">
            <v>138.60000000000002</v>
          </cell>
          <cell r="AL26">
            <v>34.650000000000006</v>
          </cell>
          <cell r="AM26">
            <v>138.60000000000002</v>
          </cell>
          <cell r="AQ26">
            <v>71.759996899792583</v>
          </cell>
          <cell r="AS26">
            <v>229.63199007933625</v>
          </cell>
          <cell r="AV26">
            <v>157.87199317954369</v>
          </cell>
          <cell r="AW26">
            <v>14.351999379958515</v>
          </cell>
          <cell r="AX26">
            <v>186.57599193946072</v>
          </cell>
          <cell r="BA26">
            <v>172.22399255950219</v>
          </cell>
          <cell r="BB26">
            <v>14.351999379958515</v>
          </cell>
          <cell r="BC26">
            <v>143.51999379958517</v>
          </cell>
          <cell r="BF26">
            <v>143.51999379958517</v>
          </cell>
          <cell r="BG26">
            <v>35.879998449896291</v>
          </cell>
          <cell r="BH26">
            <v>143.51999379958517</v>
          </cell>
        </row>
        <row r="27">
          <cell r="O27">
            <v>4.0112466447051076E-2</v>
          </cell>
          <cell r="S27">
            <v>75.997609815356384</v>
          </cell>
          <cell r="T27">
            <v>91.197131778427661</v>
          </cell>
          <cell r="U27">
            <v>243.19235140914043</v>
          </cell>
          <cell r="Y27">
            <v>167.19474159378404</v>
          </cell>
          <cell r="Z27">
            <v>15.199521963071277</v>
          </cell>
          <cell r="AA27">
            <v>197.5937855199266</v>
          </cell>
          <cell r="AE27">
            <v>182.39426355685532</v>
          </cell>
          <cell r="AF27">
            <v>15.199521963071277</v>
          </cell>
          <cell r="AG27">
            <v>151.99521963071277</v>
          </cell>
          <cell r="AK27">
            <v>151.99521963071277</v>
          </cell>
          <cell r="AL27">
            <v>37.998804907678192</v>
          </cell>
          <cell r="AM27">
            <v>151.99521963071277</v>
          </cell>
          <cell r="AQ27">
            <v>78.866929184978332</v>
          </cell>
          <cell r="AS27">
            <v>252.37417339193064</v>
          </cell>
          <cell r="AV27">
            <v>173.50724420695232</v>
          </cell>
          <cell r="AW27">
            <v>15.773385836995665</v>
          </cell>
          <cell r="AX27">
            <v>205.05401588094364</v>
          </cell>
          <cell r="BA27">
            <v>189.28063004394798</v>
          </cell>
          <cell r="BB27">
            <v>15.773385836995665</v>
          </cell>
          <cell r="BC27">
            <v>157.73385836995666</v>
          </cell>
          <cell r="BF27">
            <v>157.73385836995666</v>
          </cell>
          <cell r="BG27">
            <v>39.433464592489166</v>
          </cell>
          <cell r="BH27">
            <v>157.73385836995666</v>
          </cell>
        </row>
        <row r="28">
          <cell r="O28">
            <v>4.2412156976184535E-2</v>
          </cell>
          <cell r="S28">
            <v>83.327311475325075</v>
          </cell>
          <cell r="T28">
            <v>99.992773770390087</v>
          </cell>
          <cell r="U28">
            <v>266.64739672104025</v>
          </cell>
          <cell r="Y28">
            <v>183.32008524571518</v>
          </cell>
          <cell r="Z28">
            <v>16.665462295065016</v>
          </cell>
          <cell r="AA28">
            <v>216.6510098358452</v>
          </cell>
          <cell r="AE28">
            <v>199.98554754078017</v>
          </cell>
          <cell r="AF28">
            <v>16.665462295065016</v>
          </cell>
          <cell r="AG28">
            <v>166.65462295065015</v>
          </cell>
          <cell r="AK28">
            <v>166.65462295065015</v>
          </cell>
          <cell r="AL28">
            <v>41.663655737662538</v>
          </cell>
          <cell r="AM28">
            <v>166.65462295065015</v>
          </cell>
          <cell r="AQ28">
            <v>86.669775461002033</v>
          </cell>
          <cell r="AS28">
            <v>277.34328147520654</v>
          </cell>
          <cell r="AV28">
            <v>190.67350601420449</v>
          </cell>
          <cell r="AW28">
            <v>17.333955092200409</v>
          </cell>
          <cell r="AX28">
            <v>225.34141619860529</v>
          </cell>
          <cell r="BA28">
            <v>208.00746110640486</v>
          </cell>
          <cell r="BB28">
            <v>17.333955092200409</v>
          </cell>
          <cell r="BC28">
            <v>173.33955092200407</v>
          </cell>
          <cell r="BF28">
            <v>173.33955092200407</v>
          </cell>
          <cell r="BG28">
            <v>43.334887730501016</v>
          </cell>
          <cell r="BH28">
            <v>173.33955092200407</v>
          </cell>
        </row>
        <row r="29">
          <cell r="O29">
            <v>4.4803316150605212E-2</v>
          </cell>
          <cell r="S29">
            <v>91.207184664543391</v>
          </cell>
          <cell r="T29">
            <v>109.44862159745206</v>
          </cell>
          <cell r="U29">
            <v>291.86299092653888</v>
          </cell>
          <cell r="Y29">
            <v>200.65580626199548</v>
          </cell>
          <cell r="Z29">
            <v>18.24143693290868</v>
          </cell>
          <cell r="AA29">
            <v>237.13868012781282</v>
          </cell>
          <cell r="AE29">
            <v>218.89724319490412</v>
          </cell>
          <cell r="AF29">
            <v>18.24143693290868</v>
          </cell>
          <cell r="AG29">
            <v>182.41436932908678</v>
          </cell>
          <cell r="AK29">
            <v>182.41436932908678</v>
          </cell>
          <cell r="AL29">
            <v>45.603592332271695</v>
          </cell>
          <cell r="AM29">
            <v>182.41436932908678</v>
          </cell>
          <cell r="AQ29">
            <v>95.07547809789186</v>
          </cell>
          <cell r="AS29">
            <v>304.241529913254</v>
          </cell>
          <cell r="AV29">
            <v>209.16605181536212</v>
          </cell>
          <cell r="AW29">
            <v>19.015095619578375</v>
          </cell>
          <cell r="AX29">
            <v>247.19624305451885</v>
          </cell>
          <cell r="BA29">
            <v>228.18114743494044</v>
          </cell>
          <cell r="BB29">
            <v>19.015095619578375</v>
          </cell>
          <cell r="BC29">
            <v>190.15095619578372</v>
          </cell>
          <cell r="BF29">
            <v>190.15095619578372</v>
          </cell>
          <cell r="BG29">
            <v>47.53773904894593</v>
          </cell>
          <cell r="BH29">
            <v>190.15095619578372</v>
          </cell>
        </row>
        <row r="30">
          <cell r="O30">
            <v>4.7158644522793065E-2</v>
          </cell>
          <cell r="S30">
            <v>99.892038866188329</v>
          </cell>
          <cell r="T30">
            <v>119.87044663942599</v>
          </cell>
          <cell r="U30">
            <v>319.65452437180267</v>
          </cell>
          <cell r="Y30">
            <v>219.76248550561434</v>
          </cell>
          <cell r="Z30">
            <v>19.978407773237667</v>
          </cell>
          <cell r="AA30">
            <v>259.71930105208969</v>
          </cell>
          <cell r="AE30">
            <v>239.74089327885198</v>
          </cell>
          <cell r="AF30">
            <v>19.978407773237667</v>
          </cell>
          <cell r="AG30">
            <v>199.78407773237666</v>
          </cell>
          <cell r="AK30">
            <v>199.78407773237666</v>
          </cell>
          <cell r="AL30">
            <v>49.946019433094165</v>
          </cell>
          <cell r="AM30">
            <v>199.78407773237666</v>
          </cell>
          <cell r="AQ30">
            <v>104.36753346443871</v>
          </cell>
          <cell r="AS30">
            <v>333.97610708620385</v>
          </cell>
          <cell r="AV30">
            <v>229.60857362176517</v>
          </cell>
          <cell r="AW30">
            <v>20.873506692887741</v>
          </cell>
          <cell r="AX30">
            <v>271.35558700754069</v>
          </cell>
          <cell r="BA30">
            <v>250.48208031465288</v>
          </cell>
          <cell r="BB30">
            <v>20.873506692887741</v>
          </cell>
          <cell r="BC30">
            <v>208.73506692887742</v>
          </cell>
          <cell r="BF30">
            <v>208.73506692887742</v>
          </cell>
          <cell r="BG30">
            <v>52.183766732219354</v>
          </cell>
          <cell r="BH30">
            <v>208.73506692887742</v>
          </cell>
        </row>
        <row r="31">
          <cell r="O31">
            <v>4.95827247381328E-2</v>
          </cell>
          <cell r="S31">
            <v>101.15622508663641</v>
          </cell>
          <cell r="T31">
            <v>121.38747010396369</v>
          </cell>
          <cell r="U31">
            <v>323.69992027723652</v>
          </cell>
          <cell r="Y31">
            <v>222.54369519060012</v>
          </cell>
          <cell r="Z31">
            <v>20.231245017327282</v>
          </cell>
          <cell r="AA31">
            <v>263.00618522525468</v>
          </cell>
          <cell r="AE31">
            <v>242.77494020792739</v>
          </cell>
          <cell r="AF31">
            <v>20.231245017327282</v>
          </cell>
          <cell r="AG31">
            <v>202.31245017327282</v>
          </cell>
          <cell r="AK31">
            <v>202.31245017327282</v>
          </cell>
          <cell r="AL31">
            <v>50.578112543318205</v>
          </cell>
          <cell r="AM31">
            <v>202.31245017327282</v>
          </cell>
          <cell r="AQ31">
            <v>105.92661554676475</v>
          </cell>
          <cell r="AS31">
            <v>338.9651697496472</v>
          </cell>
          <cell r="AV31">
            <v>233.03855420288247</v>
          </cell>
          <cell r="AW31">
            <v>21.18532310935295</v>
          </cell>
          <cell r="AX31">
            <v>275.40920042158837</v>
          </cell>
          <cell r="BA31">
            <v>254.2238773122354</v>
          </cell>
          <cell r="BB31">
            <v>21.18532310935295</v>
          </cell>
          <cell r="BC31">
            <v>211.8532310935295</v>
          </cell>
          <cell r="BF31">
            <v>211.8532310935295</v>
          </cell>
          <cell r="BG31">
            <v>52.963307773382375</v>
          </cell>
          <cell r="BH31">
            <v>211.8532310935295</v>
          </cell>
        </row>
        <row r="32">
          <cell r="O32">
            <v>5.2006009248002472E-2</v>
          </cell>
          <cell r="S32">
            <v>102.41646973632504</v>
          </cell>
          <cell r="T32">
            <v>122.89976368359004</v>
          </cell>
          <cell r="U32">
            <v>327.73270315624018</v>
          </cell>
          <cell r="Y32">
            <v>225.31623341991511</v>
          </cell>
          <cell r="Z32">
            <v>20.483293947265011</v>
          </cell>
          <cell r="AA32">
            <v>266.28282131444513</v>
          </cell>
          <cell r="AE32">
            <v>245.79952736718008</v>
          </cell>
          <cell r="AF32">
            <v>20.483293947265011</v>
          </cell>
          <cell r="AG32">
            <v>204.83293947265008</v>
          </cell>
          <cell r="AK32">
            <v>204.83293947265008</v>
          </cell>
          <cell r="AL32">
            <v>51.208234868162521</v>
          </cell>
          <cell r="AM32">
            <v>204.83293947265008</v>
          </cell>
          <cell r="AQ32">
            <v>107.49455736391256</v>
          </cell>
          <cell r="AS32">
            <v>343.98258356452021</v>
          </cell>
          <cell r="AV32">
            <v>236.48802620060764</v>
          </cell>
          <cell r="AW32">
            <v>21.498911472782513</v>
          </cell>
          <cell r="AX32">
            <v>279.48584914617265</v>
          </cell>
          <cell r="BA32">
            <v>257.98693767339012</v>
          </cell>
          <cell r="BB32">
            <v>21.498911472782513</v>
          </cell>
          <cell r="BC32">
            <v>214.98911472782513</v>
          </cell>
          <cell r="BF32">
            <v>214.98911472782513</v>
          </cell>
          <cell r="BG32">
            <v>53.747278681956281</v>
          </cell>
          <cell r="BH32">
            <v>214.98911472782513</v>
          </cell>
        </row>
        <row r="33">
          <cell r="O33">
            <v>5.4461882151832876E-2</v>
          </cell>
          <cell r="S33">
            <v>103.77413674571567</v>
          </cell>
          <cell r="T33">
            <v>124.52896409485879</v>
          </cell>
          <cell r="U33">
            <v>332.07723758629015</v>
          </cell>
          <cell r="Y33">
            <v>228.30310084057447</v>
          </cell>
          <cell r="Z33">
            <v>20.754827349143135</v>
          </cell>
          <cell r="AA33">
            <v>269.81275553886076</v>
          </cell>
          <cell r="AE33">
            <v>249.05792818971759</v>
          </cell>
          <cell r="AF33">
            <v>20.754827349143135</v>
          </cell>
          <cell r="AG33">
            <v>207.54827349143133</v>
          </cell>
          <cell r="AK33">
            <v>207.54827349143133</v>
          </cell>
          <cell r="AL33">
            <v>51.887068372857833</v>
          </cell>
          <cell r="AM33">
            <v>207.54827349143133</v>
          </cell>
          <cell r="AQ33">
            <v>109.17101546101682</v>
          </cell>
          <cell r="AS33">
            <v>349.34724947525382</v>
          </cell>
          <cell r="AV33">
            <v>240.176234014237</v>
          </cell>
          <cell r="AW33">
            <v>21.834203092203364</v>
          </cell>
          <cell r="AX33">
            <v>283.84464019864373</v>
          </cell>
          <cell r="BA33">
            <v>262.01043710644035</v>
          </cell>
          <cell r="BB33">
            <v>21.834203092203364</v>
          </cell>
          <cell r="BC33">
            <v>218.34203092203364</v>
          </cell>
          <cell r="BF33">
            <v>218.34203092203364</v>
          </cell>
          <cell r="BG33">
            <v>54.585507730508411</v>
          </cell>
          <cell r="BH33">
            <v>218.34203092203364</v>
          </cell>
        </row>
        <row r="34">
          <cell r="O34">
            <v>5.6964306222935066E-2</v>
          </cell>
          <cell r="S34">
            <v>105.23664790081479</v>
          </cell>
          <cell r="T34">
            <v>126.28397748097774</v>
          </cell>
          <cell r="U34">
            <v>336.75727328260734</v>
          </cell>
          <cell r="Y34">
            <v>231.52062538179254</v>
          </cell>
          <cell r="Z34">
            <v>21.047329580162959</v>
          </cell>
          <cell r="AA34">
            <v>273.61528454211845</v>
          </cell>
          <cell r="AE34">
            <v>252.56795496195548</v>
          </cell>
          <cell r="AF34">
            <v>21.047329580162959</v>
          </cell>
          <cell r="AG34">
            <v>210.47329580162958</v>
          </cell>
          <cell r="AK34">
            <v>210.47329580162958</v>
          </cell>
          <cell r="AL34">
            <v>52.618323950407394</v>
          </cell>
          <cell r="AM34">
            <v>210.47329580162958</v>
          </cell>
          <cell r="AQ34">
            <v>110.96803381684289</v>
          </cell>
          <cell r="AS34">
            <v>355.09770821389725</v>
          </cell>
          <cell r="AV34">
            <v>244.12967439705434</v>
          </cell>
          <cell r="AW34">
            <v>22.193606763368578</v>
          </cell>
          <cell r="AX34">
            <v>288.5168879237915</v>
          </cell>
          <cell r="BA34">
            <v>266.32328116042294</v>
          </cell>
          <cell r="BB34">
            <v>22.193606763368578</v>
          </cell>
          <cell r="BC34">
            <v>221.93606763368578</v>
          </cell>
          <cell r="BF34">
            <v>221.93606763368578</v>
          </cell>
          <cell r="BG34">
            <v>55.484016908421445</v>
          </cell>
          <cell r="BH34">
            <v>221.93606763368578</v>
          </cell>
        </row>
        <row r="35">
          <cell r="O35">
            <v>5.9450877863582829E-2</v>
          </cell>
          <cell r="S35">
            <v>106.81198849772969</v>
          </cell>
          <cell r="T35">
            <v>128.17438619727562</v>
          </cell>
          <cell r="U35">
            <v>341.798363192735</v>
          </cell>
          <cell r="Y35">
            <v>234.98637469500534</v>
          </cell>
          <cell r="Z35">
            <v>21.362397699545937</v>
          </cell>
          <cell r="AA35">
            <v>277.71117009409721</v>
          </cell>
          <cell r="AE35">
            <v>256.34877239455125</v>
          </cell>
          <cell r="AF35">
            <v>21.362397699545937</v>
          </cell>
          <cell r="AG35">
            <v>213.62397699545937</v>
          </cell>
          <cell r="AK35">
            <v>213.62397699545937</v>
          </cell>
          <cell r="AL35">
            <v>53.405994248864843</v>
          </cell>
          <cell r="AM35">
            <v>213.62397699545937</v>
          </cell>
          <cell r="AQ35">
            <v>112.89645931879497</v>
          </cell>
          <cell r="AS35">
            <v>361.26866982014394</v>
          </cell>
          <cell r="AV35">
            <v>248.37221050134897</v>
          </cell>
          <cell r="AW35">
            <v>22.579291863758996</v>
          </cell>
          <cell r="AX35">
            <v>293.53079422886697</v>
          </cell>
          <cell r="BA35">
            <v>270.95150236510796</v>
          </cell>
          <cell r="BB35">
            <v>22.579291863758996</v>
          </cell>
          <cell r="BC35">
            <v>225.79291863758993</v>
          </cell>
          <cell r="BF35">
            <v>225.79291863758993</v>
          </cell>
          <cell r="BG35">
            <v>56.448229659397484</v>
          </cell>
          <cell r="BH35">
            <v>225.79291863758993</v>
          </cell>
        </row>
        <row r="36">
          <cell r="O36">
            <v>6.2042580364546449E-2</v>
          </cell>
          <cell r="S36">
            <v>108.58750000000001</v>
          </cell>
          <cell r="T36">
            <v>130.30500000000001</v>
          </cell>
          <cell r="U36">
            <v>347.48</v>
          </cell>
          <cell r="Y36">
            <v>238.89250000000004</v>
          </cell>
          <cell r="Z36">
            <v>21.717500000000001</v>
          </cell>
          <cell r="AA36">
            <v>282.32750000000004</v>
          </cell>
          <cell r="AE36">
            <v>260.61</v>
          </cell>
          <cell r="AF36">
            <v>21.717500000000001</v>
          </cell>
          <cell r="AG36">
            <v>217.17500000000001</v>
          </cell>
          <cell r="AK36">
            <v>217.17500000000001</v>
          </cell>
          <cell r="AL36">
            <v>54.293750000000003</v>
          </cell>
          <cell r="AM36">
            <v>217.17500000000001</v>
          </cell>
          <cell r="AQ36">
            <v>115.04312220001179</v>
          </cell>
          <cell r="AS36">
            <v>368.13799104003772</v>
          </cell>
          <cell r="AV36">
            <v>253.09486884002598</v>
          </cell>
          <cell r="AW36">
            <v>23.008624440002357</v>
          </cell>
          <cell r="AX36">
            <v>299.11211772003071</v>
          </cell>
          <cell r="BA36">
            <v>276.10349328002832</v>
          </cell>
          <cell r="BB36">
            <v>23.008624440002357</v>
          </cell>
          <cell r="BC36">
            <v>230.08624440002359</v>
          </cell>
          <cell r="BF36">
            <v>230.08624440002359</v>
          </cell>
          <cell r="BG36">
            <v>57.521561100005897</v>
          </cell>
          <cell r="BH36">
            <v>230.08624440002359</v>
          </cell>
        </row>
        <row r="37">
          <cell r="O37">
            <v>6.4558792151925587E-2</v>
          </cell>
          <cell r="S37">
            <v>110.50659513963191</v>
          </cell>
          <cell r="T37">
            <v>132.60791416755828</v>
          </cell>
          <cell r="U37">
            <v>353.62110444682213</v>
          </cell>
          <cell r="Y37">
            <v>243.11450930719022</v>
          </cell>
          <cell r="Z37">
            <v>22.101319027926383</v>
          </cell>
          <cell r="AA37">
            <v>287.31714736304298</v>
          </cell>
          <cell r="AE37">
            <v>265.21582833511656</v>
          </cell>
          <cell r="AF37">
            <v>22.101319027926383</v>
          </cell>
          <cell r="AG37">
            <v>221.01319027926382</v>
          </cell>
          <cell r="AK37">
            <v>221.01319027926382</v>
          </cell>
          <cell r="AL37">
            <v>55.253297569815956</v>
          </cell>
          <cell r="AM37">
            <v>221.01319027926382</v>
          </cell>
          <cell r="AQ37">
            <v>117.36270944939491</v>
          </cell>
          <cell r="AS37">
            <v>375.56067023806372</v>
          </cell>
          <cell r="AV37">
            <v>258.19796078866881</v>
          </cell>
          <cell r="AW37">
            <v>23.472541889878983</v>
          </cell>
          <cell r="AX37">
            <v>305.14304456842677</v>
          </cell>
          <cell r="BA37">
            <v>281.67050267854773</v>
          </cell>
          <cell r="BB37">
            <v>23.472541889878983</v>
          </cell>
          <cell r="BC37">
            <v>234.72541889878983</v>
          </cell>
          <cell r="BF37">
            <v>234.72541889878983</v>
          </cell>
          <cell r="BG37">
            <v>58.681354724697457</v>
          </cell>
          <cell r="BH37">
            <v>234.72541889878983</v>
          </cell>
        </row>
        <row r="38">
          <cell r="O38">
            <v>6.724895413735002E-2</v>
          </cell>
          <cell r="S38">
            <v>112.58060969742735</v>
          </cell>
          <cell r="T38">
            <v>135.09673163691281</v>
          </cell>
          <cell r="U38">
            <v>360.25795103176756</v>
          </cell>
          <cell r="Y38">
            <v>247.67734133434018</v>
          </cell>
          <cell r="Z38">
            <v>22.516121939485473</v>
          </cell>
          <cell r="AA38">
            <v>292.70958521331113</v>
          </cell>
          <cell r="AE38">
            <v>270.19346327382561</v>
          </cell>
          <cell r="AF38">
            <v>22.516121939485473</v>
          </cell>
          <cell r="AG38">
            <v>225.1612193948547</v>
          </cell>
          <cell r="AK38">
            <v>225.1612193948547</v>
          </cell>
          <cell r="AL38">
            <v>56.290304848713674</v>
          </cell>
          <cell r="AM38">
            <v>225.1612193948547</v>
          </cell>
          <cell r="AQ38">
            <v>119.84867787922062</v>
          </cell>
          <cell r="AS38">
            <v>383.51576921350602</v>
          </cell>
          <cell r="AV38">
            <v>263.66709133428537</v>
          </cell>
          <cell r="AW38">
            <v>23.969735575844126</v>
          </cell>
          <cell r="AX38">
            <v>311.6065624859736</v>
          </cell>
          <cell r="BA38">
            <v>287.63682691012946</v>
          </cell>
          <cell r="BB38">
            <v>23.969735575844126</v>
          </cell>
          <cell r="BC38">
            <v>239.69735575844123</v>
          </cell>
          <cell r="BF38">
            <v>239.69735575844123</v>
          </cell>
          <cell r="BG38">
            <v>59.924338939610308</v>
          </cell>
          <cell r="BH38">
            <v>239.69735575844123</v>
          </cell>
        </row>
        <row r="39">
          <cell r="O39">
            <v>6.9793783396860792E-2</v>
          </cell>
          <cell r="S39">
            <v>114.82176700961944</v>
          </cell>
          <cell r="T39">
            <v>137.78612041154332</v>
          </cell>
          <cell r="U39">
            <v>367.42965443078219</v>
          </cell>
          <cell r="Y39">
            <v>252.60788742116279</v>
          </cell>
          <cell r="Z39">
            <v>22.964353401923887</v>
          </cell>
          <cell r="AA39">
            <v>298.53659422501056</v>
          </cell>
          <cell r="AE39">
            <v>275.57224082308664</v>
          </cell>
          <cell r="AF39">
            <v>22.964353401923887</v>
          </cell>
          <cell r="AG39">
            <v>229.64353401923887</v>
          </cell>
          <cell r="AK39">
            <v>229.64353401923887</v>
          </cell>
          <cell r="AL39">
            <v>57.410883504809718</v>
          </cell>
          <cell r="AM39">
            <v>229.64353401923887</v>
          </cell>
          <cell r="AQ39">
            <v>122.54341075321882</v>
          </cell>
          <cell r="AS39">
            <v>392.13891441030023</v>
          </cell>
          <cell r="AV39">
            <v>269.59550365708145</v>
          </cell>
          <cell r="AW39">
            <v>24.508682150643764</v>
          </cell>
          <cell r="AX39">
            <v>318.61286795836895</v>
          </cell>
          <cell r="BA39">
            <v>294.10418580772517</v>
          </cell>
          <cell r="BB39">
            <v>24.508682150643764</v>
          </cell>
          <cell r="BC39">
            <v>245.08682150643764</v>
          </cell>
          <cell r="BF39">
            <v>245.08682150643764</v>
          </cell>
          <cell r="BG39">
            <v>61.271705376609411</v>
          </cell>
          <cell r="BH39">
            <v>245.08682150643764</v>
          </cell>
        </row>
        <row r="40">
          <cell r="O40">
            <v>7.2521263863890323E-2</v>
          </cell>
          <cell r="S40">
            <v>117.24324697824505</v>
          </cell>
          <cell r="T40">
            <v>140.69189637389405</v>
          </cell>
          <cell r="U40">
            <v>375.17839033038422</v>
          </cell>
          <cell r="Y40">
            <v>257.93514335213916</v>
          </cell>
          <cell r="Z40">
            <v>23.448649395649014</v>
          </cell>
          <cell r="AA40">
            <v>304.83244214343716</v>
          </cell>
          <cell r="AE40">
            <v>281.38379274778811</v>
          </cell>
          <cell r="AF40">
            <v>23.448649395649014</v>
          </cell>
          <cell r="AG40">
            <v>234.48649395649011</v>
          </cell>
          <cell r="AK40">
            <v>234.48649395649011</v>
          </cell>
          <cell r="AL40">
            <v>58.621623489122527</v>
          </cell>
          <cell r="AM40">
            <v>234.48649395649011</v>
          </cell>
          <cell r="AQ40">
            <v>125.42609676258934</v>
          </cell>
          <cell r="AS40">
            <v>401.36350964028594</v>
          </cell>
          <cell r="AV40">
            <v>275.9374128776966</v>
          </cell>
          <cell r="AW40">
            <v>25.085219352517871</v>
          </cell>
          <cell r="AX40">
            <v>326.10785158273228</v>
          </cell>
          <cell r="BA40">
            <v>301.02263223021436</v>
          </cell>
          <cell r="BB40">
            <v>25.085219352517871</v>
          </cell>
          <cell r="BC40">
            <v>250.85219352517868</v>
          </cell>
          <cell r="BF40">
            <v>250.85219352517868</v>
          </cell>
          <cell r="BG40">
            <v>62.713048381294669</v>
          </cell>
          <cell r="BH40">
            <v>250.85219352517868</v>
          </cell>
        </row>
        <row r="41">
          <cell r="O41">
            <v>7.5163170809093099E-2</v>
          </cell>
          <cell r="S41">
            <v>119.85926041556468</v>
          </cell>
          <cell r="T41">
            <v>143.83111249867761</v>
          </cell>
          <cell r="U41">
            <v>383.54963332980697</v>
          </cell>
          <cell r="Y41">
            <v>263.69037291424229</v>
          </cell>
          <cell r="Z41">
            <v>23.971852083112935</v>
          </cell>
          <cell r="AA41">
            <v>311.63407708046816</v>
          </cell>
          <cell r="AE41">
            <v>287.66222499735522</v>
          </cell>
          <cell r="AF41">
            <v>23.971852083112935</v>
          </cell>
          <cell r="AG41">
            <v>239.71852083112935</v>
          </cell>
          <cell r="AK41">
            <v>239.71852083112935</v>
          </cell>
          <cell r="AL41">
            <v>59.929630207782338</v>
          </cell>
          <cell r="AM41">
            <v>239.71852083112935</v>
          </cell>
          <cell r="AQ41">
            <v>128.55160546669259</v>
          </cell>
          <cell r="AS41">
            <v>411.36513749341628</v>
          </cell>
          <cell r="AV41">
            <v>282.81353202672369</v>
          </cell>
          <cell r="AW41">
            <v>25.710321093338518</v>
          </cell>
          <cell r="AX41">
            <v>334.23417421340076</v>
          </cell>
          <cell r="BA41">
            <v>308.5238531200622</v>
          </cell>
          <cell r="BB41">
            <v>25.710321093338518</v>
          </cell>
          <cell r="BC41">
            <v>257.10321093338518</v>
          </cell>
          <cell r="BF41">
            <v>257.10321093338518</v>
          </cell>
          <cell r="BG41">
            <v>64.275802733346296</v>
          </cell>
          <cell r="BH41">
            <v>257.10321093338518</v>
          </cell>
        </row>
        <row r="42">
          <cell r="O42">
            <v>7.7920265363990229E-2</v>
          </cell>
          <cell r="S42">
            <v>122.68512913271307</v>
          </cell>
          <cell r="T42">
            <v>147.22215495925568</v>
          </cell>
          <cell r="U42">
            <v>392.59241322468188</v>
          </cell>
          <cell r="Y42">
            <v>269.90728409196879</v>
          </cell>
          <cell r="Z42">
            <v>24.537025826542617</v>
          </cell>
          <cell r="AA42">
            <v>318.98133574505403</v>
          </cell>
          <cell r="AE42">
            <v>294.44430991851135</v>
          </cell>
          <cell r="AF42">
            <v>24.537025826542617</v>
          </cell>
          <cell r="AG42">
            <v>245.37025826542614</v>
          </cell>
          <cell r="AK42">
            <v>245.37025826542614</v>
          </cell>
          <cell r="AL42">
            <v>61.342564566356536</v>
          </cell>
          <cell r="AM42">
            <v>245.37025826542614</v>
          </cell>
          <cell r="AQ42">
            <v>131.90653244945085</v>
          </cell>
          <cell r="AS42">
            <v>422.10090383824274</v>
          </cell>
          <cell r="AV42">
            <v>290.19437138879186</v>
          </cell>
          <cell r="AW42">
            <v>26.381306489890171</v>
          </cell>
          <cell r="AX42">
            <v>342.95698436857219</v>
          </cell>
          <cell r="BA42">
            <v>316.57567787868197</v>
          </cell>
          <cell r="BB42">
            <v>26.381306489890171</v>
          </cell>
          <cell r="BC42">
            <v>263.8130648989017</v>
          </cell>
          <cell r="BF42">
            <v>263.8130648989017</v>
          </cell>
          <cell r="BG42">
            <v>65.953266224725425</v>
          </cell>
          <cell r="BH42">
            <v>263.8130648989017</v>
          </cell>
        </row>
        <row r="43">
          <cell r="O43">
            <v>8.0673512206510312E-2</v>
          </cell>
          <cell r="S43">
            <v>125.44119437481052</v>
          </cell>
          <cell r="T43">
            <v>150.52943324977261</v>
          </cell>
          <cell r="U43">
            <v>401.41182199939368</v>
          </cell>
          <cell r="Y43">
            <v>275.97062762458319</v>
          </cell>
          <cell r="Z43">
            <v>25.088238874962105</v>
          </cell>
          <cell r="AA43">
            <v>326.14710537450736</v>
          </cell>
          <cell r="AE43">
            <v>301.05886649954522</v>
          </cell>
          <cell r="AF43">
            <v>25.088238874962105</v>
          </cell>
          <cell r="AG43">
            <v>250.88238874962104</v>
          </cell>
          <cell r="AK43">
            <v>250.88238874962104</v>
          </cell>
          <cell r="AL43">
            <v>62.720597187405261</v>
          </cell>
          <cell r="AM43">
            <v>250.88238874962104</v>
          </cell>
          <cell r="AQ43">
            <v>135.21560552807165</v>
          </cell>
          <cell r="AS43">
            <v>432.68993768982926</v>
          </cell>
          <cell r="AV43">
            <v>297.47433216175767</v>
          </cell>
          <cell r="AW43">
            <v>27.043121105614329</v>
          </cell>
          <cell r="AX43">
            <v>351.56057437298631</v>
          </cell>
          <cell r="BA43">
            <v>324.51745326737193</v>
          </cell>
          <cell r="BB43">
            <v>27.043121105614329</v>
          </cell>
          <cell r="BC43">
            <v>270.4312110561433</v>
          </cell>
          <cell r="BF43">
            <v>270.4312110561433</v>
          </cell>
          <cell r="BG43">
            <v>67.607802764035824</v>
          </cell>
          <cell r="BH43">
            <v>270.4312110561433</v>
          </cell>
        </row>
        <row r="44">
          <cell r="O44">
            <v>8.3459202116850054E-2</v>
          </cell>
          <cell r="S44">
            <v>127.41355637379677</v>
          </cell>
          <cell r="T44">
            <v>152.89626764855612</v>
          </cell>
          <cell r="U44">
            <v>407.72338039614965</v>
          </cell>
          <cell r="Y44">
            <v>280.30982402235293</v>
          </cell>
          <cell r="Z44">
            <v>25.482711274759353</v>
          </cell>
          <cell r="AA44">
            <v>331.27524657187161</v>
          </cell>
          <cell r="AE44">
            <v>305.79253529711224</v>
          </cell>
          <cell r="AF44">
            <v>25.482711274759353</v>
          </cell>
          <cell r="AG44">
            <v>254.82711274759353</v>
          </cell>
          <cell r="AK44">
            <v>254.82711274759353</v>
          </cell>
          <cell r="AL44">
            <v>63.706778186898383</v>
          </cell>
          <cell r="AM44">
            <v>254.82711274759353</v>
          </cell>
          <cell r="AQ44">
            <v>137.69245546919313</v>
          </cell>
          <cell r="AS44">
            <v>440.61585750141808</v>
          </cell>
          <cell r="AV44">
            <v>302.923402032225</v>
          </cell>
          <cell r="AW44">
            <v>27.53849109383863</v>
          </cell>
          <cell r="AX44">
            <v>358.00038421990223</v>
          </cell>
          <cell r="BA44">
            <v>330.46189312606356</v>
          </cell>
          <cell r="BB44">
            <v>27.53849109383863</v>
          </cell>
          <cell r="BC44">
            <v>275.38491093838627</v>
          </cell>
          <cell r="BF44">
            <v>275.38491093838627</v>
          </cell>
          <cell r="BG44">
            <v>68.846227734596567</v>
          </cell>
          <cell r="BH44">
            <v>275.38491093838627</v>
          </cell>
        </row>
        <row r="45">
          <cell r="O45">
            <v>8.6330676618022184E-2</v>
          </cell>
          <cell r="S45">
            <v>129.54350936202795</v>
          </cell>
          <cell r="T45">
            <v>155.45221123443352</v>
          </cell>
          <cell r="U45">
            <v>414.53922995848944</v>
          </cell>
          <cell r="Y45">
            <v>284.99572059646152</v>
          </cell>
          <cell r="Z45">
            <v>25.90870187240559</v>
          </cell>
          <cell r="AA45">
            <v>336.81312434127267</v>
          </cell>
          <cell r="AE45">
            <v>310.90442246886704</v>
          </cell>
          <cell r="AF45">
            <v>25.90870187240559</v>
          </cell>
          <cell r="AG45">
            <v>259.08701872405589</v>
          </cell>
          <cell r="AK45">
            <v>259.08701872405589</v>
          </cell>
          <cell r="AL45">
            <v>64.771754681013974</v>
          </cell>
          <cell r="AM45">
            <v>259.08701872405589</v>
          </cell>
          <cell r="AQ45">
            <v>140.35510729279949</v>
          </cell>
          <cell r="AS45">
            <v>449.13634333695842</v>
          </cell>
          <cell r="AV45">
            <v>308.78123604415896</v>
          </cell>
          <cell r="AW45">
            <v>28.071021458559901</v>
          </cell>
          <cell r="AX45">
            <v>364.9232789612787</v>
          </cell>
          <cell r="BA45">
            <v>336.85225750271877</v>
          </cell>
          <cell r="BB45">
            <v>28.071021458559901</v>
          </cell>
          <cell r="BC45">
            <v>280.71021458559898</v>
          </cell>
          <cell r="BF45">
            <v>280.71021458559898</v>
          </cell>
          <cell r="BG45">
            <v>70.177553646399744</v>
          </cell>
          <cell r="BH45">
            <v>280.71021458559898</v>
          </cell>
        </row>
        <row r="46">
          <cell r="O46">
            <v>8.9143981429012545E-2</v>
          </cell>
          <cell r="S46">
            <v>131.84343749999999</v>
          </cell>
          <cell r="T46">
            <v>158.21212499999999</v>
          </cell>
          <cell r="U46">
            <v>421.899</v>
          </cell>
          <cell r="Y46">
            <v>290.05556250000001</v>
          </cell>
          <cell r="Z46">
            <v>26.3686875</v>
          </cell>
          <cell r="AA46">
            <v>342.79293749999999</v>
          </cell>
          <cell r="AE46">
            <v>316.42424999999997</v>
          </cell>
          <cell r="AF46">
            <v>26.3686875</v>
          </cell>
          <cell r="AG46">
            <v>263.68687499999999</v>
          </cell>
          <cell r="AK46">
            <v>263.68687499999999</v>
          </cell>
          <cell r="AL46">
            <v>65.921718749999997</v>
          </cell>
          <cell r="AM46">
            <v>263.68687499999999</v>
          </cell>
          <cell r="AQ46">
            <v>143.22557066702092</v>
          </cell>
          <cell r="AS46">
            <v>458.32182613446702</v>
          </cell>
          <cell r="AV46">
            <v>315.09625546744604</v>
          </cell>
          <cell r="AW46">
            <v>28.645114133404189</v>
          </cell>
          <cell r="AX46">
            <v>372.3864837342544</v>
          </cell>
          <cell r="BA46">
            <v>343.74136960085019</v>
          </cell>
          <cell r="BB46">
            <v>28.645114133404189</v>
          </cell>
          <cell r="BC46">
            <v>286.45114133404184</v>
          </cell>
          <cell r="BF46">
            <v>286.45114133404184</v>
          </cell>
          <cell r="BG46">
            <v>71.612785333510459</v>
          </cell>
          <cell r="BH46">
            <v>286.45114133404184</v>
          </cell>
        </row>
        <row r="47">
          <cell r="O47">
            <v>9.2139911633706856E-2</v>
          </cell>
          <cell r="S47">
            <v>134.32669083742971</v>
          </cell>
          <cell r="T47">
            <v>161.19202900491564</v>
          </cell>
          <cell r="U47">
            <v>429.84541067977511</v>
          </cell>
          <cell r="Y47">
            <v>295.51871984234538</v>
          </cell>
          <cell r="Z47">
            <v>26.865338167485945</v>
          </cell>
          <cell r="AA47">
            <v>349.24939617731724</v>
          </cell>
          <cell r="AE47">
            <v>322.38405800983128</v>
          </cell>
          <cell r="AF47">
            <v>26.865338167485945</v>
          </cell>
          <cell r="AG47">
            <v>268.65338167485942</v>
          </cell>
          <cell r="AK47">
            <v>268.65338167485942</v>
          </cell>
          <cell r="AL47">
            <v>67.163345418714854</v>
          </cell>
          <cell r="AM47">
            <v>268.65338167485942</v>
          </cell>
          <cell r="AQ47">
            <v>146.30110687086224</v>
          </cell>
          <cell r="AS47">
            <v>468.16354198675924</v>
          </cell>
          <cell r="AV47">
            <v>321.86243511589697</v>
          </cell>
          <cell r="AW47">
            <v>29.260221374172453</v>
          </cell>
          <cell r="AX47">
            <v>380.38287786424183</v>
          </cell>
          <cell r="BA47">
            <v>351.12265649006935</v>
          </cell>
          <cell r="BB47">
            <v>29.260221374172453</v>
          </cell>
          <cell r="BC47">
            <v>292.60221374172448</v>
          </cell>
          <cell r="BF47">
            <v>292.60221374172448</v>
          </cell>
          <cell r="BG47">
            <v>73.150553435431121</v>
          </cell>
          <cell r="BH47">
            <v>292.60221374172448</v>
          </cell>
        </row>
        <row r="48">
          <cell r="O48">
            <v>9.4979888605077584E-2</v>
          </cell>
          <cell r="S48">
            <v>137.00766016754764</v>
          </cell>
          <cell r="T48">
            <v>164.40919220105715</v>
          </cell>
          <cell r="U48">
            <v>438.42451253615246</v>
          </cell>
          <cell r="Y48">
            <v>301.41685236860485</v>
          </cell>
          <cell r="Z48">
            <v>27.401532033509529</v>
          </cell>
          <cell r="AA48">
            <v>356.21991643562387</v>
          </cell>
          <cell r="AE48">
            <v>328.8183844021143</v>
          </cell>
          <cell r="AF48">
            <v>27.401532033509529</v>
          </cell>
          <cell r="AG48">
            <v>274.01532033509528</v>
          </cell>
          <cell r="AK48">
            <v>274.01532033509528</v>
          </cell>
          <cell r="AL48">
            <v>68.503830083773821</v>
          </cell>
          <cell r="AM48">
            <v>274.01532033509528</v>
          </cell>
          <cell r="AQ48">
            <v>149.63153386852642</v>
          </cell>
          <cell r="AS48">
            <v>478.82090837928462</v>
          </cell>
          <cell r="AV48">
            <v>329.18937451075817</v>
          </cell>
          <cell r="AW48">
            <v>29.926306773705289</v>
          </cell>
          <cell r="AX48">
            <v>389.04198805816873</v>
          </cell>
          <cell r="BA48">
            <v>359.11568128446339</v>
          </cell>
          <cell r="BB48">
            <v>29.926306773705289</v>
          </cell>
          <cell r="BC48">
            <v>299.26306773705284</v>
          </cell>
          <cell r="BF48">
            <v>299.26306773705284</v>
          </cell>
          <cell r="BG48">
            <v>74.815766934263209</v>
          </cell>
          <cell r="BH48">
            <v>299.26306773705284</v>
          </cell>
        </row>
        <row r="49">
          <cell r="O49">
            <v>9.8023700557206911E-2</v>
          </cell>
          <cell r="S49">
            <v>139.90185765078343</v>
          </cell>
          <cell r="T49">
            <v>167.8822291809401</v>
          </cell>
          <cell r="U49">
            <v>447.68594448250701</v>
          </cell>
          <cell r="Y49">
            <v>307.78408683172358</v>
          </cell>
          <cell r="Z49">
            <v>27.980371530156688</v>
          </cell>
          <cell r="AA49">
            <v>363.74482989203693</v>
          </cell>
          <cell r="AE49">
            <v>335.7644583618802</v>
          </cell>
          <cell r="AF49">
            <v>27.980371530156688</v>
          </cell>
          <cell r="AG49">
            <v>279.80371530156685</v>
          </cell>
          <cell r="AK49">
            <v>279.80371530156685</v>
          </cell>
          <cell r="AL49">
            <v>69.950928825391713</v>
          </cell>
          <cell r="AM49">
            <v>279.80371530156685</v>
          </cell>
          <cell r="AQ49">
            <v>153.18972050609827</v>
          </cell>
          <cell r="AS49">
            <v>490.20710561951449</v>
          </cell>
          <cell r="AV49">
            <v>337.01738511341625</v>
          </cell>
          <cell r="AW49">
            <v>30.637944101219656</v>
          </cell>
          <cell r="AX49">
            <v>398.29327331585552</v>
          </cell>
          <cell r="BA49">
            <v>367.6553292146358</v>
          </cell>
          <cell r="BB49">
            <v>30.637944101219656</v>
          </cell>
          <cell r="BC49">
            <v>306.37944101219654</v>
          </cell>
          <cell r="BF49">
            <v>306.37944101219654</v>
          </cell>
          <cell r="BG49">
            <v>76.594860253049134</v>
          </cell>
          <cell r="BH49">
            <v>306.37944101219654</v>
          </cell>
        </row>
        <row r="50">
          <cell r="O50">
            <v>0.10097164890182056</v>
          </cell>
          <cell r="S50">
            <v>143.02600365041638</v>
          </cell>
          <cell r="T50">
            <v>171.63120438049967</v>
          </cell>
          <cell r="U50">
            <v>457.68321168133247</v>
          </cell>
          <cell r="Y50">
            <v>314.65720803091608</v>
          </cell>
          <cell r="Z50">
            <v>28.605200730083279</v>
          </cell>
          <cell r="AA50">
            <v>371.86760949108259</v>
          </cell>
          <cell r="AE50">
            <v>343.26240876099934</v>
          </cell>
          <cell r="AF50">
            <v>28.605200730083279</v>
          </cell>
          <cell r="AG50">
            <v>286.05200730083277</v>
          </cell>
          <cell r="AK50">
            <v>286.05200730083277</v>
          </cell>
          <cell r="AL50">
            <v>71.513001825208192</v>
          </cell>
          <cell r="AM50">
            <v>286.05200730083277</v>
          </cell>
          <cell r="AQ50">
            <v>157.04594180413878</v>
          </cell>
          <cell r="AS50">
            <v>502.54701377324415</v>
          </cell>
          <cell r="AV50">
            <v>345.50107196910534</v>
          </cell>
          <cell r="AW50">
            <v>31.409188360827759</v>
          </cell>
          <cell r="AX50">
            <v>408.31944869076079</v>
          </cell>
          <cell r="BA50">
            <v>376.91026032993307</v>
          </cell>
          <cell r="BB50">
            <v>31.409188360827759</v>
          </cell>
          <cell r="BC50">
            <v>314.09188360827756</v>
          </cell>
          <cell r="BF50">
            <v>314.09188360827756</v>
          </cell>
          <cell r="BG50">
            <v>78.522970902069389</v>
          </cell>
          <cell r="BH50">
            <v>314.09188360827756</v>
          </cell>
        </row>
        <row r="51">
          <cell r="O51">
            <v>0.10404307659583939</v>
          </cell>
          <cell r="S51">
            <v>146.39812025657201</v>
          </cell>
          <cell r="T51">
            <v>175.6777443078864</v>
          </cell>
          <cell r="U51">
            <v>468.47398482103046</v>
          </cell>
          <cell r="Y51">
            <v>322.07586456445847</v>
          </cell>
          <cell r="Z51">
            <v>29.279624051314403</v>
          </cell>
          <cell r="AA51">
            <v>380.63511266708724</v>
          </cell>
          <cell r="AE51">
            <v>351.3554886157728</v>
          </cell>
          <cell r="AF51">
            <v>29.279624051314403</v>
          </cell>
          <cell r="AG51">
            <v>292.79624051314403</v>
          </cell>
          <cell r="AK51">
            <v>292.79624051314403</v>
          </cell>
          <cell r="AL51">
            <v>73.199060128286007</v>
          </cell>
          <cell r="AM51">
            <v>292.79624051314403</v>
          </cell>
          <cell r="AQ51">
            <v>161.18017985500512</v>
          </cell>
          <cell r="AS51">
            <v>515.77657553601637</v>
          </cell>
          <cell r="AV51">
            <v>354.5963956810113</v>
          </cell>
          <cell r="AW51">
            <v>32.236035971001023</v>
          </cell>
          <cell r="AX51">
            <v>419.06846762301331</v>
          </cell>
          <cell r="BA51">
            <v>386.83243165201225</v>
          </cell>
          <cell r="BB51">
            <v>32.236035971001023</v>
          </cell>
          <cell r="BC51">
            <v>322.36035971001024</v>
          </cell>
          <cell r="BF51">
            <v>322.36035971001024</v>
          </cell>
          <cell r="BG51">
            <v>80.590089927502561</v>
          </cell>
          <cell r="BH51">
            <v>322.36035971001024</v>
          </cell>
        </row>
        <row r="52">
          <cell r="O52">
            <v>0.10817490323418767</v>
          </cell>
          <cell r="S52">
            <v>150.10719264431179</v>
          </cell>
          <cell r="T52">
            <v>180.12863117317414</v>
          </cell>
          <cell r="U52">
            <v>480.34301646179779</v>
          </cell>
          <cell r="Y52">
            <v>330.23582381748599</v>
          </cell>
          <cell r="Z52">
            <v>30.021438528862362</v>
          </cell>
          <cell r="AA52">
            <v>390.27870087521069</v>
          </cell>
          <cell r="AE52">
            <v>360.25726234634828</v>
          </cell>
          <cell r="AF52">
            <v>30.021438528862362</v>
          </cell>
          <cell r="AG52">
            <v>300.21438528862359</v>
          </cell>
          <cell r="AK52">
            <v>300.21438528862359</v>
          </cell>
          <cell r="AL52">
            <v>75.053596322155897</v>
          </cell>
          <cell r="AM52">
            <v>300.21438528862359</v>
          </cell>
          <cell r="AQ52">
            <v>165.72480678619033</v>
          </cell>
          <cell r="AS52">
            <v>530.31938171580919</v>
          </cell>
          <cell r="AV52">
            <v>364.59457492961877</v>
          </cell>
          <cell r="AW52">
            <v>33.144961357238074</v>
          </cell>
          <cell r="AX52">
            <v>430.88449764409489</v>
          </cell>
          <cell r="BA52">
            <v>397.73953628685678</v>
          </cell>
          <cell r="BB52">
            <v>33.144961357238074</v>
          </cell>
          <cell r="BC52">
            <v>331.44961357238066</v>
          </cell>
          <cell r="BF52">
            <v>331.44961357238066</v>
          </cell>
          <cell r="BG52">
            <v>82.862403393095164</v>
          </cell>
          <cell r="BH52">
            <v>331.44961357238066</v>
          </cell>
        </row>
        <row r="53">
          <cell r="O53">
            <v>0.1134111477853272</v>
          </cell>
          <cell r="S53">
            <v>154.11501031233524</v>
          </cell>
          <cell r="T53">
            <v>184.9380123748023</v>
          </cell>
          <cell r="U53">
            <v>493.16803299947281</v>
          </cell>
          <cell r="Y53">
            <v>339.05302268713757</v>
          </cell>
          <cell r="Z53">
            <v>30.823002062467051</v>
          </cell>
          <cell r="AA53">
            <v>400.69902681207162</v>
          </cell>
          <cell r="AE53">
            <v>369.8760247496046</v>
          </cell>
          <cell r="AF53">
            <v>30.823002062467051</v>
          </cell>
          <cell r="AG53">
            <v>308.23002062467049</v>
          </cell>
          <cell r="AK53">
            <v>308.23002062467049</v>
          </cell>
          <cell r="AL53">
            <v>77.057505156167622</v>
          </cell>
          <cell r="AM53">
            <v>308.23002062467049</v>
          </cell>
          <cell r="AQ53">
            <v>170.78638663980794</v>
          </cell>
          <cell r="AS53">
            <v>546.5164372473854</v>
          </cell>
          <cell r="AV53">
            <v>375.73005060757748</v>
          </cell>
          <cell r="AW53">
            <v>34.157277327961587</v>
          </cell>
          <cell r="AX53">
            <v>444.04460526350061</v>
          </cell>
          <cell r="BA53">
            <v>409.88732793553908</v>
          </cell>
          <cell r="BB53">
            <v>34.157277327961587</v>
          </cell>
          <cell r="BC53">
            <v>341.57277327961589</v>
          </cell>
          <cell r="BF53">
            <v>341.57277327961589</v>
          </cell>
          <cell r="BG53">
            <v>85.393193319903972</v>
          </cell>
          <cell r="BH53">
            <v>341.57277327961589</v>
          </cell>
        </row>
        <row r="54">
          <cell r="O54">
            <v>0.11885556976090773</v>
          </cell>
          <cell r="S54">
            <v>157.11835022854126</v>
          </cell>
          <cell r="T54">
            <v>188.5420202742495</v>
          </cell>
          <cell r="U54">
            <v>502.77872073133204</v>
          </cell>
          <cell r="Y54">
            <v>345.66037050279078</v>
          </cell>
          <cell r="Z54">
            <v>31.423670045708253</v>
          </cell>
          <cell r="AA54">
            <v>408.50771059420731</v>
          </cell>
          <cell r="AE54">
            <v>377.08404054849899</v>
          </cell>
          <cell r="AF54">
            <v>31.423670045708253</v>
          </cell>
          <cell r="AG54">
            <v>314.23670045708252</v>
          </cell>
          <cell r="AK54">
            <v>314.23670045708252</v>
          </cell>
          <cell r="AL54">
            <v>78.55917511427063</v>
          </cell>
          <cell r="AM54">
            <v>314.23670045708252</v>
          </cell>
          <cell r="AQ54">
            <v>174.93732266609715</v>
          </cell>
          <cell r="AS54">
            <v>559.79943253151089</v>
          </cell>
          <cell r="AV54">
            <v>384.86210986541374</v>
          </cell>
          <cell r="AW54">
            <v>34.987464533219431</v>
          </cell>
          <cell r="AX54">
            <v>454.83703893185265</v>
          </cell>
          <cell r="BA54">
            <v>419.84957439863314</v>
          </cell>
          <cell r="BB54">
            <v>34.987464533219431</v>
          </cell>
          <cell r="BC54">
            <v>349.87464533219429</v>
          </cell>
          <cell r="BF54">
            <v>349.87464533219429</v>
          </cell>
          <cell r="BG54">
            <v>87.468661333048573</v>
          </cell>
          <cell r="BH54">
            <v>349.87464533219429</v>
          </cell>
        </row>
        <row r="55">
          <cell r="O55">
            <v>0.12416192145151529</v>
          </cell>
          <cell r="S55">
            <v>160.03735257550073</v>
          </cell>
          <cell r="T55">
            <v>192.04482309060089</v>
          </cell>
          <cell r="U55">
            <v>512.11952824160232</v>
          </cell>
          <cell r="Y55">
            <v>352.08217566610165</v>
          </cell>
          <cell r="Z55">
            <v>32.007470515100145</v>
          </cell>
          <cell r="AA55">
            <v>416.0971166963019</v>
          </cell>
          <cell r="AE55">
            <v>384.08964618120177</v>
          </cell>
          <cell r="AF55">
            <v>32.007470515100145</v>
          </cell>
          <cell r="AG55">
            <v>320.07470515100147</v>
          </cell>
          <cell r="AK55">
            <v>320.07470515100147</v>
          </cell>
          <cell r="AL55">
            <v>80.018676287750367</v>
          </cell>
          <cell r="AM55">
            <v>320.07470515100147</v>
          </cell>
          <cell r="AQ55">
            <v>179.05868329888915</v>
          </cell>
          <cell r="AS55">
            <v>572.98778655644526</v>
          </cell>
          <cell r="AV55">
            <v>393.92910325755616</v>
          </cell>
          <cell r="AW55">
            <v>35.811736659777829</v>
          </cell>
          <cell r="AX55">
            <v>465.55257657711178</v>
          </cell>
          <cell r="BA55">
            <v>429.74083991733397</v>
          </cell>
          <cell r="BB55">
            <v>35.811736659777829</v>
          </cell>
          <cell r="BC55">
            <v>358.1173665977783</v>
          </cell>
          <cell r="BF55">
            <v>358.1173665977783</v>
          </cell>
          <cell r="BG55">
            <v>89.529341649444575</v>
          </cell>
          <cell r="BH55">
            <v>358.1173665977783</v>
          </cell>
        </row>
        <row r="56">
          <cell r="O56">
            <v>0.12984912837639301</v>
          </cell>
          <cell r="S56">
            <v>163.19066666666666</v>
          </cell>
          <cell r="T56">
            <v>195.82879999999997</v>
          </cell>
          <cell r="U56">
            <v>522.21013333333337</v>
          </cell>
          <cell r="Y56">
            <v>359.01946666666669</v>
          </cell>
          <cell r="Z56">
            <v>32.638133333333336</v>
          </cell>
          <cell r="AA56">
            <v>424.29573333333332</v>
          </cell>
          <cell r="AE56">
            <v>391.65759999999995</v>
          </cell>
          <cell r="AF56">
            <v>32.638133333333336</v>
          </cell>
          <cell r="AG56">
            <v>326.38133333333332</v>
          </cell>
          <cell r="AK56">
            <v>326.38133333333332</v>
          </cell>
          <cell r="AL56">
            <v>81.595333333333329</v>
          </cell>
          <cell r="AM56">
            <v>326.38133333333332</v>
          </cell>
          <cell r="AQ56">
            <v>183.45273340295373</v>
          </cell>
          <cell r="AS56">
            <v>587.04874688945199</v>
          </cell>
          <cell r="AV56">
            <v>403.59601348649824</v>
          </cell>
          <cell r="AW56">
            <v>36.690546680590749</v>
          </cell>
          <cell r="AX56">
            <v>476.97710684767969</v>
          </cell>
          <cell r="BA56">
            <v>440.28656016708891</v>
          </cell>
          <cell r="BB56">
            <v>36.690546680590749</v>
          </cell>
          <cell r="BC56">
            <v>366.90546680590745</v>
          </cell>
          <cell r="BF56">
            <v>366.90546680590745</v>
          </cell>
          <cell r="BG56">
            <v>91.726366701476863</v>
          </cell>
          <cell r="BH56">
            <v>366.90546680590745</v>
          </cell>
        </row>
        <row r="57">
          <cell r="O57">
            <v>0.13409452382022569</v>
          </cell>
          <cell r="S57">
            <v>166.59683250037344</v>
          </cell>
          <cell r="T57">
            <v>199.91619900044813</v>
          </cell>
          <cell r="U57">
            <v>533.10986400119498</v>
          </cell>
          <cell r="Y57">
            <v>366.51303150082157</v>
          </cell>
          <cell r="Z57">
            <v>33.319366500074686</v>
          </cell>
          <cell r="AA57">
            <v>433.15176450097096</v>
          </cell>
          <cell r="AE57">
            <v>399.83239800089626</v>
          </cell>
          <cell r="AF57">
            <v>33.319366500074686</v>
          </cell>
          <cell r="AG57">
            <v>333.19366500074688</v>
          </cell>
          <cell r="AK57">
            <v>333.19366500074688</v>
          </cell>
          <cell r="AL57">
            <v>83.298416250186719</v>
          </cell>
          <cell r="AM57">
            <v>333.19366500074688</v>
          </cell>
          <cell r="AQ57">
            <v>188.22928599081487</v>
          </cell>
          <cell r="AS57">
            <v>602.33371517060755</v>
          </cell>
          <cell r="AV57">
            <v>414.1044291797927</v>
          </cell>
          <cell r="AW57">
            <v>37.645857198162972</v>
          </cell>
          <cell r="AX57">
            <v>489.39614357611867</v>
          </cell>
          <cell r="BA57">
            <v>451.75028637795566</v>
          </cell>
          <cell r="BB57">
            <v>37.645857198162972</v>
          </cell>
          <cell r="BC57">
            <v>376.45857198162975</v>
          </cell>
          <cell r="BF57">
            <v>376.45857198162975</v>
          </cell>
          <cell r="BG57">
            <v>94.114642995407436</v>
          </cell>
          <cell r="BH57">
            <v>376.45857198162975</v>
          </cell>
        </row>
        <row r="58">
          <cell r="O58">
            <v>0.13859430310817369</v>
          </cell>
          <cell r="S58">
            <v>170.2257827078727</v>
          </cell>
          <cell r="T58">
            <v>204.27093924944722</v>
          </cell>
          <cell r="U58">
            <v>544.72250466519267</v>
          </cell>
          <cell r="Y58">
            <v>374.49672195731995</v>
          </cell>
          <cell r="Z58">
            <v>34.045156541574542</v>
          </cell>
          <cell r="AA58">
            <v>442.587035040469</v>
          </cell>
          <cell r="AE58">
            <v>408.54187849889445</v>
          </cell>
          <cell r="AF58">
            <v>34.045156541574542</v>
          </cell>
          <cell r="AG58">
            <v>340.45156541574539</v>
          </cell>
          <cell r="AK58">
            <v>340.45156541574539</v>
          </cell>
          <cell r="AL58">
            <v>85.112891353936348</v>
          </cell>
          <cell r="AM58">
            <v>340.45156541574539</v>
          </cell>
          <cell r="AQ58">
            <v>193.05212798201006</v>
          </cell>
          <cell r="AS58">
            <v>617.76680954243227</v>
          </cell>
          <cell r="AV58">
            <v>424.71468156042221</v>
          </cell>
          <cell r="AW58">
            <v>38.610425596402017</v>
          </cell>
          <cell r="AX58">
            <v>501.9355327532262</v>
          </cell>
          <cell r="BA58">
            <v>463.32510715682417</v>
          </cell>
          <cell r="BB58">
            <v>38.610425596402017</v>
          </cell>
          <cell r="BC58">
            <v>386.10425596402013</v>
          </cell>
          <cell r="BF58">
            <v>386.10425596402013</v>
          </cell>
          <cell r="BG58">
            <v>96.526063991005032</v>
          </cell>
          <cell r="BH58">
            <v>386.10425596402013</v>
          </cell>
        </row>
        <row r="59">
          <cell r="O59">
            <v>0.14291963103880514</v>
          </cell>
          <cell r="S59">
            <v>174.14175370096669</v>
          </cell>
          <cell r="T59">
            <v>208.97010444116003</v>
          </cell>
          <cell r="U59">
            <v>557.25361184309338</v>
          </cell>
          <cell r="Y59">
            <v>383.11185814212672</v>
          </cell>
          <cell r="Z59">
            <v>34.828350740193336</v>
          </cell>
          <cell r="AA59">
            <v>452.76855962251341</v>
          </cell>
          <cell r="AE59">
            <v>417.94020888232006</v>
          </cell>
          <cell r="AF59">
            <v>34.828350740193336</v>
          </cell>
          <cell r="AG59">
            <v>348.28350740193338</v>
          </cell>
          <cell r="AK59">
            <v>348.28350740193338</v>
          </cell>
          <cell r="AL59">
            <v>87.070876850483344</v>
          </cell>
          <cell r="AM59">
            <v>348.28350740193338</v>
          </cell>
          <cell r="AQ59">
            <v>198.27680869718742</v>
          </cell>
          <cell r="AS59">
            <v>634.4857878309997</v>
          </cell>
          <cell r="AV59">
            <v>436.20897913381231</v>
          </cell>
          <cell r="AW59">
            <v>39.655361739437481</v>
          </cell>
          <cell r="AX59">
            <v>515.5197026126873</v>
          </cell>
          <cell r="BA59">
            <v>475.86434087324977</v>
          </cell>
          <cell r="BB59">
            <v>39.655361739437481</v>
          </cell>
          <cell r="BC59">
            <v>396.55361739437484</v>
          </cell>
          <cell r="BF59">
            <v>396.55361739437484</v>
          </cell>
          <cell r="BG59">
            <v>99.13840434859371</v>
          </cell>
          <cell r="BH59">
            <v>396.55361739437484</v>
          </cell>
        </row>
        <row r="60">
          <cell r="O60">
            <v>0.14733609014843133</v>
          </cell>
          <cell r="S60">
            <v>178.36720166415301</v>
          </cell>
          <cell r="T60">
            <v>214.04064199698362</v>
          </cell>
          <cell r="U60">
            <v>570.77504532528962</v>
          </cell>
          <cell r="Y60">
            <v>392.40784366113667</v>
          </cell>
          <cell r="Z60">
            <v>35.673440332830602</v>
          </cell>
          <cell r="AA60">
            <v>463.75472432679783</v>
          </cell>
          <cell r="AE60">
            <v>428.08128399396725</v>
          </cell>
          <cell r="AF60">
            <v>35.673440332830602</v>
          </cell>
          <cell r="AG60">
            <v>356.73440332830603</v>
          </cell>
          <cell r="AK60">
            <v>356.73440332830603</v>
          </cell>
          <cell r="AL60">
            <v>89.183600832076507</v>
          </cell>
          <cell r="AM60">
            <v>356.73440332830603</v>
          </cell>
          <cell r="AQ60">
            <v>203.85937631541793</v>
          </cell>
          <cell r="AS60">
            <v>652.35000420933738</v>
          </cell>
          <cell r="AV60">
            <v>448.49062789391951</v>
          </cell>
          <cell r="AW60">
            <v>40.771875263083587</v>
          </cell>
          <cell r="AX60">
            <v>530.03437842008657</v>
          </cell>
          <cell r="BA60">
            <v>489.26250315700304</v>
          </cell>
          <cell r="BB60">
            <v>40.771875263083587</v>
          </cell>
          <cell r="BC60">
            <v>407.71875263083587</v>
          </cell>
          <cell r="BF60">
            <v>407.71875263083587</v>
          </cell>
          <cell r="BG60">
            <v>101.92968815770897</v>
          </cell>
          <cell r="BH60">
            <v>407.71875263083587</v>
          </cell>
        </row>
        <row r="61">
          <cell r="O61">
            <v>0.15176892907302175</v>
          </cell>
          <cell r="S61">
            <v>182.92632773069883</v>
          </cell>
          <cell r="T61">
            <v>219.5115932768386</v>
          </cell>
          <cell r="U61">
            <v>585.36424873823626</v>
          </cell>
          <cell r="Y61">
            <v>402.43792100753745</v>
          </cell>
          <cell r="Z61">
            <v>36.585265546139766</v>
          </cell>
          <cell r="AA61">
            <v>475.60845209981699</v>
          </cell>
          <cell r="AE61">
            <v>439.02318655367719</v>
          </cell>
          <cell r="AF61">
            <v>36.585265546139766</v>
          </cell>
          <cell r="AG61">
            <v>365.85265546139766</v>
          </cell>
          <cell r="AK61">
            <v>365.85265546139766</v>
          </cell>
          <cell r="AL61">
            <v>91.463163865349415</v>
          </cell>
          <cell r="AM61">
            <v>365.85265546139766</v>
          </cell>
          <cell r="AQ61">
            <v>209.87797764375057</v>
          </cell>
          <cell r="AS61">
            <v>671.6095284600018</v>
          </cell>
          <cell r="AV61">
            <v>461.73155081625129</v>
          </cell>
          <cell r="AW61">
            <v>41.975595528750112</v>
          </cell>
          <cell r="AX61">
            <v>545.68274187375152</v>
          </cell>
          <cell r="BA61">
            <v>503.70714634500132</v>
          </cell>
          <cell r="BB61">
            <v>41.975595528750112</v>
          </cell>
          <cell r="BC61">
            <v>419.75595528750114</v>
          </cell>
          <cell r="BF61">
            <v>419.75595528750114</v>
          </cell>
          <cell r="BG61">
            <v>104.93898882187528</v>
          </cell>
          <cell r="BH61">
            <v>419.75595528750114</v>
          </cell>
        </row>
        <row r="62">
          <cell r="O62">
            <v>0.15610521693288507</v>
          </cell>
          <cell r="S62">
            <v>187.84521278321037</v>
          </cell>
          <cell r="T62">
            <v>225.41425533985245</v>
          </cell>
          <cell r="U62">
            <v>601.10468090627319</v>
          </cell>
          <cell r="Y62">
            <v>413.25946812306285</v>
          </cell>
          <cell r="Z62">
            <v>37.569042556642074</v>
          </cell>
          <cell r="AA62">
            <v>488.39755323634699</v>
          </cell>
          <cell r="AE62">
            <v>450.82851067970489</v>
          </cell>
          <cell r="AF62">
            <v>37.569042556642074</v>
          </cell>
          <cell r="AG62">
            <v>375.69042556642074</v>
          </cell>
          <cell r="AK62">
            <v>375.69042556642074</v>
          </cell>
          <cell r="AL62">
            <v>93.922606391605186</v>
          </cell>
          <cell r="AM62">
            <v>375.69042556642074</v>
          </cell>
          <cell r="AQ62">
            <v>216.3542795588121</v>
          </cell>
          <cell r="AS62">
            <v>692.33369458819868</v>
          </cell>
          <cell r="AV62">
            <v>475.97941502938664</v>
          </cell>
          <cell r="AW62">
            <v>43.270855911762418</v>
          </cell>
          <cell r="AX62">
            <v>562.52112685291149</v>
          </cell>
          <cell r="BA62">
            <v>519.2502709411491</v>
          </cell>
          <cell r="BB62">
            <v>43.270855911762418</v>
          </cell>
          <cell r="BC62">
            <v>432.70855911762419</v>
          </cell>
          <cell r="BF62">
            <v>432.70855911762419</v>
          </cell>
          <cell r="BG62">
            <v>108.17713977940605</v>
          </cell>
          <cell r="BH62">
            <v>432.70855911762419</v>
          </cell>
        </row>
        <row r="63">
          <cell r="O63">
            <v>0.16064362584006381</v>
          </cell>
          <cell r="S63">
            <v>192.85882476541428</v>
          </cell>
          <cell r="T63">
            <v>231.43058971849712</v>
          </cell>
          <cell r="U63">
            <v>617.1482392493258</v>
          </cell>
          <cell r="Y63">
            <v>424.28941448391146</v>
          </cell>
          <cell r="Z63">
            <v>38.571764953082862</v>
          </cell>
          <cell r="AA63">
            <v>501.43294439007718</v>
          </cell>
          <cell r="AE63">
            <v>462.86117943699423</v>
          </cell>
          <cell r="AF63">
            <v>38.571764953082862</v>
          </cell>
          <cell r="AG63">
            <v>385.71764953082857</v>
          </cell>
          <cell r="AK63">
            <v>385.71764953082857</v>
          </cell>
          <cell r="AL63">
            <v>96.429412382707142</v>
          </cell>
          <cell r="AM63">
            <v>385.71764953082857</v>
          </cell>
          <cell r="AQ63">
            <v>222.96509344284055</v>
          </cell>
          <cell r="AS63">
            <v>713.48829901708996</v>
          </cell>
          <cell r="AV63">
            <v>490.52320557424929</v>
          </cell>
          <cell r="AW63">
            <v>44.593018688568122</v>
          </cell>
          <cell r="AX63">
            <v>579.70924295138548</v>
          </cell>
          <cell r="BA63">
            <v>535.11622426281735</v>
          </cell>
          <cell r="BB63">
            <v>44.593018688568122</v>
          </cell>
          <cell r="BC63">
            <v>445.93018688568111</v>
          </cell>
          <cell r="BF63">
            <v>445.93018688568111</v>
          </cell>
          <cell r="BG63">
            <v>111.48254672142028</v>
          </cell>
          <cell r="BH63">
            <v>445.93018688568111</v>
          </cell>
        </row>
        <row r="64">
          <cell r="O64">
            <v>0.16490270152469741</v>
          </cell>
          <cell r="S64">
            <v>196.72313336750562</v>
          </cell>
          <cell r="T64">
            <v>236.06776004100675</v>
          </cell>
          <cell r="U64">
            <v>629.514026776018</v>
          </cell>
          <cell r="Y64">
            <v>432.79089340851243</v>
          </cell>
          <cell r="Z64">
            <v>39.344626673501125</v>
          </cell>
          <cell r="AA64">
            <v>511.48014675551462</v>
          </cell>
          <cell r="AE64">
            <v>472.1355200820135</v>
          </cell>
          <cell r="AF64">
            <v>39.344626673501125</v>
          </cell>
          <cell r="AG64">
            <v>393.44626673501125</v>
          </cell>
          <cell r="AK64">
            <v>393.44626673501125</v>
          </cell>
          <cell r="AL64">
            <v>98.361566683752812</v>
          </cell>
          <cell r="AM64">
            <v>393.44626673501125</v>
          </cell>
          <cell r="AQ64">
            <v>228.32545079828017</v>
          </cell>
          <cell r="AS64">
            <v>730.64144255449662</v>
          </cell>
          <cell r="AV64">
            <v>502.31599175621648</v>
          </cell>
          <cell r="AW64">
            <v>45.665090159656039</v>
          </cell>
          <cell r="AX64">
            <v>593.64617207552851</v>
          </cell>
          <cell r="BA64">
            <v>547.98108191587244</v>
          </cell>
          <cell r="BB64">
            <v>45.665090159656039</v>
          </cell>
          <cell r="BC64">
            <v>456.65090159656035</v>
          </cell>
          <cell r="BF64">
            <v>456.65090159656035</v>
          </cell>
          <cell r="BG64">
            <v>114.16272539914009</v>
          </cell>
          <cell r="BH64">
            <v>456.65090159656035</v>
          </cell>
        </row>
        <row r="65">
          <cell r="O65">
            <v>0.16946746581842118</v>
          </cell>
          <cell r="S65">
            <v>200.89172412055257</v>
          </cell>
          <cell r="T65">
            <v>241.07006894466306</v>
          </cell>
          <cell r="U65">
            <v>642.85351718576828</v>
          </cell>
          <cell r="Y65">
            <v>441.96179306521566</v>
          </cell>
          <cell r="Z65">
            <v>40.178344824110518</v>
          </cell>
          <cell r="AA65">
            <v>522.31848271343665</v>
          </cell>
          <cell r="AE65">
            <v>482.14013788932613</v>
          </cell>
          <cell r="AF65">
            <v>40.178344824110518</v>
          </cell>
          <cell r="AG65">
            <v>401.78344824110513</v>
          </cell>
          <cell r="AK65">
            <v>401.78344824110513</v>
          </cell>
          <cell r="AL65">
            <v>100.44586206027628</v>
          </cell>
          <cell r="AM65">
            <v>401.78344824110513</v>
          </cell>
          <cell r="AQ65">
            <v>234.01931214198589</v>
          </cell>
          <cell r="AS65">
            <v>748.8617988543549</v>
          </cell>
          <cell r="AV65">
            <v>514.84248671236901</v>
          </cell>
          <cell r="AW65">
            <v>46.803862428397181</v>
          </cell>
          <cell r="AX65">
            <v>608.45021156916323</v>
          </cell>
          <cell r="BA65">
            <v>561.64634914076612</v>
          </cell>
          <cell r="BB65">
            <v>46.803862428397181</v>
          </cell>
          <cell r="BC65">
            <v>468.03862428397179</v>
          </cell>
          <cell r="BF65">
            <v>468.03862428397179</v>
          </cell>
          <cell r="BG65">
            <v>117.00965607099295</v>
          </cell>
          <cell r="BH65">
            <v>468.03862428397179</v>
          </cell>
        </row>
        <row r="66">
          <cell r="O66">
            <v>0.17399488324849974</v>
          </cell>
          <cell r="S66">
            <v>205.38833499999998</v>
          </cell>
          <cell r="T66">
            <v>246.46600199999997</v>
          </cell>
          <cell r="U66">
            <v>657.24267199999997</v>
          </cell>
          <cell r="Y66">
            <v>451.85433699999999</v>
          </cell>
          <cell r="Z66">
            <v>41.077666999999998</v>
          </cell>
          <cell r="AA66">
            <v>534.00967100000003</v>
          </cell>
          <cell r="AE66">
            <v>492.93200399999995</v>
          </cell>
          <cell r="AF66">
            <v>41.077666999999998</v>
          </cell>
          <cell r="AG66">
            <v>410.77666999999997</v>
          </cell>
          <cell r="AK66">
            <v>410.77666999999997</v>
          </cell>
          <cell r="AL66">
            <v>102.69416749999999</v>
          </cell>
          <cell r="AM66">
            <v>410.77666999999997</v>
          </cell>
          <cell r="AQ66">
            <v>240.19497564111492</v>
          </cell>
          <cell r="AS66">
            <v>768.62392205156777</v>
          </cell>
          <cell r="AV66">
            <v>528.42894641045291</v>
          </cell>
          <cell r="AW66">
            <v>48.038995128222986</v>
          </cell>
          <cell r="AX66">
            <v>624.50693666689892</v>
          </cell>
          <cell r="BA66">
            <v>576.46794153867586</v>
          </cell>
          <cell r="BB66">
            <v>48.038995128222986</v>
          </cell>
          <cell r="BC66">
            <v>480.38995128222984</v>
          </cell>
          <cell r="BF66">
            <v>480.38995128222984</v>
          </cell>
          <cell r="BG66">
            <v>120.09748782055746</v>
          </cell>
          <cell r="BH66">
            <v>480.38995128222984</v>
          </cell>
        </row>
        <row r="67">
          <cell r="O67">
            <v>0.1787994695476772</v>
          </cell>
          <cell r="S67">
            <v>210.23854400649782</v>
          </cell>
          <cell r="T67">
            <v>252.28625280779738</v>
          </cell>
          <cell r="U67">
            <v>672.76334082079302</v>
          </cell>
          <cell r="Y67">
            <v>462.52479681429526</v>
          </cell>
          <cell r="Z67">
            <v>42.047708801299564</v>
          </cell>
          <cell r="AA67">
            <v>546.62021441689433</v>
          </cell>
          <cell r="AE67">
            <v>504.57250561559476</v>
          </cell>
          <cell r="AF67">
            <v>42.047708801299564</v>
          </cell>
          <cell r="AG67">
            <v>420.47708801299564</v>
          </cell>
          <cell r="AK67">
            <v>420.47708801299564</v>
          </cell>
          <cell r="AL67">
            <v>105.11927200324891</v>
          </cell>
          <cell r="AM67">
            <v>420.47708801299564</v>
          </cell>
          <cell r="AQ67">
            <v>246.81897492524297</v>
          </cell>
          <cell r="AS67">
            <v>789.82071976077748</v>
          </cell>
          <cell r="AV67">
            <v>543.00174483553462</v>
          </cell>
          <cell r="AW67">
            <v>49.363794985048592</v>
          </cell>
          <cell r="AX67">
            <v>641.72933480563165</v>
          </cell>
          <cell r="BA67">
            <v>592.36553982058308</v>
          </cell>
          <cell r="BB67">
            <v>49.363794985048592</v>
          </cell>
          <cell r="BC67">
            <v>493.63794985048594</v>
          </cell>
          <cell r="BF67">
            <v>493.63794985048594</v>
          </cell>
          <cell r="BG67">
            <v>123.40948746262148</v>
          </cell>
          <cell r="BH67">
            <v>493.63794985048594</v>
          </cell>
        </row>
        <row r="68">
          <cell r="O68">
            <v>0.18340586819184876</v>
          </cell>
          <cell r="S68">
            <v>215.46991101134358</v>
          </cell>
          <cell r="T68">
            <v>258.56389321361229</v>
          </cell>
          <cell r="U68">
            <v>689.50371523629951</v>
          </cell>
          <cell r="Y68">
            <v>474.03380422495593</v>
          </cell>
          <cell r="Z68">
            <v>43.09398220226872</v>
          </cell>
          <cell r="AA68">
            <v>560.22176862949334</v>
          </cell>
          <cell r="AE68">
            <v>517.12778642722458</v>
          </cell>
          <cell r="AF68">
            <v>43.09398220226872</v>
          </cell>
          <cell r="AG68">
            <v>430.93982202268717</v>
          </cell>
          <cell r="AK68">
            <v>430.93982202268717</v>
          </cell>
          <cell r="AL68">
            <v>107.73495550567179</v>
          </cell>
          <cell r="AM68">
            <v>430.93982202268717</v>
          </cell>
          <cell r="AQ68">
            <v>253.99581680365702</v>
          </cell>
          <cell r="AS68">
            <v>812.78661377170249</v>
          </cell>
          <cell r="AV68">
            <v>558.79079696804547</v>
          </cell>
          <cell r="AW68">
            <v>50.799163360731406</v>
          </cell>
          <cell r="AX68">
            <v>660.38912368950821</v>
          </cell>
          <cell r="BA68">
            <v>609.58996032877678</v>
          </cell>
          <cell r="BB68">
            <v>50.799163360731406</v>
          </cell>
          <cell r="BC68">
            <v>507.99163360731404</v>
          </cell>
          <cell r="BF68">
            <v>507.99163360731404</v>
          </cell>
          <cell r="BG68">
            <v>126.99790840182851</v>
          </cell>
          <cell r="BH68">
            <v>507.99163360731404</v>
          </cell>
        </row>
        <row r="69">
          <cell r="O69">
            <v>0.18816594496836858</v>
          </cell>
          <cell r="S69">
            <v>221.11213048464205</v>
          </cell>
          <cell r="T69">
            <v>265.33455658157044</v>
          </cell>
          <cell r="U69">
            <v>707.55881755085466</v>
          </cell>
          <cell r="Y69">
            <v>486.44668706621258</v>
          </cell>
          <cell r="Z69">
            <v>44.222426096928416</v>
          </cell>
          <cell r="AA69">
            <v>574.89153926006941</v>
          </cell>
          <cell r="AE69">
            <v>530.66911316314088</v>
          </cell>
          <cell r="AF69">
            <v>44.222426096928416</v>
          </cell>
          <cell r="AG69">
            <v>442.2242609692841</v>
          </cell>
          <cell r="AK69">
            <v>442.2242609692841</v>
          </cell>
          <cell r="AL69">
            <v>110.55606524232103</v>
          </cell>
          <cell r="AM69">
            <v>442.2242609692841</v>
          </cell>
          <cell r="AQ69">
            <v>261.66539274392716</v>
          </cell>
          <cell r="AS69">
            <v>837.32925678056699</v>
          </cell>
          <cell r="AV69">
            <v>575.66386403663978</v>
          </cell>
          <cell r="AW69">
            <v>52.333078548785437</v>
          </cell>
          <cell r="AX69">
            <v>680.33002113421071</v>
          </cell>
          <cell r="BA69">
            <v>627.99694258542513</v>
          </cell>
          <cell r="BB69">
            <v>52.333078548785437</v>
          </cell>
          <cell r="BC69">
            <v>523.33078548785431</v>
          </cell>
          <cell r="BF69">
            <v>523.33078548785431</v>
          </cell>
          <cell r="BG69">
            <v>130.83269637196358</v>
          </cell>
          <cell r="BH69">
            <v>523.33078548785431</v>
          </cell>
        </row>
        <row r="70">
          <cell r="O70">
            <v>0.19281858261446153</v>
          </cell>
          <cell r="S70">
            <v>227.19719593765467</v>
          </cell>
          <cell r="T70">
            <v>272.63663512518559</v>
          </cell>
          <cell r="U70">
            <v>727.03102700049499</v>
          </cell>
          <cell r="Y70">
            <v>499.83383106284032</v>
          </cell>
          <cell r="Z70">
            <v>45.439439187530937</v>
          </cell>
          <cell r="AA70">
            <v>590.71270943790216</v>
          </cell>
          <cell r="AE70">
            <v>545.27327025037118</v>
          </cell>
          <cell r="AF70">
            <v>45.439439187530937</v>
          </cell>
          <cell r="AG70">
            <v>454.39439187530934</v>
          </cell>
          <cell r="AK70">
            <v>454.39439187530934</v>
          </cell>
          <cell r="AL70">
            <v>113.59859796882733</v>
          </cell>
          <cell r="AM70">
            <v>454.39439187530934</v>
          </cell>
          <cell r="AQ70">
            <v>269.94797100542706</v>
          </cell>
          <cell r="AS70">
            <v>863.83350721736667</v>
          </cell>
          <cell r="AV70">
            <v>593.88553621193955</v>
          </cell>
          <cell r="AW70">
            <v>53.989594201085417</v>
          </cell>
          <cell r="AX70">
            <v>701.8647246141104</v>
          </cell>
          <cell r="BA70">
            <v>647.87513041302486</v>
          </cell>
          <cell r="BB70">
            <v>53.989594201085417</v>
          </cell>
          <cell r="BC70">
            <v>539.89594201085413</v>
          </cell>
          <cell r="BF70">
            <v>539.89594201085413</v>
          </cell>
          <cell r="BG70">
            <v>134.97398550271353</v>
          </cell>
          <cell r="BH70">
            <v>539.89594201085413</v>
          </cell>
        </row>
        <row r="71">
          <cell r="O71">
            <v>0.1975350048250458</v>
          </cell>
          <cell r="S71">
            <v>233.75957697410612</v>
          </cell>
          <cell r="T71">
            <v>280.51149236892735</v>
          </cell>
          <cell r="U71">
            <v>748.0306463171396</v>
          </cell>
          <cell r="Y71">
            <v>514.27106934303356</v>
          </cell>
          <cell r="Z71">
            <v>46.751915394821225</v>
          </cell>
          <cell r="AA71">
            <v>607.77490013267595</v>
          </cell>
          <cell r="AE71">
            <v>561.0229847378547</v>
          </cell>
          <cell r="AF71">
            <v>46.751915394821225</v>
          </cell>
          <cell r="AG71">
            <v>467.51915394821225</v>
          </cell>
          <cell r="AK71">
            <v>467.51915394821225</v>
          </cell>
          <cell r="AL71">
            <v>116.87978848705306</v>
          </cell>
          <cell r="AM71">
            <v>467.51915394821225</v>
          </cell>
          <cell r="AQ71">
            <v>278.8327672788094</v>
          </cell>
          <cell r="AS71">
            <v>892.26485529218996</v>
          </cell>
          <cell r="AV71">
            <v>613.43208801338073</v>
          </cell>
          <cell r="AW71">
            <v>55.766553455761873</v>
          </cell>
          <cell r="AX71">
            <v>724.96519492490438</v>
          </cell>
          <cell r="BA71">
            <v>669.19864146914256</v>
          </cell>
          <cell r="BB71">
            <v>55.766553455761873</v>
          </cell>
          <cell r="BC71">
            <v>557.6655345576188</v>
          </cell>
          <cell r="BF71">
            <v>557.6655345576188</v>
          </cell>
          <cell r="BG71">
            <v>139.4163836394047</v>
          </cell>
          <cell r="BH71">
            <v>557.6655345576188</v>
          </cell>
        </row>
        <row r="72">
          <cell r="O72">
            <v>0.2022342003924712</v>
          </cell>
          <cell r="S72">
            <v>239.92425711533727</v>
          </cell>
          <cell r="T72">
            <v>287.90910853840472</v>
          </cell>
          <cell r="U72">
            <v>767.75762276907926</v>
          </cell>
          <cell r="Y72">
            <v>527.83336565374202</v>
          </cell>
          <cell r="Z72">
            <v>47.984851423067454</v>
          </cell>
          <cell r="AA72">
            <v>623.80306849987687</v>
          </cell>
          <cell r="AE72">
            <v>575.81821707680945</v>
          </cell>
          <cell r="AF72">
            <v>47.984851423067454</v>
          </cell>
          <cell r="AG72">
            <v>479.84851423067454</v>
          </cell>
          <cell r="AK72">
            <v>479.84851423067454</v>
          </cell>
          <cell r="AL72">
            <v>119.96212855766863</v>
          </cell>
          <cell r="AM72">
            <v>479.84851423067454</v>
          </cell>
          <cell r="AQ72">
            <v>287.31769640226094</v>
          </cell>
          <cell r="AS72">
            <v>919.41662848723502</v>
          </cell>
          <cell r="AV72">
            <v>632.09893208497408</v>
          </cell>
          <cell r="AW72">
            <v>57.463539280452189</v>
          </cell>
          <cell r="AX72">
            <v>747.02601064587839</v>
          </cell>
          <cell r="BA72">
            <v>689.56247136542618</v>
          </cell>
          <cell r="BB72">
            <v>57.463539280452189</v>
          </cell>
          <cell r="BC72">
            <v>574.63539280452187</v>
          </cell>
          <cell r="BF72">
            <v>574.63539280452187</v>
          </cell>
          <cell r="BG72">
            <v>143.65884820113047</v>
          </cell>
          <cell r="BH72">
            <v>574.63539280452187</v>
          </cell>
        </row>
        <row r="73">
          <cell r="O73">
            <v>0.20690779383138491</v>
          </cell>
          <cell r="S73">
            <v>242.34688984801778</v>
          </cell>
          <cell r="T73">
            <v>290.81626781762134</v>
          </cell>
          <cell r="U73">
            <v>775.5100475136569</v>
          </cell>
          <cell r="Y73">
            <v>533.16315766563912</v>
          </cell>
          <cell r="Z73">
            <v>48.469377969603556</v>
          </cell>
          <cell r="AA73">
            <v>630.10191360484623</v>
          </cell>
          <cell r="AE73">
            <v>581.63253563524268</v>
          </cell>
          <cell r="AF73">
            <v>48.469377969603556</v>
          </cell>
          <cell r="AG73">
            <v>484.69377969603556</v>
          </cell>
          <cell r="AK73">
            <v>484.69377969603556</v>
          </cell>
          <cell r="AL73">
            <v>121.17344492400889</v>
          </cell>
          <cell r="AM73">
            <v>484.69377969603556</v>
          </cell>
          <cell r="AQ73">
            <v>291.35771933403396</v>
          </cell>
          <cell r="AS73">
            <v>932.34470186890871</v>
          </cell>
          <cell r="AV73">
            <v>640.98698253487476</v>
          </cell>
          <cell r="AW73">
            <v>58.271543866806795</v>
          </cell>
          <cell r="AX73">
            <v>757.53007026848832</v>
          </cell>
          <cell r="BA73">
            <v>699.25852640168159</v>
          </cell>
          <cell r="BB73">
            <v>58.271543866806795</v>
          </cell>
          <cell r="BC73">
            <v>582.71543866806792</v>
          </cell>
          <cell r="BF73">
            <v>582.71543866806792</v>
          </cell>
          <cell r="BG73">
            <v>145.67885966701698</v>
          </cell>
          <cell r="BH73">
            <v>582.71543866806792</v>
          </cell>
        </row>
        <row r="74">
          <cell r="O74">
            <v>0.21165368824198721</v>
          </cell>
          <cell r="S74">
            <v>244.92609545029075</v>
          </cell>
          <cell r="T74">
            <v>293.91131454034888</v>
          </cell>
          <cell r="U74">
            <v>783.76350544093043</v>
          </cell>
          <cell r="Y74">
            <v>538.83740999063969</v>
          </cell>
          <cell r="Z74">
            <v>48.985219090058152</v>
          </cell>
          <cell r="AA74">
            <v>636.80784817075596</v>
          </cell>
          <cell r="AE74">
            <v>587.82262908069777</v>
          </cell>
          <cell r="AF74">
            <v>48.985219090058152</v>
          </cell>
          <cell r="AG74">
            <v>489.85219090058149</v>
          </cell>
          <cell r="AK74">
            <v>489.85219090058149</v>
          </cell>
          <cell r="AL74">
            <v>122.46304772514537</v>
          </cell>
          <cell r="AM74">
            <v>489.85219090058149</v>
          </cell>
          <cell r="AQ74">
            <v>295.60321351164555</v>
          </cell>
          <cell r="AS74">
            <v>945.93028323726594</v>
          </cell>
          <cell r="AV74">
            <v>650.32706972562028</v>
          </cell>
          <cell r="AW74">
            <v>59.120642702329121</v>
          </cell>
          <cell r="AX74">
            <v>768.56835513027852</v>
          </cell>
          <cell r="BA74">
            <v>709.44771242794934</v>
          </cell>
          <cell r="BB74">
            <v>59.120642702329121</v>
          </cell>
          <cell r="BC74">
            <v>591.2064270232911</v>
          </cell>
          <cell r="BF74">
            <v>591.2064270232911</v>
          </cell>
          <cell r="BG74">
            <v>147.80160675582277</v>
          </cell>
          <cell r="BH74">
            <v>591.2064270232911</v>
          </cell>
        </row>
        <row r="75">
          <cell r="O75">
            <v>0.21628525141348623</v>
          </cell>
          <cell r="S75">
            <v>247.70494471293108</v>
          </cell>
          <cell r="T75">
            <v>297.24593365551726</v>
          </cell>
          <cell r="U75">
            <v>792.65582308137948</v>
          </cell>
          <cell r="Y75">
            <v>544.95087836844846</v>
          </cell>
          <cell r="Z75">
            <v>49.540988942586218</v>
          </cell>
          <cell r="AA75">
            <v>644.03285625362082</v>
          </cell>
          <cell r="AE75">
            <v>594.49186731103453</v>
          </cell>
          <cell r="AF75">
            <v>49.540988942586218</v>
          </cell>
          <cell r="AG75">
            <v>495.40988942586216</v>
          </cell>
          <cell r="AK75">
            <v>495.40988942586216</v>
          </cell>
          <cell r="AL75">
            <v>123.85247235646554</v>
          </cell>
          <cell r="AM75">
            <v>495.40988942586216</v>
          </cell>
          <cell r="AQ75">
            <v>300.13260985720046</v>
          </cell>
          <cell r="AS75">
            <v>960.42435154304155</v>
          </cell>
          <cell r="AV75">
            <v>660.2917416858412</v>
          </cell>
          <cell r="AW75">
            <v>60.026521971440097</v>
          </cell>
          <cell r="AX75">
            <v>780.3447856287213</v>
          </cell>
          <cell r="BA75">
            <v>720.31826365728114</v>
          </cell>
          <cell r="BB75">
            <v>60.026521971440097</v>
          </cell>
          <cell r="BC75">
            <v>600.26521971440093</v>
          </cell>
          <cell r="BF75">
            <v>600.26521971440093</v>
          </cell>
          <cell r="BG75">
            <v>150.06630492860023</v>
          </cell>
          <cell r="BH75">
            <v>600.26521971440093</v>
          </cell>
        </row>
        <row r="76">
          <cell r="O76">
            <v>0.22107783723382379</v>
          </cell>
          <cell r="S76">
            <v>250.69880000000001</v>
          </cell>
          <cell r="T76">
            <v>300.83855999999997</v>
          </cell>
          <cell r="U76">
            <v>802.23616000000004</v>
          </cell>
          <cell r="Y76">
            <v>551.53736000000004</v>
          </cell>
          <cell r="Z76">
            <v>50.139760000000003</v>
          </cell>
          <cell r="AA76">
            <v>651.81688000000008</v>
          </cell>
          <cell r="AE76">
            <v>601.67711999999995</v>
          </cell>
          <cell r="AF76">
            <v>50.139760000000003</v>
          </cell>
          <cell r="AG76">
            <v>501.39760000000001</v>
          </cell>
          <cell r="AK76">
            <v>501.39760000000001</v>
          </cell>
          <cell r="AL76">
            <v>125.3494</v>
          </cell>
          <cell r="AM76">
            <v>501.39760000000001</v>
          </cell>
          <cell r="AQ76">
            <v>304.92125298705935</v>
          </cell>
          <cell r="AS76">
            <v>975.74800955858984</v>
          </cell>
          <cell r="AV76">
            <v>670.8267565715305</v>
          </cell>
          <cell r="AW76">
            <v>60.984250597411865</v>
          </cell>
          <cell r="AX76">
            <v>792.79525776635433</v>
          </cell>
          <cell r="BA76">
            <v>731.8110071689423</v>
          </cell>
          <cell r="BB76">
            <v>60.984250597411865</v>
          </cell>
          <cell r="BC76">
            <v>609.84250597411869</v>
          </cell>
          <cell r="BF76">
            <v>609.84250597411869</v>
          </cell>
          <cell r="BG76">
            <v>152.46062649352967</v>
          </cell>
          <cell r="BH76">
            <v>609.84250597411869</v>
          </cell>
        </row>
        <row r="77">
          <cell r="O77">
            <v>0.22566814302636942</v>
          </cell>
          <cell r="S77">
            <v>253.92420044535535</v>
          </cell>
          <cell r="T77">
            <v>304.70904053442644</v>
          </cell>
          <cell r="U77">
            <v>812.5574414251372</v>
          </cell>
          <cell r="Y77">
            <v>558.63324097978182</v>
          </cell>
          <cell r="Z77">
            <v>50.784840089071075</v>
          </cell>
          <cell r="AA77">
            <v>660.20292115792392</v>
          </cell>
          <cell r="AE77">
            <v>609.41808106885287</v>
          </cell>
          <cell r="AF77">
            <v>50.784840089071075</v>
          </cell>
          <cell r="AG77">
            <v>507.84840089071071</v>
          </cell>
          <cell r="AK77">
            <v>507.84840089071071</v>
          </cell>
          <cell r="AL77">
            <v>126.96210022267768</v>
          </cell>
          <cell r="AM77">
            <v>507.84840089071071</v>
          </cell>
          <cell r="AQ77">
            <v>310.06121350114245</v>
          </cell>
          <cell r="AS77">
            <v>992.19588320365597</v>
          </cell>
          <cell r="AV77">
            <v>682.13466970251352</v>
          </cell>
          <cell r="AW77">
            <v>62.012242700228498</v>
          </cell>
          <cell r="AX77">
            <v>806.15915510297043</v>
          </cell>
          <cell r="BA77">
            <v>744.14691240274192</v>
          </cell>
          <cell r="BB77">
            <v>62.012242700228498</v>
          </cell>
          <cell r="BC77">
            <v>620.12242700228489</v>
          </cell>
          <cell r="BF77">
            <v>620.12242700228489</v>
          </cell>
          <cell r="BG77">
            <v>155.03060675057122</v>
          </cell>
          <cell r="BH77">
            <v>620.12242700228489</v>
          </cell>
        </row>
        <row r="78">
          <cell r="O78">
            <v>0.23050728962151634</v>
          </cell>
          <cell r="S78">
            <v>257.3989517361955</v>
          </cell>
          <cell r="T78">
            <v>308.87874208343459</v>
          </cell>
          <cell r="U78">
            <v>823.67664555582564</v>
          </cell>
          <cell r="Y78">
            <v>566.27769381963014</v>
          </cell>
          <cell r="Z78">
            <v>51.479790347239103</v>
          </cell>
          <cell r="AA78">
            <v>669.23727451410832</v>
          </cell>
          <cell r="AE78">
            <v>617.75748416686918</v>
          </cell>
          <cell r="AF78">
            <v>51.479790347239103</v>
          </cell>
          <cell r="AG78">
            <v>514.797903472391</v>
          </cell>
          <cell r="AK78">
            <v>514.797903472391</v>
          </cell>
          <cell r="AL78">
            <v>128.69947586809775</v>
          </cell>
          <cell r="AM78">
            <v>514.797903472391</v>
          </cell>
          <cell r="AQ78">
            <v>315.48569519143683</v>
          </cell>
          <cell r="AS78">
            <v>1009.5542246125979</v>
          </cell>
          <cell r="AV78">
            <v>694.06852942116109</v>
          </cell>
          <cell r="AW78">
            <v>63.097139038287366</v>
          </cell>
          <cell r="AX78">
            <v>820.26280749773571</v>
          </cell>
          <cell r="BA78">
            <v>757.16566845944828</v>
          </cell>
          <cell r="BB78">
            <v>63.097139038287366</v>
          </cell>
          <cell r="BC78">
            <v>630.97139038287366</v>
          </cell>
          <cell r="BF78">
            <v>630.97139038287366</v>
          </cell>
          <cell r="BG78">
            <v>157.74284759571842</v>
          </cell>
          <cell r="BH78">
            <v>630.97139038287366</v>
          </cell>
        </row>
        <row r="79">
          <cell r="O79">
            <v>0.23505708681037599</v>
          </cell>
          <cell r="S79">
            <v>261.14222272270763</v>
          </cell>
          <cell r="T79">
            <v>313.37066726724913</v>
          </cell>
          <cell r="U79">
            <v>835.6551127126645</v>
          </cell>
          <cell r="Y79">
            <v>574.51288998995688</v>
          </cell>
          <cell r="Z79">
            <v>52.228444544541532</v>
          </cell>
          <cell r="AA79">
            <v>678.96977907903988</v>
          </cell>
          <cell r="AE79">
            <v>626.74133453449826</v>
          </cell>
          <cell r="AF79">
            <v>52.228444544541532</v>
          </cell>
          <cell r="AG79">
            <v>522.28444544541526</v>
          </cell>
          <cell r="AK79">
            <v>522.28444544541526</v>
          </cell>
          <cell r="AL79">
            <v>130.57111136135381</v>
          </cell>
          <cell r="AM79">
            <v>522.28444544541526</v>
          </cell>
          <cell r="AQ79">
            <v>321.33740868825731</v>
          </cell>
          <cell r="AS79">
            <v>1028.2797078024234</v>
          </cell>
          <cell r="AV79">
            <v>706.94229911416619</v>
          </cell>
          <cell r="AW79">
            <v>64.267481737651465</v>
          </cell>
          <cell r="AX79">
            <v>835.47726258946909</v>
          </cell>
          <cell r="BA79">
            <v>771.20978085181753</v>
          </cell>
          <cell r="BB79">
            <v>64.267481737651465</v>
          </cell>
          <cell r="BC79">
            <v>642.67481737651462</v>
          </cell>
          <cell r="BF79">
            <v>642.67481737651462</v>
          </cell>
          <cell r="BG79">
            <v>160.66870434412866</v>
          </cell>
          <cell r="BH79">
            <v>642.67481737651462</v>
          </cell>
        </row>
        <row r="80">
          <cell r="O80">
            <v>0.23993343869731801</v>
          </cell>
          <cell r="S80">
            <v>265.17464937117336</v>
          </cell>
          <cell r="T80">
            <v>318.20957924540801</v>
          </cell>
          <cell r="U80">
            <v>848.55887798775484</v>
          </cell>
          <cell r="Y80">
            <v>583.38422861658148</v>
          </cell>
          <cell r="Z80">
            <v>53.034929874234678</v>
          </cell>
          <cell r="AA80">
            <v>689.45408836505078</v>
          </cell>
          <cell r="AE80">
            <v>636.41915849081602</v>
          </cell>
          <cell r="AF80">
            <v>53.034929874234678</v>
          </cell>
          <cell r="AG80">
            <v>530.34929874234672</v>
          </cell>
          <cell r="AK80">
            <v>530.34929874234672</v>
          </cell>
          <cell r="AL80">
            <v>132.58732468558668</v>
          </cell>
          <cell r="AM80">
            <v>530.34929874234672</v>
          </cell>
          <cell r="AQ80">
            <v>327.50582994832428</v>
          </cell>
          <cell r="AS80">
            <v>1048.0186558346379</v>
          </cell>
          <cell r="AV80">
            <v>720.51282588631352</v>
          </cell>
          <cell r="AW80">
            <v>65.501165989664869</v>
          </cell>
          <cell r="AX80">
            <v>851.51515786564323</v>
          </cell>
          <cell r="BA80">
            <v>786.01399187597826</v>
          </cell>
          <cell r="BB80">
            <v>65.501165989664869</v>
          </cell>
          <cell r="BC80">
            <v>655.01165989664855</v>
          </cell>
          <cell r="BF80">
            <v>655.01165989664855</v>
          </cell>
          <cell r="BG80">
            <v>163.75291497416214</v>
          </cell>
          <cell r="BH80">
            <v>655.01165989664855</v>
          </cell>
        </row>
        <row r="81">
          <cell r="O81">
            <v>0.24445257628160932</v>
          </cell>
          <cell r="S81">
            <v>269.50922330849215</v>
          </cell>
          <cell r="T81">
            <v>323.41106797019057</v>
          </cell>
          <cell r="U81">
            <v>862.42951458717494</v>
          </cell>
          <cell r="Y81">
            <v>592.92029127868284</v>
          </cell>
          <cell r="Z81">
            <v>53.901844661698433</v>
          </cell>
          <cell r="AA81">
            <v>700.72398060207968</v>
          </cell>
          <cell r="AE81">
            <v>646.82213594038114</v>
          </cell>
          <cell r="AF81">
            <v>53.901844661698433</v>
          </cell>
          <cell r="AG81">
            <v>539.01844661698431</v>
          </cell>
          <cell r="AK81">
            <v>539.01844661698431</v>
          </cell>
          <cell r="AL81">
            <v>134.75461165424608</v>
          </cell>
          <cell r="AM81">
            <v>539.01844661698431</v>
          </cell>
          <cell r="AQ81">
            <v>334.17349801754204</v>
          </cell>
          <cell r="AS81">
            <v>1069.3551936561346</v>
          </cell>
          <cell r="AV81">
            <v>735.1816956385926</v>
          </cell>
          <cell r="AW81">
            <v>66.834699603508412</v>
          </cell>
          <cell r="AX81">
            <v>868.8510948456094</v>
          </cell>
          <cell r="BA81">
            <v>802.01639524210088</v>
          </cell>
          <cell r="BB81">
            <v>66.834699603508412</v>
          </cell>
          <cell r="BC81">
            <v>668.34699603508409</v>
          </cell>
          <cell r="BF81">
            <v>668.34699603508409</v>
          </cell>
          <cell r="BG81">
            <v>167.08674900877102</v>
          </cell>
          <cell r="BH81">
            <v>668.34699603508409</v>
          </cell>
        </row>
        <row r="82">
          <cell r="O82">
            <v>0.24928629024654067</v>
          </cell>
          <cell r="S82">
            <v>271.84876435803426</v>
          </cell>
          <cell r="T82">
            <v>326.21851722964112</v>
          </cell>
          <cell r="U82">
            <v>869.9160459457097</v>
          </cell>
          <cell r="Y82">
            <v>598.06728158767544</v>
          </cell>
          <cell r="Z82">
            <v>54.369752871606856</v>
          </cell>
          <cell r="AA82">
            <v>706.80678733088905</v>
          </cell>
          <cell r="AE82">
            <v>652.43703445928224</v>
          </cell>
          <cell r="AF82">
            <v>54.369752871606856</v>
          </cell>
          <cell r="AG82">
            <v>543.69752871606852</v>
          </cell>
          <cell r="AK82">
            <v>543.69752871606852</v>
          </cell>
          <cell r="AL82">
            <v>135.92438217901713</v>
          </cell>
          <cell r="AM82">
            <v>543.69752871606852</v>
          </cell>
          <cell r="AQ82">
            <v>338.30289516432788</v>
          </cell>
          <cell r="AS82">
            <v>1082.5692645258493</v>
          </cell>
          <cell r="AV82">
            <v>744.26636936152147</v>
          </cell>
          <cell r="AW82">
            <v>67.660579032865584</v>
          </cell>
          <cell r="AX82">
            <v>879.58752742725255</v>
          </cell>
          <cell r="BA82">
            <v>811.92694839438695</v>
          </cell>
          <cell r="BB82">
            <v>67.660579032865584</v>
          </cell>
          <cell r="BC82">
            <v>676.60579032865576</v>
          </cell>
          <cell r="BF82">
            <v>676.60579032865576</v>
          </cell>
          <cell r="BG82">
            <v>169.15144758216394</v>
          </cell>
          <cell r="BH82">
            <v>676.60579032865576</v>
          </cell>
        </row>
        <row r="83">
          <cell r="O83">
            <v>0.25385499964596703</v>
          </cell>
          <cell r="S83">
            <v>274.36881936922259</v>
          </cell>
          <cell r="T83">
            <v>329.24258324306709</v>
          </cell>
          <cell r="U83">
            <v>877.98022198151239</v>
          </cell>
          <cell r="Y83">
            <v>603.61140261228979</v>
          </cell>
          <cell r="Z83">
            <v>54.873763873844524</v>
          </cell>
          <cell r="AA83">
            <v>713.35893035997879</v>
          </cell>
          <cell r="AE83">
            <v>658.48516648613418</v>
          </cell>
          <cell r="AF83">
            <v>54.873763873844524</v>
          </cell>
          <cell r="AG83">
            <v>548.73763873844518</v>
          </cell>
          <cell r="AK83">
            <v>548.73763873844518</v>
          </cell>
          <cell r="AL83">
            <v>137.1844096846113</v>
          </cell>
          <cell r="AM83">
            <v>548.73763873844518</v>
          </cell>
          <cell r="AQ83">
            <v>342.76520450909931</v>
          </cell>
          <cell r="AS83">
            <v>1096.8486544291179</v>
          </cell>
          <cell r="AV83">
            <v>754.08344992001855</v>
          </cell>
          <cell r="AW83">
            <v>68.55304090181987</v>
          </cell>
          <cell r="AX83">
            <v>891.18953172365832</v>
          </cell>
          <cell r="BA83">
            <v>822.63649082183827</v>
          </cell>
          <cell r="BB83">
            <v>68.55304090181987</v>
          </cell>
          <cell r="BC83">
            <v>685.53040901819861</v>
          </cell>
          <cell r="BF83">
            <v>685.53040901819861</v>
          </cell>
          <cell r="BG83">
            <v>171.38260225454965</v>
          </cell>
          <cell r="BH83">
            <v>685.53040901819861</v>
          </cell>
        </row>
        <row r="84">
          <cell r="O84">
            <v>0.258646830732288</v>
          </cell>
          <cell r="S84">
            <v>277.08324394812502</v>
          </cell>
          <cell r="T84">
            <v>332.49989273775003</v>
          </cell>
          <cell r="U84">
            <v>886.66638063400012</v>
          </cell>
          <cell r="Y84">
            <v>609.58313668587505</v>
          </cell>
          <cell r="Z84">
            <v>55.416648789625008</v>
          </cell>
          <cell r="AA84">
            <v>720.41643426512508</v>
          </cell>
          <cell r="AE84">
            <v>664.99978547550006</v>
          </cell>
          <cell r="AF84">
            <v>55.416648789625008</v>
          </cell>
          <cell r="AG84">
            <v>554.16648789625003</v>
          </cell>
          <cell r="AK84">
            <v>554.16648789625003</v>
          </cell>
          <cell r="AL84">
            <v>138.54162197406251</v>
          </cell>
          <cell r="AM84">
            <v>554.16648789625003</v>
          </cell>
          <cell r="AQ84">
            <v>347.42221074247965</v>
          </cell>
          <cell r="AS84">
            <v>1111.7510743759349</v>
          </cell>
          <cell r="AV84">
            <v>764.32886363345528</v>
          </cell>
          <cell r="AW84">
            <v>69.48444214849593</v>
          </cell>
          <cell r="AX84">
            <v>903.29774793044714</v>
          </cell>
          <cell r="BA84">
            <v>833.81330578195116</v>
          </cell>
          <cell r="BB84">
            <v>69.48444214849593</v>
          </cell>
          <cell r="BC84">
            <v>694.8444214849593</v>
          </cell>
          <cell r="BF84">
            <v>694.8444214849593</v>
          </cell>
          <cell r="BG84">
            <v>173.71110537123982</v>
          </cell>
          <cell r="BH84">
            <v>694.8444214849593</v>
          </cell>
        </row>
        <row r="85">
          <cell r="O85">
            <v>0.26326465623783307</v>
          </cell>
          <cell r="S85">
            <v>280.00695272543186</v>
          </cell>
          <cell r="T85">
            <v>336.0083432705182</v>
          </cell>
          <cell r="U85">
            <v>896.02224872138197</v>
          </cell>
          <cell r="Y85">
            <v>616.01529599595017</v>
          </cell>
          <cell r="Z85">
            <v>56.001390545086373</v>
          </cell>
          <cell r="AA85">
            <v>728.01807708612284</v>
          </cell>
          <cell r="AE85">
            <v>672.01668654103639</v>
          </cell>
          <cell r="AF85">
            <v>56.001390545086373</v>
          </cell>
          <cell r="AG85">
            <v>560.01390545086372</v>
          </cell>
          <cell r="AK85">
            <v>560.01390545086372</v>
          </cell>
          <cell r="AL85">
            <v>140.00347636271593</v>
          </cell>
          <cell r="AM85">
            <v>560.01390545086372</v>
          </cell>
          <cell r="AQ85">
            <v>352.42986363087039</v>
          </cell>
          <cell r="AS85">
            <v>1127.7755636187853</v>
          </cell>
          <cell r="AV85">
            <v>775.34569998791494</v>
          </cell>
          <cell r="AW85">
            <v>70.485972726174083</v>
          </cell>
          <cell r="AX85">
            <v>916.31764544026305</v>
          </cell>
          <cell r="BA85">
            <v>845.83167271408888</v>
          </cell>
          <cell r="BB85">
            <v>70.485972726174083</v>
          </cell>
          <cell r="BC85">
            <v>704.85972726174077</v>
          </cell>
          <cell r="BF85">
            <v>704.85972726174077</v>
          </cell>
          <cell r="BG85">
            <v>176.21493181543519</v>
          </cell>
          <cell r="BH85">
            <v>704.85972726174077</v>
          </cell>
        </row>
        <row r="86">
          <cell r="O86">
            <v>0.26801533759886298</v>
          </cell>
          <cell r="S86">
            <v>283.15600000000001</v>
          </cell>
          <cell r="T86">
            <v>339.78719999999998</v>
          </cell>
          <cell r="U86">
            <v>906.09920000000011</v>
          </cell>
          <cell r="Y86">
            <v>622.94320000000005</v>
          </cell>
          <cell r="Z86">
            <v>56.631200000000007</v>
          </cell>
          <cell r="AA86">
            <v>736.2056</v>
          </cell>
          <cell r="AE86">
            <v>679.57439999999997</v>
          </cell>
          <cell r="AF86">
            <v>56.631200000000007</v>
          </cell>
          <cell r="AG86">
            <v>566.31200000000001</v>
          </cell>
          <cell r="AK86">
            <v>566.31200000000001</v>
          </cell>
          <cell r="AL86">
            <v>141.578</v>
          </cell>
          <cell r="AM86">
            <v>566.31200000000001</v>
          </cell>
          <cell r="AQ86">
            <v>357.70096700167989</v>
          </cell>
          <cell r="AS86">
            <v>1144.6430944053757</v>
          </cell>
          <cell r="AV86">
            <v>786.94212740369574</v>
          </cell>
          <cell r="AW86">
            <v>71.54019340033598</v>
          </cell>
          <cell r="AX86">
            <v>930.02251420436767</v>
          </cell>
          <cell r="BA86">
            <v>858.4823208040317</v>
          </cell>
          <cell r="BB86">
            <v>71.54019340033598</v>
          </cell>
          <cell r="BC86">
            <v>715.40193400335977</v>
          </cell>
          <cell r="BF86">
            <v>715.40193400335977</v>
          </cell>
          <cell r="BG86">
            <v>178.85048350083994</v>
          </cell>
          <cell r="BH86">
            <v>715.40193400335977</v>
          </cell>
        </row>
        <row r="87">
          <cell r="O87">
            <v>0.27268177050953829</v>
          </cell>
          <cell r="S87">
            <v>284.5</v>
          </cell>
          <cell r="T87">
            <v>341.4</v>
          </cell>
          <cell r="U87">
            <v>910.40000000000009</v>
          </cell>
          <cell r="Y87">
            <v>625.90000000000009</v>
          </cell>
          <cell r="Z87">
            <v>56.900000000000006</v>
          </cell>
          <cell r="AA87">
            <v>739.7</v>
          </cell>
          <cell r="AE87">
            <v>682.8</v>
          </cell>
          <cell r="AF87">
            <v>56.900000000000006</v>
          </cell>
          <cell r="AG87">
            <v>569</v>
          </cell>
          <cell r="AK87">
            <v>569</v>
          </cell>
          <cell r="AL87">
            <v>142.25</v>
          </cell>
          <cell r="AM87">
            <v>569</v>
          </cell>
          <cell r="AQ87">
            <v>360.75036354687654</v>
          </cell>
          <cell r="AS87">
            <v>1154.4011633500049</v>
          </cell>
          <cell r="AV87">
            <v>793.65079980312851</v>
          </cell>
          <cell r="AW87">
            <v>72.150072709375308</v>
          </cell>
          <cell r="AX87">
            <v>937.95094522187901</v>
          </cell>
          <cell r="BA87">
            <v>865.80087251250359</v>
          </cell>
          <cell r="BB87">
            <v>72.150072709375308</v>
          </cell>
          <cell r="BC87">
            <v>721.50072709375308</v>
          </cell>
          <cell r="BF87">
            <v>721.50072709375308</v>
          </cell>
          <cell r="BG87">
            <v>180.37518177343827</v>
          </cell>
          <cell r="BH87">
            <v>721.50072709375308</v>
          </cell>
        </row>
        <row r="88">
          <cell r="O88">
            <v>0.27739201449359585</v>
          </cell>
          <cell r="S88">
            <v>284.5</v>
          </cell>
          <cell r="T88">
            <v>341.4</v>
          </cell>
          <cell r="U88">
            <v>910.40000000000009</v>
          </cell>
          <cell r="Y88">
            <v>625.90000000000009</v>
          </cell>
          <cell r="Z88">
            <v>56.900000000000006</v>
          </cell>
          <cell r="AA88">
            <v>739.7</v>
          </cell>
          <cell r="AE88">
            <v>682.8</v>
          </cell>
          <cell r="AF88">
            <v>56.900000000000006</v>
          </cell>
          <cell r="AG88">
            <v>569</v>
          </cell>
          <cell r="AK88">
            <v>569</v>
          </cell>
          <cell r="AL88">
            <v>142.25</v>
          </cell>
          <cell r="AM88">
            <v>569</v>
          </cell>
          <cell r="AQ88">
            <v>362.07796370996368</v>
          </cell>
          <cell r="AS88">
            <v>1158.6494838718838</v>
          </cell>
          <cell r="AV88">
            <v>796.57152016192015</v>
          </cell>
          <cell r="AW88">
            <v>72.415592741992739</v>
          </cell>
          <cell r="AX88">
            <v>941.4027056459056</v>
          </cell>
          <cell r="BA88">
            <v>868.9871129039127</v>
          </cell>
          <cell r="BB88">
            <v>72.415592741992739</v>
          </cell>
          <cell r="BC88">
            <v>724.15592741992737</v>
          </cell>
          <cell r="BF88">
            <v>724.15592741992737</v>
          </cell>
          <cell r="BG88">
            <v>181.03898185498184</v>
          </cell>
          <cell r="BH88">
            <v>724.15592741992737</v>
          </cell>
        </row>
        <row r="89">
          <cell r="O89">
            <v>0.28210650393413572</v>
          </cell>
          <cell r="S89">
            <v>284.5</v>
          </cell>
          <cell r="T89">
            <v>341.4</v>
          </cell>
          <cell r="U89">
            <v>910.40000000000009</v>
          </cell>
          <cell r="Y89">
            <v>625.90000000000009</v>
          </cell>
          <cell r="Z89">
            <v>56.900000000000006</v>
          </cell>
          <cell r="AA89">
            <v>739.7</v>
          </cell>
          <cell r="AE89">
            <v>682.8</v>
          </cell>
          <cell r="AF89">
            <v>56.900000000000006</v>
          </cell>
          <cell r="AG89">
            <v>569</v>
          </cell>
          <cell r="AK89">
            <v>569</v>
          </cell>
          <cell r="AL89">
            <v>142.25</v>
          </cell>
          <cell r="AM89">
            <v>569</v>
          </cell>
          <cell r="AQ89">
            <v>363.41802812342803</v>
          </cell>
          <cell r="AS89">
            <v>1162.9376899949698</v>
          </cell>
          <cell r="AV89">
            <v>799.51966187154187</v>
          </cell>
          <cell r="AW89">
            <v>72.683605624685612</v>
          </cell>
          <cell r="AX89">
            <v>944.88687312091304</v>
          </cell>
          <cell r="BA89">
            <v>872.20326749622723</v>
          </cell>
          <cell r="BB89">
            <v>72.683605624685612</v>
          </cell>
          <cell r="BC89">
            <v>726.83605624685606</v>
          </cell>
          <cell r="BF89">
            <v>726.83605624685606</v>
          </cell>
          <cell r="BG89">
            <v>181.70901406171402</v>
          </cell>
          <cell r="BH89">
            <v>726.83605624685606</v>
          </cell>
        </row>
        <row r="90">
          <cell r="O90">
            <v>0.28677700307679621</v>
          </cell>
          <cell r="S90">
            <v>284.5</v>
          </cell>
          <cell r="T90">
            <v>341.4</v>
          </cell>
          <cell r="U90">
            <v>910.40000000000009</v>
          </cell>
          <cell r="Y90">
            <v>625.90000000000009</v>
          </cell>
          <cell r="Z90">
            <v>56.900000000000006</v>
          </cell>
          <cell r="AA90">
            <v>739.7</v>
          </cell>
          <cell r="AE90">
            <v>682.8</v>
          </cell>
          <cell r="AF90">
            <v>56.900000000000006</v>
          </cell>
          <cell r="AG90">
            <v>569</v>
          </cell>
          <cell r="AK90">
            <v>569</v>
          </cell>
          <cell r="AL90">
            <v>142.25</v>
          </cell>
          <cell r="AM90">
            <v>569</v>
          </cell>
          <cell r="AQ90">
            <v>364.75930036926161</v>
          </cell>
          <cell r="AS90">
            <v>1167.2297611816373</v>
          </cell>
          <cell r="AV90">
            <v>802.47046081237568</v>
          </cell>
          <cell r="AW90">
            <v>72.95186007385233</v>
          </cell>
          <cell r="AX90">
            <v>948.37418096008025</v>
          </cell>
          <cell r="BA90">
            <v>875.42232088622779</v>
          </cell>
          <cell r="BB90">
            <v>72.95186007385233</v>
          </cell>
          <cell r="BC90">
            <v>729.51860073852322</v>
          </cell>
          <cell r="BF90">
            <v>729.51860073852322</v>
          </cell>
          <cell r="BG90">
            <v>182.3796501846308</v>
          </cell>
          <cell r="BH90">
            <v>729.51860073852322</v>
          </cell>
        </row>
        <row r="91">
          <cell r="O91">
            <v>0.29153896513009225</v>
          </cell>
          <cell r="S91">
            <v>284.5</v>
          </cell>
          <cell r="T91">
            <v>341.4</v>
          </cell>
          <cell r="U91">
            <v>910.40000000000009</v>
          </cell>
          <cell r="Y91">
            <v>625.90000000000009</v>
          </cell>
          <cell r="Z91">
            <v>56.900000000000006</v>
          </cell>
          <cell r="AA91">
            <v>739.7</v>
          </cell>
          <cell r="AE91">
            <v>682.8</v>
          </cell>
          <cell r="AF91">
            <v>56.900000000000006</v>
          </cell>
          <cell r="AG91">
            <v>569</v>
          </cell>
          <cell r="AK91">
            <v>569</v>
          </cell>
          <cell r="AL91">
            <v>142.25</v>
          </cell>
          <cell r="AM91">
            <v>569</v>
          </cell>
          <cell r="AQ91">
            <v>366.08805737534851</v>
          </cell>
          <cell r="AS91">
            <v>1171.4817836011155</v>
          </cell>
          <cell r="AV91">
            <v>805.39372622576684</v>
          </cell>
          <cell r="AW91">
            <v>73.217611475069717</v>
          </cell>
          <cell r="AX91">
            <v>951.82894917590625</v>
          </cell>
          <cell r="BA91">
            <v>878.61133770083643</v>
          </cell>
          <cell r="BB91">
            <v>73.217611475069717</v>
          </cell>
          <cell r="BC91">
            <v>732.17611475069702</v>
          </cell>
          <cell r="BF91">
            <v>732.17611475069702</v>
          </cell>
          <cell r="BG91">
            <v>183.04402868767426</v>
          </cell>
          <cell r="BH91">
            <v>732.17611475069702</v>
          </cell>
        </row>
        <row r="92">
          <cell r="O92">
            <v>0.2961703930648229</v>
          </cell>
          <cell r="S92">
            <v>284.5</v>
          </cell>
          <cell r="T92">
            <v>341.4</v>
          </cell>
          <cell r="U92">
            <v>910.40000000000009</v>
          </cell>
          <cell r="Y92">
            <v>625.90000000000009</v>
          </cell>
          <cell r="Z92">
            <v>56.900000000000006</v>
          </cell>
          <cell r="AA92">
            <v>739.7</v>
          </cell>
          <cell r="AE92">
            <v>682.8</v>
          </cell>
          <cell r="AF92">
            <v>56.900000000000006</v>
          </cell>
          <cell r="AG92">
            <v>569</v>
          </cell>
          <cell r="AK92">
            <v>569</v>
          </cell>
          <cell r="AL92">
            <v>142.25</v>
          </cell>
          <cell r="AM92">
            <v>569</v>
          </cell>
          <cell r="AQ92">
            <v>367.44283557951127</v>
          </cell>
          <cell r="AS92">
            <v>1175.8170738544361</v>
          </cell>
          <cell r="AV92">
            <v>808.37423827492489</v>
          </cell>
          <cell r="AW92">
            <v>73.488567115902256</v>
          </cell>
          <cell r="AX92">
            <v>955.35137250672938</v>
          </cell>
          <cell r="BA92">
            <v>881.86280539082702</v>
          </cell>
          <cell r="BB92">
            <v>73.488567115902256</v>
          </cell>
          <cell r="BC92">
            <v>734.88567115902254</v>
          </cell>
          <cell r="BF92">
            <v>734.88567115902254</v>
          </cell>
          <cell r="BG92">
            <v>183.72141778975563</v>
          </cell>
          <cell r="BH92">
            <v>734.88567115902254</v>
          </cell>
        </row>
        <row r="93">
          <cell r="O93">
            <v>0.30097921847068604</v>
          </cell>
          <cell r="S93">
            <v>284.5</v>
          </cell>
          <cell r="T93">
            <v>341.4</v>
          </cell>
          <cell r="U93">
            <v>910.40000000000009</v>
          </cell>
          <cell r="Y93">
            <v>625.90000000000009</v>
          </cell>
          <cell r="Z93">
            <v>56.900000000000006</v>
          </cell>
          <cell r="AA93">
            <v>739.7</v>
          </cell>
          <cell r="AE93">
            <v>682.8</v>
          </cell>
          <cell r="AF93">
            <v>56.900000000000006</v>
          </cell>
          <cell r="AG93">
            <v>569</v>
          </cell>
          <cell r="AK93">
            <v>569</v>
          </cell>
          <cell r="AL93">
            <v>142.25</v>
          </cell>
          <cell r="AM93">
            <v>569</v>
          </cell>
          <cell r="AQ93">
            <v>368.76047682694212</v>
          </cell>
          <cell r="AS93">
            <v>1180.0335258462148</v>
          </cell>
          <cell r="AV93">
            <v>811.27304901927278</v>
          </cell>
          <cell r="AW93">
            <v>73.752095365388428</v>
          </cell>
          <cell r="AX93">
            <v>958.7772397500496</v>
          </cell>
          <cell r="BA93">
            <v>885.02514438466108</v>
          </cell>
          <cell r="BB93">
            <v>73.752095365388428</v>
          </cell>
          <cell r="BC93">
            <v>737.52095365388425</v>
          </cell>
          <cell r="BF93">
            <v>737.52095365388425</v>
          </cell>
          <cell r="BG93">
            <v>184.38023841347106</v>
          </cell>
          <cell r="BH93">
            <v>737.52095365388425</v>
          </cell>
        </row>
        <row r="94">
          <cell r="O94">
            <v>0.30557223076748885</v>
          </cell>
          <cell r="S94">
            <v>284.5</v>
          </cell>
          <cell r="T94">
            <v>341.4</v>
          </cell>
          <cell r="U94">
            <v>910.40000000000009</v>
          </cell>
          <cell r="Y94">
            <v>625.90000000000009</v>
          </cell>
          <cell r="Z94">
            <v>56.900000000000006</v>
          </cell>
          <cell r="AA94">
            <v>739.7</v>
          </cell>
          <cell r="AE94">
            <v>682.8</v>
          </cell>
          <cell r="AF94">
            <v>56.900000000000006</v>
          </cell>
          <cell r="AG94">
            <v>569</v>
          </cell>
          <cell r="AK94">
            <v>569</v>
          </cell>
          <cell r="AL94">
            <v>142.25</v>
          </cell>
          <cell r="AM94">
            <v>569</v>
          </cell>
          <cell r="AQ94">
            <v>370.12858765491018</v>
          </cell>
          <cell r="AS94">
            <v>1184.4114804957128</v>
          </cell>
          <cell r="AV94">
            <v>814.28289284080256</v>
          </cell>
          <cell r="AW94">
            <v>74.02571753098205</v>
          </cell>
          <cell r="AX94">
            <v>962.33432790276652</v>
          </cell>
          <cell r="BA94">
            <v>888.30861037178443</v>
          </cell>
          <cell r="BB94">
            <v>74.02571753098205</v>
          </cell>
          <cell r="BC94">
            <v>740.25717530982035</v>
          </cell>
          <cell r="BF94">
            <v>740.25717530982035</v>
          </cell>
          <cell r="BG94">
            <v>185.06429382745509</v>
          </cell>
          <cell r="BH94">
            <v>740.25717530982035</v>
          </cell>
        </row>
        <row r="95">
          <cell r="O95">
            <v>0.3104272914019543</v>
          </cell>
          <cell r="S95">
            <v>284.5</v>
          </cell>
          <cell r="T95">
            <v>341.4</v>
          </cell>
          <cell r="U95">
            <v>910.40000000000009</v>
          </cell>
          <cell r="Y95">
            <v>625.90000000000009</v>
          </cell>
          <cell r="Z95">
            <v>56.900000000000006</v>
          </cell>
          <cell r="AA95">
            <v>739.7</v>
          </cell>
          <cell r="AE95">
            <v>682.8</v>
          </cell>
          <cell r="AF95">
            <v>56.900000000000006</v>
          </cell>
          <cell r="AG95">
            <v>569</v>
          </cell>
          <cell r="AK95">
            <v>569</v>
          </cell>
          <cell r="AL95">
            <v>142.25</v>
          </cell>
          <cell r="AM95">
            <v>569</v>
          </cell>
          <cell r="AQ95">
            <v>371.43529965335057</v>
          </cell>
          <cell r="AS95">
            <v>1188.592958890722</v>
          </cell>
          <cell r="AV95">
            <v>817.15765923737138</v>
          </cell>
          <cell r="AW95">
            <v>74.287059930670125</v>
          </cell>
          <cell r="AX95">
            <v>965.73177909871151</v>
          </cell>
          <cell r="BA95">
            <v>891.44471916804127</v>
          </cell>
          <cell r="BB95">
            <v>74.287059930670125</v>
          </cell>
          <cell r="BC95">
            <v>742.87059930670114</v>
          </cell>
          <cell r="BF95">
            <v>742.87059930670114</v>
          </cell>
          <cell r="BG95">
            <v>185.71764982667528</v>
          </cell>
          <cell r="BH95">
            <v>742.87059930670114</v>
          </cell>
        </row>
        <row r="96">
          <cell r="O96">
            <v>0.31498252634231716</v>
          </cell>
          <cell r="S96">
            <v>284.5</v>
          </cell>
          <cell r="T96">
            <v>341.4</v>
          </cell>
          <cell r="U96">
            <v>910.40000000000009</v>
          </cell>
          <cell r="Y96">
            <v>625.90000000000009</v>
          </cell>
          <cell r="Z96">
            <v>56.900000000000006</v>
          </cell>
          <cell r="AA96">
            <v>739.7</v>
          </cell>
          <cell r="AE96">
            <v>682.8</v>
          </cell>
          <cell r="AF96">
            <v>56.900000000000006</v>
          </cell>
          <cell r="AG96">
            <v>569</v>
          </cell>
          <cell r="AK96">
            <v>569</v>
          </cell>
          <cell r="AL96">
            <v>142.25</v>
          </cell>
          <cell r="AM96">
            <v>569</v>
          </cell>
          <cell r="AQ96">
            <v>372.81656440385603</v>
          </cell>
          <cell r="AS96">
            <v>1193.0130060923393</v>
          </cell>
          <cell r="AV96">
            <v>820.19644168848333</v>
          </cell>
          <cell r="AW96">
            <v>74.563312880771207</v>
          </cell>
          <cell r="AX96">
            <v>969.32306745002575</v>
          </cell>
          <cell r="BA96">
            <v>894.75975456925437</v>
          </cell>
          <cell r="BB96">
            <v>74.563312880771207</v>
          </cell>
          <cell r="BC96">
            <v>745.63312880771207</v>
          </cell>
          <cell r="BF96">
            <v>745.63312880771207</v>
          </cell>
          <cell r="BG96">
            <v>186.40828220192802</v>
          </cell>
          <cell r="BH96">
            <v>745.63312880771207</v>
          </cell>
        </row>
        <row r="97">
          <cell r="O97">
            <v>0.31986470626701613</v>
          </cell>
          <cell r="S97">
            <v>284.5</v>
          </cell>
          <cell r="T97">
            <v>341.4</v>
          </cell>
          <cell r="U97">
            <v>910.40000000000009</v>
          </cell>
          <cell r="Y97">
            <v>625.90000000000009</v>
          </cell>
          <cell r="Z97">
            <v>56.900000000000006</v>
          </cell>
          <cell r="AA97">
            <v>739.7</v>
          </cell>
          <cell r="AE97">
            <v>682.8</v>
          </cell>
          <cell r="AF97">
            <v>56.900000000000006</v>
          </cell>
          <cell r="AG97">
            <v>569</v>
          </cell>
          <cell r="AK97">
            <v>569</v>
          </cell>
          <cell r="AL97">
            <v>142.25</v>
          </cell>
          <cell r="AM97">
            <v>569</v>
          </cell>
          <cell r="AQ97">
            <v>374.11252874438924</v>
          </cell>
          <cell r="AS97">
            <v>1197.1600919820457</v>
          </cell>
          <cell r="AV97">
            <v>823.04756323765639</v>
          </cell>
          <cell r="AW97">
            <v>74.822505748877859</v>
          </cell>
          <cell r="AX97">
            <v>972.69257473541211</v>
          </cell>
          <cell r="BA97">
            <v>897.87006898653408</v>
          </cell>
          <cell r="BB97">
            <v>74.822505748877859</v>
          </cell>
          <cell r="BC97">
            <v>748.22505748877848</v>
          </cell>
          <cell r="BF97">
            <v>748.22505748877848</v>
          </cell>
          <cell r="BG97">
            <v>187.05626437219462</v>
          </cell>
          <cell r="BH97">
            <v>748.22505748877848</v>
          </cell>
        </row>
        <row r="98">
          <cell r="O98">
            <v>0.31999999999999967</v>
          </cell>
          <cell r="S98">
            <v>284.5</v>
          </cell>
          <cell r="T98">
            <v>341.4</v>
          </cell>
          <cell r="U98">
            <v>910.40000000000009</v>
          </cell>
          <cell r="Y98">
            <v>625.90000000000009</v>
          </cell>
          <cell r="Z98">
            <v>56.900000000000006</v>
          </cell>
          <cell r="AA98">
            <v>739.7</v>
          </cell>
          <cell r="AE98">
            <v>682.8</v>
          </cell>
          <cell r="AF98">
            <v>56.900000000000006</v>
          </cell>
          <cell r="AG98">
            <v>569</v>
          </cell>
          <cell r="AK98">
            <v>569</v>
          </cell>
          <cell r="AL98">
            <v>142.25</v>
          </cell>
          <cell r="AM98">
            <v>569</v>
          </cell>
          <cell r="AQ98">
            <v>375.50150893296609</v>
          </cell>
          <cell r="AS98">
            <v>1201.6048285854915</v>
          </cell>
          <cell r="AV98">
            <v>826.10331965252556</v>
          </cell>
          <cell r="AW98">
            <v>75.100301786593221</v>
          </cell>
          <cell r="AX98">
            <v>976.30392322571186</v>
          </cell>
          <cell r="BA98">
            <v>901.20362143911859</v>
          </cell>
          <cell r="BB98">
            <v>75.100301786593221</v>
          </cell>
          <cell r="BC98">
            <v>751.00301786593218</v>
          </cell>
          <cell r="BF98">
            <v>751.00301786593218</v>
          </cell>
          <cell r="BG98">
            <v>187.75075446648304</v>
          </cell>
          <cell r="BH98">
            <v>751.00301786593218</v>
          </cell>
        </row>
        <row r="99">
          <cell r="O99">
            <v>0.31999999999999967</v>
          </cell>
          <cell r="S99">
            <v>284.5</v>
          </cell>
          <cell r="T99">
            <v>341.4</v>
          </cell>
          <cell r="U99">
            <v>910.40000000000009</v>
          </cell>
          <cell r="Y99">
            <v>625.90000000000009</v>
          </cell>
          <cell r="Z99">
            <v>56.900000000000006</v>
          </cell>
          <cell r="AA99">
            <v>739.7</v>
          </cell>
          <cell r="AE99">
            <v>682.8</v>
          </cell>
          <cell r="AF99">
            <v>56.900000000000006</v>
          </cell>
          <cell r="AG99">
            <v>569</v>
          </cell>
          <cell r="AK99">
            <v>569</v>
          </cell>
          <cell r="AL99">
            <v>142.25</v>
          </cell>
          <cell r="AM99">
            <v>569</v>
          </cell>
          <cell r="AQ99">
            <v>375.53999999999991</v>
          </cell>
          <cell r="AS99">
            <v>1201.7279999999998</v>
          </cell>
          <cell r="AV99">
            <v>826.18799999999987</v>
          </cell>
          <cell r="AW99">
            <v>75.10799999999999</v>
          </cell>
          <cell r="AX99">
            <v>976.40399999999977</v>
          </cell>
          <cell r="BA99">
            <v>901.29599999999971</v>
          </cell>
          <cell r="BB99">
            <v>75.10799999999999</v>
          </cell>
          <cell r="BC99">
            <v>751.07999999999981</v>
          </cell>
          <cell r="BF99">
            <v>751.07999999999981</v>
          </cell>
          <cell r="BG99">
            <v>187.76999999999995</v>
          </cell>
          <cell r="BH99">
            <v>751.07999999999981</v>
          </cell>
        </row>
        <row r="100">
          <cell r="O100">
            <v>0.31999999999999967</v>
          </cell>
          <cell r="S100">
            <v>284.5</v>
          </cell>
          <cell r="T100">
            <v>341.4</v>
          </cell>
          <cell r="U100">
            <v>910.40000000000009</v>
          </cell>
          <cell r="Y100">
            <v>625.90000000000009</v>
          </cell>
          <cell r="Z100">
            <v>56.900000000000006</v>
          </cell>
          <cell r="AA100">
            <v>739.7</v>
          </cell>
          <cell r="AE100">
            <v>682.8</v>
          </cell>
          <cell r="AF100">
            <v>56.900000000000006</v>
          </cell>
          <cell r="AG100">
            <v>569</v>
          </cell>
          <cell r="AK100">
            <v>569</v>
          </cell>
          <cell r="AL100">
            <v>142.25</v>
          </cell>
          <cell r="AM100">
            <v>569</v>
          </cell>
          <cell r="AQ100">
            <v>375.53999999999991</v>
          </cell>
          <cell r="AS100">
            <v>1201.7279999999998</v>
          </cell>
          <cell r="AV100">
            <v>826.18799999999987</v>
          </cell>
          <cell r="AW100">
            <v>75.10799999999999</v>
          </cell>
          <cell r="AX100">
            <v>976.40399999999977</v>
          </cell>
          <cell r="BA100">
            <v>901.29599999999971</v>
          </cell>
          <cell r="BB100">
            <v>75.10799999999999</v>
          </cell>
          <cell r="BC100">
            <v>751.07999999999981</v>
          </cell>
          <cell r="BF100">
            <v>751.07999999999981</v>
          </cell>
          <cell r="BG100">
            <v>187.76999999999995</v>
          </cell>
          <cell r="BH100">
            <v>751.07999999999981</v>
          </cell>
        </row>
        <row r="101">
          <cell r="O101">
            <v>0.31999999999999967</v>
          </cell>
          <cell r="S101">
            <v>284.5</v>
          </cell>
          <cell r="T101">
            <v>341.4</v>
          </cell>
          <cell r="U101">
            <v>910.40000000000009</v>
          </cell>
          <cell r="Y101">
            <v>625.90000000000009</v>
          </cell>
          <cell r="Z101">
            <v>56.900000000000006</v>
          </cell>
          <cell r="AA101">
            <v>739.7</v>
          </cell>
          <cell r="AE101">
            <v>682.8</v>
          </cell>
          <cell r="AF101">
            <v>56.900000000000006</v>
          </cell>
          <cell r="AG101">
            <v>569</v>
          </cell>
          <cell r="AK101">
            <v>569</v>
          </cell>
          <cell r="AL101">
            <v>142.25</v>
          </cell>
          <cell r="AM101">
            <v>569</v>
          </cell>
          <cell r="AQ101">
            <v>375.53999999999991</v>
          </cell>
          <cell r="AS101">
            <v>1201.7279999999998</v>
          </cell>
          <cell r="AV101">
            <v>826.18799999999987</v>
          </cell>
          <cell r="AW101">
            <v>75.10799999999999</v>
          </cell>
          <cell r="AX101">
            <v>976.40399999999977</v>
          </cell>
          <cell r="BA101">
            <v>901.29599999999971</v>
          </cell>
          <cell r="BB101">
            <v>75.10799999999999</v>
          </cell>
          <cell r="BC101">
            <v>751.07999999999981</v>
          </cell>
          <cell r="BF101">
            <v>751.07999999999981</v>
          </cell>
          <cell r="BG101">
            <v>187.76999999999995</v>
          </cell>
          <cell r="BH101">
            <v>751.07999999999981</v>
          </cell>
        </row>
        <row r="102">
          <cell r="O102">
            <v>0.31999999999999967</v>
          </cell>
          <cell r="S102">
            <v>284.5</v>
          </cell>
          <cell r="T102">
            <v>341.4</v>
          </cell>
          <cell r="U102">
            <v>910.40000000000009</v>
          </cell>
          <cell r="Y102">
            <v>625.90000000000009</v>
          </cell>
          <cell r="Z102">
            <v>56.900000000000006</v>
          </cell>
          <cell r="AA102">
            <v>739.7</v>
          </cell>
          <cell r="AE102">
            <v>682.8</v>
          </cell>
          <cell r="AF102">
            <v>56.900000000000006</v>
          </cell>
          <cell r="AG102">
            <v>569</v>
          </cell>
          <cell r="AK102">
            <v>569</v>
          </cell>
          <cell r="AL102">
            <v>142.25</v>
          </cell>
          <cell r="AM102">
            <v>569</v>
          </cell>
          <cell r="AQ102">
            <v>375.53999999999991</v>
          </cell>
          <cell r="AS102">
            <v>1201.7279999999998</v>
          </cell>
          <cell r="AV102">
            <v>826.18799999999987</v>
          </cell>
          <cell r="AW102">
            <v>75.10799999999999</v>
          </cell>
          <cell r="AX102">
            <v>976.40399999999977</v>
          </cell>
          <cell r="BA102">
            <v>901.29599999999971</v>
          </cell>
          <cell r="BB102">
            <v>75.10799999999999</v>
          </cell>
          <cell r="BC102">
            <v>751.07999999999981</v>
          </cell>
          <cell r="BF102">
            <v>751.07999999999981</v>
          </cell>
          <cell r="BG102">
            <v>187.76999999999995</v>
          </cell>
          <cell r="BH102">
            <v>751.07999999999981</v>
          </cell>
        </row>
        <row r="103">
          <cell r="O103">
            <v>0.31999999999999967</v>
          </cell>
          <cell r="S103">
            <v>284.5</v>
          </cell>
          <cell r="T103">
            <v>341.4</v>
          </cell>
          <cell r="U103">
            <v>910.40000000000009</v>
          </cell>
          <cell r="Y103">
            <v>625.90000000000009</v>
          </cell>
          <cell r="Z103">
            <v>56.900000000000006</v>
          </cell>
          <cell r="AA103">
            <v>739.7</v>
          </cell>
          <cell r="AE103">
            <v>682.8</v>
          </cell>
          <cell r="AF103">
            <v>56.900000000000006</v>
          </cell>
          <cell r="AG103">
            <v>569</v>
          </cell>
          <cell r="AK103">
            <v>569</v>
          </cell>
          <cell r="AL103">
            <v>142.25</v>
          </cell>
          <cell r="AM103">
            <v>569</v>
          </cell>
          <cell r="AQ103">
            <v>375.53999999999991</v>
          </cell>
          <cell r="AS103">
            <v>1201.7279999999998</v>
          </cell>
          <cell r="AV103">
            <v>826.18799999999987</v>
          </cell>
          <cell r="AW103">
            <v>75.10799999999999</v>
          </cell>
          <cell r="AX103">
            <v>976.40399999999977</v>
          </cell>
          <cell r="BA103">
            <v>901.29599999999971</v>
          </cell>
          <cell r="BB103">
            <v>75.10799999999999</v>
          </cell>
          <cell r="BC103">
            <v>751.07999999999981</v>
          </cell>
          <cell r="BF103">
            <v>751.07999999999981</v>
          </cell>
          <cell r="BG103">
            <v>187.76999999999995</v>
          </cell>
          <cell r="BH103">
            <v>751.07999999999981</v>
          </cell>
        </row>
        <row r="104">
          <cell r="O104">
            <v>0.31999999999999967</v>
          </cell>
          <cell r="S104">
            <v>284.5</v>
          </cell>
          <cell r="T104">
            <v>341.4</v>
          </cell>
          <cell r="U104">
            <v>910.40000000000009</v>
          </cell>
          <cell r="Y104">
            <v>625.90000000000009</v>
          </cell>
          <cell r="Z104">
            <v>56.900000000000006</v>
          </cell>
          <cell r="AA104">
            <v>739.7</v>
          </cell>
          <cell r="AE104">
            <v>682.8</v>
          </cell>
          <cell r="AF104">
            <v>56.900000000000006</v>
          </cell>
          <cell r="AG104">
            <v>569</v>
          </cell>
          <cell r="AK104">
            <v>569</v>
          </cell>
          <cell r="AL104">
            <v>142.25</v>
          </cell>
          <cell r="AM104">
            <v>569</v>
          </cell>
          <cell r="AQ104">
            <v>375.53999999999991</v>
          </cell>
          <cell r="AS104">
            <v>1201.7279999999998</v>
          </cell>
          <cell r="AV104">
            <v>826.18799999999987</v>
          </cell>
          <cell r="AW104">
            <v>75.10799999999999</v>
          </cell>
          <cell r="AX104">
            <v>976.40399999999977</v>
          </cell>
          <cell r="BA104">
            <v>901.29599999999971</v>
          </cell>
          <cell r="BB104">
            <v>75.10799999999999</v>
          </cell>
          <cell r="BC104">
            <v>751.07999999999981</v>
          </cell>
          <cell r="BF104">
            <v>751.07999999999981</v>
          </cell>
          <cell r="BG104">
            <v>187.76999999999995</v>
          </cell>
          <cell r="BH104">
            <v>751.07999999999981</v>
          </cell>
        </row>
        <row r="105">
          <cell r="O105">
            <v>0.31999999999999967</v>
          </cell>
          <cell r="S105">
            <v>284.5</v>
          </cell>
          <cell r="T105">
            <v>341.4</v>
          </cell>
          <cell r="U105">
            <v>910.40000000000009</v>
          </cell>
          <cell r="Y105">
            <v>625.90000000000009</v>
          </cell>
          <cell r="Z105">
            <v>56.900000000000006</v>
          </cell>
          <cell r="AA105">
            <v>739.7</v>
          </cell>
          <cell r="AE105">
            <v>682.8</v>
          </cell>
          <cell r="AF105">
            <v>56.900000000000006</v>
          </cell>
          <cell r="AG105">
            <v>569</v>
          </cell>
          <cell r="AK105">
            <v>569</v>
          </cell>
          <cell r="AL105">
            <v>142.25</v>
          </cell>
          <cell r="AM105">
            <v>569</v>
          </cell>
          <cell r="AQ105">
            <v>375.53999999999991</v>
          </cell>
          <cell r="AS105">
            <v>1201.7279999999998</v>
          </cell>
          <cell r="AV105">
            <v>826.18799999999987</v>
          </cell>
          <cell r="AW105">
            <v>75.10799999999999</v>
          </cell>
          <cell r="AX105">
            <v>976.40399999999977</v>
          </cell>
          <cell r="BA105">
            <v>901.29599999999971</v>
          </cell>
          <cell r="BB105">
            <v>75.10799999999999</v>
          </cell>
          <cell r="BC105">
            <v>751.07999999999981</v>
          </cell>
          <cell r="BF105">
            <v>751.07999999999981</v>
          </cell>
          <cell r="BG105">
            <v>187.76999999999995</v>
          </cell>
          <cell r="BH105">
            <v>751.07999999999981</v>
          </cell>
        </row>
        <row r="106">
          <cell r="S106">
            <v>284.5</v>
          </cell>
          <cell r="T106">
            <v>341.4</v>
          </cell>
          <cell r="U106">
            <v>910.40000000000009</v>
          </cell>
          <cell r="Y106">
            <v>625.90000000000009</v>
          </cell>
          <cell r="Z106">
            <v>56.900000000000006</v>
          </cell>
          <cell r="AA106">
            <v>739.7</v>
          </cell>
          <cell r="AE106">
            <v>682.8</v>
          </cell>
          <cell r="AF106">
            <v>56.900000000000006</v>
          </cell>
          <cell r="AG106">
            <v>569</v>
          </cell>
          <cell r="AK106">
            <v>569</v>
          </cell>
          <cell r="AL106">
            <v>142.25</v>
          </cell>
          <cell r="AM106">
            <v>569</v>
          </cell>
          <cell r="AQ106">
            <v>375.53999999999991</v>
          </cell>
          <cell r="AS106">
            <v>1201.7279999999998</v>
          </cell>
          <cell r="AV106">
            <v>826.18799999999987</v>
          </cell>
          <cell r="AW106">
            <v>75.10799999999999</v>
          </cell>
          <cell r="AX106">
            <v>976.40399999999977</v>
          </cell>
          <cell r="BA106">
            <v>901.29599999999971</v>
          </cell>
          <cell r="BB106">
            <v>75.10799999999999</v>
          </cell>
          <cell r="BC106">
            <v>751.07999999999981</v>
          </cell>
          <cell r="BF106">
            <v>751.07999999999981</v>
          </cell>
          <cell r="BG106">
            <v>187.76999999999995</v>
          </cell>
          <cell r="BH106">
            <v>751.07999999999981</v>
          </cell>
        </row>
      </sheetData>
      <sheetData sheetId="32"/>
      <sheetData sheetId="33" refreshError="1"/>
      <sheetData sheetId="34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进度"/>
      <sheetName val="节奏总纲"/>
      <sheetName val="纲要"/>
      <sheetName val="问题"/>
      <sheetName val="资源-玩家经验"/>
      <sheetName val="功能-日常任务"/>
      <sheetName val="资源-武将经验"/>
      <sheetName val="功能-付费相关"/>
      <sheetName val="资源-银币"/>
      <sheetName val="资源-铁"/>
      <sheetName val="资源-木石铜粮"/>
      <sheetName val="功能-采集"/>
      <sheetName val="资源-战法经验"/>
      <sheetName val="功能-活动"/>
      <sheetName val="功能-士兵训练"/>
      <sheetName val="资源-士兵训练时间"/>
      <sheetName val="资源-玩家城池建筑时间"/>
      <sheetName val="资源-士兵招募时间"/>
      <sheetName val="养成buff汇总"/>
      <sheetName val="非养成buff汇总"/>
      <sheetName val="功能-战损相关"/>
      <sheetName val="服务器生态"/>
      <sheetName val="把控"/>
      <sheetName val="功能-仓库"/>
      <sheetName val="功能-士兵负重"/>
      <sheetName val="功能-竞技场"/>
      <sheetName val="资源-贡品"/>
      <sheetName val="功能-推荐任务"/>
      <sheetName val="功能-登录奖励"/>
      <sheetName val="功能-子任务"/>
      <sheetName val="功能-九鼎之争"/>
      <sheetName val="调研"/>
      <sheetName val="资源-圣人好感度"/>
      <sheetName val="资源-装备"/>
      <sheetName val="功能-行军令"/>
      <sheetName val="资源-装备经验"/>
      <sheetName val="资源-钻石"/>
      <sheetName val="资源-时间分配"/>
      <sheetName val="功能-VIP"/>
      <sheetName val="功能-城建"/>
      <sheetName val="功能-实力"/>
      <sheetName val="草稿"/>
      <sheetName val="Sheet1"/>
      <sheetName val="Sheet4"/>
      <sheetName val="Sheet5"/>
    </sheetNames>
    <sheetDataSet>
      <sheetData sheetId="0"/>
      <sheetData sheetId="1">
        <row r="3">
          <cell r="F3">
            <v>1</v>
          </cell>
          <cell r="G3">
            <v>7.1773462536293131E-2</v>
          </cell>
          <cell r="I3">
            <v>1</v>
          </cell>
          <cell r="J3">
            <v>7.4349177498517554E-3</v>
          </cell>
          <cell r="K3">
            <v>0.1</v>
          </cell>
          <cell r="N3" t="str">
            <v>对应玩家等级</v>
          </cell>
        </row>
        <row r="4">
          <cell r="F4">
            <v>2</v>
          </cell>
          <cell r="G4">
            <v>0.1486983549970351</v>
          </cell>
          <cell r="I4">
            <v>2</v>
          </cell>
          <cell r="J4">
            <v>2.3963093307967063E-2</v>
          </cell>
          <cell r="K4">
            <v>0.15</v>
          </cell>
          <cell r="N4">
            <v>2</v>
          </cell>
          <cell r="P4">
            <v>7.1773462536293131E-2</v>
          </cell>
          <cell r="Q4">
            <v>5.8516904005839789E-2</v>
          </cell>
          <cell r="R4">
            <v>4.4930187547719498E-2</v>
          </cell>
          <cell r="S4">
            <v>3.02884011903157E-2</v>
          </cell>
          <cell r="T4">
            <v>1.5431294445303024E-2</v>
          </cell>
          <cell r="W4">
            <v>7.1773462536293131E-2</v>
          </cell>
          <cell r="X4">
            <v>5.8516904005839789E-2</v>
          </cell>
          <cell r="Y4">
            <v>4.4930187547719498E-2</v>
          </cell>
          <cell r="Z4">
            <v>3.02884011903157E-2</v>
          </cell>
          <cell r="AA4">
            <v>1.5431294445303024E-2</v>
          </cell>
          <cell r="AD4">
            <v>10</v>
          </cell>
          <cell r="AE4">
            <v>11.346235173925287</v>
          </cell>
          <cell r="AF4">
            <v>13.106126001972257</v>
          </cell>
          <cell r="AG4">
            <v>16.109274568567038</v>
          </cell>
          <cell r="AH4">
            <v>22.275055148316603</v>
          </cell>
          <cell r="AM4">
            <v>7.4349177498517554E-3</v>
          </cell>
          <cell r="AN4">
            <v>5.947934199881405E-3</v>
          </cell>
          <cell r="AO4">
            <v>4.4609506499110529E-3</v>
          </cell>
          <cell r="AP4">
            <v>2.9739670999407025E-3</v>
          </cell>
          <cell r="AQ4">
            <v>1.4869835499703513E-3</v>
          </cell>
          <cell r="AT4">
            <v>7.4349177498517554E-3</v>
          </cell>
          <cell r="AU4">
            <v>5.947934199881405E-3</v>
          </cell>
          <cell r="AV4">
            <v>4.4609506499110529E-3</v>
          </cell>
          <cell r="AW4">
            <v>2.9739670999407025E-3</v>
          </cell>
          <cell r="AX4">
            <v>1.4869835499703513E-3</v>
          </cell>
          <cell r="BA4">
            <v>11.296493250964016</v>
          </cell>
          <cell r="BB4">
            <v>12.361596792946616</v>
          </cell>
          <cell r="BC4">
            <v>13.798091195443488</v>
          </cell>
          <cell r="BD4">
            <v>15.911635365458322</v>
          </cell>
          <cell r="BE4">
            <v>19.707330185578734</v>
          </cell>
        </row>
        <row r="5">
          <cell r="F5">
            <v>3</v>
          </cell>
          <cell r="G5">
            <v>0.23114441334491631</v>
          </cell>
          <cell r="I5">
            <v>3</v>
          </cell>
          <cell r="J5">
            <v>5.1571656651039799E-2</v>
          </cell>
          <cell r="K5">
            <v>0.2</v>
          </cell>
          <cell r="N5">
            <v>4</v>
          </cell>
          <cell r="P5">
            <v>0.1486983549970351</v>
          </cell>
          <cell r="Q5">
            <v>0.12182856224907086</v>
          </cell>
          <cell r="R5">
            <v>9.4170668219622319E-2</v>
          </cell>
          <cell r="S5">
            <v>6.3717245116229532E-2</v>
          </cell>
          <cell r="T5">
            <v>3.2639288921849204E-2</v>
          </cell>
          <cell r="W5">
            <v>7.6924892460741967E-2</v>
          </cell>
          <cell r="X5">
            <v>6.3311658243231067E-2</v>
          </cell>
          <cell r="Y5">
            <v>4.9240480671902821E-2</v>
          </cell>
          <cell r="Z5">
            <v>3.3428843925913831E-2</v>
          </cell>
          <cell r="AA5">
            <v>1.7207994476546182E-2</v>
          </cell>
          <cell r="AD5">
            <v>15.845161563010114</v>
          </cell>
          <cell r="AE5">
            <v>17.438847650524853</v>
          </cell>
          <cell r="AF5">
            <v>19.470152165794897</v>
          </cell>
          <cell r="AG5">
            <v>23.242553929267501</v>
          </cell>
          <cell r="AH5">
            <v>30.214190555648791</v>
          </cell>
          <cell r="AM5">
            <v>2.3963093307967063E-2</v>
          </cell>
          <cell r="AN5">
            <v>1.9170474646373652E-2</v>
          </cell>
          <cell r="AO5">
            <v>1.4377855984780237E-2</v>
          </cell>
          <cell r="AP5">
            <v>9.5852373231868262E-3</v>
          </cell>
          <cell r="AQ5">
            <v>4.7926186615934131E-3</v>
          </cell>
          <cell r="AT5">
            <v>1.6528175558115307E-2</v>
          </cell>
          <cell r="AU5">
            <v>1.3222540446492247E-2</v>
          </cell>
          <cell r="AV5">
            <v>9.9169053348691846E-3</v>
          </cell>
          <cell r="AW5">
            <v>6.6112702232461237E-3</v>
          </cell>
          <cell r="AX5">
            <v>3.3056351116230618E-3</v>
          </cell>
          <cell r="BA5">
            <v>14.729965238833779</v>
          </cell>
          <cell r="BB5">
            <v>15.911635365458322</v>
          </cell>
          <cell r="BC5">
            <v>17.448850811924295</v>
          </cell>
          <cell r="BD5">
            <v>19.707330185578734</v>
          </cell>
          <cell r="BE5">
            <v>23.710496742673982</v>
          </cell>
        </row>
        <row r="6">
          <cell r="F6">
            <v>4</v>
          </cell>
          <cell r="G6">
            <v>0.3195079107728942</v>
          </cell>
          <cell r="I6">
            <v>4</v>
          </cell>
          <cell r="J6">
            <v>9.2637640824031031E-2</v>
          </cell>
          <cell r="K6">
            <v>0.25</v>
          </cell>
          <cell r="N6">
            <v>6</v>
          </cell>
          <cell r="P6">
            <v>0.23114441334491631</v>
          </cell>
          <cell r="Q6">
            <v>0.19000070776952119</v>
          </cell>
          <cell r="R6">
            <v>0.14723899130071169</v>
          </cell>
          <cell r="S6">
            <v>0.10008553097834876</v>
          </cell>
          <cell r="T6">
            <v>5.1290945321236923E-2</v>
          </cell>
          <cell r="W6">
            <v>8.2446058347881213E-2</v>
          </cell>
          <cell r="X6">
            <v>6.8172145520450325E-2</v>
          </cell>
          <cell r="Y6">
            <v>5.3068323081089372E-2</v>
          </cell>
          <cell r="Z6">
            <v>3.6368285862119223E-2</v>
          </cell>
          <cell r="AA6">
            <v>1.865165639938772E-2</v>
          </cell>
          <cell r="AD6">
            <v>20</v>
          </cell>
          <cell r="AE6">
            <v>21.62238113702513</v>
          </cell>
          <cell r="AF6">
            <v>24.172852355290843</v>
          </cell>
          <cell r="AG6">
            <v>28.251331388527245</v>
          </cell>
          <cell r="AH6">
            <v>35.104721956092163</v>
          </cell>
          <cell r="AM6">
            <v>5.1571656651039799E-2</v>
          </cell>
          <cell r="AN6">
            <v>4.1257325320831845E-2</v>
          </cell>
          <cell r="AO6">
            <v>3.0942993990623877E-2</v>
          </cell>
          <cell r="AP6">
            <v>2.0628662660415922E-2</v>
          </cell>
          <cell r="AQ6">
            <v>1.0314331330207961E-2</v>
          </cell>
          <cell r="AT6">
            <v>2.7608563343072736E-2</v>
          </cell>
          <cell r="AU6">
            <v>2.2086850674458192E-2</v>
          </cell>
          <cell r="AV6">
            <v>1.6565138005843638E-2</v>
          </cell>
          <cell r="AW6">
            <v>1.1043425337229096E-2</v>
          </cell>
          <cell r="AX6">
            <v>5.5217126686145481E-3</v>
          </cell>
          <cell r="BA6">
            <v>16.888397947066121</v>
          </cell>
          <cell r="BB6">
            <v>18.108391417375849</v>
          </cell>
          <cell r="BC6">
            <v>19.707330185578734</v>
          </cell>
          <cell r="BD6">
            <v>22.041972908628715</v>
          </cell>
          <cell r="BE6">
            <v>26.127796402772656</v>
          </cell>
        </row>
        <row r="7">
          <cell r="F7">
            <v>5</v>
          </cell>
          <cell r="G7">
            <v>0.41421356237309515</v>
          </cell>
          <cell r="I7">
            <v>5</v>
          </cell>
          <cell r="J7">
            <v>0.15</v>
          </cell>
          <cell r="K7">
            <v>0.3</v>
          </cell>
          <cell r="N7">
            <v>8</v>
          </cell>
          <cell r="P7">
            <v>0.3195079107728942</v>
          </cell>
          <cell r="Q7">
            <v>0.26343427243225126</v>
          </cell>
          <cell r="R7">
            <v>0.20506017713404351</v>
          </cell>
          <cell r="S7">
            <v>0.14067933311330533</v>
          </cell>
          <cell r="T7">
            <v>7.220878783467409E-2</v>
          </cell>
          <cell r="W7">
            <v>8.8363497427977888E-2</v>
          </cell>
          <cell r="X7">
            <v>7.3433564662730072E-2</v>
          </cell>
          <cell r="Y7">
            <v>5.7821185833331817E-2</v>
          </cell>
          <cell r="Z7">
            <v>4.0593802134956572E-2</v>
          </cell>
          <cell r="AA7">
            <v>2.0917842513437167E-2</v>
          </cell>
          <cell r="AD7">
            <v>23.213386604241784</v>
          </cell>
          <cell r="AE7">
            <v>25.054535492058545</v>
          </cell>
          <cell r="AF7">
            <v>27.499662080045322</v>
          </cell>
          <cell r="AG7">
            <v>31.401928743619859</v>
          </cell>
          <cell r="AH7">
            <v>39.311580680789042</v>
          </cell>
          <cell r="AM7">
            <v>9.2637640824031031E-2</v>
          </cell>
          <cell r="AN7">
            <v>7.4110112659224833E-2</v>
          </cell>
          <cell r="AO7">
            <v>5.5582584494418615E-2</v>
          </cell>
          <cell r="AP7">
            <v>3.7055056329612417E-2</v>
          </cell>
          <cell r="AQ7">
            <v>1.8527528164806208E-2</v>
          </cell>
          <cell r="AT7">
            <v>4.1065984172991232E-2</v>
          </cell>
          <cell r="AU7">
            <v>3.2852787338392989E-2</v>
          </cell>
          <cell r="AV7">
            <v>2.4639590503794738E-2</v>
          </cell>
          <cell r="AW7">
            <v>1.6426393669196494E-2</v>
          </cell>
          <cell r="AX7">
            <v>8.2131968345982471E-3</v>
          </cell>
          <cell r="BA7">
            <v>18.453550676044042</v>
          </cell>
          <cell r="BB7">
            <v>19.707330185578734</v>
          </cell>
          <cell r="BC7">
            <v>21.34613466141565</v>
          </cell>
          <cell r="BD7">
            <v>23.710496742673982</v>
          </cell>
          <cell r="BE7">
            <v>27.863030247590562</v>
          </cell>
        </row>
        <row r="8">
          <cell r="B8">
            <v>10</v>
          </cell>
          <cell r="C8">
            <v>1</v>
          </cell>
          <cell r="D8">
            <v>1</v>
          </cell>
          <cell r="F8">
            <v>6</v>
          </cell>
          <cell r="G8">
            <v>0.51571656651039799</v>
          </cell>
          <cell r="I8">
            <v>6</v>
          </cell>
          <cell r="J8">
            <v>0.22055744069899194</v>
          </cell>
          <cell r="K8">
            <v>0.34</v>
          </cell>
          <cell r="N8">
            <v>10</v>
          </cell>
          <cell r="P8">
            <v>0.41421356237309515</v>
          </cell>
          <cell r="Q8">
            <v>0.34114628997048119</v>
          </cell>
          <cell r="R8">
            <v>0.26720916908688369</v>
          </cell>
          <cell r="S8">
            <v>0.18515346238077354</v>
          </cell>
          <cell r="T8">
            <v>9.5559068839473044E-2</v>
          </cell>
          <cell r="W8">
            <v>9.4705651600200946E-2</v>
          </cell>
          <cell r="X8">
            <v>7.7712017538229927E-2</v>
          </cell>
          <cell r="Y8">
            <v>6.2148991952840182E-2</v>
          </cell>
          <cell r="Z8">
            <v>4.4474129267468215E-2</v>
          </cell>
          <cell r="AA8">
            <v>2.3350281004798953E-2</v>
          </cell>
          <cell r="AD8">
            <v>25.845161563010112</v>
          </cell>
          <cell r="AE8">
            <v>27.573455844878005</v>
          </cell>
          <cell r="AF8">
            <v>30.054858386523687</v>
          </cell>
          <cell r="AG8">
            <v>34.358057202844883</v>
          </cell>
          <cell r="AH8">
            <v>42.193850357660303</v>
          </cell>
          <cell r="AM8">
            <v>0.15</v>
          </cell>
          <cell r="AN8">
            <v>0.12</v>
          </cell>
          <cell r="AO8">
            <v>0.09</v>
          </cell>
          <cell r="AP8">
            <v>0.06</v>
          </cell>
          <cell r="AQ8">
            <v>0.03</v>
          </cell>
          <cell r="AT8">
            <v>5.7362359175968963E-2</v>
          </cell>
          <cell r="AU8">
            <v>4.5889887340775162E-2</v>
          </cell>
          <cell r="AV8">
            <v>3.4417415505581382E-2</v>
          </cell>
          <cell r="AW8">
            <v>2.2944943670387581E-2</v>
          </cell>
          <cell r="AX8">
            <v>1.1472471835193791E-2</v>
          </cell>
          <cell r="BA8">
            <v>19.707330185578734</v>
          </cell>
          <cell r="BB8">
            <v>20.993539484876777</v>
          </cell>
          <cell r="BC8">
            <v>22.639743033177162</v>
          </cell>
          <cell r="BD8">
            <v>25.044229735272328</v>
          </cell>
          <cell r="BE8">
            <v>29.216428548527322</v>
          </cell>
        </row>
        <row r="9">
          <cell r="B9">
            <v>20</v>
          </cell>
          <cell r="C9">
            <v>3</v>
          </cell>
          <cell r="D9">
            <v>2</v>
          </cell>
          <cell r="F9">
            <v>7</v>
          </cell>
          <cell r="G9">
            <v>0.62450479271247095</v>
          </cell>
          <cell r="I9">
            <v>7</v>
          </cell>
          <cell r="J9">
            <v>0.31141300609369982</v>
          </cell>
          <cell r="K9">
            <v>0.38</v>
          </cell>
          <cell r="N9">
            <v>12</v>
          </cell>
          <cell r="P9">
            <v>0.51571656651039799</v>
          </cell>
          <cell r="Q9">
            <v>0.42675545878735432</v>
          </cell>
          <cell r="R9">
            <v>0.33480319497855038</v>
          </cell>
          <cell r="S9">
            <v>0.23274288646614261</v>
          </cell>
          <cell r="T9">
            <v>0.12078081987673521</v>
          </cell>
          <cell r="W9">
            <v>0.10150300413730284</v>
          </cell>
          <cell r="X9">
            <v>8.5609168816873138E-2</v>
          </cell>
          <cell r="Y9">
            <v>6.7594025891666687E-2</v>
          </cell>
          <cell r="Z9">
            <v>4.7589424085369064E-2</v>
          </cell>
          <cell r="AA9">
            <v>2.5221751037262166E-2</v>
          </cell>
          <cell r="AD9">
            <v>28.071211008105138</v>
          </cell>
          <cell r="AE9">
            <v>30.080048155193968</v>
          </cell>
          <cell r="AF9">
            <v>32.839908487844475</v>
          </cell>
          <cell r="AG9">
            <v>36.35058851445833</v>
          </cell>
          <cell r="AH9">
            <v>44.644215928840055</v>
          </cell>
          <cell r="AM9">
            <v>0.22055744069899194</v>
          </cell>
          <cell r="AN9">
            <v>0.17644595255919357</v>
          </cell>
          <cell r="AO9">
            <v>0.13233446441939517</v>
          </cell>
          <cell r="AP9">
            <v>8.8222976279596785E-2</v>
          </cell>
          <cell r="AQ9">
            <v>4.4111488139798392E-2</v>
          </cell>
          <cell r="AT9">
            <v>7.0557440698991947E-2</v>
          </cell>
          <cell r="AU9">
            <v>5.6445952559193574E-2</v>
          </cell>
          <cell r="AV9">
            <v>4.2334464419395174E-2</v>
          </cell>
          <cell r="AW9">
            <v>2.8222976279596787E-2</v>
          </cell>
          <cell r="AX9">
            <v>1.4111488139798394E-2</v>
          </cell>
          <cell r="BA9">
            <v>20.745154613657583</v>
          </cell>
          <cell r="BB9">
            <v>22.041972908628715</v>
          </cell>
          <cell r="BC9">
            <v>23.710496742673982</v>
          </cell>
          <cell r="BD9">
            <v>26.127796402772656</v>
          </cell>
          <cell r="BE9">
            <v>30.329493925593439</v>
          </cell>
        </row>
        <row r="10">
          <cell r="B10">
            <v>30</v>
          </cell>
          <cell r="C10">
            <v>7</v>
          </cell>
          <cell r="D10">
            <v>4</v>
          </cell>
          <cell r="F10">
            <v>8</v>
          </cell>
          <cell r="G10">
            <v>0.74110112659224825</v>
          </cell>
          <cell r="I10">
            <v>8</v>
          </cell>
          <cell r="J10">
            <v>0.42660095793436714</v>
          </cell>
          <cell r="K10">
            <v>0.42</v>
          </cell>
          <cell r="N10">
            <v>14</v>
          </cell>
          <cell r="P10">
            <v>0.62450479271247095</v>
          </cell>
          <cell r="Q10">
            <v>0.51771447315863839</v>
          </cell>
          <cell r="R10">
            <v>0.40842613443395603</v>
          </cell>
          <cell r="S10">
            <v>0.28514888835251423</v>
          </cell>
          <cell r="T10">
            <v>0.14863214066556807</v>
          </cell>
          <cell r="W10">
            <v>0.10878822620207296</v>
          </cell>
          <cell r="X10">
            <v>9.0959014371284064E-2</v>
          </cell>
          <cell r="Y10">
            <v>7.3622939455405656E-2</v>
          </cell>
          <cell r="Z10">
            <v>5.2406001886371623E-2</v>
          </cell>
          <cell r="AA10">
            <v>2.7851320788832859E-2</v>
          </cell>
          <cell r="AD10">
            <v>30</v>
          </cell>
          <cell r="AE10">
            <v>31.662483851536667</v>
          </cell>
          <cell r="AF10">
            <v>34.614248246871476</v>
          </cell>
          <cell r="AG10">
            <v>38.140293589530224</v>
          </cell>
          <cell r="AH10">
            <v>47.014931650582803</v>
          </cell>
          <cell r="AM10">
            <v>0.31141300609369982</v>
          </cell>
          <cell r="AN10">
            <v>0.24913040487495985</v>
          </cell>
          <cell r="AO10">
            <v>0.18684780365621989</v>
          </cell>
          <cell r="AP10">
            <v>0.12456520243747993</v>
          </cell>
          <cell r="AQ10">
            <v>6.2282601218739964E-2</v>
          </cell>
          <cell r="AT10">
            <v>9.0855565394707877E-2</v>
          </cell>
          <cell r="AU10">
            <v>7.2684452315766285E-2</v>
          </cell>
          <cell r="AV10">
            <v>5.451333923682472E-2</v>
          </cell>
          <cell r="AW10">
            <v>3.6342226157883142E-2</v>
          </cell>
          <cell r="AX10">
            <v>1.8171113078941571E-2</v>
          </cell>
          <cell r="BA10">
            <v>21.627432338833255</v>
          </cell>
          <cell r="BB10">
            <v>22.938628095451385</v>
          </cell>
          <cell r="BC10">
            <v>24.619152272059132</v>
          </cell>
          <cell r="BD10">
            <v>27.059707353051884</v>
          </cell>
          <cell r="BE10">
            <v>31.280110398778046</v>
          </cell>
        </row>
        <row r="11">
          <cell r="B11">
            <v>40</v>
          </cell>
          <cell r="C11">
            <v>15</v>
          </cell>
          <cell r="D11">
            <v>8</v>
          </cell>
          <cell r="F11">
            <v>9</v>
          </cell>
          <cell r="G11">
            <v>0.86606598307361482</v>
          </cell>
          <cell r="I11">
            <v>9</v>
          </cell>
          <cell r="J11">
            <v>0.57090651823243421</v>
          </cell>
          <cell r="K11">
            <v>0.46</v>
          </cell>
          <cell r="N11">
            <v>16</v>
          </cell>
          <cell r="P11">
            <v>0.74110112659224825</v>
          </cell>
          <cell r="Q11">
            <v>0.61511393507156598</v>
          </cell>
          <cell r="R11">
            <v>0.4866811098331294</v>
          </cell>
          <cell r="S11">
            <v>0.34142528902104879</v>
          </cell>
          <cell r="T11">
            <v>0.17808660072011726</v>
          </cell>
          <cell r="W11">
            <v>0.1165963338797773</v>
          </cell>
          <cell r="X11">
            <v>9.7399461912927587E-2</v>
          </cell>
          <cell r="Y11">
            <v>7.8254975399173365E-2</v>
          </cell>
          <cell r="Z11">
            <v>5.6276400668534565E-2</v>
          </cell>
          <cell r="AA11">
            <v>2.9454460054549186E-2</v>
          </cell>
          <cell r="AD11">
            <v>31.691928656135214</v>
          </cell>
          <cell r="AE11">
            <v>33.772643611221405</v>
          </cell>
          <cell r="AF11">
            <v>36.173596314570908</v>
          </cell>
          <cell r="AG11">
            <v>40.880807952708558</v>
          </cell>
          <cell r="AH11">
            <v>48.668422080838546</v>
          </cell>
          <cell r="AM11">
            <v>0.42660095793436714</v>
          </cell>
          <cell r="AN11">
            <v>0.34128076634749371</v>
          </cell>
          <cell r="AO11">
            <v>0.25596057476062029</v>
          </cell>
          <cell r="AP11">
            <v>0.17064038317374686</v>
          </cell>
          <cell r="AQ11">
            <v>8.5320191586873428E-2</v>
          </cell>
          <cell r="AT11">
            <v>0.11518795184066732</v>
          </cell>
          <cell r="AU11">
            <v>9.2150361472533859E-2</v>
          </cell>
          <cell r="AV11">
            <v>6.9112771104400395E-2</v>
          </cell>
          <cell r="AW11">
            <v>4.607518073626693E-2</v>
          </cell>
          <cell r="AX11">
            <v>2.3037590368133465E-2</v>
          </cell>
          <cell r="BA11">
            <v>22.400634983357783</v>
          </cell>
          <cell r="BB11">
            <v>23.710496742673982</v>
          </cell>
          <cell r="BC11">
            <v>25.412810862541733</v>
          </cell>
          <cell r="BD11">
            <v>27.863030247590562</v>
          </cell>
          <cell r="BE11">
            <v>32.113552950216736</v>
          </cell>
        </row>
        <row r="12">
          <cell r="B12">
            <v>50</v>
          </cell>
          <cell r="C12">
            <v>31</v>
          </cell>
          <cell r="D12">
            <v>16</v>
          </cell>
          <cell r="F12">
            <v>10</v>
          </cell>
          <cell r="G12">
            <v>1</v>
          </cell>
          <cell r="I12">
            <v>10</v>
          </cell>
          <cell r="J12">
            <v>0.75</v>
          </cell>
          <cell r="K12">
            <v>0.5</v>
          </cell>
          <cell r="N12">
            <v>18</v>
          </cell>
          <cell r="P12">
            <v>0.86606598307361482</v>
          </cell>
          <cell r="Q12">
            <v>0.7196142253358665</v>
          </cell>
          <cell r="R12">
            <v>0.57091069604212685</v>
          </cell>
          <cell r="S12">
            <v>0.40237425573600144</v>
          </cell>
          <cell r="T12">
            <v>0.21097367347673257</v>
          </cell>
          <cell r="W12">
            <v>0.12496485648136657</v>
          </cell>
          <cell r="X12">
            <v>0.10450029026430052</v>
          </cell>
          <cell r="Y12">
            <v>8.4229586208997453E-2</v>
          </cell>
          <cell r="Z12">
            <v>6.0948966714952646E-2</v>
          </cell>
          <cell r="AA12">
            <v>3.2887072756615315E-2</v>
          </cell>
          <cell r="AD12">
            <v>33.213386604241784</v>
          </cell>
          <cell r="AE12">
            <v>35.155124289153036</v>
          </cell>
          <cell r="AF12">
            <v>37.595981939187354</v>
          </cell>
          <cell r="AG12">
            <v>42.278196042555955</v>
          </cell>
          <cell r="AH12">
            <v>50.696046304953342</v>
          </cell>
          <cell r="AM12">
            <v>0.57090651823243421</v>
          </cell>
          <cell r="AN12">
            <v>0.45672521458594739</v>
          </cell>
          <cell r="AO12">
            <v>0.34254391093946052</v>
          </cell>
          <cell r="AP12">
            <v>0.2283626072929737</v>
          </cell>
          <cell r="AQ12">
            <v>0.11418130364648685</v>
          </cell>
          <cell r="AT12">
            <v>0.14430556029806707</v>
          </cell>
          <cell r="AU12">
            <v>0.11544444823845368</v>
          </cell>
          <cell r="AV12">
            <v>8.6583336178840231E-2</v>
          </cell>
          <cell r="AW12">
            <v>5.7722224119226839E-2</v>
          </cell>
          <cell r="AX12">
            <v>2.886111205961342E-2</v>
          </cell>
          <cell r="BA12">
            <v>23.100336713798686</v>
          </cell>
          <cell r="BB12">
            <v>24.402761517547276</v>
          </cell>
          <cell r="BC12">
            <v>26.127796402772656</v>
          </cell>
          <cell r="BD12">
            <v>28.568390277483555</v>
          </cell>
          <cell r="BE12">
            <v>32.842201900114915</v>
          </cell>
        </row>
        <row r="13">
          <cell r="B13">
            <v>60</v>
          </cell>
          <cell r="C13">
            <v>63</v>
          </cell>
          <cell r="D13">
            <v>32</v>
          </cell>
          <cell r="F13">
            <v>11</v>
          </cell>
          <cell r="G13">
            <v>1.1435469250725863</v>
          </cell>
          <cell r="I13">
            <v>11</v>
          </cell>
          <cell r="J13">
            <v>0.93464628919691628</v>
          </cell>
          <cell r="K13">
            <v>0.52</v>
          </cell>
          <cell r="N13">
            <v>20</v>
          </cell>
          <cell r="P13">
            <v>1</v>
          </cell>
          <cell r="Q13">
            <v>0.83250000000000002</v>
          </cell>
          <cell r="R13">
            <v>0.66269999999999996</v>
          </cell>
          <cell r="S13">
            <v>0.46850000000000003</v>
          </cell>
          <cell r="T13">
            <v>0.2462</v>
          </cell>
          <cell r="W13">
            <v>0.13393401692638518</v>
          </cell>
          <cell r="X13">
            <v>0.11288577466413352</v>
          </cell>
          <cell r="Y13">
            <v>9.1789303957873103E-2</v>
          </cell>
          <cell r="Z13">
            <v>6.6125744263998587E-2</v>
          </cell>
          <cell r="AA13">
            <v>3.5226326523267432E-2</v>
          </cell>
          <cell r="AD13">
            <v>34.585942742481357</v>
          </cell>
          <cell r="AE13">
            <v>36.484306444785368</v>
          </cell>
          <cell r="AF13">
            <v>38.827985031139249</v>
          </cell>
          <cell r="AG13">
            <v>43.25026258139421</v>
          </cell>
          <cell r="AH13">
            <v>52.052970542858162</v>
          </cell>
          <cell r="AM13">
            <v>0.75</v>
          </cell>
          <cell r="AN13">
            <v>0.60000000000000009</v>
          </cell>
          <cell r="AO13">
            <v>0.44999999999999996</v>
          </cell>
          <cell r="AP13">
            <v>0.30000000000000004</v>
          </cell>
          <cell r="AQ13">
            <v>0.15000000000000002</v>
          </cell>
          <cell r="AT13">
            <v>0.17909348176756579</v>
          </cell>
          <cell r="AU13">
            <v>0.1432747854140527</v>
          </cell>
          <cell r="AV13">
            <v>0.10745608906053944</v>
          </cell>
          <cell r="AW13">
            <v>7.1637392707026348E-2</v>
          </cell>
          <cell r="AX13">
            <v>3.5818696353513174E-2</v>
          </cell>
          <cell r="BA13">
            <v>23.710496742673982</v>
          </cell>
          <cell r="BB13">
            <v>25.044229735272328</v>
          </cell>
          <cell r="BC13">
            <v>26.755953543357073</v>
          </cell>
          <cell r="BD13">
            <v>29.216428548527322</v>
          </cell>
          <cell r="BE13">
            <v>33.487933395889513</v>
          </cell>
        </row>
        <row r="14">
          <cell r="B14">
            <v>70</v>
          </cell>
          <cell r="C14">
            <v>127</v>
          </cell>
          <cell r="D14">
            <v>64</v>
          </cell>
          <cell r="F14">
            <v>12</v>
          </cell>
          <cell r="G14">
            <v>1.2973967099940702</v>
          </cell>
          <cell r="I14">
            <v>12</v>
          </cell>
          <cell r="J14">
            <v>1.1550685436347259</v>
          </cell>
          <cell r="K14">
            <v>0.54</v>
          </cell>
          <cell r="N14">
            <v>21</v>
          </cell>
          <cell r="P14">
            <v>1.1435469250725863</v>
          </cell>
          <cell r="Q14">
            <v>0.95428990897307331</v>
          </cell>
          <cell r="R14">
            <v>0.76217402556087877</v>
          </cell>
          <cell r="S14">
            <v>0.54055463148181149</v>
          </cell>
          <cell r="T14">
            <v>0.28451447495805943</v>
          </cell>
          <cell r="W14">
            <v>0.14354692507258626</v>
          </cell>
          <cell r="X14">
            <v>0.12178990897307329</v>
          </cell>
          <cell r="Y14">
            <v>9.9474025560878809E-2</v>
          </cell>
          <cell r="Z14">
            <v>7.205463148181146E-2</v>
          </cell>
          <cell r="AA14">
            <v>3.8314474958059425E-2</v>
          </cell>
          <cell r="AD14">
            <v>35.845161563010116</v>
          </cell>
          <cell r="AE14">
            <v>37.71662672478071</v>
          </cell>
          <cell r="AF14">
            <v>40.465165430190439</v>
          </cell>
          <cell r="AG14">
            <v>44.734030134946977</v>
          </cell>
          <cell r="AH14">
            <v>53.18961642289748</v>
          </cell>
          <cell r="AM14">
            <v>0.93464628919691628</v>
          </cell>
          <cell r="AN14">
            <v>0.74771703135753309</v>
          </cell>
          <cell r="AO14">
            <v>0.56078777351814979</v>
          </cell>
          <cell r="AP14">
            <v>0.37385851567876655</v>
          </cell>
          <cell r="AQ14">
            <v>0.18692925783938327</v>
          </cell>
          <cell r="AT14">
            <v>0.18464628919691628</v>
          </cell>
          <cell r="AU14">
            <v>0.147717031357533</v>
          </cell>
          <cell r="AV14">
            <v>0.11078777351814983</v>
          </cell>
          <cell r="AW14">
            <v>7.3858515678766501E-2</v>
          </cell>
          <cell r="AX14">
            <v>3.692925783938325E-2</v>
          </cell>
          <cell r="BA14">
            <v>24.272927064840161</v>
          </cell>
          <cell r="BB14">
            <v>25.597101426176433</v>
          </cell>
          <cell r="BC14">
            <v>27.327481651231444</v>
          </cell>
          <cell r="BD14">
            <v>29.80118336305917</v>
          </cell>
          <cell r="BE14">
            <v>34.09469189131628</v>
          </cell>
        </row>
        <row r="15">
          <cell r="B15">
            <v>80</v>
          </cell>
          <cell r="C15">
            <v>255</v>
          </cell>
          <cell r="D15">
            <v>128</v>
          </cell>
          <cell r="F15">
            <v>13</v>
          </cell>
          <cell r="G15">
            <v>1.4622888266898326</v>
          </cell>
          <cell r="I15">
            <v>13</v>
          </cell>
          <cell r="J15">
            <v>1.417602554491646</v>
          </cell>
          <cell r="K15">
            <v>0.56000000000000005</v>
          </cell>
          <cell r="N15">
            <v>22</v>
          </cell>
          <cell r="P15">
            <v>1.2973967099940702</v>
          </cell>
          <cell r="Q15">
            <v>1.086310265278035</v>
          </cell>
          <cell r="R15">
            <v>0.86756917997303473</v>
          </cell>
          <cell r="S15">
            <v>0.61807979264117507</v>
          </cell>
          <cell r="T15">
            <v>0.32694397091850569</v>
          </cell>
          <cell r="W15">
            <v>0.15384978492148393</v>
          </cell>
          <cell r="X15">
            <v>0.13202035630496167</v>
          </cell>
          <cell r="Y15">
            <v>0.10539515441215597</v>
          </cell>
          <cell r="Z15">
            <v>7.7525161159363587E-2</v>
          </cell>
          <cell r="AA15">
            <v>4.2429495960446262E-2</v>
          </cell>
          <cell r="AD15">
            <v>37.004247194324648</v>
          </cell>
          <cell r="AE15">
            <v>38.824869702597148</v>
          </cell>
          <cell r="AF15">
            <v>42.13405100967487</v>
          </cell>
          <cell r="AG15">
            <v>46.287050125727269</v>
          </cell>
          <cell r="AH15">
            <v>54.516985958269117</v>
          </cell>
          <cell r="AM15">
            <v>1.1550685436347259</v>
          </cell>
          <cell r="AN15">
            <v>0.92405483490778073</v>
          </cell>
          <cell r="AO15">
            <v>0.69304112618083547</v>
          </cell>
          <cell r="AP15">
            <v>0.46202741745389037</v>
          </cell>
          <cell r="AQ15">
            <v>0.23101370872694518</v>
          </cell>
          <cell r="AT15">
            <v>0.22042225443780961</v>
          </cell>
          <cell r="AU15">
            <v>0.17633780355024764</v>
          </cell>
          <cell r="AV15">
            <v>0.13225335266268567</v>
          </cell>
          <cell r="AW15">
            <v>8.816890177512382E-2</v>
          </cell>
          <cell r="AX15">
            <v>4.408445088756191E-2</v>
          </cell>
          <cell r="BA15">
            <v>24.792264875668618</v>
          </cell>
          <cell r="BB15">
            <v>26.127796402772656</v>
          </cell>
          <cell r="BC15">
            <v>27.863030247590562</v>
          </cell>
          <cell r="BD15">
            <v>30.329493925593439</v>
          </cell>
          <cell r="BE15">
            <v>34.627226072894942</v>
          </cell>
        </row>
        <row r="16">
          <cell r="B16">
            <v>90</v>
          </cell>
          <cell r="C16">
            <v>511</v>
          </cell>
          <cell r="D16">
            <v>256</v>
          </cell>
          <cell r="F16">
            <v>14</v>
          </cell>
          <cell r="G16">
            <v>1.6390158215457884</v>
          </cell>
          <cell r="I16">
            <v>14</v>
          </cell>
          <cell r="J16">
            <v>1.7296773068470075</v>
          </cell>
          <cell r="K16">
            <v>0.57999999999999996</v>
          </cell>
          <cell r="N16">
            <v>23</v>
          </cell>
          <cell r="P16">
            <v>1.4622888266898326</v>
          </cell>
          <cell r="Q16">
            <v>1.2305160476594943</v>
          </cell>
          <cell r="R16">
            <v>0.98675250025029904</v>
          </cell>
          <cell r="S16">
            <v>0.70409207005115437</v>
          </cell>
          <cell r="T16">
            <v>0.37478462628060405</v>
          </cell>
          <cell r="W16">
            <v>0.16489211669576243</v>
          </cell>
          <cell r="X16">
            <v>0.14420578238145931</v>
          </cell>
          <cell r="Y16">
            <v>0.1191833202772643</v>
          </cell>
          <cell r="Z16">
            <v>8.6012277409979299E-2</v>
          </cell>
          <cell r="AA16">
            <v>4.7840655362098361E-2</v>
          </cell>
          <cell r="AD16">
            <v>38.071211008105138</v>
          </cell>
          <cell r="AE16">
            <v>39.799162199848318</v>
          </cell>
          <cell r="AF16">
            <v>42.906802632470637</v>
          </cell>
          <cell r="AG16">
            <v>47.330744974032761</v>
          </cell>
          <cell r="AH16">
            <v>55.811514889894269</v>
          </cell>
          <cell r="AM16">
            <v>1.417602554491646</v>
          </cell>
          <cell r="AN16">
            <v>1.1340820435933168</v>
          </cell>
          <cell r="AO16">
            <v>0.85056153269498758</v>
          </cell>
          <cell r="AP16">
            <v>0.56704102179665838</v>
          </cell>
          <cell r="AQ16">
            <v>0.28352051089832919</v>
          </cell>
          <cell r="AT16">
            <v>0.26253401085692007</v>
          </cell>
          <cell r="AU16">
            <v>0.21002720868553604</v>
          </cell>
          <cell r="AV16">
            <v>0.15752040651415211</v>
          </cell>
          <cell r="AW16">
            <v>0.10501360434276802</v>
          </cell>
          <cell r="AX16">
            <v>5.2506802171384009E-2</v>
          </cell>
          <cell r="BA16">
            <v>25.265378411633971</v>
          </cell>
          <cell r="BB16">
            <v>26.598914258210968</v>
          </cell>
          <cell r="BC16">
            <v>28.339982398803929</v>
          </cell>
          <cell r="BD16">
            <v>30.828727146189561</v>
          </cell>
          <cell r="BE16">
            <v>35.146386283795508</v>
          </cell>
        </row>
        <row r="17">
          <cell r="B17">
            <v>100</v>
          </cell>
          <cell r="C17">
            <v>1023</v>
          </cell>
          <cell r="D17">
            <v>512</v>
          </cell>
          <cell r="F17">
            <v>15</v>
          </cell>
          <cell r="G17">
            <v>1.8284271247461898</v>
          </cell>
          <cell r="I17">
            <v>15</v>
          </cell>
          <cell r="J17">
            <v>2.1</v>
          </cell>
          <cell r="K17">
            <v>0.6</v>
          </cell>
          <cell r="N17">
            <v>24</v>
          </cell>
          <cell r="P17">
            <v>1.6390158215457884</v>
          </cell>
          <cell r="Q17">
            <v>1.3816903375630996</v>
          </cell>
          <cell r="R17">
            <v>1.1115805301723538</v>
          </cell>
          <cell r="S17">
            <v>0.7944309687032437</v>
          </cell>
          <cell r="T17">
            <v>0.42384949145174089</v>
          </cell>
          <cell r="W17">
            <v>0.17672699485595578</v>
          </cell>
          <cell r="X17">
            <v>0.15117428990360526</v>
          </cell>
          <cell r="Y17">
            <v>0.12482802992205477</v>
          </cell>
          <cell r="Z17">
            <v>9.0338898652089328E-2</v>
          </cell>
          <cell r="AA17">
            <v>4.906486517113684E-2</v>
          </cell>
          <cell r="AD17">
            <v>39.066704614192943</v>
          </cell>
          <cell r="AE17">
            <v>40.901535778778538</v>
          </cell>
          <cell r="AF17">
            <v>43.554689800275305</v>
          </cell>
          <cell r="AG17">
            <v>48.1998153872389</v>
          </cell>
          <cell r="AH17">
            <v>57.35490191078302</v>
          </cell>
          <cell r="AM17">
            <v>1.7296773068470075</v>
          </cell>
          <cell r="AN17">
            <v>1.383741845477606</v>
          </cell>
          <cell r="AO17">
            <v>1.0378063841082044</v>
          </cell>
          <cell r="AP17">
            <v>0.69187092273880302</v>
          </cell>
          <cell r="AQ17">
            <v>0.34593546136940151</v>
          </cell>
          <cell r="AT17">
            <v>0.31207475235536153</v>
          </cell>
          <cell r="AU17">
            <v>0.24965980188428927</v>
          </cell>
          <cell r="AV17">
            <v>0.18724485141321678</v>
          </cell>
          <cell r="AW17">
            <v>0.12482990094214463</v>
          </cell>
          <cell r="AX17">
            <v>6.2414950471072317E-2</v>
          </cell>
          <cell r="BA17">
            <v>25.707675764357255</v>
          </cell>
          <cell r="BB17">
            <v>27.059707353051884</v>
          </cell>
          <cell r="BC17">
            <v>28.796798156163181</v>
          </cell>
          <cell r="BD17">
            <v>31.280110398778046</v>
          </cell>
          <cell r="BE17">
            <v>35.634340563113874</v>
          </cell>
        </row>
        <row r="18">
          <cell r="F18">
            <v>16</v>
          </cell>
          <cell r="G18">
            <v>2.031433133020796</v>
          </cell>
          <cell r="I18">
            <v>16</v>
          </cell>
          <cell r="J18">
            <v>2.5387719203926467</v>
          </cell>
          <cell r="K18">
            <v>0.62</v>
          </cell>
          <cell r="N18">
            <v>25</v>
          </cell>
          <cell r="P18">
            <v>1.8284271247461898</v>
          </cell>
          <cell r="Q18">
            <v>1.5473978756727005</v>
          </cell>
          <cell r="R18">
            <v>1.2458902428020537</v>
          </cell>
          <cell r="S18">
            <v>0.8878842117767497</v>
          </cell>
          <cell r="T18">
            <v>0.47374546802173778</v>
          </cell>
          <cell r="W18">
            <v>0.18941130320040145</v>
          </cell>
          <cell r="X18">
            <v>0.16570753810960093</v>
          </cell>
          <cell r="Y18">
            <v>0.13430971262969993</v>
          </cell>
          <cell r="Z18">
            <v>9.3453243073505998E-2</v>
          </cell>
          <cell r="AA18">
            <v>4.9895976569996892E-2</v>
          </cell>
          <cell r="AD18">
            <v>40</v>
          </cell>
          <cell r="AE18">
            <v>42.20026298986344</v>
          </cell>
          <cell r="AF18">
            <v>44.375222872747266</v>
          </cell>
          <cell r="AG18">
            <v>49.043874916206335</v>
          </cell>
          <cell r="AH18">
            <v>58.331545066831659</v>
          </cell>
          <cell r="AM18">
            <v>2.1</v>
          </cell>
          <cell r="AN18">
            <v>1.6800000000000002</v>
          </cell>
          <cell r="AO18">
            <v>1.26</v>
          </cell>
          <cell r="AP18">
            <v>0.84000000000000008</v>
          </cell>
          <cell r="AQ18">
            <v>0.42000000000000004</v>
          </cell>
          <cell r="AT18">
            <v>0.3703226931529926</v>
          </cell>
          <cell r="AU18">
            <v>0.29625815452239412</v>
          </cell>
          <cell r="AV18">
            <v>0.22219361589179565</v>
          </cell>
          <cell r="AW18">
            <v>0.14812907726119706</v>
          </cell>
          <cell r="AX18">
            <v>7.4064538630598531E-2</v>
          </cell>
          <cell r="BA18">
            <v>26.127796402772656</v>
          </cell>
          <cell r="BB18">
            <v>27.461368800321225</v>
          </cell>
          <cell r="BC18">
            <v>29.216428548527322</v>
          </cell>
          <cell r="BD18">
            <v>31.706504654507764</v>
          </cell>
          <cell r="BE18">
            <v>36.105477566569242</v>
          </cell>
        </row>
        <row r="19">
          <cell r="F19">
            <v>17</v>
          </cell>
          <cell r="G19">
            <v>2.2490095854249419</v>
          </cell>
          <cell r="I19">
            <v>17</v>
          </cell>
          <cell r="J19">
            <v>3.0579402515786085</v>
          </cell>
          <cell r="K19">
            <v>0.64</v>
          </cell>
          <cell r="N19">
            <v>26</v>
          </cell>
          <cell r="P19">
            <v>2.031433133020796</v>
          </cell>
          <cell r="Q19">
            <v>1.720014433728708</v>
          </cell>
          <cell r="R19">
            <v>1.3829996769605579</v>
          </cell>
          <cell r="S19">
            <v>0.98646392939489846</v>
          </cell>
          <cell r="T19">
            <v>0.53243862416475063</v>
          </cell>
          <cell r="W19">
            <v>0.20300600827460613</v>
          </cell>
          <cell r="X19">
            <v>0.17261655805600751</v>
          </cell>
          <cell r="Y19">
            <v>0.13710943415850418</v>
          </cell>
          <cell r="Z19">
            <v>9.8579717618148766E-2</v>
          </cell>
          <cell r="AA19">
            <v>5.8693156143012848E-2</v>
          </cell>
          <cell r="AD19">
            <v>40.870795385807064</v>
          </cell>
          <cell r="AE19">
            <v>43.059378776156237</v>
          </cell>
          <cell r="AF19">
            <v>45.674973818246251</v>
          </cell>
          <cell r="AG19">
            <v>49.992035451503504</v>
          </cell>
          <cell r="AH19">
            <v>58.959685391756864</v>
          </cell>
          <cell r="AM19">
            <v>2.5387719203926467</v>
          </cell>
          <cell r="AN19">
            <v>2.0310175363141174</v>
          </cell>
          <cell r="AO19">
            <v>1.5232631522355879</v>
          </cell>
          <cell r="AP19">
            <v>1.0155087681570587</v>
          </cell>
          <cell r="AQ19">
            <v>0.50775438407852935</v>
          </cell>
          <cell r="AT19">
            <v>0.43877192039264656</v>
          </cell>
          <cell r="AU19">
            <v>0.35101753631411725</v>
          </cell>
          <cell r="AV19">
            <v>0.26326315223558794</v>
          </cell>
          <cell r="AW19">
            <v>0.17550876815705863</v>
          </cell>
          <cell r="AX19">
            <v>8.7754384078529313E-2</v>
          </cell>
          <cell r="BA19">
            <v>26.504690687123308</v>
          </cell>
          <cell r="BB19">
            <v>27.863030247590562</v>
          </cell>
          <cell r="BC19">
            <v>29.606265091548554</v>
          </cell>
          <cell r="BD19">
            <v>32.113552950216736</v>
          </cell>
          <cell r="BE19">
            <v>36.526331209747774</v>
          </cell>
        </row>
        <row r="20">
          <cell r="F20">
            <v>18</v>
          </cell>
          <cell r="G20">
            <v>2.4822022531844965</v>
          </cell>
          <cell r="I20">
            <v>18</v>
          </cell>
          <cell r="J20">
            <v>3.671491735587451</v>
          </cell>
          <cell r="K20">
            <v>0.66</v>
          </cell>
          <cell r="N20">
            <v>27</v>
          </cell>
          <cell r="P20">
            <v>2.2490095854249419</v>
          </cell>
          <cell r="Q20">
            <v>1.9037866140622133</v>
          </cell>
          <cell r="R20">
            <v>1.532250230550013</v>
          </cell>
          <cell r="S20">
            <v>1.1103360323242939</v>
          </cell>
          <cell r="T20">
            <v>0.60498357847930939</v>
          </cell>
          <cell r="W20">
            <v>0.21757645240414591</v>
          </cell>
          <cell r="X20">
            <v>0.18377218033350529</v>
          </cell>
          <cell r="Y20">
            <v>0.14925055358945505</v>
          </cell>
          <cell r="Z20">
            <v>0.12387210292939543</v>
          </cell>
          <cell r="AA20">
            <v>7.2544954314558763E-2</v>
          </cell>
          <cell r="AD20">
            <v>41.691928656135218</v>
          </cell>
          <cell r="AE20">
            <v>43.627237281088568</v>
          </cell>
          <cell r="AF20">
            <v>46.731365232916339</v>
          </cell>
          <cell r="AG20">
            <v>51.067827933035609</v>
          </cell>
          <cell r="AH20">
            <v>59.566675716760187</v>
          </cell>
          <cell r="AM20">
            <v>3.0579402515786085</v>
          </cell>
          <cell r="AN20">
            <v>2.4463522012628869</v>
          </cell>
          <cell r="AO20">
            <v>1.8347641509471651</v>
          </cell>
          <cell r="AP20">
            <v>1.2231761006314434</v>
          </cell>
          <cell r="AQ20">
            <v>0.61158805031572172</v>
          </cell>
          <cell r="AT20">
            <v>0.51916833118596184</v>
          </cell>
          <cell r="AU20">
            <v>0.41533466494876947</v>
          </cell>
          <cell r="AV20">
            <v>0.3115009987115771</v>
          </cell>
          <cell r="AW20">
            <v>0.20766733247438474</v>
          </cell>
          <cell r="AX20">
            <v>0.10383366623719237</v>
          </cell>
          <cell r="BA20">
            <v>26.881584971473956</v>
          </cell>
          <cell r="BB20">
            <v>28.225778459464117</v>
          </cell>
          <cell r="BC20">
            <v>29.996101634569786</v>
          </cell>
          <cell r="BD20">
            <v>32.477877425165822</v>
          </cell>
          <cell r="BE20">
            <v>36.947184852926306</v>
          </cell>
        </row>
        <row r="21">
          <cell r="F21">
            <v>19</v>
          </cell>
          <cell r="G21">
            <v>2.7321319661472296</v>
          </cell>
          <cell r="I21">
            <v>19</v>
          </cell>
          <cell r="J21">
            <v>4.3957950643309154</v>
          </cell>
          <cell r="K21">
            <v>0.68</v>
          </cell>
          <cell r="N21">
            <v>28</v>
          </cell>
          <cell r="P21">
            <v>2.4822022531844965</v>
          </cell>
          <cell r="Q21">
            <v>2.1230275871486999</v>
          </cell>
          <cell r="R21">
            <v>1.7343147143000077</v>
          </cell>
          <cell r="S21">
            <v>1.252519256956897</v>
          </cell>
          <cell r="T21">
            <v>0.67888231624595985</v>
          </cell>
          <cell r="W21">
            <v>0.23319266775955461</v>
          </cell>
          <cell r="X21">
            <v>0.2192409730864866</v>
          </cell>
          <cell r="Y21">
            <v>0.20206448374999475</v>
          </cell>
          <cell r="Z21">
            <v>0.14218322463260313</v>
          </cell>
          <cell r="AA21">
            <v>7.3898737766650457E-2</v>
          </cell>
          <cell r="AD21">
            <v>42.470630686057078</v>
          </cell>
          <cell r="AE21">
            <v>44.223398677758482</v>
          </cell>
          <cell r="AF21">
            <v>47.472112335518474</v>
          </cell>
          <cell r="AG21">
            <v>52.078649422967331</v>
          </cell>
          <cell r="AH21">
            <v>60.224883421798346</v>
          </cell>
          <cell r="AM21">
            <v>3.671491735587451</v>
          </cell>
          <cell r="AN21">
            <v>2.9371933884699608</v>
          </cell>
          <cell r="AO21">
            <v>2.2028950413524706</v>
          </cell>
          <cell r="AP21">
            <v>1.4685966942349804</v>
          </cell>
          <cell r="AQ21">
            <v>0.7342983471174902</v>
          </cell>
          <cell r="AT21">
            <v>0.61355148400884252</v>
          </cell>
          <cell r="AU21">
            <v>0.49084118720707393</v>
          </cell>
          <cell r="AV21">
            <v>0.36813089040530556</v>
          </cell>
          <cell r="AW21">
            <v>0.24542059360353696</v>
          </cell>
          <cell r="AX21">
            <v>0.12271029680176848</v>
          </cell>
          <cell r="BA21">
            <v>27.220371931959619</v>
          </cell>
          <cell r="BB21">
            <v>28.568390277483555</v>
          </cell>
          <cell r="BC21">
            <v>30.329493925593439</v>
          </cell>
          <cell r="BD21">
            <v>32.842201900114915</v>
          </cell>
          <cell r="BE21">
            <v>37.317457773889828</v>
          </cell>
        </row>
        <row r="22">
          <cell r="F22">
            <v>20</v>
          </cell>
          <cell r="G22">
            <v>3</v>
          </cell>
          <cell r="I22">
            <v>20</v>
          </cell>
          <cell r="J22">
            <v>5.25</v>
          </cell>
          <cell r="K22">
            <v>0.7</v>
          </cell>
          <cell r="N22">
            <v>29</v>
          </cell>
          <cell r="P22">
            <v>2.7321319661472296</v>
          </cell>
          <cell r="Q22">
            <v>2.355097754818912</v>
          </cell>
          <cell r="R22">
            <v>1.9165905742522815</v>
          </cell>
          <cell r="S22">
            <v>1.3802730692975804</v>
          </cell>
          <cell r="T22">
            <v>0.75106307749387335</v>
          </cell>
          <cell r="W22">
            <v>0.24992971296273314</v>
          </cell>
          <cell r="X22">
            <v>0.23207016767021216</v>
          </cell>
          <cell r="Y22">
            <v>0.1822758599522738</v>
          </cell>
          <cell r="Z22">
            <v>0.12775381234068339</v>
          </cell>
          <cell r="AA22">
            <v>7.2180761247913505E-2</v>
          </cell>
          <cell r="AD22">
            <v>43.213386604241784</v>
          </cell>
          <cell r="AE22">
            <v>44.873637423264775</v>
          </cell>
          <cell r="AF22">
            <v>48.121561941110905</v>
          </cell>
          <cell r="AG22">
            <v>52.842628083304149</v>
          </cell>
          <cell r="AH22">
            <v>61.014061333089884</v>
          </cell>
          <cell r="AM22">
            <v>4.3957950643309154</v>
          </cell>
          <cell r="AN22">
            <v>3.5166360514647326</v>
          </cell>
          <cell r="AO22">
            <v>2.6374770385985493</v>
          </cell>
          <cell r="AP22">
            <v>1.7583180257323663</v>
          </cell>
          <cell r="AQ22">
            <v>0.87915901286618314</v>
          </cell>
          <cell r="AT22">
            <v>0.72430332874346437</v>
          </cell>
          <cell r="AU22">
            <v>0.57944266299477176</v>
          </cell>
          <cell r="AV22">
            <v>0.43458199724607871</v>
          </cell>
          <cell r="AW22">
            <v>0.28972133149738588</v>
          </cell>
          <cell r="AX22">
            <v>0.14486066574869294</v>
          </cell>
          <cell r="BA22">
            <v>27.541701089775092</v>
          </cell>
          <cell r="BB22">
            <v>28.911002095502997</v>
          </cell>
          <cell r="BC22">
            <v>30.662316072657521</v>
          </cell>
          <cell r="BD22">
            <v>33.176527924103851</v>
          </cell>
          <cell r="BE22">
            <v>37.680472138177471</v>
          </cell>
        </row>
        <row r="23">
          <cell r="F23">
            <v>21</v>
          </cell>
          <cell r="G23">
            <v>3.2870938501451725</v>
          </cell>
          <cell r="I23">
            <v>21</v>
          </cell>
          <cell r="J23">
            <v>6.2565025247829205</v>
          </cell>
          <cell r="K23">
            <v>0.72</v>
          </cell>
          <cell r="N23">
            <v>30</v>
          </cell>
          <cell r="P23">
            <v>3</v>
          </cell>
          <cell r="Q23">
            <v>2.5818000000000003</v>
          </cell>
          <cell r="R23">
            <v>2.0939999999999999</v>
          </cell>
          <cell r="S23">
            <v>1.5128999999999999</v>
          </cell>
          <cell r="T23">
            <v>0.83219999999999994</v>
          </cell>
          <cell r="W23">
            <v>0.26786803385277036</v>
          </cell>
          <cell r="X23">
            <v>0.22670224518108828</v>
          </cell>
          <cell r="Y23">
            <v>0.17740942574771834</v>
          </cell>
          <cell r="Z23">
            <v>0.13262693070241949</v>
          </cell>
          <cell r="AA23">
            <v>8.1136922506126585E-2</v>
          </cell>
          <cell r="AD23">
            <v>43.920692243099523</v>
          </cell>
          <cell r="AE23">
            <v>45.857904340208215</v>
          </cell>
          <cell r="AF23">
            <v>48.755985404002274</v>
          </cell>
          <cell r="AG23">
            <v>53.388247609646612</v>
          </cell>
          <cell r="AH23">
            <v>61.726216870213456</v>
          </cell>
          <cell r="AM23">
            <v>5.25</v>
          </cell>
          <cell r="AN23">
            <v>4.2</v>
          </cell>
          <cell r="AO23">
            <v>3.15</v>
          </cell>
          <cell r="AP23">
            <v>2.1</v>
          </cell>
          <cell r="AQ23">
            <v>1.05</v>
          </cell>
          <cell r="AT23">
            <v>0.85420493566908462</v>
          </cell>
          <cell r="AU23">
            <v>0.68336394853526761</v>
          </cell>
          <cell r="AV23">
            <v>0.51252296140145059</v>
          </cell>
          <cell r="AW23">
            <v>0.3416819742676338</v>
          </cell>
          <cell r="AX23">
            <v>0.1708409871338169</v>
          </cell>
          <cell r="BA23">
            <v>27.863030247590562</v>
          </cell>
          <cell r="BB23">
            <v>29.216428548527322</v>
          </cell>
          <cell r="BC23">
            <v>30.995138219721603</v>
          </cell>
          <cell r="BD23">
            <v>33.487933395889513</v>
          </cell>
          <cell r="BE23">
            <v>38.037513426486328</v>
          </cell>
        </row>
        <row r="24">
          <cell r="B24">
            <v>5</v>
          </cell>
          <cell r="C24">
            <v>0.5</v>
          </cell>
          <cell r="D24">
            <v>0.5</v>
          </cell>
          <cell r="F24">
            <v>22</v>
          </cell>
          <cell r="G24">
            <v>3.5947934199881395</v>
          </cell>
          <cell r="I24">
            <v>22</v>
          </cell>
          <cell r="J24">
            <v>7.4414868317755332</v>
          </cell>
          <cell r="K24">
            <v>0.74</v>
          </cell>
          <cell r="N24">
            <v>31</v>
          </cell>
          <cell r="P24">
            <v>3.2870938501451725</v>
          </cell>
          <cell r="Q24">
            <v>2.8242710360447321</v>
          </cell>
          <cell r="R24">
            <v>2.3072111734168965</v>
          </cell>
          <cell r="S24">
            <v>1.6793762480391687</v>
          </cell>
          <cell r="T24">
            <v>0.9108537058752274</v>
          </cell>
          <cell r="W24">
            <v>0.28709385014517252</v>
          </cell>
          <cell r="X24">
            <v>0.24247103604473175</v>
          </cell>
          <cell r="Y24">
            <v>0.21321117341689666</v>
          </cell>
          <cell r="Z24">
            <v>0.16647624803916883</v>
          </cell>
          <cell r="AA24">
            <v>7.8653705875227464E-2</v>
          </cell>
          <cell r="AD24">
            <v>44.585942742481357</v>
          </cell>
          <cell r="AE24">
            <v>46.693368700544774</v>
          </cell>
          <cell r="AF24">
            <v>49.391292229480371</v>
          </cell>
          <cell r="AG24">
            <v>53.877218251345155</v>
          </cell>
          <cell r="AH24">
            <v>62.505076422881061</v>
          </cell>
          <cell r="AM24">
            <v>6.2565025247829205</v>
          </cell>
          <cell r="AN24">
            <v>5.0052020198263367</v>
          </cell>
          <cell r="AO24">
            <v>3.7539015148697521</v>
          </cell>
          <cell r="AP24">
            <v>2.5026010099131684</v>
          </cell>
          <cell r="AQ24">
            <v>1.2513005049565842</v>
          </cell>
          <cell r="AT24">
            <v>1.0065025247829205</v>
          </cell>
          <cell r="AU24">
            <v>0.80520201982633655</v>
          </cell>
          <cell r="AV24">
            <v>0.60390151486975219</v>
          </cell>
          <cell r="AW24">
            <v>0.40260100991316827</v>
          </cell>
          <cell r="AX24">
            <v>0.20130050495658414</v>
          </cell>
          <cell r="BA24">
            <v>28.157256095860227</v>
          </cell>
          <cell r="BB24">
            <v>29.508805955793246</v>
          </cell>
          <cell r="BC24">
            <v>31.280110398778046</v>
          </cell>
          <cell r="BD24">
            <v>33.799338867675175</v>
          </cell>
          <cell r="BE24">
            <v>38.35066605767593</v>
          </cell>
        </row>
        <row r="25">
          <cell r="B25">
            <v>10</v>
          </cell>
          <cell r="C25">
            <v>1.5</v>
          </cell>
          <cell r="D25">
            <v>1</v>
          </cell>
          <cell r="F25">
            <v>23</v>
          </cell>
          <cell r="G25">
            <v>3.9245776533796644</v>
          </cell>
          <cell r="I25">
            <v>23</v>
          </cell>
          <cell r="J25">
            <v>8.8355567243832152</v>
          </cell>
          <cell r="K25">
            <v>0.76</v>
          </cell>
          <cell r="N25">
            <v>32</v>
          </cell>
          <cell r="P25">
            <v>3.5947934199881395</v>
          </cell>
          <cell r="Q25">
            <v>3.1066204735537499</v>
          </cell>
          <cell r="R25">
            <v>2.5422379066156124</v>
          </cell>
          <cell r="S25">
            <v>1.8257955780119761</v>
          </cell>
          <cell r="T25">
            <v>0.97886224826277035</v>
          </cell>
          <cell r="W25">
            <v>0.30769956984296698</v>
          </cell>
          <cell r="X25">
            <v>0.28234943750901786</v>
          </cell>
          <cell r="Y25">
            <v>0.23502673319871592</v>
          </cell>
          <cell r="Z25">
            <v>0.14641932997280738</v>
          </cell>
          <cell r="AA25">
            <v>6.8008542387542947E-2</v>
          </cell>
          <cell r="AD25">
            <v>45.229416240679988</v>
          </cell>
          <cell r="AE25">
            <v>47.375055553579685</v>
          </cell>
          <cell r="AF25">
            <v>50.025516850018207</v>
          </cell>
          <cell r="AG25">
            <v>54.453664438609223</v>
          </cell>
          <cell r="AH25">
            <v>63.349146073875346</v>
          </cell>
          <cell r="AM25">
            <v>7.4414868317755332</v>
          </cell>
          <cell r="AN25">
            <v>5.9531894654204267</v>
          </cell>
          <cell r="AO25">
            <v>4.4648920990653194</v>
          </cell>
          <cell r="AP25">
            <v>2.9765947327102134</v>
          </cell>
          <cell r="AQ25">
            <v>1.4882973663551067</v>
          </cell>
          <cell r="AT25">
            <v>1.1849843069926127</v>
          </cell>
          <cell r="AU25">
            <v>0.94798744559408998</v>
          </cell>
          <cell r="AV25">
            <v>0.71099058419556727</v>
          </cell>
          <cell r="AW25">
            <v>0.47399372279704499</v>
          </cell>
          <cell r="AX25">
            <v>0.2369968613985225</v>
          </cell>
          <cell r="BA25">
            <v>28.431345550275779</v>
          </cell>
          <cell r="BB25">
            <v>29.80118336305917</v>
          </cell>
          <cell r="BC25">
            <v>31.564373235931193</v>
          </cell>
          <cell r="BD25">
            <v>34.09469189131628</v>
          </cell>
          <cell r="BE25">
            <v>38.663818688865533</v>
          </cell>
        </row>
        <row r="26">
          <cell r="B26">
            <v>15</v>
          </cell>
          <cell r="C26">
            <v>3.5</v>
          </cell>
          <cell r="D26">
            <v>2</v>
          </cell>
          <cell r="F26">
            <v>24</v>
          </cell>
          <cell r="G26">
            <v>4.2780316430915768</v>
          </cell>
          <cell r="I26">
            <v>24</v>
          </cell>
          <cell r="J26">
            <v>10.47447102993563</v>
          </cell>
          <cell r="K26">
            <v>0.78</v>
          </cell>
          <cell r="N26">
            <v>33</v>
          </cell>
          <cell r="P26">
            <v>3.9245776533796644</v>
          </cell>
          <cell r="Q26">
            <v>3.399861621122803</v>
          </cell>
          <cell r="R26">
            <v>2.7503440194884687</v>
          </cell>
          <cell r="S26">
            <v>1.9642511155165219</v>
          </cell>
          <cell r="T26">
            <v>1.0557113887591298</v>
          </cell>
          <cell r="W26">
            <v>0.32978423339152485</v>
          </cell>
          <cell r="X26">
            <v>0.29324114756905306</v>
          </cell>
          <cell r="Y26">
            <v>0.2081061128728563</v>
          </cell>
          <cell r="Z26">
            <v>0.13845553750454576</v>
          </cell>
          <cell r="AA26">
            <v>7.6849140496359492E-2</v>
          </cell>
          <cell r="AD26">
            <v>45.845161563010116</v>
          </cell>
          <cell r="AE26">
            <v>47.983142791043427</v>
          </cell>
          <cell r="AF26">
            <v>50.623101159578091</v>
          </cell>
          <cell r="AG26">
            <v>55.069351371844888</v>
          </cell>
          <cell r="AH26">
            <v>64.121910888863553</v>
          </cell>
          <cell r="AM26">
            <v>8.8355567243832152</v>
          </cell>
          <cell r="AN26">
            <v>7.0684453795065725</v>
          </cell>
          <cell r="AO26">
            <v>5.3013340346299289</v>
          </cell>
          <cell r="AP26">
            <v>3.5342226897532862</v>
          </cell>
          <cell r="AQ26">
            <v>1.7671113448766431</v>
          </cell>
          <cell r="AT26">
            <v>1.394069892607682</v>
          </cell>
          <cell r="AU26">
            <v>1.1152559140861458</v>
          </cell>
          <cell r="AV26">
            <v>0.83644193556460955</v>
          </cell>
          <cell r="AW26">
            <v>0.55762795704307289</v>
          </cell>
          <cell r="AX26">
            <v>0.27881397852153644</v>
          </cell>
          <cell r="BA26">
            <v>28.705435004691331</v>
          </cell>
          <cell r="BB26">
            <v>30.079877315295377</v>
          </cell>
          <cell r="BC26">
            <v>31.848636073084339</v>
          </cell>
          <cell r="BD26">
            <v>34.360958982105608</v>
          </cell>
          <cell r="BE26">
            <v>38.976971320055128</v>
          </cell>
        </row>
        <row r="27">
          <cell r="B27">
            <v>20</v>
          </cell>
          <cell r="C27">
            <v>7.5</v>
          </cell>
          <cell r="D27">
            <v>4</v>
          </cell>
          <cell r="F27">
            <v>25</v>
          </cell>
          <cell r="G27">
            <v>4.6568542494923806</v>
          </cell>
          <cell r="I27">
            <v>25</v>
          </cell>
          <cell r="J27">
            <v>12.4</v>
          </cell>
          <cell r="K27">
            <v>0.8</v>
          </cell>
          <cell r="N27">
            <v>34</v>
          </cell>
          <cell r="P27">
            <v>4.2780316430915768</v>
          </cell>
          <cell r="Q27">
            <v>3.6722623624298096</v>
          </cell>
          <cell r="R27">
            <v>2.9539808495547337</v>
          </cell>
          <cell r="S27">
            <v>2.1116364190300021</v>
          </cell>
          <cell r="T27">
            <v>1.1798811271646568</v>
          </cell>
          <cell r="W27">
            <v>0.35345398971191244</v>
          </cell>
          <cell r="X27">
            <v>0.27240074130700664</v>
          </cell>
          <cell r="Y27">
            <v>0.20363683006626498</v>
          </cell>
          <cell r="Z27">
            <v>0.14738530351348023</v>
          </cell>
          <cell r="AA27">
            <v>0.12416973840552692</v>
          </cell>
          <cell r="AD27">
            <v>46.430041330048923</v>
          </cell>
          <cell r="AE27">
            <v>48.507368125568433</v>
          </cell>
          <cell r="AF27">
            <v>51.27572776277318</v>
          </cell>
          <cell r="AG27">
            <v>55.77612841815268</v>
          </cell>
          <cell r="AH27">
            <v>64.590290845776906</v>
          </cell>
          <cell r="AM27">
            <v>10.47447102993563</v>
          </cell>
          <cell r="AN27">
            <v>8.3795768239485042</v>
          </cell>
          <cell r="AO27">
            <v>6.2846826179613782</v>
          </cell>
          <cell r="AP27">
            <v>4.1897884119742521</v>
          </cell>
          <cell r="AQ27">
            <v>2.0948942059871261</v>
          </cell>
          <cell r="AT27">
            <v>1.6389143055524151</v>
          </cell>
          <cell r="AU27">
            <v>1.3111314444419317</v>
          </cell>
          <cell r="AV27">
            <v>0.98334858333144926</v>
          </cell>
          <cell r="AW27">
            <v>0.65556572222096587</v>
          </cell>
          <cell r="AX27">
            <v>0.32778286111048294</v>
          </cell>
          <cell r="BA27">
            <v>28.979524459106884</v>
          </cell>
          <cell r="BB27">
            <v>30.329493925593439</v>
          </cell>
          <cell r="BC27">
            <v>32.113552950216736</v>
          </cell>
          <cell r="BD27">
            <v>34.627226072894942</v>
          </cell>
          <cell r="BE27">
            <v>39.250296194358178</v>
          </cell>
        </row>
        <row r="28">
          <cell r="B28">
            <v>25</v>
          </cell>
          <cell r="C28">
            <v>15.5</v>
          </cell>
          <cell r="D28">
            <v>8</v>
          </cell>
          <cell r="F28">
            <v>26</v>
          </cell>
          <cell r="G28">
            <v>5.062866266041592</v>
          </cell>
          <cell r="I28">
            <v>26</v>
          </cell>
          <cell r="J28">
            <v>14.6609224175611</v>
          </cell>
          <cell r="K28">
            <v>0.82</v>
          </cell>
          <cell r="N28">
            <v>35</v>
          </cell>
          <cell r="P28">
            <v>4.6568542494923806</v>
          </cell>
          <cell r="Q28">
            <v>3.9783505853413406</v>
          </cell>
          <cell r="R28">
            <v>3.2202147135239811</v>
          </cell>
          <cell r="S28">
            <v>2.3763927235159619</v>
          </cell>
          <cell r="T28">
            <v>1.2964682230586786</v>
          </cell>
          <cell r="W28">
            <v>0.37882260640080379</v>
          </cell>
          <cell r="X28">
            <v>0.30608822291153093</v>
          </cell>
          <cell r="Y28">
            <v>0.26623386396924742</v>
          </cell>
          <cell r="Z28">
            <v>0.26475630448595977</v>
          </cell>
          <cell r="AA28">
            <v>0.11658709589402183</v>
          </cell>
          <cell r="AD28">
            <v>47.004247194324648</v>
          </cell>
          <cell r="AE28">
            <v>49.030210648389748</v>
          </cell>
          <cell r="AF28">
            <v>52.020697812247455</v>
          </cell>
          <cell r="AG28">
            <v>56.554852116625298</v>
          </cell>
          <cell r="AH28">
            <v>65.052602295057284</v>
          </cell>
          <cell r="AM28">
            <v>12.4</v>
          </cell>
          <cell r="AN28">
            <v>9.9200000000000017</v>
          </cell>
          <cell r="AO28">
            <v>7.4399999999999995</v>
          </cell>
          <cell r="AP28">
            <v>4.9600000000000009</v>
          </cell>
          <cell r="AQ28">
            <v>2.4800000000000004</v>
          </cell>
          <cell r="AT28">
            <v>1.9255289700643701</v>
          </cell>
          <cell r="AU28">
            <v>1.5404231760514975</v>
          </cell>
          <cell r="AV28">
            <v>1.1553173820386213</v>
          </cell>
          <cell r="AW28">
            <v>0.77021158802574874</v>
          </cell>
          <cell r="AX28">
            <v>0.38510579401287437</v>
          </cell>
          <cell r="BA28">
            <v>29.216428548527322</v>
          </cell>
          <cell r="BB28">
            <v>30.579110535891502</v>
          </cell>
          <cell r="BC28">
            <v>32.356435933516131</v>
          </cell>
          <cell r="BD28">
            <v>34.893493163684269</v>
          </cell>
          <cell r="BE28">
            <v>39.520459727922798</v>
          </cell>
        </row>
        <row r="29">
          <cell r="B29">
            <v>30</v>
          </cell>
          <cell r="C29">
            <v>31.5</v>
          </cell>
          <cell r="D29">
            <v>16</v>
          </cell>
          <cell r="F29">
            <v>27</v>
          </cell>
          <cell r="G29">
            <v>5.4980191708498847</v>
          </cell>
          <cell r="I29">
            <v>27</v>
          </cell>
          <cell r="J29">
            <v>17.314186320787698</v>
          </cell>
          <cell r="K29">
            <v>0.84</v>
          </cell>
          <cell r="N29">
            <v>36</v>
          </cell>
          <cell r="P29">
            <v>5.062866266041592</v>
          </cell>
          <cell r="Q29">
            <v>4.3753290271131435</v>
          </cell>
          <cell r="R29">
            <v>3.621468240099551</v>
          </cell>
          <cell r="S29">
            <v>2.6058572671316078</v>
          </cell>
          <cell r="T29">
            <v>1.3933007964146462</v>
          </cell>
          <cell r="W29">
            <v>0.40601201654921137</v>
          </cell>
          <cell r="X29">
            <v>0.39697844177180297</v>
          </cell>
          <cell r="Y29">
            <v>0.4012535265755699</v>
          </cell>
          <cell r="Z29">
            <v>0.22946454361564594</v>
          </cell>
          <cell r="AA29">
            <v>9.6832573355967622E-2</v>
          </cell>
          <cell r="AD29">
            <v>47.540284631526092</v>
          </cell>
          <cell r="AE29">
            <v>49.570062213525716</v>
          </cell>
          <cell r="AF29">
            <v>52.711868104884672</v>
          </cell>
          <cell r="AG29">
            <v>57.344508943408044</v>
          </cell>
          <cell r="AH29">
            <v>65.472536224077203</v>
          </cell>
          <cell r="AM29">
            <v>14.6609224175611</v>
          </cell>
          <cell r="AN29">
            <v>11.72873793404888</v>
          </cell>
          <cell r="AO29">
            <v>8.7965534505366598</v>
          </cell>
          <cell r="AP29">
            <v>5.8643689670244399</v>
          </cell>
          <cell r="AQ29">
            <v>2.9321844835122199</v>
          </cell>
          <cell r="AT29">
            <v>2.2609224175610994</v>
          </cell>
          <cell r="AU29">
            <v>1.8087379340488781</v>
          </cell>
          <cell r="AV29">
            <v>1.3565534505366603</v>
          </cell>
          <cell r="AW29">
            <v>0.90436896702443903</v>
          </cell>
          <cell r="AX29">
            <v>0.45218448351221951</v>
          </cell>
          <cell r="BA29">
            <v>29.45033047434006</v>
          </cell>
          <cell r="BB29">
            <v>30.828727146189561</v>
          </cell>
          <cell r="BC29">
            <v>32.59931891681552</v>
          </cell>
          <cell r="BD29">
            <v>35.146386283795508</v>
          </cell>
          <cell r="BE29">
            <v>39.790623261487418</v>
          </cell>
        </row>
        <row r="30">
          <cell r="B30">
            <v>35</v>
          </cell>
          <cell r="C30">
            <v>63.5</v>
          </cell>
          <cell r="D30">
            <v>32</v>
          </cell>
          <cell r="F30">
            <v>28</v>
          </cell>
          <cell r="G30">
            <v>5.9644045063689921</v>
          </cell>
          <cell r="I30">
            <v>28</v>
          </cell>
          <cell r="J30">
            <v>20.42625995518307</v>
          </cell>
          <cell r="K30">
            <v>0.86</v>
          </cell>
          <cell r="N30">
            <v>37</v>
          </cell>
          <cell r="P30">
            <v>5.4980191708498847</v>
          </cell>
          <cell r="Q30">
            <v>4.8124161802449041</v>
          </cell>
          <cell r="R30">
            <v>3.8942469787129737</v>
          </cell>
          <cell r="S30">
            <v>2.7677028506058319</v>
          </cell>
          <cell r="T30">
            <v>1.4800667607927889</v>
          </cell>
          <cell r="W30">
            <v>0.43515290480829272</v>
          </cell>
          <cell r="X30">
            <v>0.43708715313176061</v>
          </cell>
          <cell r="Y30">
            <v>0.27277873861342261</v>
          </cell>
          <cell r="Z30">
            <v>0.16184558347422406</v>
          </cell>
          <cell r="AA30">
            <v>8.6765964378142657E-2</v>
          </cell>
          <cell r="AD30">
            <v>48.071211008105138</v>
          </cell>
          <cell r="AE30">
            <v>50.097953262973085</v>
          </cell>
          <cell r="AF30">
            <v>53.273649232991716</v>
          </cell>
          <cell r="AG30">
            <v>58.076255334670506</v>
          </cell>
          <cell r="AH30">
            <v>65.892470153097122</v>
          </cell>
          <cell r="AM30">
            <v>17.314186320787698</v>
          </cell>
          <cell r="AN30">
            <v>13.851349056630159</v>
          </cell>
          <cell r="AO30">
            <v>10.388511792472618</v>
          </cell>
          <cell r="AP30">
            <v>6.9256745283150796</v>
          </cell>
          <cell r="AQ30">
            <v>3.4628372641575398</v>
          </cell>
          <cell r="AT30">
            <v>2.6532639032265983</v>
          </cell>
          <cell r="AU30">
            <v>2.1226111225812794</v>
          </cell>
          <cell r="AV30">
            <v>1.5919583419359586</v>
          </cell>
          <cell r="AW30">
            <v>1.0613055612906397</v>
          </cell>
          <cell r="AX30">
            <v>0.53065278064531984</v>
          </cell>
          <cell r="BA30">
            <v>29.684232400152801</v>
          </cell>
          <cell r="BB30">
            <v>31.066913270913183</v>
          </cell>
          <cell r="BC30">
            <v>32.842201900114915</v>
          </cell>
          <cell r="BD30">
            <v>35.390363423454687</v>
          </cell>
          <cell r="BE30">
            <v>40.052446592012309</v>
          </cell>
        </row>
        <row r="31">
          <cell r="B31">
            <v>40</v>
          </cell>
          <cell r="C31">
            <v>127.5</v>
          </cell>
          <cell r="D31">
            <v>64</v>
          </cell>
          <cell r="F31">
            <v>29</v>
          </cell>
          <cell r="G31">
            <v>6.4642639322944575</v>
          </cell>
          <cell r="I31">
            <v>29</v>
          </cell>
          <cell r="J31">
            <v>24.074703862418847</v>
          </cell>
          <cell r="K31">
            <v>0.88</v>
          </cell>
          <cell r="N31">
            <v>38</v>
          </cell>
          <cell r="P31">
            <v>5.9644045063689921</v>
          </cell>
          <cell r="Q31">
            <v>5.1395273631381606</v>
          </cell>
          <cell r="R31">
            <v>4.1058960621844145</v>
          </cell>
          <cell r="S31">
            <v>2.9183831249663479</v>
          </cell>
          <cell r="T31">
            <v>1.6378254774489254</v>
          </cell>
          <cell r="W31">
            <v>0.46638533551910744</v>
          </cell>
          <cell r="X31">
            <v>0.32711118289325647</v>
          </cell>
          <cell r="Y31">
            <v>0.21164908347144085</v>
          </cell>
          <cell r="Z31">
            <v>0.15068027436051601</v>
          </cell>
          <cell r="AA31">
            <v>0.1577587166561365</v>
          </cell>
          <cell r="AD31">
            <v>48.571351621712928</v>
          </cell>
          <cell r="AE31">
            <v>50.579059662644411</v>
          </cell>
          <cell r="AF31">
            <v>53.742930129327554</v>
          </cell>
          <cell r="AG31">
            <v>58.619807948978966</v>
          </cell>
          <cell r="AH31">
            <v>66.460285544880662</v>
          </cell>
          <cell r="AM31">
            <v>20.42625995518307</v>
          </cell>
          <cell r="AN31">
            <v>16.341007964146456</v>
          </cell>
          <cell r="AO31">
            <v>12.255755973109842</v>
          </cell>
          <cell r="AP31">
            <v>8.1705039820732281</v>
          </cell>
          <cell r="AQ31">
            <v>4.0852519910366141</v>
          </cell>
          <cell r="AT31">
            <v>3.1120736343953723</v>
          </cell>
          <cell r="AU31">
            <v>2.4896589075162971</v>
          </cell>
          <cell r="AV31">
            <v>1.8672441806372237</v>
          </cell>
          <cell r="AW31">
            <v>1.2448294537581486</v>
          </cell>
          <cell r="AX31">
            <v>0.62241472687907429</v>
          </cell>
          <cell r="BA31">
            <v>29.918134325965539</v>
          </cell>
          <cell r="BB31">
            <v>31.280110398778046</v>
          </cell>
          <cell r="BC31">
            <v>33.072726100175295</v>
          </cell>
          <cell r="BD31">
            <v>35.634340563113874</v>
          </cell>
          <cell r="BE31">
            <v>40.28554255651148</v>
          </cell>
        </row>
        <row r="32">
          <cell r="B32">
            <v>45</v>
          </cell>
          <cell r="C32">
            <v>255.5</v>
          </cell>
          <cell r="D32">
            <v>128</v>
          </cell>
          <cell r="F32">
            <v>30</v>
          </cell>
          <cell r="G32">
            <v>7</v>
          </cell>
          <cell r="I32">
            <v>30</v>
          </cell>
          <cell r="J32">
            <v>28.35</v>
          </cell>
          <cell r="K32">
            <v>0.9</v>
          </cell>
          <cell r="N32">
            <v>39</v>
          </cell>
          <cell r="P32">
            <v>6.4642639322944575</v>
          </cell>
          <cell r="Q32">
            <v>5.4842815201586177</v>
          </cell>
          <cell r="R32">
            <v>4.3795388141294946</v>
          </cell>
          <cell r="S32">
            <v>3.2431212148321293</v>
          </cell>
          <cell r="T32">
            <v>1.813872459401825</v>
          </cell>
          <cell r="W32">
            <v>0.49985942592546539</v>
          </cell>
          <cell r="X32">
            <v>0.34475415702045709</v>
          </cell>
          <cell r="Y32">
            <v>0.27364275194508014</v>
          </cell>
          <cell r="Z32">
            <v>0.32473808986578145</v>
          </cell>
          <cell r="AA32">
            <v>0.17604698195289958</v>
          </cell>
          <cell r="AD32">
            <v>49.066704614192936</v>
          </cell>
          <cell r="AE32">
            <v>51.059178141076508</v>
          </cell>
          <cell r="AF32">
            <v>54.146345247964391</v>
          </cell>
          <cell r="AG32">
            <v>59.098456397236404</v>
          </cell>
          <cell r="AH32">
            <v>67.07840360441017</v>
          </cell>
          <cell r="AM32">
            <v>24.074703862418847</v>
          </cell>
          <cell r="AN32">
            <v>19.259763089935078</v>
          </cell>
          <cell r="AO32">
            <v>14.444822317451308</v>
          </cell>
          <cell r="AP32">
            <v>9.6298815449675388</v>
          </cell>
          <cell r="AQ32">
            <v>4.8149407724837694</v>
          </cell>
          <cell r="AT32">
            <v>3.6484439072357766</v>
          </cell>
          <cell r="AU32">
            <v>2.9187551257886213</v>
          </cell>
          <cell r="AV32">
            <v>2.189066344341466</v>
          </cell>
          <cell r="AW32">
            <v>1.4593775628943106</v>
          </cell>
          <cell r="AX32">
            <v>0.72968878144715532</v>
          </cell>
          <cell r="BA32">
            <v>30.12980063735499</v>
          </cell>
          <cell r="BB32">
            <v>31.493307526642905</v>
          </cell>
          <cell r="BC32">
            <v>33.280329748032408</v>
          </cell>
          <cell r="BD32">
            <v>35.878317702773053</v>
          </cell>
          <cell r="BE32">
            <v>40.518638521010644</v>
          </cell>
        </row>
        <row r="33">
          <cell r="B33">
            <v>50</v>
          </cell>
          <cell r="C33">
            <v>511.5</v>
          </cell>
          <cell r="D33">
            <v>256</v>
          </cell>
          <cell r="F33">
            <v>31</v>
          </cell>
          <cell r="G33">
            <v>7.5741877002903433</v>
          </cell>
          <cell r="I33">
            <v>31</v>
          </cell>
          <cell r="J33">
            <v>33.357679571112705</v>
          </cell>
          <cell r="K33">
            <v>0.92</v>
          </cell>
          <cell r="N33">
            <v>40</v>
          </cell>
          <cell r="P33">
            <v>7</v>
          </cell>
          <cell r="Q33">
            <v>5.9401999999999999</v>
          </cell>
          <cell r="R33">
            <v>4.9721000000000002</v>
          </cell>
          <cell r="S33">
            <v>3.6497999999999999</v>
          </cell>
          <cell r="T33">
            <v>1.9677000000000002</v>
          </cell>
          <cell r="W33">
            <v>0.5357360677055425</v>
          </cell>
          <cell r="X33">
            <v>0.45591847984138223</v>
          </cell>
          <cell r="Y33">
            <v>0.59256118587050555</v>
          </cell>
          <cell r="Z33">
            <v>0.40667878516787059</v>
          </cell>
          <cell r="AA33">
            <v>0.15382754059817527</v>
          </cell>
          <cell r="AD33">
            <v>49.533352307096472</v>
          </cell>
          <cell r="AE33">
            <v>51.532384817676814</v>
          </cell>
          <cell r="AF33">
            <v>54.469971359871302</v>
          </cell>
          <cell r="AG33">
            <v>59.426052183124341</v>
          </cell>
          <cell r="AH33">
            <v>67.692434258983567</v>
          </cell>
          <cell r="AM33">
            <v>28.35</v>
          </cell>
          <cell r="AN33">
            <v>22.680000000000003</v>
          </cell>
          <cell r="AO33">
            <v>17.010000000000002</v>
          </cell>
          <cell r="AP33">
            <v>11.340000000000002</v>
          </cell>
          <cell r="AQ33">
            <v>5.6700000000000008</v>
          </cell>
          <cell r="AT33">
            <v>4.2752961375811545</v>
          </cell>
          <cell r="AU33">
            <v>3.4202369100649257</v>
          </cell>
          <cell r="AV33">
            <v>2.5651776825486934</v>
          </cell>
          <cell r="AW33">
            <v>1.7101184550324628</v>
          </cell>
          <cell r="AX33">
            <v>0.85505922751623142</v>
          </cell>
          <cell r="BA33">
            <v>30.329493925593439</v>
          </cell>
          <cell r="BB33">
            <v>31.706504654507764</v>
          </cell>
          <cell r="BC33">
            <v>33.487933395889513</v>
          </cell>
          <cell r="BD33">
            <v>36.105477566569242</v>
          </cell>
          <cell r="BE33">
            <v>40.751734485509814</v>
          </cell>
        </row>
        <row r="34">
          <cell r="B34">
            <v>55</v>
          </cell>
          <cell r="C34">
            <v>1023.5</v>
          </cell>
          <cell r="D34">
            <v>512</v>
          </cell>
          <cell r="F34">
            <v>32</v>
          </cell>
          <cell r="G34">
            <v>8.189586839976279</v>
          </cell>
          <cell r="I34">
            <v>32</v>
          </cell>
          <cell r="J34">
            <v>39.220797956048642</v>
          </cell>
          <cell r="K34">
            <v>0.94</v>
          </cell>
          <cell r="N34">
            <v>41</v>
          </cell>
          <cell r="P34">
            <v>7.5741877002903433</v>
          </cell>
          <cell r="Q34">
            <v>6.6872503205863438</v>
          </cell>
          <cell r="R34">
            <v>5.4806822199300926</v>
          </cell>
          <cell r="S34">
            <v>3.9241866475204268</v>
          </cell>
          <cell r="T34">
            <v>2.1185002997712092</v>
          </cell>
          <cell r="W34">
            <v>0.57418770029034327</v>
          </cell>
          <cell r="X34">
            <v>0.74705032058634391</v>
          </cell>
          <cell r="Y34">
            <v>0.50858221993009245</v>
          </cell>
          <cell r="Z34">
            <v>0.27438664752042685</v>
          </cell>
          <cell r="AA34">
            <v>0.15080029977120901</v>
          </cell>
          <cell r="AD34">
            <v>50</v>
          </cell>
          <cell r="AE34">
            <v>52.006211319610564</v>
          </cell>
          <cell r="AF34">
            <v>54.793597471778213</v>
          </cell>
          <cell r="AG34">
            <v>59.75364796901227</v>
          </cell>
          <cell r="AH34">
            <v>68.302053883334693</v>
          </cell>
          <cell r="AM34">
            <v>33.357679571112705</v>
          </cell>
          <cell r="AN34">
            <v>26.686143656890167</v>
          </cell>
          <cell r="AO34">
            <v>20.014607742667621</v>
          </cell>
          <cell r="AP34">
            <v>13.343071828445083</v>
          </cell>
          <cell r="AQ34">
            <v>6.6715359142225417</v>
          </cell>
          <cell r="AT34">
            <v>5.0076795711127033</v>
          </cell>
          <cell r="AU34">
            <v>4.0061436568901634</v>
          </cell>
          <cell r="AV34">
            <v>3.0046077426676199</v>
          </cell>
          <cell r="AW34">
            <v>2.0030718284450817</v>
          </cell>
          <cell r="AX34">
            <v>1.0015359142225408</v>
          </cell>
          <cell r="BA34">
            <v>30.529187213831889</v>
          </cell>
          <cell r="BB34">
            <v>31.919701782372627</v>
          </cell>
          <cell r="BC34">
            <v>33.695537043746626</v>
          </cell>
          <cell r="BD34">
            <v>36.315904388158508</v>
          </cell>
          <cell r="BE34">
            <v>40.984830450008978</v>
          </cell>
        </row>
        <row r="35">
          <cell r="B35">
            <v>60</v>
          </cell>
          <cell r="C35">
            <v>2047.5</v>
          </cell>
          <cell r="D35">
            <v>1024</v>
          </cell>
          <cell r="F35">
            <v>33</v>
          </cell>
          <cell r="G35">
            <v>8.8491553067593287</v>
          </cell>
          <cell r="I35">
            <v>33</v>
          </cell>
          <cell r="J35">
            <v>46.082812923199413</v>
          </cell>
          <cell r="K35">
            <v>0.96</v>
          </cell>
          <cell r="N35">
            <v>42</v>
          </cell>
          <cell r="P35">
            <v>8.189586839976279</v>
          </cell>
          <cell r="Q35">
            <v>7.1593368155072632</v>
          </cell>
          <cell r="R35">
            <v>5.7507278790313432</v>
          </cell>
          <cell r="S35">
            <v>4.1128105110360869</v>
          </cell>
          <cell r="T35">
            <v>2.2488605462574864</v>
          </cell>
          <cell r="W35">
            <v>0.61539913968593574</v>
          </cell>
          <cell r="X35">
            <v>0.47208649492091936</v>
          </cell>
          <cell r="Y35">
            <v>0.27004565910125056</v>
          </cell>
          <cell r="Z35">
            <v>0.18862386351566007</v>
          </cell>
          <cell r="AA35">
            <v>0.1303602464862772</v>
          </cell>
          <cell r="AD35">
            <v>50.435397692903535</v>
          </cell>
          <cell r="AE35">
            <v>52.531873649668931</v>
          </cell>
          <cell r="AF35">
            <v>55.16126875478686</v>
          </cell>
          <cell r="AG35">
            <v>60.073599602135708</v>
          </cell>
          <cell r="AH35">
            <v>68.907246632964004</v>
          </cell>
          <cell r="AM35">
            <v>39.220797956048642</v>
          </cell>
          <cell r="AN35">
            <v>31.376638364838914</v>
          </cell>
          <cell r="AO35">
            <v>23.532478773629183</v>
          </cell>
          <cell r="AP35">
            <v>15.688319182419457</v>
          </cell>
          <cell r="AQ35">
            <v>7.8441595912097286</v>
          </cell>
          <cell r="AT35">
            <v>5.8631183849359374</v>
          </cell>
          <cell r="AU35">
            <v>4.6904947079487478</v>
          </cell>
          <cell r="AV35">
            <v>3.5178710309615617</v>
          </cell>
          <cell r="AW35">
            <v>2.3452473539743739</v>
          </cell>
          <cell r="AX35">
            <v>1.1726236769871869</v>
          </cell>
          <cell r="BA35">
            <v>30.728880502070336</v>
          </cell>
          <cell r="BB35">
            <v>32.113552950216736</v>
          </cell>
          <cell r="BC35">
            <v>33.903140691603731</v>
          </cell>
          <cell r="BD35">
            <v>36.526331209747774</v>
          </cell>
          <cell r="BE35">
            <v>41.188041754455355</v>
          </cell>
        </row>
        <row r="36">
          <cell r="F36">
            <v>34</v>
          </cell>
          <cell r="G36">
            <v>9.5560632861831518</v>
          </cell>
          <cell r="I36">
            <v>34</v>
          </cell>
          <cell r="J36">
            <v>54.110931329932889</v>
          </cell>
          <cell r="K36">
            <v>0.98</v>
          </cell>
          <cell r="N36">
            <v>43</v>
          </cell>
          <cell r="P36">
            <v>8.8491553067593287</v>
          </cell>
          <cell r="Q36">
            <v>7.537710490297596</v>
          </cell>
          <cell r="R36">
            <v>6.0475127366393249</v>
          </cell>
          <cell r="S36">
            <v>4.3705978060084325</v>
          </cell>
          <cell r="T36">
            <v>2.4052004123771855</v>
          </cell>
          <cell r="W36">
            <v>0.6595684667830497</v>
          </cell>
          <cell r="X36">
            <v>0.37837367479033279</v>
          </cell>
          <cell r="Y36">
            <v>0.29678485760798168</v>
          </cell>
          <cell r="Z36">
            <v>0.25778729497234565</v>
          </cell>
          <cell r="AA36">
            <v>0.15633986611969908</v>
          </cell>
          <cell r="AD36">
            <v>50.870795385807064</v>
          </cell>
          <cell r="AE36">
            <v>53.048138376211348</v>
          </cell>
          <cell r="AF36">
            <v>55.606492987343437</v>
          </cell>
          <cell r="AG36">
            <v>60.370372191392605</v>
          </cell>
          <cell r="AH36">
            <v>69.563838547318468</v>
          </cell>
          <cell r="AM36">
            <v>46.082812923199413</v>
          </cell>
          <cell r="AN36">
            <v>36.866250338559531</v>
          </cell>
          <cell r="AO36">
            <v>27.649687753919647</v>
          </cell>
          <cell r="AP36">
            <v>18.433125169279766</v>
          </cell>
          <cell r="AQ36">
            <v>9.2165625846398829</v>
          </cell>
          <cell r="AT36">
            <v>6.8620149671507704</v>
          </cell>
          <cell r="AU36">
            <v>5.489611973720617</v>
          </cell>
          <cell r="AV36">
            <v>4.1172089802904637</v>
          </cell>
          <cell r="AW36">
            <v>2.7448059868603085</v>
          </cell>
          <cell r="AX36">
            <v>1.3724029934301543</v>
          </cell>
          <cell r="BA36">
            <v>30.928573790308786</v>
          </cell>
          <cell r="BB36">
            <v>32.295715187691279</v>
          </cell>
          <cell r="BC36">
            <v>34.09469189131628</v>
          </cell>
          <cell r="BD36">
            <v>36.73675803133704</v>
          </cell>
          <cell r="BE36">
            <v>41.389172829914081</v>
          </cell>
        </row>
        <row r="37">
          <cell r="F37">
            <v>35</v>
          </cell>
          <cell r="G37">
            <v>10.313708498984759</v>
          </cell>
          <cell r="I37">
            <v>35</v>
          </cell>
          <cell r="J37">
            <v>63.5</v>
          </cell>
          <cell r="K37">
            <v>1</v>
          </cell>
          <cell r="N37">
            <v>44</v>
          </cell>
          <cell r="P37">
            <v>9.5560632861831518</v>
          </cell>
          <cell r="Q37">
            <v>8.1360322818563358</v>
          </cell>
          <cell r="R37">
            <v>6.5994173054380845</v>
          </cell>
          <cell r="S37">
            <v>4.8181671088935447</v>
          </cell>
          <cell r="T37">
            <v>2.6699640821595723</v>
          </cell>
          <cell r="W37">
            <v>0.70690797942382311</v>
          </cell>
          <cell r="X37">
            <v>0.59832179155873977</v>
          </cell>
          <cell r="Y37">
            <v>0.5519045687987596</v>
          </cell>
          <cell r="Z37">
            <v>0.44756930288511221</v>
          </cell>
          <cell r="AA37">
            <v>0.26476366978238675</v>
          </cell>
          <cell r="AD37">
            <v>51.285688244217212</v>
          </cell>
          <cell r="AE37">
            <v>53.487941976053115</v>
          </cell>
          <cell r="AF37">
            <v>56.067799114486526</v>
          </cell>
          <cell r="AG37">
            <v>60.667144780649494</v>
          </cell>
          <cell r="AH37">
            <v>70.198275619023235</v>
          </cell>
          <cell r="AM37">
            <v>54.110931329932889</v>
          </cell>
          <cell r="AN37">
            <v>43.288745063946315</v>
          </cell>
          <cell r="AO37">
            <v>32.466558797959735</v>
          </cell>
          <cell r="AP37">
            <v>21.644372531973158</v>
          </cell>
          <cell r="AQ37">
            <v>10.822186265986579</v>
          </cell>
          <cell r="AT37">
            <v>8.0281184067334763</v>
          </cell>
          <cell r="AU37">
            <v>6.4224947253867839</v>
          </cell>
          <cell r="AV37">
            <v>4.8168710440400879</v>
          </cell>
          <cell r="AW37">
            <v>3.2112473626933919</v>
          </cell>
          <cell r="AX37">
            <v>1.605623681346696</v>
          </cell>
          <cell r="BA37">
            <v>31.109552696486158</v>
          </cell>
          <cell r="BB37">
            <v>32.477877425165822</v>
          </cell>
          <cell r="BC37">
            <v>34.272203285175834</v>
          </cell>
          <cell r="BD37">
            <v>36.947184852926306</v>
          </cell>
          <cell r="BE37">
            <v>41.590303905372799</v>
          </cell>
        </row>
        <row r="38">
          <cell r="F38">
            <v>36</v>
          </cell>
          <cell r="G38">
            <v>11.125732532083184</v>
          </cell>
          <cell r="I38">
            <v>36</v>
          </cell>
          <cell r="J38">
            <v>73.746861667008318</v>
          </cell>
          <cell r="K38">
            <v>1.01</v>
          </cell>
          <cell r="N38">
            <v>45</v>
          </cell>
          <cell r="P38">
            <v>10.313708498984759</v>
          </cell>
          <cell r="Q38">
            <v>8.8862912427252692</v>
          </cell>
          <cell r="R38">
            <v>7.2515684456361837</v>
          </cell>
          <cell r="S38">
            <v>5.3259990688757295</v>
          </cell>
          <cell r="T38">
            <v>2.9662225643080169</v>
          </cell>
          <cell r="W38">
            <v>0.75764521280160757</v>
          </cell>
          <cell r="X38">
            <v>0.7502589608689334</v>
          </cell>
          <cell r="Y38">
            <v>0.65215114019809928</v>
          </cell>
          <cell r="Z38">
            <v>0.50783195998218478</v>
          </cell>
          <cell r="AA38">
            <v>0.29625848214844464</v>
          </cell>
          <cell r="AD38">
            <v>51.691928656135211</v>
          </cell>
          <cell r="AE38">
            <v>53.927745575894882</v>
          </cell>
          <cell r="AF38">
            <v>56.651469481409478</v>
          </cell>
          <cell r="AG38">
            <v>60.963917369906383</v>
          </cell>
          <cell r="AH38">
            <v>70.772987558221033</v>
          </cell>
          <cell r="AM38">
            <v>63.5</v>
          </cell>
          <cell r="AN38">
            <v>50.800000000000004</v>
          </cell>
          <cell r="AO38">
            <v>38.1</v>
          </cell>
          <cell r="AP38">
            <v>25.400000000000002</v>
          </cell>
          <cell r="AQ38">
            <v>12.700000000000001</v>
          </cell>
          <cell r="AT38">
            <v>9.3890686700671111</v>
          </cell>
          <cell r="AU38">
            <v>7.5112549360536889</v>
          </cell>
          <cell r="AV38">
            <v>5.6334412020402667</v>
          </cell>
          <cell r="AW38">
            <v>3.7556274680268444</v>
          </cell>
          <cell r="AX38">
            <v>1.8778137340134222</v>
          </cell>
          <cell r="BA38">
            <v>31.280110398778046</v>
          </cell>
          <cell r="BB38">
            <v>32.660039662640372</v>
          </cell>
          <cell r="BC38">
            <v>34.449714679035388</v>
          </cell>
          <cell r="BD38">
            <v>37.135950591746003</v>
          </cell>
          <cell r="BE38">
            <v>41.791434980831518</v>
          </cell>
        </row>
        <row r="39">
          <cell r="F39">
            <v>37</v>
          </cell>
          <cell r="G39">
            <v>11.996038341699768</v>
          </cell>
          <cell r="I39">
            <v>37</v>
          </cell>
          <cell r="J39">
            <v>85.62747641525452</v>
          </cell>
          <cell r="K39">
            <v>1.02</v>
          </cell>
          <cell r="N39">
            <v>46</v>
          </cell>
          <cell r="P39">
            <v>11.125732532083184</v>
          </cell>
          <cell r="Q39">
            <v>9.6193083472391212</v>
          </cell>
          <cell r="R39">
            <v>7.8848066454873527</v>
          </cell>
          <cell r="S39">
            <v>5.8009569422281722</v>
          </cell>
          <cell r="T39">
            <v>3.2887665364837888</v>
          </cell>
          <cell r="W39">
            <v>0.81202403309842452</v>
          </cell>
          <cell r="X39">
            <v>0.73301710451385205</v>
          </cell>
          <cell r="Y39">
            <v>0.63323819985116891</v>
          </cell>
          <cell r="Z39">
            <v>0.47495787335244266</v>
          </cell>
          <cell r="AA39">
            <v>0.32254397217577191</v>
          </cell>
          <cell r="AD39">
            <v>52.091594979242075</v>
          </cell>
          <cell r="AE39">
            <v>54.284769295211881</v>
          </cell>
          <cell r="AF39">
            <v>57.205033089813689</v>
          </cell>
          <cell r="AG39">
            <v>61.354439936010067</v>
          </cell>
          <cell r="AH39">
            <v>71.137985816455995</v>
          </cell>
          <cell r="AM39">
            <v>73.746861667008318</v>
          </cell>
          <cell r="AN39">
            <v>58.997489333606659</v>
          </cell>
          <cell r="AO39">
            <v>44.248117000204992</v>
          </cell>
          <cell r="AP39">
            <v>29.498744666803329</v>
          </cell>
          <cell r="AQ39">
            <v>14.749372333401665</v>
          </cell>
          <cell r="AT39">
            <v>10.246861667008318</v>
          </cell>
          <cell r="AU39">
            <v>8.1974893336066543</v>
          </cell>
          <cell r="AV39">
            <v>6.1481170002049907</v>
          </cell>
          <cell r="AW39">
            <v>4.0987446668033272</v>
          </cell>
          <cell r="AX39">
            <v>2.0493723334016636</v>
          </cell>
          <cell r="BA39">
            <v>31.450668101069933</v>
          </cell>
          <cell r="BB39">
            <v>32.842201900114915</v>
          </cell>
          <cell r="BC39">
            <v>34.627226072894942</v>
          </cell>
          <cell r="BD39">
            <v>37.317457773889828</v>
          </cell>
          <cell r="BE39">
            <v>41.992566056290244</v>
          </cell>
        </row>
        <row r="40">
          <cell r="F40">
            <v>38</v>
          </cell>
          <cell r="G40">
            <v>12.928809012737984</v>
          </cell>
          <cell r="I40">
            <v>38</v>
          </cell>
          <cell r="J40">
            <v>99.401036064365428</v>
          </cell>
          <cell r="K40">
            <v>1.03</v>
          </cell>
          <cell r="N40">
            <v>47</v>
          </cell>
          <cell r="P40">
            <v>11.996038341699768</v>
          </cell>
          <cell r="Q40">
            <v>10.405363657590378</v>
          </cell>
          <cell r="R40">
            <v>8.5483769222952546</v>
          </cell>
          <cell r="S40">
            <v>6.3686967556084069</v>
          </cell>
          <cell r="T40">
            <v>3.5496277453089613</v>
          </cell>
          <cell r="W40">
            <v>0.87030580961658366</v>
          </cell>
          <cell r="X40">
            <v>0.78605531035125686</v>
          </cell>
          <cell r="Y40">
            <v>0.66357027680790193</v>
          </cell>
          <cell r="Z40">
            <v>0.56773981338023471</v>
          </cell>
          <cell r="AA40">
            <v>0.2608612088251725</v>
          </cell>
          <cell r="AD40">
            <v>52.470630686057078</v>
          </cell>
          <cell r="AE40">
            <v>54.625519783653523</v>
          </cell>
          <cell r="AF40">
            <v>57.713971662376316</v>
          </cell>
          <cell r="AG40">
            <v>61.75793862803247</v>
          </cell>
          <cell r="AH40">
            <v>71.366062350204004</v>
          </cell>
          <cell r="AM40">
            <v>85.62747641525452</v>
          </cell>
          <cell r="AN40">
            <v>68.501981132203625</v>
          </cell>
          <cell r="AO40">
            <v>51.376485849152708</v>
          </cell>
          <cell r="AP40">
            <v>34.250990566101812</v>
          </cell>
          <cell r="AQ40">
            <v>17.125495283050906</v>
          </cell>
          <cell r="AT40">
            <v>11.880614748246202</v>
          </cell>
          <cell r="AU40">
            <v>9.5044917985969661</v>
          </cell>
          <cell r="AV40">
            <v>7.1283688489477157</v>
          </cell>
          <cell r="AW40">
            <v>4.7522458992984831</v>
          </cell>
          <cell r="AX40">
            <v>2.3761229496492415</v>
          </cell>
          <cell r="BA40">
            <v>31.621225803361821</v>
          </cell>
          <cell r="BB40">
            <v>33.02082518821102</v>
          </cell>
          <cell r="BC40">
            <v>34.804737466754489</v>
          </cell>
          <cell r="BD40">
            <v>37.498964956033646</v>
          </cell>
          <cell r="BE40">
            <v>42.167148737437564</v>
          </cell>
        </row>
        <row r="41">
          <cell r="F41">
            <v>39</v>
          </cell>
          <cell r="G41">
            <v>13.928527864588917</v>
          </cell>
          <cell r="I41">
            <v>39</v>
          </cell>
          <cell r="J41">
            <v>115.36769098598003</v>
          </cell>
          <cell r="K41">
            <v>1.04</v>
          </cell>
          <cell r="N41">
            <v>48</v>
          </cell>
          <cell r="P41">
            <v>12.928809012737984</v>
          </cell>
          <cell r="Q41">
            <v>11.235135032069309</v>
          </cell>
          <cell r="R41">
            <v>9.3061567273688013</v>
          </cell>
          <cell r="S41">
            <v>6.9492348443466661</v>
          </cell>
          <cell r="T41">
            <v>3.7273756383723611</v>
          </cell>
          <cell r="W41">
            <v>0.93277067103821665</v>
          </cell>
          <cell r="X41">
            <v>0.82977137447893057</v>
          </cell>
          <cell r="Y41">
            <v>0.7577798050735467</v>
          </cell>
          <cell r="Z41">
            <v>0.58053808873825918</v>
          </cell>
          <cell r="AA41">
            <v>0.17774789306339978</v>
          </cell>
          <cell r="AD41">
            <v>52.849666392872081</v>
          </cell>
          <cell r="AE41">
            <v>54.966270272095166</v>
          </cell>
          <cell r="AF41">
            <v>58.16855882677487</v>
          </cell>
          <cell r="AG41">
            <v>62.2093327228473</v>
          </cell>
          <cell r="AH41">
            <v>71.594138883952013</v>
          </cell>
          <cell r="AM41">
            <v>99.401036064365428</v>
          </cell>
          <cell r="AN41">
            <v>79.520828851492354</v>
          </cell>
          <cell r="AO41">
            <v>59.640621638619251</v>
          </cell>
          <cell r="AP41">
            <v>39.760414425746177</v>
          </cell>
          <cell r="AQ41">
            <v>19.880207212873088</v>
          </cell>
          <cell r="AT41">
            <v>13.773559649110908</v>
          </cell>
          <cell r="AU41">
            <v>11.018847719288729</v>
          </cell>
          <cell r="AV41">
            <v>8.2641357894665433</v>
          </cell>
          <cell r="AW41">
            <v>5.5094238596443645</v>
          </cell>
          <cell r="AX41">
            <v>2.7547119298221823</v>
          </cell>
          <cell r="BA41">
            <v>31.791783505653711</v>
          </cell>
          <cell r="BB41">
            <v>33.176527924103851</v>
          </cell>
          <cell r="BC41">
            <v>34.982248860614042</v>
          </cell>
          <cell r="BD41">
            <v>37.680472138177471</v>
          </cell>
          <cell r="BE41">
            <v>42.340712512072891</v>
          </cell>
        </row>
        <row r="42">
          <cell r="F42">
            <v>40</v>
          </cell>
          <cell r="G42">
            <v>15</v>
          </cell>
          <cell r="I42">
            <v>40</v>
          </cell>
          <cell r="J42">
            <v>133.875</v>
          </cell>
          <cell r="K42">
            <v>1.05</v>
          </cell>
          <cell r="N42">
            <v>49</v>
          </cell>
          <cell r="P42">
            <v>13.928527864588917</v>
          </cell>
          <cell r="Q42">
            <v>12.162390531359042</v>
          </cell>
          <cell r="R42">
            <v>10.144146843780108</v>
          </cell>
          <cell r="S42">
            <v>7.311084276122723</v>
          </cell>
          <cell r="T42">
            <v>3.9264520050276155</v>
          </cell>
          <cell r="W42">
            <v>0.99971885185093257</v>
          </cell>
          <cell r="X42">
            <v>0.92725549928973372</v>
          </cell>
          <cell r="Y42">
            <v>0.83799011641130683</v>
          </cell>
          <cell r="Z42">
            <v>0.361849431776057</v>
          </cell>
          <cell r="AA42">
            <v>0.19907636665525441</v>
          </cell>
          <cell r="AD42">
            <v>53.213386604241784</v>
          </cell>
          <cell r="AE42">
            <v>55.257132688405825</v>
          </cell>
          <cell r="AF42">
            <v>58.55340472097587</v>
          </cell>
          <cell r="AG42">
            <v>62.732541853410567</v>
          </cell>
          <cell r="AH42">
            <v>71.822215417700022</v>
          </cell>
          <cell r="AM42">
            <v>115.36769098598003</v>
          </cell>
          <cell r="AN42">
            <v>92.294152788784032</v>
          </cell>
          <cell r="AO42">
            <v>69.220614591588017</v>
          </cell>
          <cell r="AP42">
            <v>46.147076394392016</v>
          </cell>
          <cell r="AQ42">
            <v>23.073538197196008</v>
          </cell>
          <cell r="AT42">
            <v>15.966654921614605</v>
          </cell>
          <cell r="AU42">
            <v>12.773323937291678</v>
          </cell>
          <cell r="AV42">
            <v>9.579992952968766</v>
          </cell>
          <cell r="AW42">
            <v>6.3866619686458392</v>
          </cell>
          <cell r="AX42">
            <v>3.1933309843229196</v>
          </cell>
          <cell r="BA42">
            <v>31.962341207945599</v>
          </cell>
          <cell r="BB42">
            <v>33.332230659996682</v>
          </cell>
          <cell r="BC42">
            <v>35.146386283795508</v>
          </cell>
          <cell r="BD42">
            <v>37.861979320321296</v>
          </cell>
          <cell r="BE42">
            <v>42.51427628670821</v>
          </cell>
        </row>
        <row r="43">
          <cell r="F43">
            <v>41</v>
          </cell>
          <cell r="G43">
            <v>16.148375400580683</v>
          </cell>
          <cell r="I43">
            <v>41</v>
          </cell>
          <cell r="J43">
            <v>155.32539280599755</v>
          </cell>
          <cell r="K43">
            <v>1.06</v>
          </cell>
          <cell r="N43">
            <v>50</v>
          </cell>
          <cell r="P43">
            <v>15</v>
          </cell>
          <cell r="Q43">
            <v>13.2105</v>
          </cell>
          <cell r="R43">
            <v>10.761000000000001</v>
          </cell>
          <cell r="S43">
            <v>7.6785000000000005</v>
          </cell>
          <cell r="T43">
            <v>4.1625000000000005</v>
          </cell>
          <cell r="W43">
            <v>1.0714721354110832</v>
          </cell>
          <cell r="X43">
            <v>1.0481094686409573</v>
          </cell>
          <cell r="Y43">
            <v>0.6168531562198929</v>
          </cell>
          <cell r="Z43">
            <v>0.3674157238772775</v>
          </cell>
          <cell r="AA43">
            <v>0.23604799497238504</v>
          </cell>
          <cell r="AD43">
            <v>53.567039423670657</v>
          </cell>
          <cell r="AE43">
            <v>55.542514331703835</v>
          </cell>
          <cell r="AF43">
            <v>58.938250615176869</v>
          </cell>
          <cell r="AG43">
            <v>63.240856030880181</v>
          </cell>
          <cell r="AH43">
            <v>72.058777002132175</v>
          </cell>
          <cell r="AM43">
            <v>133.875</v>
          </cell>
          <cell r="AN43">
            <v>107.10000000000001</v>
          </cell>
          <cell r="AO43">
            <v>80.325000000000003</v>
          </cell>
          <cell r="AP43">
            <v>53.550000000000004</v>
          </cell>
          <cell r="AQ43">
            <v>26.775000000000002</v>
          </cell>
          <cell r="AT43">
            <v>18.507309014019967</v>
          </cell>
          <cell r="AU43">
            <v>14.805847211215976</v>
          </cell>
          <cell r="AV43">
            <v>11.104385408411986</v>
          </cell>
          <cell r="AW43">
            <v>7.4029236056079881</v>
          </cell>
          <cell r="AX43">
            <v>3.7014618028039941</v>
          </cell>
          <cell r="BA43">
            <v>32.113552950216736</v>
          </cell>
          <cell r="BB43">
            <v>33.487933395889513</v>
          </cell>
          <cell r="BC43">
            <v>35.309037710234961</v>
          </cell>
          <cell r="BD43">
            <v>38.037513426486328</v>
          </cell>
          <cell r="BE43">
            <v>42.687840061343536</v>
          </cell>
        </row>
        <row r="44">
          <cell r="F44">
            <v>42</v>
          </cell>
          <cell r="G44">
            <v>17.379173679952558</v>
          </cell>
          <cell r="I44">
            <v>42</v>
          </cell>
          <cell r="J44">
            <v>180.18480345945557</v>
          </cell>
          <cell r="K44">
            <v>1.07</v>
          </cell>
          <cell r="N44">
            <v>51</v>
          </cell>
          <cell r="P44">
            <v>16.148375400580683</v>
          </cell>
          <cell r="Q44">
            <v>14.086227861926529</v>
          </cell>
          <cell r="R44">
            <v>11.274795704685433</v>
          </cell>
          <cell r="S44">
            <v>8.0435057870292379</v>
          </cell>
          <cell r="T44">
            <v>4.5651457257441592</v>
          </cell>
          <cell r="W44">
            <v>1.148375400580683</v>
          </cell>
          <cell r="X44">
            <v>0.87572786192652963</v>
          </cell>
          <cell r="Y44">
            <v>0.51379570468543179</v>
          </cell>
          <cell r="Z44">
            <v>0.36500578702923736</v>
          </cell>
          <cell r="AA44">
            <v>0.40264572574415869</v>
          </cell>
          <cell r="AD44">
            <v>53.920692243099523</v>
          </cell>
          <cell r="AE44">
            <v>55.827895975001844</v>
          </cell>
          <cell r="AF44">
            <v>59.30682446743139</v>
          </cell>
          <cell r="AG44">
            <v>63.733593429382751</v>
          </cell>
          <cell r="AH44">
            <v>72.325333668247211</v>
          </cell>
          <cell r="AM44">
            <v>155.32539280599755</v>
          </cell>
          <cell r="AN44">
            <v>124.26031424479805</v>
          </cell>
          <cell r="AO44">
            <v>93.195235683598526</v>
          </cell>
          <cell r="AP44">
            <v>62.130157122399027</v>
          </cell>
          <cell r="AQ44">
            <v>31.065078561199513</v>
          </cell>
          <cell r="AT44">
            <v>21.450392805997552</v>
          </cell>
          <cell r="AU44">
            <v>17.160314244798045</v>
          </cell>
          <cell r="AV44">
            <v>12.870235683598523</v>
          </cell>
          <cell r="AW44">
            <v>8.5801571223990223</v>
          </cell>
          <cell r="AX44">
            <v>4.2900785611995111</v>
          </cell>
          <cell r="BA44">
            <v>32.259282740196369</v>
          </cell>
          <cell r="BB44">
            <v>33.643636131782344</v>
          </cell>
          <cell r="BC44">
            <v>35.471689136674414</v>
          </cell>
          <cell r="BD44">
            <v>38.194089742081125</v>
          </cell>
          <cell r="BE44">
            <v>42.861403835978855</v>
          </cell>
        </row>
        <row r="45">
          <cell r="F45">
            <v>43</v>
          </cell>
          <cell r="G45">
            <v>18.698310613518661</v>
          </cell>
          <cell r="I45">
            <v>43</v>
          </cell>
          <cell r="J45">
            <v>208.99265815439742</v>
          </cell>
          <cell r="K45">
            <v>1.08</v>
          </cell>
          <cell r="N45">
            <v>52</v>
          </cell>
          <cell r="P45">
            <v>17.379173679952558</v>
          </cell>
          <cell r="Q45">
            <v>14.775773462695664</v>
          </cell>
          <cell r="R45">
            <v>11.826527689207715</v>
          </cell>
          <cell r="S45">
            <v>8.689586839976279</v>
          </cell>
          <cell r="T45">
            <v>4.9217819861625642</v>
          </cell>
          <cell r="W45">
            <v>1.230798279371875</v>
          </cell>
          <cell r="X45">
            <v>0.68954560076913474</v>
          </cell>
          <cell r="Y45">
            <v>0.55173198452228256</v>
          </cell>
          <cell r="Z45">
            <v>0.6460810529470411</v>
          </cell>
          <cell r="AA45">
            <v>0.35663626041840502</v>
          </cell>
          <cell r="AD45">
            <v>54.255972994404218</v>
          </cell>
          <cell r="AE45">
            <v>56.150297798615675</v>
          </cell>
          <cell r="AF45">
            <v>59.672288448329063</v>
          </cell>
          <cell r="AG45">
            <v>64.150893101555013</v>
          </cell>
          <cell r="AH45">
            <v>72.591890334362247</v>
          </cell>
          <cell r="AM45">
            <v>180.18480345945557</v>
          </cell>
          <cell r="AN45">
            <v>144.14784276756447</v>
          </cell>
          <cell r="AO45">
            <v>108.11088207567333</v>
          </cell>
          <cell r="AP45">
            <v>72.073921383782235</v>
          </cell>
          <cell r="AQ45">
            <v>36.036960691891117</v>
          </cell>
          <cell r="AT45">
            <v>24.859410653458013</v>
          </cell>
          <cell r="AU45">
            <v>19.887528522766416</v>
          </cell>
          <cell r="AV45">
            <v>14.915646392074805</v>
          </cell>
          <cell r="AW45">
            <v>9.9437642613832082</v>
          </cell>
          <cell r="AX45">
            <v>4.9718821306916041</v>
          </cell>
          <cell r="BA45">
            <v>32.405012530176009</v>
          </cell>
          <cell r="BB45">
            <v>33.799338867675175</v>
          </cell>
          <cell r="BC45">
            <v>35.634340563113874</v>
          </cell>
          <cell r="BD45">
            <v>38.35066605767593</v>
          </cell>
          <cell r="BE45">
            <v>43.030177309109042</v>
          </cell>
        </row>
        <row r="46">
          <cell r="F46">
            <v>44</v>
          </cell>
          <cell r="G46">
            <v>20.112126572366307</v>
          </cell>
          <cell r="I46">
            <v>44</v>
          </cell>
          <cell r="J46">
            <v>242.37342918215046</v>
          </cell>
          <cell r="K46">
            <v>1.0900000000000001</v>
          </cell>
          <cell r="N46">
            <v>53</v>
          </cell>
          <cell r="P46">
            <v>18.698310613518661</v>
          </cell>
          <cell r="Q46">
            <v>15.895433852552213</v>
          </cell>
          <cell r="R46">
            <v>13.120604557506045</v>
          </cell>
          <cell r="S46">
            <v>9.8053940857291852</v>
          </cell>
          <cell r="T46">
            <v>5.3252788627301149</v>
          </cell>
          <cell r="W46">
            <v>1.319136933566103</v>
          </cell>
          <cell r="X46">
            <v>1.1196603898565485</v>
          </cell>
          <cell r="Y46">
            <v>1.2940768682983297</v>
          </cell>
          <cell r="Z46">
            <v>1.1158072457529062</v>
          </cell>
          <cell r="AA46">
            <v>0.40349687656755062</v>
          </cell>
          <cell r="AD46">
            <v>54.585942742481357</v>
          </cell>
          <cell r="AE46">
            <v>56.528944819949388</v>
          </cell>
          <cell r="AF46">
            <v>60.02341346161797</v>
          </cell>
          <cell r="AG46">
            <v>64.479397508165817</v>
          </cell>
          <cell r="AH46">
            <v>72.858447000477298</v>
          </cell>
          <cell r="AM46">
            <v>208.99265815439742</v>
          </cell>
          <cell r="AN46">
            <v>167.19412652351795</v>
          </cell>
          <cell r="AO46">
            <v>125.39559489263844</v>
          </cell>
          <cell r="AP46">
            <v>83.597063261758976</v>
          </cell>
          <cell r="AQ46">
            <v>41.798531630879488</v>
          </cell>
          <cell r="AT46">
            <v>28.807854694941852</v>
          </cell>
          <cell r="AU46">
            <v>23.046283755953482</v>
          </cell>
          <cell r="AV46">
            <v>17.284712816965111</v>
          </cell>
          <cell r="AW46">
            <v>11.523141877976741</v>
          </cell>
          <cell r="AX46">
            <v>5.7615709389883705</v>
          </cell>
          <cell r="BA46">
            <v>32.550742320155642</v>
          </cell>
          <cell r="BB46">
            <v>33.955041603568006</v>
          </cell>
          <cell r="BC46">
            <v>35.796991989553327</v>
          </cell>
          <cell r="BD46">
            <v>38.507242373270728</v>
          </cell>
          <cell r="BE46">
            <v>43.179964142847631</v>
          </cell>
        </row>
        <row r="47">
          <cell r="F47">
            <v>45</v>
          </cell>
          <cell r="G47">
            <v>21.627416997969519</v>
          </cell>
          <cell r="I47">
            <v>45</v>
          </cell>
          <cell r="J47">
            <v>281.05</v>
          </cell>
          <cell r="K47">
            <v>1.1000000000000001</v>
          </cell>
          <cell r="N47">
            <v>54</v>
          </cell>
          <cell r="P47">
            <v>20.112126572366307</v>
          </cell>
          <cell r="Q47">
            <v>17.65643591788038</v>
          </cell>
          <cell r="R47">
            <v>14.705986949714243</v>
          </cell>
          <cell r="S47">
            <v>10.583001002379151</v>
          </cell>
          <cell r="T47">
            <v>5.7621242629829466</v>
          </cell>
          <cell r="W47">
            <v>1.4138159588476462</v>
          </cell>
          <cell r="X47">
            <v>1.7610020653281673</v>
          </cell>
          <cell r="Y47">
            <v>1.5853823922081975</v>
          </cell>
          <cell r="Z47">
            <v>0.77760691664996529</v>
          </cell>
          <cell r="AA47">
            <v>0.43684540025283169</v>
          </cell>
          <cell r="AD47">
            <v>54.915912490558505</v>
          </cell>
          <cell r="AE47">
            <v>56.907591841283093</v>
          </cell>
          <cell r="AF47">
            <v>60.250068462759955</v>
          </cell>
          <cell r="AG47">
            <v>64.807901914776622</v>
          </cell>
          <cell r="AH47">
            <v>73.157556954461811</v>
          </cell>
          <cell r="AM47">
            <v>242.37342918215046</v>
          </cell>
          <cell r="AN47">
            <v>193.89874334572039</v>
          </cell>
          <cell r="AO47">
            <v>145.42405750929026</v>
          </cell>
          <cell r="AP47">
            <v>96.949371672860195</v>
          </cell>
          <cell r="AQ47">
            <v>48.474685836430098</v>
          </cell>
          <cell r="AT47">
            <v>33.380771027753042</v>
          </cell>
          <cell r="AU47">
            <v>26.704616822202439</v>
          </cell>
          <cell r="AV47">
            <v>20.028462616651822</v>
          </cell>
          <cell r="AW47">
            <v>13.35230841110122</v>
          </cell>
          <cell r="AX47">
            <v>6.6761542055506098</v>
          </cell>
          <cell r="BA47">
            <v>32.696472110135275</v>
          </cell>
          <cell r="BB47">
            <v>34.09469189131628</v>
          </cell>
          <cell r="BC47">
            <v>35.95964341599278</v>
          </cell>
          <cell r="BD47">
            <v>38.663818688865533</v>
          </cell>
          <cell r="BE47">
            <v>43.329750976586219</v>
          </cell>
        </row>
        <row r="48">
          <cell r="F48">
            <v>46</v>
          </cell>
          <cell r="G48">
            <v>23.251465064166357</v>
          </cell>
          <cell r="I48">
            <v>46</v>
          </cell>
          <cell r="J48">
            <v>325.85912455595718</v>
          </cell>
          <cell r="K48">
            <v>1.1100000000000001</v>
          </cell>
          <cell r="N48">
            <v>55</v>
          </cell>
          <cell r="P48">
            <v>21.627416997969519</v>
          </cell>
          <cell r="Q48">
            <v>19.194332585697946</v>
          </cell>
          <cell r="R48">
            <v>15.489556053945769</v>
          </cell>
          <cell r="S48">
            <v>11.151096204153083</v>
          </cell>
          <cell r="T48">
            <v>6.1313727189243581</v>
          </cell>
          <cell r="W48">
            <v>1.5152904256032116</v>
          </cell>
          <cell r="X48">
            <v>1.5378966678175665</v>
          </cell>
          <cell r="Y48">
            <v>0.78356910423152648</v>
          </cell>
          <cell r="Z48">
            <v>0.56809520177393225</v>
          </cell>
          <cell r="AA48">
            <v>0.36924845594141154</v>
          </cell>
          <cell r="AD48">
            <v>55.229416240679981</v>
          </cell>
          <cell r="AE48">
            <v>57.30787242822354</v>
          </cell>
          <cell r="AF48">
            <v>60.476723463901948</v>
          </cell>
          <cell r="AG48">
            <v>65.095258610696206</v>
          </cell>
          <cell r="AH48">
            <v>73.493529951490316</v>
          </cell>
          <cell r="AM48">
            <v>281.05</v>
          </cell>
          <cell r="AN48">
            <v>224.84000000000003</v>
          </cell>
          <cell r="AO48">
            <v>168.63</v>
          </cell>
          <cell r="AP48">
            <v>112.42000000000002</v>
          </cell>
          <cell r="AQ48">
            <v>56.210000000000008</v>
          </cell>
          <cell r="AT48">
            <v>38.676570817849552</v>
          </cell>
          <cell r="AU48">
            <v>30.941256654279641</v>
          </cell>
          <cell r="AV48">
            <v>23.205942490709731</v>
          </cell>
          <cell r="AW48">
            <v>15.470628327139821</v>
          </cell>
          <cell r="AX48">
            <v>7.7353141635699103</v>
          </cell>
          <cell r="BA48">
            <v>32.842201900114915</v>
          </cell>
          <cell r="BB48">
            <v>34.227825436710944</v>
          </cell>
          <cell r="BC48">
            <v>36.105477566569242</v>
          </cell>
          <cell r="BD48">
            <v>38.82039500446033</v>
          </cell>
          <cell r="BE48">
            <v>43.479537810324807</v>
          </cell>
        </row>
        <row r="49">
          <cell r="F49">
            <v>47</v>
          </cell>
          <cell r="G49">
            <v>24.992076683399535</v>
          </cell>
          <cell r="I49">
            <v>47</v>
          </cell>
          <cell r="J49">
            <v>377.76930817680426</v>
          </cell>
          <cell r="K49">
            <v>1.1200000000000001</v>
          </cell>
          <cell r="N49">
            <v>56</v>
          </cell>
          <cell r="P49">
            <v>23.251465064166357</v>
          </cell>
          <cell r="Q49">
            <v>20.13344359906165</v>
          </cell>
          <cell r="R49">
            <v>16.245798640333035</v>
          </cell>
          <cell r="S49">
            <v>11.748965296923259</v>
          </cell>
          <cell r="T49">
            <v>6.4918090459152467</v>
          </cell>
          <cell r="W49">
            <v>1.6240480661968384</v>
          </cell>
          <cell r="X49">
            <v>0.93911101336370351</v>
          </cell>
          <cell r="Y49">
            <v>0.75624258638726616</v>
          </cell>
          <cell r="Z49">
            <v>0.59786909277017664</v>
          </cell>
          <cell r="AA49">
            <v>0.36043632699088857</v>
          </cell>
          <cell r="AD49">
            <v>55.537288901845052</v>
          </cell>
          <cell r="AE49">
            <v>57.71513710511573</v>
          </cell>
          <cell r="AF49">
            <v>60.703378465043933</v>
          </cell>
          <cell r="AG49">
            <v>65.324667871667671</v>
          </cell>
          <cell r="AH49">
            <v>73.829502948518822</v>
          </cell>
          <cell r="AM49">
            <v>325.85912455595718</v>
          </cell>
          <cell r="AN49">
            <v>260.68729964476574</v>
          </cell>
          <cell r="AO49">
            <v>195.51547473357431</v>
          </cell>
          <cell r="AP49">
            <v>130.34364982238287</v>
          </cell>
          <cell r="AQ49">
            <v>65.171824911191436</v>
          </cell>
          <cell r="AT49">
            <v>44.809124555957169</v>
          </cell>
          <cell r="AU49">
            <v>35.847299644765712</v>
          </cell>
          <cell r="AV49">
            <v>26.885474733574313</v>
          </cell>
          <cell r="AW49">
            <v>17.923649822382856</v>
          </cell>
          <cell r="AX49">
            <v>8.9618249111914281</v>
          </cell>
          <cell r="BA49">
            <v>32.987931690094548</v>
          </cell>
          <cell r="BB49">
            <v>34.360958982105608</v>
          </cell>
          <cell r="BC49">
            <v>36.245762114295424</v>
          </cell>
          <cell r="BD49">
            <v>38.976971320055128</v>
          </cell>
          <cell r="BE49">
            <v>43.629324644063402</v>
          </cell>
        </row>
        <row r="50">
          <cell r="F50">
            <v>48</v>
          </cell>
          <cell r="G50">
            <v>26.857618025475972</v>
          </cell>
          <cell r="I50">
            <v>48</v>
          </cell>
          <cell r="J50">
            <v>437.90148836012787</v>
          </cell>
          <cell r="K50">
            <v>1.1299999999999999</v>
          </cell>
          <cell r="N50">
            <v>57</v>
          </cell>
          <cell r="P50">
            <v>24.992076683399535</v>
          </cell>
          <cell r="Q50">
            <v>21.383220810316644</v>
          </cell>
          <cell r="R50">
            <v>17.277022611234099</v>
          </cell>
          <cell r="S50">
            <v>12.623497932785105</v>
          </cell>
          <cell r="T50">
            <v>6.9902838483468503</v>
          </cell>
          <cell r="W50">
            <v>1.740611619233178</v>
          </cell>
          <cell r="X50">
            <v>1.2497772112549939</v>
          </cell>
          <cell r="Y50">
            <v>1.0312239709010633</v>
          </cell>
          <cell r="Z50">
            <v>0.87453263586184526</v>
          </cell>
          <cell r="AA50">
            <v>0.49847480243160369</v>
          </cell>
          <cell r="AD50">
            <v>55.845161563010116</v>
          </cell>
          <cell r="AE50">
            <v>58.088209904658896</v>
          </cell>
          <cell r="AF50">
            <v>60.930033466185925</v>
          </cell>
          <cell r="AG50">
            <v>65.554077132639136</v>
          </cell>
          <cell r="AH50">
            <v>74.138509756598154</v>
          </cell>
          <cell r="AM50">
            <v>377.76930817680426</v>
          </cell>
          <cell r="AN50">
            <v>302.21544654144344</v>
          </cell>
          <cell r="AO50">
            <v>226.66158490608254</v>
          </cell>
          <cell r="AP50">
            <v>151.10772327072172</v>
          </cell>
          <cell r="AQ50">
            <v>75.55386163536086</v>
          </cell>
          <cell r="AT50">
            <v>51.910183620847079</v>
          </cell>
          <cell r="AU50">
            <v>41.528146896677697</v>
          </cell>
          <cell r="AV50">
            <v>31.14611017250823</v>
          </cell>
          <cell r="AW50">
            <v>20.764073448338848</v>
          </cell>
          <cell r="AX50">
            <v>10.382036724169424</v>
          </cell>
          <cell r="BA50">
            <v>33.114246829746719</v>
          </cell>
          <cell r="BB50">
            <v>34.494092527500278</v>
          </cell>
          <cell r="BC50">
            <v>36.386046662021599</v>
          </cell>
          <cell r="BD50">
            <v>39.115214427575864</v>
          </cell>
          <cell r="BE50">
            <v>43.77911147780199</v>
          </cell>
        </row>
        <row r="51">
          <cell r="F51">
            <v>49</v>
          </cell>
          <cell r="G51">
            <v>28.857055729177837</v>
          </cell>
          <cell r="I51">
            <v>49</v>
          </cell>
          <cell r="J51">
            <v>507.55295278468168</v>
          </cell>
          <cell r="K51">
            <v>1.1399999999999999</v>
          </cell>
          <cell r="N51">
            <v>58</v>
          </cell>
          <cell r="P51">
            <v>26.857618025475972</v>
          </cell>
          <cell r="Q51">
            <v>23.027721695043098</v>
          </cell>
          <cell r="R51">
            <v>18.808389903240823</v>
          </cell>
          <cell r="S51">
            <v>13.761843476253887</v>
          </cell>
          <cell r="T51">
            <v>7.6409923282479131</v>
          </cell>
          <cell r="W51">
            <v>1.8655413420764368</v>
          </cell>
          <cell r="X51">
            <v>1.6445008847264546</v>
          </cell>
          <cell r="Y51">
            <v>1.5313672920067241</v>
          </cell>
          <cell r="Z51">
            <v>1.1383455434687821</v>
          </cell>
          <cell r="AA51">
            <v>0.65070847990106273</v>
          </cell>
          <cell r="AD51">
            <v>56.142785979989682</v>
          </cell>
          <cell r="AE51">
            <v>58.381708722488803</v>
          </cell>
          <cell r="AF51">
            <v>61.1340488429</v>
          </cell>
          <cell r="AG51">
            <v>65.783486393610602</v>
          </cell>
          <cell r="AH51">
            <v>74.419732129360852</v>
          </cell>
          <cell r="AM51">
            <v>437.90148836012787</v>
          </cell>
          <cell r="AN51">
            <v>350.32119068810232</v>
          </cell>
          <cell r="AO51">
            <v>262.74089301607671</v>
          </cell>
          <cell r="AP51">
            <v>175.16059534405116</v>
          </cell>
          <cell r="AQ51">
            <v>87.58029767202558</v>
          </cell>
          <cell r="AT51">
            <v>60.132180183323612</v>
          </cell>
          <cell r="AU51">
            <v>48.105744146658878</v>
          </cell>
          <cell r="AV51">
            <v>36.079308109994173</v>
          </cell>
          <cell r="AW51">
            <v>24.052872073329439</v>
          </cell>
          <cell r="AX51">
            <v>12.02643603666472</v>
          </cell>
          <cell r="BA51">
            <v>33.238809018460984</v>
          </cell>
          <cell r="BB51">
            <v>34.627226072894942</v>
          </cell>
          <cell r="BC51">
            <v>36.526331209747774</v>
          </cell>
          <cell r="BD51">
            <v>39.250296194358178</v>
          </cell>
          <cell r="BE51">
            <v>43.928898311540578</v>
          </cell>
        </row>
        <row r="52">
          <cell r="F52">
            <v>50</v>
          </cell>
          <cell r="G52">
            <v>31</v>
          </cell>
          <cell r="I52">
            <v>50</v>
          </cell>
          <cell r="J52">
            <v>588.22499999999991</v>
          </cell>
          <cell r="K52">
            <v>1.1499999999999999</v>
          </cell>
          <cell r="N52">
            <v>59</v>
          </cell>
          <cell r="P52">
            <v>28.857055729177837</v>
          </cell>
          <cell r="Q52">
            <v>24.944038972301321</v>
          </cell>
          <cell r="R52">
            <v>20.384624167091225</v>
          </cell>
          <cell r="S52">
            <v>14.953726278859955</v>
          </cell>
          <cell r="T52">
            <v>8.1780895936489983</v>
          </cell>
          <cell r="W52">
            <v>1.9994377037018651</v>
          </cell>
          <cell r="X52">
            <v>1.9163172772582229</v>
          </cell>
          <cell r="Y52">
            <v>1.5762342638504023</v>
          </cell>
          <cell r="Z52">
            <v>1.1918828026060684</v>
          </cell>
          <cell r="AA52">
            <v>0.53709726540108527</v>
          </cell>
          <cell r="AD52">
            <v>56.430041330048923</v>
          </cell>
          <cell r="AE52">
            <v>58.675207540318702</v>
          </cell>
          <cell r="AF52">
            <v>61.32795488562742</v>
          </cell>
          <cell r="AG52">
            <v>66.011798229103718</v>
          </cell>
          <cell r="AH52">
            <v>74.700954502123551</v>
          </cell>
          <cell r="AM52">
            <v>507.55295278468168</v>
          </cell>
          <cell r="AN52">
            <v>406.04236222774534</v>
          </cell>
          <cell r="AO52">
            <v>304.53177167080901</v>
          </cell>
          <cell r="AP52">
            <v>203.02118111387267</v>
          </cell>
          <cell r="AQ52">
            <v>101.51059055693634</v>
          </cell>
          <cell r="AT52">
            <v>69.651464424553808</v>
          </cell>
          <cell r="AU52">
            <v>55.721171539643024</v>
          </cell>
          <cell r="AV52">
            <v>41.790878654732296</v>
          </cell>
          <cell r="AW52">
            <v>27.860585769821512</v>
          </cell>
          <cell r="AX52">
            <v>13.930292884910756</v>
          </cell>
          <cell r="BA52">
            <v>33.363371207175248</v>
          </cell>
          <cell r="BB52">
            <v>34.760359618289606</v>
          </cell>
          <cell r="BC52">
            <v>36.666615757473956</v>
          </cell>
          <cell r="BD52">
            <v>39.385377961140485</v>
          </cell>
          <cell r="BE52">
            <v>44.067911160744309</v>
          </cell>
        </row>
        <row r="53">
          <cell r="F53">
            <v>51</v>
          </cell>
          <cell r="G53">
            <v>33.296750801161366</v>
          </cell>
          <cell r="N53">
            <v>60</v>
          </cell>
          <cell r="P53">
            <v>31</v>
          </cell>
          <cell r="Q53">
            <v>26.796399999999998</v>
          </cell>
          <cell r="R53">
            <v>21.9573</v>
          </cell>
          <cell r="S53">
            <v>16.008399999999998</v>
          </cell>
          <cell r="T53">
            <v>8.6490000000000009</v>
          </cell>
          <cell r="W53">
            <v>2.1429442708221629</v>
          </cell>
          <cell r="X53">
            <v>1.8523610276986773</v>
          </cell>
          <cell r="Y53">
            <v>1.5726758329087751</v>
          </cell>
          <cell r="Z53">
            <v>1.054673721140043</v>
          </cell>
          <cell r="AA53">
            <v>0.47091040635100256</v>
          </cell>
          <cell r="AD53">
            <v>56.717296680108156</v>
          </cell>
          <cell r="AE53">
            <v>58.968706358148609</v>
          </cell>
          <cell r="AF53">
            <v>61.521860928354847</v>
          </cell>
          <cell r="AG53">
            <v>66.221684668154097</v>
          </cell>
          <cell r="AH53">
            <v>74.98217687488625</v>
          </cell>
          <cell r="AM53">
            <v>588.22499999999991</v>
          </cell>
          <cell r="AN53">
            <v>470.57999999999993</v>
          </cell>
          <cell r="AO53">
            <v>352.93499999999995</v>
          </cell>
          <cell r="AP53">
            <v>235.28999999999996</v>
          </cell>
          <cell r="AQ53">
            <v>117.64499999999998</v>
          </cell>
          <cell r="AT53">
            <v>80.67204721531823</v>
          </cell>
          <cell r="AU53">
            <v>64.537637772254584</v>
          </cell>
          <cell r="AV53">
            <v>48.403228329190938</v>
          </cell>
          <cell r="AW53">
            <v>32.268818886127292</v>
          </cell>
          <cell r="AX53">
            <v>16.134409443063646</v>
          </cell>
          <cell r="BA53">
            <v>33.487933395889513</v>
          </cell>
          <cell r="BB53">
            <v>34.893493163684269</v>
          </cell>
          <cell r="BC53">
            <v>36.806900305200131</v>
          </cell>
          <cell r="BD53">
            <v>39.520459727922798</v>
          </cell>
          <cell r="BE53">
            <v>44.197188392263818</v>
          </cell>
        </row>
        <row r="54">
          <cell r="F54">
            <v>52</v>
          </cell>
          <cell r="G54">
            <v>35.758347359905123</v>
          </cell>
          <cell r="N54">
            <v>61</v>
          </cell>
          <cell r="P54">
            <v>33.296750801161366</v>
          </cell>
          <cell r="Q54">
            <v>28.874942294767134</v>
          </cell>
          <cell r="R54">
            <v>23.63070404358422</v>
          </cell>
          <cell r="S54">
            <v>16.934727457470672</v>
          </cell>
          <cell r="T54">
            <v>9.1532767952392593</v>
          </cell>
          <cell r="W54">
            <v>2.296750801161366</v>
          </cell>
          <cell r="X54">
            <v>2.0785422947671357</v>
          </cell>
          <cell r="Y54">
            <v>1.6734040435842203</v>
          </cell>
          <cell r="Z54">
            <v>0.92632745747067347</v>
          </cell>
          <cell r="AA54">
            <v>0.50427679523925839</v>
          </cell>
          <cell r="AD54">
            <v>57.004247194324648</v>
          </cell>
          <cell r="AE54">
            <v>59.257563032030397</v>
          </cell>
          <cell r="AF54">
            <v>61.715766971082274</v>
          </cell>
          <cell r="AG54">
            <v>66.431571107204476</v>
          </cell>
          <cell r="AH54">
            <v>75.381498984017568</v>
          </cell>
          <cell r="BA54">
            <v>33.612495584603778</v>
          </cell>
          <cell r="BB54">
            <v>35.024397713965918</v>
          </cell>
          <cell r="BC54">
            <v>36.947184852926306</v>
          </cell>
          <cell r="BD54">
            <v>39.655541494705105</v>
          </cell>
          <cell r="BE54">
            <v>44.326465623783335</v>
          </cell>
        </row>
        <row r="55">
          <cell r="F55">
            <v>53</v>
          </cell>
          <cell r="G55">
            <v>38.396621227037308</v>
          </cell>
          <cell r="N55">
            <v>62</v>
          </cell>
          <cell r="P55">
            <v>35.758347359905123</v>
          </cell>
          <cell r="Q55">
            <v>30.988183822093781</v>
          </cell>
          <cell r="R55">
            <v>24.970053961421748</v>
          </cell>
          <cell r="S55">
            <v>17.897052853632513</v>
          </cell>
          <cell r="T55">
            <v>9.9515480702615946</v>
          </cell>
          <cell r="W55">
            <v>2.4615965587437572</v>
          </cell>
          <cell r="X55">
            <v>2.1132415273266467</v>
          </cell>
          <cell r="Y55">
            <v>1.3393499178375272</v>
          </cell>
          <cell r="Z55">
            <v>0.96232539616184098</v>
          </cell>
          <cell r="AA55">
            <v>0.7982712750223353</v>
          </cell>
          <cell r="AD55">
            <v>57.27226591292537</v>
          </cell>
          <cell r="AE55">
            <v>59.545865675696753</v>
          </cell>
          <cell r="AF55">
            <v>61.909673013809702</v>
          </cell>
          <cell r="AG55">
            <v>66.641457546254856</v>
          </cell>
          <cell r="AH55">
            <v>75.788812408219002</v>
          </cell>
          <cell r="BA55">
            <v>33.737057773318043</v>
          </cell>
          <cell r="BB55">
            <v>35.146386283795508</v>
          </cell>
          <cell r="BC55">
            <v>37.075448197698059</v>
          </cell>
          <cell r="BD55">
            <v>39.790623261487418</v>
          </cell>
          <cell r="BE55">
            <v>44.455742855302844</v>
          </cell>
        </row>
        <row r="56">
          <cell r="F56">
            <v>54</v>
          </cell>
          <cell r="G56">
            <v>41.224253144732614</v>
          </cell>
          <cell r="N56">
            <v>63</v>
          </cell>
          <cell r="P56">
            <v>38.396621227037308</v>
          </cell>
          <cell r="Q56">
            <v>32.89054574308016</v>
          </cell>
          <cell r="R56">
            <v>26.416875404201665</v>
          </cell>
          <cell r="S56">
            <v>19.205989937764059</v>
          </cell>
          <cell r="T56">
            <v>10.866243807251557</v>
          </cell>
          <cell r="W56">
            <v>2.6382738671321846</v>
          </cell>
          <cell r="X56">
            <v>1.9023619209863796</v>
          </cell>
          <cell r="Y56">
            <v>1.4468214427799175</v>
          </cell>
          <cell r="Z56">
            <v>1.3089370841315464</v>
          </cell>
          <cell r="AA56">
            <v>0.91469573698996243</v>
          </cell>
          <cell r="AD56">
            <v>57.540284631526099</v>
          </cell>
          <cell r="AE56">
            <v>59.834168319363108</v>
          </cell>
          <cell r="AF56">
            <v>62.200932409293415</v>
          </cell>
          <cell r="AG56">
            <v>66.851343985305235</v>
          </cell>
          <cell r="AH56">
            <v>76.177489805676132</v>
          </cell>
          <cell r="BA56">
            <v>33.861619962032307</v>
          </cell>
          <cell r="BB56">
            <v>35.268374853625097</v>
          </cell>
          <cell r="BC56">
            <v>37.196452985793947</v>
          </cell>
          <cell r="BD56">
            <v>39.925705028269732</v>
          </cell>
          <cell r="BE56">
            <v>44.585020086822361</v>
          </cell>
        </row>
        <row r="57">
          <cell r="F57">
            <v>55</v>
          </cell>
          <cell r="G57">
            <v>44.254833995939045</v>
          </cell>
          <cell r="N57">
            <v>64</v>
          </cell>
          <cell r="P57">
            <v>41.224253144732614</v>
          </cell>
          <cell r="Q57">
            <v>35.164287932456922</v>
          </cell>
          <cell r="R57">
            <v>28.547795302727337</v>
          </cell>
          <cell r="S57">
            <v>21.25110249610966</v>
          </cell>
          <cell r="T57">
            <v>11.571647857726445</v>
          </cell>
          <cell r="W57">
            <v>2.8276319176953066</v>
          </cell>
          <cell r="X57">
            <v>2.2737421893767618</v>
          </cell>
          <cell r="Y57">
            <v>2.1309198985256721</v>
          </cell>
          <cell r="Z57">
            <v>2.0451125583456005</v>
          </cell>
          <cell r="AA57">
            <v>0.70540405047488797</v>
          </cell>
          <cell r="AD57">
            <v>57.80830335012682</v>
          </cell>
          <cell r="AE57">
            <v>60.108935523157008</v>
          </cell>
          <cell r="AF57">
            <v>62.577089613697083</v>
          </cell>
          <cell r="AG57">
            <v>67.095211388052903</v>
          </cell>
          <cell r="AH57">
            <v>76.546099996483719</v>
          </cell>
          <cell r="BA57">
            <v>33.986182150746572</v>
          </cell>
          <cell r="BB57">
            <v>35.390363423454687</v>
          </cell>
          <cell r="BC57">
            <v>37.317457773889828</v>
          </cell>
          <cell r="BD57">
            <v>40.052446592012309</v>
          </cell>
          <cell r="BE57">
            <v>44.71429731834187</v>
          </cell>
        </row>
        <row r="58">
          <cell r="F58">
            <v>56</v>
          </cell>
          <cell r="G58">
            <v>47.502930128332721</v>
          </cell>
          <cell r="N58">
            <v>65</v>
          </cell>
          <cell r="P58">
            <v>44.254833995939045</v>
          </cell>
          <cell r="Q58">
            <v>38.098986587103923</v>
          </cell>
          <cell r="R58">
            <v>31.637780823696822</v>
          </cell>
          <cell r="S58">
            <v>22.901876592898454</v>
          </cell>
          <cell r="T58">
            <v>12.400204485662121</v>
          </cell>
          <cell r="W58">
            <v>3.0305808512064303</v>
          </cell>
          <cell r="X58">
            <v>2.9346986546470006</v>
          </cell>
          <cell r="Y58">
            <v>3.0899855209694849</v>
          </cell>
          <cell r="Z58">
            <v>1.6507740967887941</v>
          </cell>
          <cell r="AA58">
            <v>0.82855662793567575</v>
          </cell>
          <cell r="AD58">
            <v>58.071211008105138</v>
          </cell>
          <cell r="AE58">
            <v>60.365375078611351</v>
          </cell>
          <cell r="AF58">
            <v>62.953246818100745</v>
          </cell>
          <cell r="AG58">
            <v>67.42157821313657</v>
          </cell>
          <cell r="AH58">
            <v>76.914710187291305</v>
          </cell>
          <cell r="BA58">
            <v>34.09469189131628</v>
          </cell>
          <cell r="BB58">
            <v>35.512351993284277</v>
          </cell>
          <cell r="BC58">
            <v>37.438462561985709</v>
          </cell>
          <cell r="BD58">
            <v>40.168994574261895</v>
          </cell>
          <cell r="BE58">
            <v>44.843574549861387</v>
          </cell>
        </row>
        <row r="59">
          <cell r="F59">
            <v>57</v>
          </cell>
          <cell r="G59">
            <v>50.984153366799077</v>
          </cell>
          <cell r="N59">
            <v>66</v>
          </cell>
          <cell r="P59">
            <v>47.502930128332721</v>
          </cell>
          <cell r="Q59">
            <v>41.603066206393798</v>
          </cell>
          <cell r="R59">
            <v>33.883840060539733</v>
          </cell>
          <cell r="S59">
            <v>24.316749932693522</v>
          </cell>
          <cell r="T59">
            <v>13.139310473496831</v>
          </cell>
          <cell r="W59">
            <v>3.2480961323936768</v>
          </cell>
          <cell r="X59">
            <v>3.5040796192898753</v>
          </cell>
          <cell r="Y59">
            <v>2.2460592368429104</v>
          </cell>
          <cell r="Z59">
            <v>1.4148733397950686</v>
          </cell>
          <cell r="AA59">
            <v>0.73910598783471038</v>
          </cell>
          <cell r="AD59">
            <v>58.321281314909029</v>
          </cell>
          <cell r="AE59">
            <v>60.6218146340657</v>
          </cell>
          <cell r="AF59">
            <v>63.357894649038535</v>
          </cell>
          <cell r="AG59">
            <v>67.747945038220251</v>
          </cell>
          <cell r="AH59">
            <v>77.13664135760645</v>
          </cell>
          <cell r="BA59">
            <v>34.201198727632011</v>
          </cell>
          <cell r="BB59">
            <v>35.634340563113874</v>
          </cell>
          <cell r="BC59">
            <v>37.55946735008159</v>
          </cell>
          <cell r="BD59">
            <v>40.28554255651148</v>
          </cell>
          <cell r="BE59">
            <v>44.972851781380903</v>
          </cell>
        </row>
        <row r="60">
          <cell r="F60">
            <v>58</v>
          </cell>
          <cell r="G60">
            <v>54.715236050951923</v>
          </cell>
          <cell r="N60">
            <v>67</v>
          </cell>
          <cell r="P60">
            <v>50.984153366799077</v>
          </cell>
          <cell r="Q60">
            <v>44.244048291708239</v>
          </cell>
          <cell r="R60">
            <v>35.59713588069912</v>
          </cell>
          <cell r="S60">
            <v>25.548159252103016</v>
          </cell>
          <cell r="T60">
            <v>13.740229332352353</v>
          </cell>
          <cell r="W60">
            <v>3.481223238466356</v>
          </cell>
          <cell r="X60">
            <v>2.640982085314441</v>
          </cell>
          <cell r="Y60">
            <v>1.713295820159388</v>
          </cell>
          <cell r="Z60">
            <v>1.2314093194094937</v>
          </cell>
          <cell r="AA60">
            <v>0.60091885885552188</v>
          </cell>
          <cell r="AD60">
            <v>58.571351621712921</v>
          </cell>
          <cell r="AE60">
            <v>60.87825418952005</v>
          </cell>
          <cell r="AF60">
            <v>63.766586229760094</v>
          </cell>
          <cell r="AG60">
            <v>68.076239253487159</v>
          </cell>
          <cell r="AH60">
            <v>77.314416769447604</v>
          </cell>
          <cell r="BA60">
            <v>34.307705563947749</v>
          </cell>
          <cell r="BB60">
            <v>35.756329132943463</v>
          </cell>
          <cell r="BC60">
            <v>37.680472138177478</v>
          </cell>
          <cell r="BD60">
            <v>40.402090538761065</v>
          </cell>
          <cell r="BE60">
            <v>45.088151688727308</v>
          </cell>
        </row>
        <row r="61">
          <cell r="F61">
            <v>59</v>
          </cell>
          <cell r="G61">
            <v>58.714111458355703</v>
          </cell>
          <cell r="N61">
            <v>68</v>
          </cell>
          <cell r="P61">
            <v>54.715236050951923</v>
          </cell>
          <cell r="Q61">
            <v>46.699453969487465</v>
          </cell>
          <cell r="R61">
            <v>37.562009548978494</v>
          </cell>
          <cell r="S61">
            <v>26.859709377412297</v>
          </cell>
          <cell r="T61">
            <v>14.472179935476785</v>
          </cell>
          <cell r="W61">
            <v>3.7310826841528453</v>
          </cell>
          <cell r="X61">
            <v>2.4554056777792255</v>
          </cell>
          <cell r="Y61">
            <v>1.9648736682793739</v>
          </cell>
          <cell r="Z61">
            <v>1.3115501253092816</v>
          </cell>
          <cell r="AA61">
            <v>0.73195060312443161</v>
          </cell>
          <cell r="AD61">
            <v>58.821421928516813</v>
          </cell>
          <cell r="AE61">
            <v>61.08776612249833</v>
          </cell>
          <cell r="AF61">
            <v>64.110104594708261</v>
          </cell>
          <cell r="AG61">
            <v>68.411070894104071</v>
          </cell>
          <cell r="AH61">
            <v>77.492192181288758</v>
          </cell>
          <cell r="BA61">
            <v>34.41421240026348</v>
          </cell>
          <cell r="BB61">
            <v>35.878317702773053</v>
          </cell>
          <cell r="BC61">
            <v>37.801476926273359</v>
          </cell>
          <cell r="BD61">
            <v>40.518638521010644</v>
          </cell>
          <cell r="BE61">
            <v>45.199736104837825</v>
          </cell>
        </row>
        <row r="62">
          <cell r="F62">
            <v>60</v>
          </cell>
          <cell r="G62">
            <v>63</v>
          </cell>
          <cell r="N62">
            <v>69</v>
          </cell>
          <cell r="P62">
            <v>58.714111458355703</v>
          </cell>
          <cell r="Q62">
            <v>50.106622718560757</v>
          </cell>
          <cell r="R62">
            <v>40.160452237515301</v>
          </cell>
          <cell r="S62">
            <v>28.699457680844269</v>
          </cell>
          <cell r="T62">
            <v>16.064180895006121</v>
          </cell>
          <cell r="W62">
            <v>3.99887540740378</v>
          </cell>
          <cell r="X62">
            <v>3.4071687490732927</v>
          </cell>
          <cell r="Y62">
            <v>2.5984426885368066</v>
          </cell>
          <cell r="Z62">
            <v>1.8397483034319713</v>
          </cell>
          <cell r="AA62">
            <v>1.5920009595293365</v>
          </cell>
          <cell r="AD62">
            <v>59.066704614192936</v>
          </cell>
          <cell r="AE62">
            <v>61.254861524305603</v>
          </cell>
          <cell r="AF62">
            <v>64.366833160248703</v>
          </cell>
          <cell r="AG62">
            <v>68.745902534720969</v>
          </cell>
          <cell r="AH62">
            <v>77.669967593129911</v>
          </cell>
          <cell r="BA62">
            <v>34.520719236579211</v>
          </cell>
          <cell r="BB62">
            <v>36.000264155774609</v>
          </cell>
          <cell r="BC62">
            <v>37.922481714369241</v>
          </cell>
          <cell r="BD62">
            <v>40.635186503260229</v>
          </cell>
          <cell r="BE62">
            <v>45.31132052094835</v>
          </cell>
        </row>
        <row r="63">
          <cell r="F63">
            <v>61</v>
          </cell>
          <cell r="G63">
            <v>67.593501602322732</v>
          </cell>
          <cell r="N63">
            <v>70</v>
          </cell>
          <cell r="P63">
            <v>63</v>
          </cell>
          <cell r="Q63">
            <v>53.575200000000002</v>
          </cell>
          <cell r="R63">
            <v>42.896699999999996</v>
          </cell>
          <cell r="S63">
            <v>31.751999999999999</v>
          </cell>
          <cell r="T63">
            <v>17.715600000000002</v>
          </cell>
          <cell r="W63">
            <v>4.2858885416442973</v>
          </cell>
          <cell r="X63">
            <v>3.468577281439245</v>
          </cell>
          <cell r="Y63">
            <v>2.7362477624846946</v>
          </cell>
          <cell r="Z63">
            <v>3.0525423191557302</v>
          </cell>
          <cell r="AA63">
            <v>1.6514191049938809</v>
          </cell>
          <cell r="AD63">
            <v>59.300028460644697</v>
          </cell>
          <cell r="AE63">
            <v>61.421956926112884</v>
          </cell>
          <cell r="AF63">
            <v>64.623561725789159</v>
          </cell>
          <cell r="AG63">
            <v>69.083425768047817</v>
          </cell>
          <cell r="AH63">
            <v>77.847743004971065</v>
          </cell>
          <cell r="BA63">
            <v>34.627226072894942</v>
          </cell>
          <cell r="BB63">
            <v>36.105477566569242</v>
          </cell>
          <cell r="BC63">
            <v>38.037513426486328</v>
          </cell>
          <cell r="BD63">
            <v>40.751734485509814</v>
          </cell>
          <cell r="BE63">
            <v>45.422904937058867</v>
          </cell>
        </row>
        <row r="64">
          <cell r="F64">
            <v>62</v>
          </cell>
          <cell r="G64">
            <v>72.516694719810218</v>
          </cell>
          <cell r="N64">
            <v>71</v>
          </cell>
          <cell r="P64">
            <v>67.593501602322732</v>
          </cell>
          <cell r="Q64">
            <v>57.474754412455013</v>
          </cell>
          <cell r="R64">
            <v>47.308691771465675</v>
          </cell>
          <cell r="S64">
            <v>35.121583432566887</v>
          </cell>
          <cell r="T64">
            <v>18.980255249932224</v>
          </cell>
          <cell r="W64">
            <v>4.593501602322732</v>
          </cell>
          <cell r="X64">
            <v>3.8995544124550108</v>
          </cell>
          <cell r="Y64">
            <v>4.4119917714656793</v>
          </cell>
          <cell r="Z64">
            <v>3.3695834325668876</v>
          </cell>
          <cell r="AA64">
            <v>1.2646552499322219</v>
          </cell>
          <cell r="AD64">
            <v>59.533352307096465</v>
          </cell>
          <cell r="AE64">
            <v>61.589052327920164</v>
          </cell>
          <cell r="AF64">
            <v>64.880290291329601</v>
          </cell>
          <cell r="AG64">
            <v>69.429420344300951</v>
          </cell>
          <cell r="AH64">
            <v>78.024889835708279</v>
          </cell>
          <cell r="BA64">
            <v>34.733732909210673</v>
          </cell>
          <cell r="BB64">
            <v>36.210690977363875</v>
          </cell>
          <cell r="BC64">
            <v>38.14189763688286</v>
          </cell>
          <cell r="BD64">
            <v>40.8682824677594</v>
          </cell>
          <cell r="BE64">
            <v>45.534489353169384</v>
          </cell>
        </row>
        <row r="65">
          <cell r="F65">
            <v>63</v>
          </cell>
          <cell r="G65">
            <v>77.793242454074615</v>
          </cell>
          <cell r="N65">
            <v>72</v>
          </cell>
          <cell r="P65">
            <v>72.516694719810218</v>
          </cell>
          <cell r="Q65">
            <v>63.459359549305923</v>
          </cell>
          <cell r="R65">
            <v>52.465828629782692</v>
          </cell>
          <cell r="S65">
            <v>37.599906212221597</v>
          </cell>
          <cell r="T65">
            <v>20.384442885738654</v>
          </cell>
          <cell r="W65">
            <v>4.9231931174874859</v>
          </cell>
          <cell r="X65">
            <v>5.9846051368509094</v>
          </cell>
          <cell r="Y65">
            <v>5.157136858317017</v>
          </cell>
          <cell r="Z65">
            <v>2.4783227796547109</v>
          </cell>
          <cell r="AA65">
            <v>1.40418763580643</v>
          </cell>
          <cell r="AD65">
            <v>59.766676153548232</v>
          </cell>
          <cell r="AE65">
            <v>61.756147729727438</v>
          </cell>
          <cell r="AF65">
            <v>65.10358940429542</v>
          </cell>
          <cell r="AG65">
            <v>69.775414920554084</v>
          </cell>
          <cell r="AH65">
            <v>78.198286203761143</v>
          </cell>
          <cell r="BA65">
            <v>34.840239745526404</v>
          </cell>
          <cell r="BB65">
            <v>36.315904388158508</v>
          </cell>
          <cell r="BC65">
            <v>38.246281847279398</v>
          </cell>
          <cell r="BD65">
            <v>40.984830450008978</v>
          </cell>
          <cell r="BE65">
            <v>45.646073769279901</v>
          </cell>
        </row>
        <row r="66">
          <cell r="F66">
            <v>64</v>
          </cell>
          <cell r="G66">
            <v>83.4485062894652</v>
          </cell>
          <cell r="N66">
            <v>73</v>
          </cell>
          <cell r="P66">
            <v>77.793242454074615</v>
          </cell>
          <cell r="Q66">
            <v>68.691433086947882</v>
          </cell>
          <cell r="R66">
            <v>55.124291602957271</v>
          </cell>
          <cell r="S66">
            <v>39.511187842424498</v>
          </cell>
          <cell r="T66">
            <v>21.603183429496521</v>
          </cell>
          <cell r="W66">
            <v>5.2765477342643976</v>
          </cell>
          <cell r="X66">
            <v>5.2320735376419591</v>
          </cell>
          <cell r="Y66">
            <v>2.6584629731745792</v>
          </cell>
          <cell r="Z66">
            <v>1.9112816302029003</v>
          </cell>
          <cell r="AA66">
            <v>1.2187405437578676</v>
          </cell>
          <cell r="AD66">
            <v>60</v>
          </cell>
          <cell r="AE66">
            <v>61.923243131534718</v>
          </cell>
          <cell r="AF66">
            <v>65.29768209910732</v>
          </cell>
          <cell r="AG66">
            <v>70.107013411626909</v>
          </cell>
          <cell r="AH66">
            <v>78.371682571813992</v>
          </cell>
          <cell r="BA66">
            <v>34.946746581842135</v>
          </cell>
          <cell r="BB66">
            <v>36.421117798953141</v>
          </cell>
          <cell r="BC66">
            <v>38.35066605767593</v>
          </cell>
          <cell r="BD66">
            <v>41.087476216725996</v>
          </cell>
          <cell r="BE66">
            <v>45.757658185390426</v>
          </cell>
        </row>
        <row r="67">
          <cell r="F67">
            <v>65</v>
          </cell>
          <cell r="G67">
            <v>89.509667991878061</v>
          </cell>
          <cell r="N67">
            <v>74</v>
          </cell>
          <cell r="P67">
            <v>83.4485062894652</v>
          </cell>
          <cell r="Q67">
            <v>71.723991155795346</v>
          </cell>
          <cell r="R67">
            <v>57.57112448910204</v>
          </cell>
          <cell r="S67">
            <v>41.540666430895776</v>
          </cell>
          <cell r="T67">
            <v>22.739717963879269</v>
          </cell>
          <cell r="W67">
            <v>5.6552638353905849</v>
          </cell>
          <cell r="X67">
            <v>3.0325580688474645</v>
          </cell>
          <cell r="Y67">
            <v>2.4468328861447688</v>
          </cell>
          <cell r="Z67">
            <v>2.029478588471278</v>
          </cell>
          <cell r="AA67">
            <v>1.1365345343827471</v>
          </cell>
          <cell r="AD67">
            <v>60.217698846451768</v>
          </cell>
          <cell r="AE67">
            <v>62.103331967107202</v>
          </cell>
          <cell r="AF67">
            <v>65.491774793919205</v>
          </cell>
          <cell r="AG67">
            <v>70.411981811817583</v>
          </cell>
          <cell r="AH67">
            <v>78.545078939866855</v>
          </cell>
          <cell r="BA67">
            <v>35.048795427931836</v>
          </cell>
          <cell r="BB67">
            <v>36.526331209747774</v>
          </cell>
          <cell r="BC67">
            <v>38.455050268072462</v>
          </cell>
          <cell r="BD67">
            <v>41.188041754455355</v>
          </cell>
          <cell r="BE67">
            <v>45.869242601500943</v>
          </cell>
        </row>
        <row r="68">
          <cell r="F68">
            <v>66</v>
          </cell>
          <cell r="G68">
            <v>96.005860256665443</v>
          </cell>
          <cell r="N68">
            <v>75</v>
          </cell>
          <cell r="P68">
            <v>89.509667991878061</v>
          </cell>
          <cell r="Q68">
            <v>76.253286162280915</v>
          </cell>
          <cell r="R68">
            <v>61.466289010022663</v>
          </cell>
          <cell r="S68">
            <v>44.584765626754461</v>
          </cell>
          <cell r="T68">
            <v>24.87473673494291</v>
          </cell>
          <cell r="W68">
            <v>6.0611617024128606</v>
          </cell>
          <cell r="X68">
            <v>4.5292950064855688</v>
          </cell>
          <cell r="Y68">
            <v>3.8951645209206234</v>
          </cell>
          <cell r="Z68">
            <v>3.0440991958586849</v>
          </cell>
          <cell r="AA68">
            <v>2.1350187710636419</v>
          </cell>
          <cell r="AD68">
            <v>60.435397692903535</v>
          </cell>
          <cell r="AE68">
            <v>62.294460779193948</v>
          </cell>
          <cell r="AF68">
            <v>65.685867488731091</v>
          </cell>
          <cell r="AG68">
            <v>70.716950212008257</v>
          </cell>
          <cell r="AH68">
            <v>78.718475307919704</v>
          </cell>
          <cell r="BA68">
            <v>35.146386283795508</v>
          </cell>
          <cell r="BB68">
            <v>36.631544620542407</v>
          </cell>
          <cell r="BC68">
            <v>38.559434478468994</v>
          </cell>
          <cell r="BD68">
            <v>41.288607292184714</v>
          </cell>
          <cell r="BE68">
            <v>45.98082701761146</v>
          </cell>
        </row>
        <row r="69">
          <cell r="F69">
            <v>67</v>
          </cell>
          <cell r="G69">
            <v>102.96830673359811</v>
          </cell>
          <cell r="N69">
            <v>76</v>
          </cell>
          <cell r="P69">
            <v>96.005860256665443</v>
          </cell>
          <cell r="Q69">
            <v>82.123412863551621</v>
          </cell>
          <cell r="R69">
            <v>66.618466432100149</v>
          </cell>
          <cell r="S69">
            <v>48.943787558848044</v>
          </cell>
          <cell r="T69">
            <v>27.256063726867318</v>
          </cell>
          <cell r="W69">
            <v>6.496192264787382</v>
          </cell>
          <cell r="X69">
            <v>5.8701267012707063</v>
          </cell>
          <cell r="Y69">
            <v>5.1521774220774859</v>
          </cell>
          <cell r="Z69">
            <v>4.359021932093583</v>
          </cell>
          <cell r="AA69">
            <v>2.3813269919244071</v>
          </cell>
          <cell r="AD69">
            <v>60.653096539355303</v>
          </cell>
          <cell r="AE69">
            <v>62.485589591280693</v>
          </cell>
          <cell r="AF69">
            <v>65.879960183542991</v>
          </cell>
          <cell r="AG69">
            <v>71.015360442378409</v>
          </cell>
          <cell r="AH69">
            <v>78.891871675972567</v>
          </cell>
          <cell r="BA69">
            <v>35.243977139659179</v>
          </cell>
          <cell r="BB69">
            <v>36.73675803133704</v>
          </cell>
          <cell r="BC69">
            <v>38.663818688865533</v>
          </cell>
          <cell r="BD69">
            <v>41.389172829914081</v>
          </cell>
          <cell r="BE69">
            <v>46.079770001861057</v>
          </cell>
        </row>
        <row r="70">
          <cell r="F70">
            <v>68</v>
          </cell>
          <cell r="G70">
            <v>110.43047210190386</v>
          </cell>
          <cell r="N70">
            <v>77</v>
          </cell>
          <cell r="P70">
            <v>102.96830673359811</v>
          </cell>
          <cell r="Q70">
            <v>88.532150129547659</v>
          </cell>
          <cell r="R70">
            <v>72.499984771126421</v>
          </cell>
          <cell r="S70">
            <v>53.708268792244773</v>
          </cell>
          <cell r="T70">
            <v>28.872313208100909</v>
          </cell>
          <cell r="W70">
            <v>6.9624464769326693</v>
          </cell>
          <cell r="X70">
            <v>6.408737265996038</v>
          </cell>
          <cell r="Y70">
            <v>5.8815183390262717</v>
          </cell>
          <cell r="Z70">
            <v>4.7644812333967295</v>
          </cell>
          <cell r="AA70">
            <v>1.6162494812335915</v>
          </cell>
          <cell r="AD70">
            <v>60.870795385807064</v>
          </cell>
          <cell r="AE70">
            <v>62.676718403367438</v>
          </cell>
          <cell r="AF70">
            <v>66.064869910439313</v>
          </cell>
          <cell r="AG70">
            <v>71.229080612973434</v>
          </cell>
          <cell r="AH70">
            <v>79.096282960363823</v>
          </cell>
          <cell r="BA70">
            <v>35.341567995522851</v>
          </cell>
          <cell r="BB70">
            <v>36.841971442131673</v>
          </cell>
          <cell r="BC70">
            <v>38.768202899262064</v>
          </cell>
          <cell r="BD70">
            <v>41.48973836764344</v>
          </cell>
          <cell r="BE70">
            <v>46.176090215954694</v>
          </cell>
        </row>
        <row r="71">
          <cell r="F71">
            <v>69</v>
          </cell>
          <cell r="G71">
            <v>118.42822291671132</v>
          </cell>
          <cell r="N71">
            <v>78</v>
          </cell>
          <cell r="P71">
            <v>110.43047210190386</v>
          </cell>
          <cell r="Q71">
            <v>95.599659698618169</v>
          </cell>
          <cell r="R71">
            <v>79.068218024963159</v>
          </cell>
          <cell r="S71">
            <v>56.772305707588771</v>
          </cell>
          <cell r="T71">
            <v>30.500896394545848</v>
          </cell>
          <cell r="W71">
            <v>7.4621653683057474</v>
          </cell>
          <cell r="X71">
            <v>7.0675095690705092</v>
          </cell>
          <cell r="Y71">
            <v>6.5682332538367376</v>
          </cell>
          <cell r="Z71">
            <v>3.0640369153439977</v>
          </cell>
          <cell r="AA71">
            <v>1.6285831864449385</v>
          </cell>
          <cell r="AD71">
            <v>61.082568038258209</v>
          </cell>
          <cell r="AE71">
            <v>62.867847215454184</v>
          </cell>
          <cell r="AF71">
            <v>66.234894033864151</v>
          </cell>
          <cell r="AG71">
            <v>71.442800783568472</v>
          </cell>
          <cell r="AH71">
            <v>79.352076065270751</v>
          </cell>
          <cell r="BA71">
            <v>35.439158851386523</v>
          </cell>
          <cell r="BB71">
            <v>36.947184852926306</v>
          </cell>
          <cell r="BC71">
            <v>38.872587109658596</v>
          </cell>
          <cell r="BD71">
            <v>41.590303905372799</v>
          </cell>
          <cell r="BE71">
            <v>46.272410430048332</v>
          </cell>
        </row>
        <row r="72">
          <cell r="F72">
            <v>70</v>
          </cell>
          <cell r="G72">
            <v>127</v>
          </cell>
          <cell r="N72">
            <v>79</v>
          </cell>
          <cell r="P72">
            <v>118.42822291671132</v>
          </cell>
          <cell r="Q72">
            <v>103.62469505212241</v>
          </cell>
          <cell r="R72">
            <v>83.847181825031612</v>
          </cell>
          <cell r="S72">
            <v>59.758881283772538</v>
          </cell>
          <cell r="T72">
            <v>32.153262521887129</v>
          </cell>
          <cell r="W72">
            <v>7.9977508148074605</v>
          </cell>
          <cell r="X72">
            <v>8.0250353535042365</v>
          </cell>
          <cell r="Y72">
            <v>4.7789638000684533</v>
          </cell>
          <cell r="Z72">
            <v>2.9865755761837676</v>
          </cell>
          <cell r="AA72">
            <v>1.6523661273412813</v>
          </cell>
          <cell r="AD72">
            <v>61.285688244217212</v>
          </cell>
          <cell r="AE72">
            <v>63.101751361737122</v>
          </cell>
          <cell r="AF72">
            <v>66.404918157288975</v>
          </cell>
          <cell r="AG72">
            <v>71.656520954163497</v>
          </cell>
          <cell r="AH72">
            <v>79.607869170177679</v>
          </cell>
          <cell r="BA72">
            <v>35.536749707250202</v>
          </cell>
          <cell r="BB72">
            <v>37.045197000674086</v>
          </cell>
          <cell r="BC72">
            <v>38.976971320055128</v>
          </cell>
          <cell r="BD72">
            <v>41.690869443102159</v>
          </cell>
          <cell r="BE72">
            <v>46.368730644141969</v>
          </cell>
        </row>
        <row r="73">
          <cell r="F73">
            <v>71</v>
          </cell>
          <cell r="G73">
            <v>136.18700320464549</v>
          </cell>
          <cell r="N73">
            <v>80</v>
          </cell>
          <cell r="P73">
            <v>127</v>
          </cell>
          <cell r="Q73">
            <v>109.7026</v>
          </cell>
          <cell r="R73">
            <v>87.744299999999996</v>
          </cell>
          <cell r="S73">
            <v>62.649100000000004</v>
          </cell>
          <cell r="T73">
            <v>33.655000000000001</v>
          </cell>
          <cell r="W73">
            <v>8.5717770832886799</v>
          </cell>
          <cell r="X73">
            <v>6.0779049478775988</v>
          </cell>
          <cell r="Y73">
            <v>3.8971181749683836</v>
          </cell>
          <cell r="Z73">
            <v>2.8902187162274657</v>
          </cell>
          <cell r="AA73">
            <v>1.5017374781128723</v>
          </cell>
          <cell r="AD73">
            <v>61.488808450176215</v>
          </cell>
          <cell r="AE73">
            <v>63.431505970650527</v>
          </cell>
          <cell r="AF73">
            <v>66.574942280713813</v>
          </cell>
          <cell r="AG73">
            <v>71.870241124758536</v>
          </cell>
          <cell r="AH73">
            <v>79.863662275084607</v>
          </cell>
          <cell r="BA73">
            <v>35.634340563113874</v>
          </cell>
          <cell r="BB73">
            <v>37.135950591746003</v>
          </cell>
          <cell r="BC73">
            <v>39.070187171981765</v>
          </cell>
          <cell r="BD73">
            <v>41.791434980831518</v>
          </cell>
          <cell r="BE73">
            <v>46.465050858235607</v>
          </cell>
        </row>
        <row r="74">
          <cell r="F74">
            <v>72</v>
          </cell>
          <cell r="G74">
            <v>146.03338943962044</v>
          </cell>
          <cell r="N74">
            <v>81</v>
          </cell>
          <cell r="P74">
            <v>136.18700320464549</v>
          </cell>
          <cell r="Q74">
            <v>115.69085922234635</v>
          </cell>
          <cell r="R74">
            <v>92.52544997723615</v>
          </cell>
          <cell r="S74">
            <v>65.928128251368875</v>
          </cell>
          <cell r="T74">
            <v>35.395002132887363</v>
          </cell>
          <cell r="W74">
            <v>9.1870032046454924</v>
          </cell>
          <cell r="X74">
            <v>5.9882592223463433</v>
          </cell>
          <cell r="Y74">
            <v>4.7811499772361543</v>
          </cell>
          <cell r="Z74">
            <v>3.2790282513688709</v>
          </cell>
          <cell r="AA74">
            <v>1.7400021328873621</v>
          </cell>
          <cell r="AD74">
            <v>61.691928656135218</v>
          </cell>
          <cell r="AE74">
            <v>63.761260579563938</v>
          </cell>
          <cell r="AF74">
            <v>66.744966404138637</v>
          </cell>
          <cell r="AG74">
            <v>72.048729939922126</v>
          </cell>
          <cell r="AH74">
            <v>80.122100130294115</v>
          </cell>
          <cell r="BA74">
            <v>35.731931418977545</v>
          </cell>
          <cell r="BB74">
            <v>37.226704182817912</v>
          </cell>
          <cell r="BC74">
            <v>39.160241683169971</v>
          </cell>
          <cell r="BD74">
            <v>41.892000518560877</v>
          </cell>
          <cell r="BE74">
            <v>46.561371072329244</v>
          </cell>
        </row>
        <row r="75">
          <cell r="F75">
            <v>73</v>
          </cell>
          <cell r="G75">
            <v>156.58648490814926</v>
          </cell>
          <cell r="N75">
            <v>82</v>
          </cell>
          <cell r="P75">
            <v>146.03338943962044</v>
          </cell>
          <cell r="Q75">
            <v>124.05536432895757</v>
          </cell>
          <cell r="R75">
            <v>99.112861412670384</v>
          </cell>
          <cell r="S75">
            <v>70.607143794056483</v>
          </cell>
          <cell r="T75">
            <v>39.779495283352603</v>
          </cell>
          <cell r="W75">
            <v>9.8463862349749434</v>
          </cell>
          <cell r="X75">
            <v>8.3645051066112188</v>
          </cell>
          <cell r="Y75">
            <v>6.5874114354342339</v>
          </cell>
          <cell r="Z75">
            <v>4.6790155426876083</v>
          </cell>
          <cell r="AA75">
            <v>4.3844931504652394</v>
          </cell>
          <cell r="AD75">
            <v>61.895048862094221</v>
          </cell>
          <cell r="AE75">
            <v>64.060938588413748</v>
          </cell>
          <cell r="AF75">
            <v>66.914990527563461</v>
          </cell>
          <cell r="AG75">
            <v>72.172770082816399</v>
          </cell>
          <cell r="AH75">
            <v>80.383556512080204</v>
          </cell>
          <cell r="BA75">
            <v>35.829522274841217</v>
          </cell>
          <cell r="BB75">
            <v>37.317457773889828</v>
          </cell>
          <cell r="BC75">
            <v>39.250296194358178</v>
          </cell>
          <cell r="BD75">
            <v>41.992566056290244</v>
          </cell>
          <cell r="BE75">
            <v>46.657691286422882</v>
          </cell>
        </row>
        <row r="76">
          <cell r="F76">
            <v>74</v>
          </cell>
          <cell r="G76">
            <v>167.89701257893043</v>
          </cell>
          <cell r="N76">
            <v>83</v>
          </cell>
          <cell r="P76">
            <v>156.58648490814926</v>
          </cell>
          <cell r="Q76">
            <v>132.84797379607383</v>
          </cell>
          <cell r="R76">
            <v>106.14997811923438</v>
          </cell>
          <cell r="S76">
            <v>78.669050017854175</v>
          </cell>
          <cell r="T76">
            <v>43.5310428044655</v>
          </cell>
          <cell r="W76">
            <v>10.553095468528824</v>
          </cell>
          <cell r="X76">
            <v>8.7926094671162645</v>
          </cell>
          <cell r="Y76">
            <v>7.0371167065639924</v>
          </cell>
          <cell r="Z76">
            <v>8.061906223797692</v>
          </cell>
          <cell r="AA76">
            <v>3.7515475211128972</v>
          </cell>
          <cell r="AD76">
            <v>62.091594979242075</v>
          </cell>
          <cell r="AE76">
            <v>64.281723500539826</v>
          </cell>
          <cell r="AF76">
            <v>67.076126289909311</v>
          </cell>
          <cell r="AG76">
            <v>72.296810225710658</v>
          </cell>
          <cell r="AH76">
            <v>80.645012893866308</v>
          </cell>
          <cell r="BA76">
            <v>35.927113130704889</v>
          </cell>
          <cell r="BB76">
            <v>37.408211364961737</v>
          </cell>
          <cell r="BC76">
            <v>39.340350705546385</v>
          </cell>
          <cell r="BD76">
            <v>42.080366850119908</v>
          </cell>
          <cell r="BE76">
            <v>46.754011500516519</v>
          </cell>
        </row>
        <row r="77">
          <cell r="F77">
            <v>75</v>
          </cell>
          <cell r="G77">
            <v>180.01933598375612</v>
          </cell>
          <cell r="N77">
            <v>84</v>
          </cell>
          <cell r="P77">
            <v>167.89701257893043</v>
          </cell>
          <cell r="Q77">
            <v>142.42703577070668</v>
          </cell>
          <cell r="R77">
            <v>118.2666556605986</v>
          </cell>
          <cell r="S77">
            <v>86.584489386954431</v>
          </cell>
          <cell r="T77">
            <v>46.507472484363731</v>
          </cell>
          <cell r="W77">
            <v>11.31052767078117</v>
          </cell>
          <cell r="X77">
            <v>9.5790619746328503</v>
          </cell>
          <cell r="Y77">
            <v>12.116677541364226</v>
          </cell>
          <cell r="Z77">
            <v>7.9154393691002554</v>
          </cell>
          <cell r="AA77">
            <v>2.9764296798982315</v>
          </cell>
          <cell r="AD77">
            <v>62.281112832649576</v>
          </cell>
          <cell r="AE77">
            <v>64.502508412665904</v>
          </cell>
          <cell r="AF77">
            <v>67.228374232598597</v>
          </cell>
          <cell r="AG77">
            <v>72.420850368604917</v>
          </cell>
          <cell r="AH77">
            <v>80.906469275652412</v>
          </cell>
          <cell r="BA77">
            <v>36.021306837933537</v>
          </cell>
          <cell r="BB77">
            <v>37.498964956033646</v>
          </cell>
          <cell r="BC77">
            <v>39.430405216734592</v>
          </cell>
          <cell r="BD77">
            <v>42.167148737437564</v>
          </cell>
          <cell r="BE77">
            <v>46.850331714610157</v>
          </cell>
        </row>
        <row r="78">
          <cell r="F78">
            <v>76</v>
          </cell>
          <cell r="G78">
            <v>193.01172051333091</v>
          </cell>
          <cell r="N78">
            <v>85</v>
          </cell>
          <cell r="P78">
            <v>180.01933598375612</v>
          </cell>
          <cell r="Q78">
            <v>158.9390717400583</v>
          </cell>
          <cell r="R78">
            <v>129.79394124428816</v>
          </cell>
          <cell r="S78">
            <v>92.67395416443766</v>
          </cell>
          <cell r="T78">
            <v>50.063377337082578</v>
          </cell>
          <cell r="W78">
            <v>12.122323404825693</v>
          </cell>
          <cell r="X78">
            <v>16.512035969351615</v>
          </cell>
          <cell r="Y78">
            <v>11.527285583689562</v>
          </cell>
          <cell r="Z78">
            <v>6.0894647774832293</v>
          </cell>
          <cell r="AA78">
            <v>3.5559048527188466</v>
          </cell>
          <cell r="AD78">
            <v>62.470630686057078</v>
          </cell>
          <cell r="AE78">
            <v>64.723293324791982</v>
          </cell>
          <cell r="AF78">
            <v>67.380622175287883</v>
          </cell>
          <cell r="AG78">
            <v>72.544890511499176</v>
          </cell>
          <cell r="AH78">
            <v>81.19433486712893</v>
          </cell>
          <cell r="BA78">
            <v>36.105477566569242</v>
          </cell>
          <cell r="BB78">
            <v>37.589718547105562</v>
          </cell>
          <cell r="BC78">
            <v>39.520459727922798</v>
          </cell>
          <cell r="BD78">
            <v>42.253930624755228</v>
          </cell>
          <cell r="BE78">
            <v>46.946651928703787</v>
          </cell>
        </row>
        <row r="79">
          <cell r="F79">
            <v>77</v>
          </cell>
          <cell r="G79">
            <v>206.93661346719625</v>
          </cell>
          <cell r="N79">
            <v>86</v>
          </cell>
          <cell r="P79">
            <v>193.01172051333091</v>
          </cell>
          <cell r="Q79">
            <v>169.03966482557522</v>
          </cell>
          <cell r="R79">
            <v>135.26261373574229</v>
          </cell>
          <cell r="S79">
            <v>96.563763772819456</v>
          </cell>
          <cell r="T79">
            <v>52.518489151677343</v>
          </cell>
          <cell r="W79">
            <v>12.992384529574792</v>
          </cell>
          <cell r="X79">
            <v>10.10059308551692</v>
          </cell>
          <cell r="Y79">
            <v>5.4686724914541287</v>
          </cell>
          <cell r="Z79">
            <v>3.8898096083817961</v>
          </cell>
          <cell r="AA79">
            <v>2.4551118145947655</v>
          </cell>
          <cell r="AD79">
            <v>62.660148539464579</v>
          </cell>
          <cell r="AE79">
            <v>64.94407823691806</v>
          </cell>
          <cell r="AF79">
            <v>67.532870117977168</v>
          </cell>
          <cell r="AG79">
            <v>72.668930654393435</v>
          </cell>
          <cell r="AH79">
            <v>81.496909780274763</v>
          </cell>
          <cell r="BA79">
            <v>36.189648295204947</v>
          </cell>
          <cell r="BB79">
            <v>37.680472138177471</v>
          </cell>
          <cell r="BC79">
            <v>39.610514239111005</v>
          </cell>
          <cell r="BD79">
            <v>42.340712512072891</v>
          </cell>
          <cell r="BE79">
            <v>47.037096473408994</v>
          </cell>
        </row>
        <row r="80">
          <cell r="F80">
            <v>78</v>
          </cell>
          <cell r="G80">
            <v>221.86094420380775</v>
          </cell>
          <cell r="N80">
            <v>87</v>
          </cell>
          <cell r="P80">
            <v>206.93661346719625</v>
          </cell>
          <cell r="Q80">
            <v>176.37207565809135</v>
          </cell>
          <cell r="R80">
            <v>141.15146404597456</v>
          </cell>
          <cell r="S80">
            <v>101.41963426027289</v>
          </cell>
          <cell r="T80">
            <v>55.231382134394686</v>
          </cell>
          <cell r="W80">
            <v>13.924892953865339</v>
          </cell>
          <cell r="X80">
            <v>7.3324108325161319</v>
          </cell>
          <cell r="Y80">
            <v>5.8888503102322716</v>
          </cell>
          <cell r="Z80">
            <v>4.85587048745343</v>
          </cell>
          <cell r="AA80">
            <v>2.7128929827173422</v>
          </cell>
          <cell r="AD80">
            <v>62.849666392872081</v>
          </cell>
          <cell r="AE80">
            <v>65.127205744563824</v>
          </cell>
          <cell r="AF80">
            <v>67.685118060666454</v>
          </cell>
          <cell r="AG80">
            <v>72.792970797287694</v>
          </cell>
          <cell r="AH80">
            <v>81.799484693420595</v>
          </cell>
          <cell r="BA80">
            <v>36.273819023840659</v>
          </cell>
          <cell r="BB80">
            <v>37.771225729249387</v>
          </cell>
          <cell r="BC80">
            <v>39.700568750299212</v>
          </cell>
          <cell r="BD80">
            <v>42.427494399390554</v>
          </cell>
          <cell r="BE80">
            <v>47.12024662670057</v>
          </cell>
        </row>
        <row r="81">
          <cell r="F81">
            <v>79</v>
          </cell>
          <cell r="G81">
            <v>237.85644583342264</v>
          </cell>
          <cell r="N81">
            <v>88</v>
          </cell>
          <cell r="P81">
            <v>221.86094420380775</v>
          </cell>
          <cell r="Q81">
            <v>188.42649991229393</v>
          </cell>
          <cell r="R81">
            <v>151.61976926888221</v>
          </cell>
          <cell r="S81">
            <v>109.33307330363647</v>
          </cell>
          <cell r="T81">
            <v>60.856456995104466</v>
          </cell>
          <cell r="W81">
            <v>14.924330736611495</v>
          </cell>
          <cell r="X81">
            <v>12.054424254202587</v>
          </cell>
          <cell r="Y81">
            <v>10.468305222907645</v>
          </cell>
          <cell r="Z81">
            <v>7.9134390433635815</v>
          </cell>
          <cell r="AA81">
            <v>5.6250748607097805</v>
          </cell>
          <cell r="AD81">
            <v>63.036560194527354</v>
          </cell>
          <cell r="AE81">
            <v>65.297559818826571</v>
          </cell>
          <cell r="AF81">
            <v>67.83736600335574</v>
          </cell>
          <cell r="AG81">
            <v>72.917010940181953</v>
          </cell>
          <cell r="AH81">
            <v>82.109522801489817</v>
          </cell>
          <cell r="BA81">
            <v>36.357989752476364</v>
          </cell>
          <cell r="BB81">
            <v>37.861979320321296</v>
          </cell>
          <cell r="BC81">
            <v>39.790623261487418</v>
          </cell>
          <cell r="BD81">
            <v>42.51427628670821</v>
          </cell>
          <cell r="BE81">
            <v>47.203396779992147</v>
          </cell>
        </row>
        <row r="82">
          <cell r="F82">
            <v>80</v>
          </cell>
          <cell r="G82">
            <v>255</v>
          </cell>
          <cell r="N82">
            <v>89</v>
          </cell>
          <cell r="P82">
            <v>237.85644583342264</v>
          </cell>
          <cell r="Q82">
            <v>203.1769760309096</v>
          </cell>
          <cell r="R82">
            <v>164.1209476250616</v>
          </cell>
          <cell r="S82">
            <v>120.47428981462855</v>
          </cell>
          <cell r="T82">
            <v>66.62359047794169</v>
          </cell>
          <cell r="W82">
            <v>15.995501629614893</v>
          </cell>
          <cell r="X82">
            <v>14.750476118615666</v>
          </cell>
          <cell r="Y82">
            <v>12.501178356179395</v>
          </cell>
          <cell r="Z82">
            <v>11.141216510992081</v>
          </cell>
          <cell r="AA82">
            <v>5.7671334828372238</v>
          </cell>
          <cell r="AD82">
            <v>63.213386604241791</v>
          </cell>
          <cell r="AE82">
            <v>65.467913893089303</v>
          </cell>
          <cell r="AF82">
            <v>67.98961394604504</v>
          </cell>
          <cell r="AG82">
            <v>73.041810690059449</v>
          </cell>
          <cell r="AH82">
            <v>82.434223760695474</v>
          </cell>
          <cell r="BA82">
            <v>36.442160481112069</v>
          </cell>
          <cell r="BB82">
            <v>37.952732911393213</v>
          </cell>
          <cell r="BC82">
            <v>39.880677772675625</v>
          </cell>
          <cell r="BD82">
            <v>42.601058174025873</v>
          </cell>
          <cell r="BE82">
            <v>47.286546933283724</v>
          </cell>
        </row>
        <row r="83">
          <cell r="F83">
            <v>81</v>
          </cell>
          <cell r="G83">
            <v>273.37400640929098</v>
          </cell>
          <cell r="N83">
            <v>90</v>
          </cell>
          <cell r="P83">
            <v>255</v>
          </cell>
          <cell r="Q83">
            <v>218.35649999999998</v>
          </cell>
          <cell r="R83">
            <v>178.755</v>
          </cell>
          <cell r="S83">
            <v>131.58000000000001</v>
          </cell>
          <cell r="T83">
            <v>70.533000000000001</v>
          </cell>
          <cell r="W83">
            <v>17.14355416657736</v>
          </cell>
          <cell r="X83">
            <v>15.179523969090383</v>
          </cell>
          <cell r="Y83">
            <v>14.634052374938392</v>
          </cell>
          <cell r="Z83">
            <v>11.105710185371464</v>
          </cell>
          <cell r="AA83">
            <v>3.9094095220583114</v>
          </cell>
          <cell r="AD83">
            <v>63.39021301395622</v>
          </cell>
          <cell r="AE83">
            <v>65.63826796735205</v>
          </cell>
          <cell r="AF83">
            <v>68.194975734075129</v>
          </cell>
          <cell r="AG83">
            <v>73.168146064935002</v>
          </cell>
          <cell r="AH83">
            <v>82.758924719901131</v>
          </cell>
          <cell r="BA83">
            <v>36.526331209747774</v>
          </cell>
          <cell r="BB83">
            <v>38.037513426486328</v>
          </cell>
          <cell r="BC83">
            <v>39.970732283863832</v>
          </cell>
          <cell r="BD83">
            <v>42.687840061343536</v>
          </cell>
          <cell r="BE83">
            <v>47.3696970865753</v>
          </cell>
        </row>
        <row r="84">
          <cell r="F84">
            <v>82</v>
          </cell>
          <cell r="G84">
            <v>293.06677887924064</v>
          </cell>
          <cell r="N84">
            <v>91</v>
          </cell>
          <cell r="P84">
            <v>273.37400640929098</v>
          </cell>
          <cell r="Q84">
            <v>236.68721474916413</v>
          </cell>
          <cell r="R84">
            <v>195.73578858905233</v>
          </cell>
          <cell r="S84">
            <v>139.01068225912445</v>
          </cell>
          <cell r="T84">
            <v>74.357729743327155</v>
          </cell>
          <cell r="W84">
            <v>18.374006409290985</v>
          </cell>
          <cell r="X84">
            <v>18.330714749164144</v>
          </cell>
          <cell r="Y84">
            <v>16.980788589052338</v>
          </cell>
          <cell r="Z84">
            <v>7.4306822591244384</v>
          </cell>
          <cell r="AA84">
            <v>3.8247297433271541</v>
          </cell>
          <cell r="AD84">
            <v>63.567039423670657</v>
          </cell>
          <cell r="AE84">
            <v>65.808622041614797</v>
          </cell>
          <cell r="AF84">
            <v>68.404226115922697</v>
          </cell>
          <cell r="AG84">
            <v>73.294481439810554</v>
          </cell>
          <cell r="AH84">
            <v>83.062365409284311</v>
          </cell>
          <cell r="BA84">
            <v>36.610501938383479</v>
          </cell>
          <cell r="BB84">
            <v>38.11580158428373</v>
          </cell>
          <cell r="BC84">
            <v>40.052446592012309</v>
          </cell>
          <cell r="BD84">
            <v>42.774621948661192</v>
          </cell>
          <cell r="BE84">
            <v>47.452847239866877</v>
          </cell>
        </row>
        <row r="85">
          <cell r="F85">
            <v>83</v>
          </cell>
          <cell r="G85">
            <v>314.1729698162988</v>
          </cell>
          <cell r="N85">
            <v>92</v>
          </cell>
          <cell r="P85">
            <v>293.06677887924064</v>
          </cell>
          <cell r="Q85">
            <v>256.43343151933556</v>
          </cell>
          <cell r="R85">
            <v>205.26397192702015</v>
          </cell>
          <cell r="S85">
            <v>145.91794920397393</v>
          </cell>
          <cell r="T85">
            <v>77.662696402998776</v>
          </cell>
          <cell r="W85">
            <v>19.692772469949659</v>
          </cell>
          <cell r="X85">
            <v>19.746216770171429</v>
          </cell>
          <cell r="Y85">
            <v>9.5281833379678176</v>
          </cell>
          <cell r="Z85">
            <v>6.9072669448494821</v>
          </cell>
          <cell r="AA85">
            <v>3.3049666596716207</v>
          </cell>
          <cell r="AD85">
            <v>63.743865833385094</v>
          </cell>
          <cell r="AE85">
            <v>65.978976115877543</v>
          </cell>
          <cell r="AF85">
            <v>68.613476497770264</v>
          </cell>
          <cell r="AG85">
            <v>73.42081681468612</v>
          </cell>
          <cell r="AH85">
            <v>83.304517203232777</v>
          </cell>
          <cell r="BA85">
            <v>36.694672667019191</v>
          </cell>
          <cell r="BB85">
            <v>38.194089742081125</v>
          </cell>
          <cell r="BC85">
            <v>40.130145246845366</v>
          </cell>
          <cell r="BD85">
            <v>42.861403835978855</v>
          </cell>
          <cell r="BE85">
            <v>47.535997393158453</v>
          </cell>
        </row>
        <row r="86">
          <cell r="F86">
            <v>84</v>
          </cell>
          <cell r="G86">
            <v>336.79402515786086</v>
          </cell>
          <cell r="N86">
            <v>93</v>
          </cell>
          <cell r="P86">
            <v>314.1729698162988</v>
          </cell>
          <cell r="Q86">
            <v>269.30906972653133</v>
          </cell>
          <cell r="R86">
            <v>214.70580757245861</v>
          </cell>
          <cell r="S86">
            <v>152.37389036090491</v>
          </cell>
          <cell r="T86">
            <v>80.742453242788798</v>
          </cell>
          <cell r="W86">
            <v>21.106190937058159</v>
          </cell>
          <cell r="X86">
            <v>12.875638207195777</v>
          </cell>
          <cell r="Y86">
            <v>9.4418356454384593</v>
          </cell>
          <cell r="Z86">
            <v>6.4559411569309759</v>
          </cell>
          <cell r="AA86">
            <v>3.0797568397900221</v>
          </cell>
          <cell r="AD86">
            <v>63.920692243099523</v>
          </cell>
          <cell r="AE86">
            <v>66.136780008302011</v>
          </cell>
          <cell r="AF86">
            <v>68.822726879617818</v>
          </cell>
          <cell r="AG86">
            <v>73.547152189561672</v>
          </cell>
          <cell r="AH86">
            <v>83.546668997181257</v>
          </cell>
          <cell r="BA86">
            <v>36.778843395654896</v>
          </cell>
          <cell r="BB86">
            <v>38.272377899878528</v>
          </cell>
          <cell r="BC86">
            <v>40.207843901678423</v>
          </cell>
          <cell r="BD86">
            <v>42.948185723296518</v>
          </cell>
          <cell r="BE86">
            <v>47.619147546450023</v>
          </cell>
        </row>
        <row r="87">
          <cell r="F87">
            <v>85</v>
          </cell>
          <cell r="G87">
            <v>361.0386719675123</v>
          </cell>
          <cell r="N87">
            <v>94</v>
          </cell>
          <cell r="P87">
            <v>336.79402515786086</v>
          </cell>
          <cell r="Q87">
            <v>285.16350110116082</v>
          </cell>
          <cell r="R87">
            <v>227.26860817652448</v>
          </cell>
          <cell r="S87">
            <v>160.14555896256283</v>
          </cell>
          <cell r="T87">
            <v>84.872094339780944</v>
          </cell>
          <cell r="W87">
            <v>22.621055341562055</v>
          </cell>
          <cell r="X87">
            <v>15.854431374629485</v>
          </cell>
          <cell r="Y87">
            <v>12.56280060406587</v>
          </cell>
          <cell r="Z87">
            <v>7.7716686016579217</v>
          </cell>
          <cell r="AA87">
            <v>4.1296410969921453</v>
          </cell>
          <cell r="AD87">
            <v>64.090988120365651</v>
          </cell>
          <cell r="AE87">
            <v>66.292816986960176</v>
          </cell>
          <cell r="AF87">
            <v>69.039213123161105</v>
          </cell>
          <cell r="AG87">
            <v>73.673487564437224</v>
          </cell>
          <cell r="AH87">
            <v>83.788820791129737</v>
          </cell>
          <cell r="BA87">
            <v>36.863014124290601</v>
          </cell>
          <cell r="BB87">
            <v>38.35066605767593</v>
          </cell>
          <cell r="BC87">
            <v>40.28554255651148</v>
          </cell>
          <cell r="BD87">
            <v>43.030177309109042</v>
          </cell>
          <cell r="BE87">
            <v>47.7022976997416</v>
          </cell>
        </row>
        <row r="88">
          <cell r="F88">
            <v>86</v>
          </cell>
          <cell r="G88">
            <v>387.02344102666189</v>
          </cell>
          <cell r="N88">
            <v>95</v>
          </cell>
          <cell r="P88">
            <v>361.0386719675123</v>
          </cell>
          <cell r="Q88">
            <v>305.36650875012191</v>
          </cell>
          <cell r="R88">
            <v>241.53487154626575</v>
          </cell>
          <cell r="S88">
            <v>170.04921449669828</v>
          </cell>
          <cell r="T88">
            <v>93.870054711553195</v>
          </cell>
          <cell r="W88">
            <v>24.244646809651442</v>
          </cell>
          <cell r="X88">
            <v>20.203007648961091</v>
          </cell>
          <cell r="Y88">
            <v>14.266263369741267</v>
          </cell>
          <cell r="Z88">
            <v>9.9036555341354529</v>
          </cell>
          <cell r="AA88">
            <v>8.9979603717722512</v>
          </cell>
          <cell r="AD88">
            <v>64.255972994404218</v>
          </cell>
          <cell r="AE88">
            <v>66.448853965618341</v>
          </cell>
          <cell r="AF88">
            <v>69.29581298878054</v>
          </cell>
          <cell r="AG88">
            <v>73.799822939312776</v>
          </cell>
          <cell r="AH88">
            <v>84.014214961495085</v>
          </cell>
          <cell r="BA88">
            <v>36.947184852926306</v>
          </cell>
          <cell r="BB88">
            <v>38.428954215473325</v>
          </cell>
          <cell r="BC88">
            <v>40.363241211344537</v>
          </cell>
          <cell r="BD88">
            <v>43.105070725978337</v>
          </cell>
          <cell r="BE88">
            <v>47.785447853033176</v>
          </cell>
        </row>
        <row r="89">
          <cell r="F89">
            <v>87</v>
          </cell>
          <cell r="G89">
            <v>414.87322693439216</v>
          </cell>
          <cell r="N89">
            <v>96</v>
          </cell>
          <cell r="P89">
            <v>387.02344102666189</v>
          </cell>
          <cell r="Q89">
            <v>325.56411859162796</v>
          </cell>
          <cell r="R89">
            <v>257.4479929709355</v>
          </cell>
          <cell r="S89">
            <v>188.86743922101098</v>
          </cell>
          <cell r="T89">
            <v>106.93457675566667</v>
          </cell>
          <cell r="W89">
            <v>25.984769059149585</v>
          </cell>
          <cell r="X89">
            <v>20.197609841506051</v>
          </cell>
          <cell r="Y89">
            <v>15.913121424669754</v>
          </cell>
          <cell r="Z89">
            <v>18.818224724312699</v>
          </cell>
          <cell r="AA89">
            <v>13.064522044113474</v>
          </cell>
          <cell r="AD89">
            <v>64.420957868442798</v>
          </cell>
          <cell r="AE89">
            <v>66.604890944276505</v>
          </cell>
          <cell r="AF89">
            <v>69.552412854399989</v>
          </cell>
          <cell r="AG89">
            <v>73.926158314188328</v>
          </cell>
          <cell r="AH89">
            <v>84.125351258909461</v>
          </cell>
          <cell r="BA89">
            <v>37.027046282459708</v>
          </cell>
          <cell r="BB89">
            <v>38.507242373270728</v>
          </cell>
          <cell r="BC89">
            <v>40.440939866177594</v>
          </cell>
          <cell r="BD89">
            <v>43.179964142847631</v>
          </cell>
          <cell r="BE89">
            <v>47.868598006324753</v>
          </cell>
        </row>
        <row r="90">
          <cell r="F90">
            <v>88</v>
          </cell>
          <cell r="G90">
            <v>444.72188840761549</v>
          </cell>
          <cell r="N90">
            <v>97</v>
          </cell>
          <cell r="P90">
            <v>414.87322693439216</v>
          </cell>
          <cell r="Q90">
            <v>348.99135849721068</v>
          </cell>
          <cell r="R90">
            <v>290.03787294983357</v>
          </cell>
          <cell r="S90">
            <v>215.11176816548232</v>
          </cell>
          <cell r="T90">
            <v>136.90816488834943</v>
          </cell>
          <cell r="W90">
            <v>27.849785907730279</v>
          </cell>
          <cell r="X90">
            <v>23.427239905582724</v>
          </cell>
          <cell r="Y90">
            <v>32.589879978898068</v>
          </cell>
          <cell r="Z90">
            <v>26.244328944471334</v>
          </cell>
          <cell r="AA90">
            <v>29.973588132682764</v>
          </cell>
          <cell r="AD90">
            <v>64.585942742481365</v>
          </cell>
          <cell r="AE90">
            <v>66.76092792293467</v>
          </cell>
          <cell r="AF90">
            <v>69.809012720019439</v>
          </cell>
          <cell r="AG90">
            <v>74.068234340492779</v>
          </cell>
          <cell r="AH90">
            <v>84.236487556323823</v>
          </cell>
          <cell r="BA90">
            <v>37.099649155317238</v>
          </cell>
          <cell r="BB90">
            <v>38.58553053106813</v>
          </cell>
          <cell r="BC90">
            <v>40.518638521010651</v>
          </cell>
          <cell r="BD90">
            <v>43.254857559716925</v>
          </cell>
          <cell r="BE90">
            <v>47.951748159616329</v>
          </cell>
        </row>
        <row r="91">
          <cell r="F91">
            <v>89</v>
          </cell>
          <cell r="G91">
            <v>476.71289166684534</v>
          </cell>
          <cell r="N91">
            <v>98</v>
          </cell>
          <cell r="P91">
            <v>444.72188840761549</v>
          </cell>
          <cell r="Q91">
            <v>391.26631742102012</v>
          </cell>
          <cell r="R91">
            <v>323.31281287233645</v>
          </cell>
          <cell r="S91">
            <v>249.04425750826471</v>
          </cell>
          <cell r="T91">
            <v>249.04425750826471</v>
          </cell>
          <cell r="W91">
            <v>29.848661473223331</v>
          </cell>
          <cell r="X91">
            <v>42.274958923809436</v>
          </cell>
          <cell r="Y91">
            <v>33.274939922502881</v>
          </cell>
          <cell r="Z91">
            <v>33.932489342782389</v>
          </cell>
          <cell r="AA91">
            <v>112.13609261991527</v>
          </cell>
          <cell r="AD91">
            <v>64.750927616519931</v>
          </cell>
          <cell r="AE91">
            <v>66.916964901592834</v>
          </cell>
          <cell r="AF91">
            <v>70.053480857370602</v>
          </cell>
          <cell r="AG91">
            <v>74.232452385352431</v>
          </cell>
          <cell r="AH91">
            <v>84.347623853738199</v>
          </cell>
          <cell r="BA91">
            <v>37.172252028174768</v>
          </cell>
          <cell r="BB91">
            <v>38.663818688865533</v>
          </cell>
          <cell r="BC91">
            <v>40.596337175843701</v>
          </cell>
          <cell r="BD91">
            <v>43.329750976586219</v>
          </cell>
          <cell r="BE91">
            <v>48.030128751164234</v>
          </cell>
        </row>
        <row r="92">
          <cell r="F92">
            <v>90</v>
          </cell>
          <cell r="G92">
            <v>511</v>
          </cell>
          <cell r="N92">
            <v>99</v>
          </cell>
          <cell r="P92">
            <v>476.71289166684534</v>
          </cell>
          <cell r="Q92">
            <v>417.45747923265645</v>
          </cell>
          <cell r="R92">
            <v>343.47163844596207</v>
          </cell>
          <cell r="S92">
            <v>319.39763741678638</v>
          </cell>
          <cell r="T92">
            <v>319.39763741678638</v>
          </cell>
          <cell r="W92">
            <v>31.991003259229842</v>
          </cell>
          <cell r="X92">
            <v>26.191161811636334</v>
          </cell>
          <cell r="Y92">
            <v>20.15882557362562</v>
          </cell>
          <cell r="Z92">
            <v>70.353379908521674</v>
          </cell>
          <cell r="AA92">
            <v>70.353379908521674</v>
          </cell>
          <cell r="AD92">
            <v>64.915912490558512</v>
          </cell>
          <cell r="AE92">
            <v>67.066197274426031</v>
          </cell>
          <cell r="AF92">
            <v>70.262635559641211</v>
          </cell>
          <cell r="AG92">
            <v>74.396670430212083</v>
          </cell>
          <cell r="AH92">
            <v>84.458760151152575</v>
          </cell>
          <cell r="BA92">
            <v>37.244854901032298</v>
          </cell>
          <cell r="BB92">
            <v>38.742106846662928</v>
          </cell>
          <cell r="BC92">
            <v>40.674035830676758</v>
          </cell>
          <cell r="BD92">
            <v>43.404644393455513</v>
          </cell>
          <cell r="BE92">
            <v>48.101914750802706</v>
          </cell>
        </row>
        <row r="93">
          <cell r="F93">
            <v>91</v>
          </cell>
          <cell r="G93">
            <v>547.74801281858208</v>
          </cell>
          <cell r="N93">
            <v>100</v>
          </cell>
          <cell r="P93">
            <v>511</v>
          </cell>
          <cell r="Q93">
            <v>443.95679999999999</v>
          </cell>
          <cell r="R93">
            <v>393.47</v>
          </cell>
          <cell r="S93">
            <v>393.47</v>
          </cell>
          <cell r="T93">
            <v>393.47</v>
          </cell>
          <cell r="W93">
            <v>34.287108333154663</v>
          </cell>
          <cell r="X93">
            <v>26.499320767343534</v>
          </cell>
          <cell r="Y93">
            <v>49.998361554037956</v>
          </cell>
          <cell r="Z93">
            <v>74.072362583213646</v>
          </cell>
          <cell r="AA93">
            <v>74.072362583213646</v>
          </cell>
          <cell r="AD93">
            <v>65.075479910097457</v>
          </cell>
          <cell r="AE93">
            <v>67.207689831348247</v>
          </cell>
          <cell r="AF93">
            <v>70.471790261911835</v>
          </cell>
          <cell r="AG93">
            <v>74.560888475071735</v>
          </cell>
          <cell r="AH93">
            <v>84.569896448566936</v>
          </cell>
          <cell r="BA93">
            <v>37.317457773889828</v>
          </cell>
          <cell r="BB93">
            <v>38.82039500446033</v>
          </cell>
          <cell r="BC93">
            <v>40.751734485509814</v>
          </cell>
          <cell r="BD93">
            <v>43.479537810324807</v>
          </cell>
          <cell r="BE93">
            <v>48.173700750441178</v>
          </cell>
        </row>
        <row r="94">
          <cell r="F94">
            <v>92</v>
          </cell>
          <cell r="G94">
            <v>587.1335577584814</v>
          </cell>
          <cell r="N94">
            <v>101</v>
          </cell>
          <cell r="P94">
            <v>547.74801281858208</v>
          </cell>
          <cell r="Q94">
            <v>486.94798339571946</v>
          </cell>
          <cell r="R94">
            <v>486.94798339571946</v>
          </cell>
          <cell r="S94">
            <v>486.40023538290092</v>
          </cell>
          <cell r="T94">
            <v>487.49573140853806</v>
          </cell>
          <cell r="W94">
            <v>36.748012818582083</v>
          </cell>
          <cell r="X94">
            <v>42.991183395719474</v>
          </cell>
          <cell r="Y94">
            <v>93.477983395719434</v>
          </cell>
          <cell r="Z94">
            <v>92.930235382900889</v>
          </cell>
          <cell r="AA94">
            <v>94.025731408538036</v>
          </cell>
          <cell r="AD94">
            <v>65.229416240679981</v>
          </cell>
          <cell r="AE94">
            <v>67.349182388270449</v>
          </cell>
          <cell r="AF94">
            <v>70.680944964182459</v>
          </cell>
          <cell r="AG94">
            <v>74.725106519931373</v>
          </cell>
          <cell r="AH94">
            <v>84.681032745981312</v>
          </cell>
          <cell r="BA94">
            <v>37.390060646747358</v>
          </cell>
          <cell r="BB94">
            <v>38.898683162257733</v>
          </cell>
          <cell r="BC94">
            <v>40.829433140342871</v>
          </cell>
          <cell r="BD94">
            <v>43.554431227194108</v>
          </cell>
          <cell r="BE94">
            <v>48.24548675007965</v>
          </cell>
        </row>
        <row r="95">
          <cell r="F95">
            <v>93</v>
          </cell>
          <cell r="G95">
            <v>629.34593963259704</v>
          </cell>
          <cell r="N95">
            <v>102</v>
          </cell>
          <cell r="P95">
            <v>587.1335577584814</v>
          </cell>
          <cell r="Q95">
            <v>584.66759681589576</v>
          </cell>
          <cell r="R95">
            <v>587.1335577584814</v>
          </cell>
          <cell r="S95">
            <v>588.60139165287762</v>
          </cell>
          <cell r="T95">
            <v>588.60139165287762</v>
          </cell>
          <cell r="W95">
            <v>39.385544939899319</v>
          </cell>
          <cell r="X95">
            <v>97.719613420176302</v>
          </cell>
          <cell r="Y95">
            <v>100.18557436276194</v>
          </cell>
          <cell r="Z95">
            <v>102.20115626997671</v>
          </cell>
          <cell r="AA95">
            <v>101.10566024433956</v>
          </cell>
          <cell r="AD95">
            <v>65.38335257126252</v>
          </cell>
          <cell r="AE95">
            <v>67.490674945192666</v>
          </cell>
          <cell r="AF95">
            <v>70.890099666453068</v>
          </cell>
          <cell r="AG95">
            <v>74.889324564791025</v>
          </cell>
          <cell r="AH95">
            <v>84.792169043395674</v>
          </cell>
          <cell r="BA95">
            <v>37.462663519604888</v>
          </cell>
          <cell r="BB95">
            <v>38.976971320055128</v>
          </cell>
          <cell r="BC95">
            <v>40.907131795175928</v>
          </cell>
          <cell r="BD95">
            <v>43.629324644063402</v>
          </cell>
          <cell r="BE95">
            <v>48.317272749718121</v>
          </cell>
        </row>
        <row r="96">
          <cell r="F96">
            <v>94</v>
          </cell>
          <cell r="G96">
            <v>674.58805031572183</v>
          </cell>
          <cell r="N96">
            <v>103</v>
          </cell>
          <cell r="P96">
            <v>629.34593963259704</v>
          </cell>
          <cell r="Q96">
            <v>629.34593963259704</v>
          </cell>
          <cell r="R96">
            <v>631.23397745149475</v>
          </cell>
          <cell r="S96">
            <v>632.49266933076001</v>
          </cell>
          <cell r="T96">
            <v>634.25483796173137</v>
          </cell>
          <cell r="W96">
            <v>42.212381874115636</v>
          </cell>
          <cell r="X96">
            <v>44.678342816701274</v>
          </cell>
          <cell r="Y96">
            <v>44.10041969301335</v>
          </cell>
          <cell r="Z96">
            <v>43.891277677882385</v>
          </cell>
          <cell r="AA96">
            <v>45.653446308853745</v>
          </cell>
          <cell r="AD96">
            <v>65.537288901845059</v>
          </cell>
          <cell r="AE96">
            <v>67.632167502114882</v>
          </cell>
          <cell r="AF96">
            <v>71.072038922635258</v>
          </cell>
          <cell r="AG96">
            <v>75.08382051266976</v>
          </cell>
          <cell r="AH96">
            <v>84.90330534081005</v>
          </cell>
          <cell r="BA96">
            <v>37.535266392462418</v>
          </cell>
          <cell r="BB96">
            <v>39.047673544184711</v>
          </cell>
          <cell r="BC96">
            <v>40.984830450008985</v>
          </cell>
          <cell r="BD96">
            <v>43.704218060932696</v>
          </cell>
          <cell r="BE96">
            <v>48.389058749356593</v>
          </cell>
        </row>
        <row r="97">
          <cell r="F97">
            <v>95</v>
          </cell>
          <cell r="G97">
            <v>723.0773439350246</v>
          </cell>
          <cell r="N97">
            <v>104</v>
          </cell>
          <cell r="P97">
            <v>674.58805031572183</v>
          </cell>
          <cell r="Q97">
            <v>674.58805031572183</v>
          </cell>
          <cell r="R97">
            <v>676.61181446666887</v>
          </cell>
          <cell r="S97">
            <v>678.50066100755305</v>
          </cell>
          <cell r="T97">
            <v>679.78237830315288</v>
          </cell>
          <cell r="W97">
            <v>45.242110683124793</v>
          </cell>
          <cell r="X97">
            <v>45.242110683124793</v>
          </cell>
          <cell r="Y97">
            <v>45.377837015174123</v>
          </cell>
          <cell r="Z97">
            <v>46.00799167679304</v>
          </cell>
          <cell r="AA97">
            <v>45.527540341421513</v>
          </cell>
          <cell r="AD97">
            <v>65.691225232427584</v>
          </cell>
          <cell r="AE97">
            <v>67.773660059037098</v>
          </cell>
          <cell r="AF97">
            <v>71.223843620095153</v>
          </cell>
          <cell r="AG97">
            <v>75.340902503995295</v>
          </cell>
          <cell r="AH97">
            <v>85.009946424982715</v>
          </cell>
          <cell r="BA97">
            <v>37.607869265319941</v>
          </cell>
          <cell r="BB97">
            <v>39.115214427575864</v>
          </cell>
          <cell r="BC97">
            <v>41.053954370816207</v>
          </cell>
          <cell r="BD97">
            <v>43.77911147780199</v>
          </cell>
          <cell r="BE97">
            <v>48.460844748995065</v>
          </cell>
        </row>
        <row r="98">
          <cell r="F98">
            <v>96</v>
          </cell>
          <cell r="G98">
            <v>775.04688205332377</v>
          </cell>
          <cell r="N98">
            <v>105</v>
          </cell>
          <cell r="P98">
            <v>723.0773439350246</v>
          </cell>
          <cell r="Q98">
            <v>723.80042127895956</v>
          </cell>
          <cell r="R98">
            <v>725.53580690440378</v>
          </cell>
          <cell r="S98">
            <v>727.12657706106074</v>
          </cell>
          <cell r="T98">
            <v>728.42811628014385</v>
          </cell>
          <cell r="W98">
            <v>48.489293619302771</v>
          </cell>
          <cell r="X98">
            <v>49.212370963237731</v>
          </cell>
          <cell r="Y98">
            <v>48.92399243773491</v>
          </cell>
          <cell r="Z98">
            <v>48.625916053507694</v>
          </cell>
          <cell r="AA98">
            <v>48.645737976990972</v>
          </cell>
          <cell r="AD98">
            <v>65.845161563010123</v>
          </cell>
          <cell r="AE98">
            <v>67.915152615959315</v>
          </cell>
          <cell r="AF98">
            <v>71.375648317555061</v>
          </cell>
          <cell r="AG98">
            <v>75.597984495320844</v>
          </cell>
          <cell r="AH98">
            <v>85.08648960020362</v>
          </cell>
          <cell r="BA98">
            <v>37.680472138177471</v>
          </cell>
          <cell r="BB98">
            <v>39.182755310967018</v>
          </cell>
          <cell r="BC98">
            <v>41.120998062635785</v>
          </cell>
          <cell r="BD98">
            <v>43.854004894671284</v>
          </cell>
          <cell r="BE98">
            <v>48.532630748633537</v>
          </cell>
        </row>
        <row r="99">
          <cell r="F99">
            <v>97</v>
          </cell>
          <cell r="G99">
            <v>830.74645386878444</v>
          </cell>
          <cell r="N99">
            <v>106</v>
          </cell>
          <cell r="P99">
            <v>775.04688205332377</v>
          </cell>
          <cell r="Q99">
            <v>775.43440549435036</v>
          </cell>
          <cell r="R99">
            <v>777.83705082871575</v>
          </cell>
          <cell r="S99">
            <v>779.38714459282244</v>
          </cell>
          <cell r="T99">
            <v>780.85973366872372</v>
          </cell>
          <cell r="W99">
            <v>51.96953811829917</v>
          </cell>
          <cell r="X99">
            <v>51.633984215390797</v>
          </cell>
          <cell r="Y99">
            <v>52.301243924311962</v>
          </cell>
          <cell r="Z99">
            <v>52.260567531761694</v>
          </cell>
          <cell r="AA99">
            <v>52.431617388579866</v>
          </cell>
          <cell r="AD99">
            <v>65.999097893592648</v>
          </cell>
          <cell r="AE99">
            <v>68.049886422146045</v>
          </cell>
          <cell r="AF99">
            <v>71.52745301501497</v>
          </cell>
          <cell r="AG99">
            <v>75.855066486646379</v>
          </cell>
          <cell r="AH99">
            <v>85.163032775424526</v>
          </cell>
          <cell r="BA99">
            <v>37.753075011035001</v>
          </cell>
          <cell r="BB99">
            <v>39.250296194358178</v>
          </cell>
          <cell r="BC99">
            <v>41.188041754455355</v>
          </cell>
          <cell r="BD99">
            <v>43.928898311540578</v>
          </cell>
          <cell r="BE99">
            <v>48.604416748272008</v>
          </cell>
        </row>
        <row r="100">
          <cell r="F100">
            <v>98</v>
          </cell>
          <cell r="G100">
            <v>890.4437768152311</v>
          </cell>
          <cell r="N100">
            <v>107</v>
          </cell>
          <cell r="P100">
            <v>830.74645386878444</v>
          </cell>
          <cell r="Q100">
            <v>831.99257354958763</v>
          </cell>
          <cell r="R100">
            <v>833.57099181193837</v>
          </cell>
          <cell r="S100">
            <v>835.23248471967588</v>
          </cell>
          <cell r="T100">
            <v>836.64475369125284</v>
          </cell>
          <cell r="W100">
            <v>55.699571815460672</v>
          </cell>
          <cell r="X100">
            <v>56.558168055237275</v>
          </cell>
          <cell r="Y100">
            <v>55.733940983222624</v>
          </cell>
          <cell r="Z100">
            <v>55.845340126853444</v>
          </cell>
          <cell r="AA100">
            <v>55.785020022529125</v>
          </cell>
          <cell r="AD100">
            <v>66.142785979989682</v>
          </cell>
          <cell r="AE100">
            <v>68.174496465086648</v>
          </cell>
          <cell r="AF100">
            <v>71.679257712474865</v>
          </cell>
          <cell r="AG100">
            <v>76.089836874419873</v>
          </cell>
          <cell r="AH100">
            <v>85.239575950645445</v>
          </cell>
          <cell r="BA100">
            <v>37.825677883892531</v>
          </cell>
          <cell r="BB100">
            <v>39.317837077749331</v>
          </cell>
          <cell r="BC100">
            <v>41.255085446274933</v>
          </cell>
          <cell r="BD100">
            <v>44.003272544984547</v>
          </cell>
          <cell r="BE100">
            <v>48.67620274791048</v>
          </cell>
        </row>
        <row r="101">
          <cell r="F101">
            <v>99</v>
          </cell>
          <cell r="G101">
            <v>954.42578333369079</v>
          </cell>
          <cell r="N101">
            <v>108</v>
          </cell>
          <cell r="P101">
            <v>890.4437768152311</v>
          </cell>
          <cell r="Q101">
            <v>890.88899870363866</v>
          </cell>
          <cell r="R101">
            <v>893.47128565640298</v>
          </cell>
          <cell r="S101">
            <v>894.89599569930715</v>
          </cell>
          <cell r="T101">
            <v>896.05357260916708</v>
          </cell>
          <cell r="W101">
            <v>59.697322946446661</v>
          </cell>
          <cell r="X101">
            <v>58.89642515405103</v>
          </cell>
          <cell r="Y101">
            <v>59.900293844464613</v>
          </cell>
          <cell r="Z101">
            <v>59.663510979631269</v>
          </cell>
          <cell r="AA101">
            <v>59.408818917914232</v>
          </cell>
          <cell r="AD101">
            <v>66.286413655019302</v>
          </cell>
          <cell r="AE101">
            <v>68.299106508027251</v>
          </cell>
          <cell r="AF101">
            <v>71.831062409934773</v>
          </cell>
          <cell r="AG101">
            <v>76.295773174118111</v>
          </cell>
          <cell r="AH101">
            <v>85.316119125866351</v>
          </cell>
          <cell r="BA101">
            <v>37.898280756750061</v>
          </cell>
          <cell r="BB101">
            <v>39.385377961140485</v>
          </cell>
          <cell r="BC101">
            <v>41.322129138094503</v>
          </cell>
          <cell r="BD101">
            <v>44.067911160744309</v>
          </cell>
          <cell r="BE101">
            <v>48.747988747548945</v>
          </cell>
        </row>
        <row r="102">
          <cell r="F102">
            <v>100</v>
          </cell>
          <cell r="G102">
            <v>1023</v>
          </cell>
          <cell r="N102">
            <v>109</v>
          </cell>
          <cell r="P102">
            <v>954.42578333369079</v>
          </cell>
          <cell r="Q102">
            <v>955.8574220086914</v>
          </cell>
          <cell r="R102">
            <v>957.38450326202531</v>
          </cell>
          <cell r="S102">
            <v>959.6751251420261</v>
          </cell>
          <cell r="T102">
            <v>960.8204360820265</v>
          </cell>
          <cell r="W102">
            <v>63.982006518459684</v>
          </cell>
          <cell r="X102">
            <v>64.968423305052738</v>
          </cell>
          <cell r="Y102">
            <v>63.913217605622322</v>
          </cell>
          <cell r="Z102">
            <v>64.779129442718954</v>
          </cell>
          <cell r="AA102">
            <v>64.766863472859427</v>
          </cell>
          <cell r="AD102">
            <v>66.430041330048923</v>
          </cell>
          <cell r="AE102">
            <v>68.423716550967839</v>
          </cell>
          <cell r="AF102">
            <v>71.982867107394668</v>
          </cell>
          <cell r="AG102">
            <v>76.501709473816334</v>
          </cell>
          <cell r="AH102">
            <v>85.392662301087256</v>
          </cell>
          <cell r="BA102">
            <v>37.970883629607592</v>
          </cell>
          <cell r="BB102">
            <v>39.452918844531645</v>
          </cell>
          <cell r="BC102">
            <v>41.389172829914081</v>
          </cell>
          <cell r="BD102">
            <v>44.132549776504064</v>
          </cell>
          <cell r="BE102">
            <v>48.819774747187417</v>
          </cell>
        </row>
        <row r="103">
          <cell r="F103">
            <v>101</v>
          </cell>
          <cell r="G103">
            <v>1096.4960256371633</v>
          </cell>
          <cell r="N103">
            <v>110</v>
          </cell>
          <cell r="P103">
            <v>1023</v>
          </cell>
          <cell r="Q103">
            <v>1023.5115</v>
          </cell>
          <cell r="R103">
            <v>1025.7620999999999</v>
          </cell>
          <cell r="S103">
            <v>1028.1149999999998</v>
          </cell>
          <cell r="T103">
            <v>1029.8541</v>
          </cell>
          <cell r="W103">
            <v>68.574216666309212</v>
          </cell>
          <cell r="X103">
            <v>67.654077991308554</v>
          </cell>
          <cell r="Y103">
            <v>68.377596737974613</v>
          </cell>
          <cell r="Z103">
            <v>68.439874857973678</v>
          </cell>
          <cell r="AA103">
            <v>69.033663917973513</v>
          </cell>
          <cell r="AD103">
            <v>66.573669005078543</v>
          </cell>
          <cell r="AE103">
            <v>68.548326593908442</v>
          </cell>
          <cell r="AF103">
            <v>72.126065635163073</v>
          </cell>
          <cell r="AG103">
            <v>76.707645773514571</v>
          </cell>
          <cell r="AH103">
            <v>85.469205476308161</v>
          </cell>
          <cell r="BA103">
            <v>38.037513426486328</v>
          </cell>
          <cell r="BB103">
            <v>39.520459727922798</v>
          </cell>
          <cell r="BC103">
            <v>41.456216521733651</v>
          </cell>
          <cell r="BD103">
            <v>44.197188392263818</v>
          </cell>
          <cell r="BE103">
            <v>48.891560746825888</v>
          </cell>
        </row>
        <row r="104">
          <cell r="F104">
            <v>102</v>
          </cell>
          <cell r="G104">
            <v>1175.2671155169628</v>
          </cell>
          <cell r="N104">
            <v>111</v>
          </cell>
          <cell r="P104">
            <v>1096.4960256371633</v>
          </cell>
          <cell r="Q104">
            <v>1097.0442736499817</v>
          </cell>
          <cell r="R104">
            <v>1099.4565649063836</v>
          </cell>
          <cell r="S104">
            <v>1101.3206081499668</v>
          </cell>
          <cell r="T104">
            <v>1103.6232498038048</v>
          </cell>
          <cell r="W104">
            <v>73.496025637163257</v>
          </cell>
          <cell r="X104">
            <v>73.532773649981777</v>
          </cell>
          <cell r="Y104">
            <v>73.694464906383701</v>
          </cell>
          <cell r="Z104">
            <v>73.20560814996702</v>
          </cell>
          <cell r="AA104">
            <v>73.769149803804794</v>
          </cell>
          <cell r="AD104">
            <v>66.717296680108163</v>
          </cell>
          <cell r="AE104">
            <v>68.672936636849045</v>
          </cell>
          <cell r="AF104">
            <v>72.26816928950025</v>
          </cell>
          <cell r="AG104">
            <v>76.913582073212794</v>
          </cell>
          <cell r="AH104">
            <v>85.545748651529081</v>
          </cell>
          <cell r="BA104">
            <v>38.100143952724252</v>
          </cell>
          <cell r="BB104">
            <v>39.588000611313952</v>
          </cell>
          <cell r="BC104">
            <v>41.523260213553229</v>
          </cell>
          <cell r="BD104">
            <v>44.261827008023573</v>
          </cell>
          <cell r="BE104">
            <v>48.96334674646436</v>
          </cell>
        </row>
        <row r="105">
          <cell r="F105">
            <v>103</v>
          </cell>
          <cell r="G105">
            <v>1259.6918792651943</v>
          </cell>
          <cell r="N105">
            <v>112</v>
          </cell>
          <cell r="P105">
            <v>1175.2671155169628</v>
          </cell>
          <cell r="Q105">
            <v>1175.8547490747212</v>
          </cell>
          <cell r="R105">
            <v>1178.4403367288585</v>
          </cell>
          <cell r="S105">
            <v>1180.4382908252373</v>
          </cell>
          <cell r="T105">
            <v>1181.7310846523062</v>
          </cell>
          <cell r="W105">
            <v>78.771089879799547</v>
          </cell>
          <cell r="X105">
            <v>78.810475424739479</v>
          </cell>
          <cell r="Y105">
            <v>78.983771822474864</v>
          </cell>
          <cell r="Z105">
            <v>79.117682675270544</v>
          </cell>
          <cell r="AA105">
            <v>78.107834848501398</v>
          </cell>
          <cell r="AD105">
            <v>66.860924355137783</v>
          </cell>
          <cell r="AE105">
            <v>68.797546679789647</v>
          </cell>
          <cell r="AF105">
            <v>72.410272943837441</v>
          </cell>
          <cell r="AG105">
            <v>77.073339256996462</v>
          </cell>
          <cell r="AH105">
            <v>85.622291826749986</v>
          </cell>
          <cell r="BA105">
            <v>38.16277447896217</v>
          </cell>
          <cell r="BB105">
            <v>39.655541494705105</v>
          </cell>
          <cell r="BC105">
            <v>41.590303905372799</v>
          </cell>
          <cell r="BD105">
            <v>44.326465623783335</v>
          </cell>
          <cell r="BE105">
            <v>49.030333272797542</v>
          </cell>
        </row>
        <row r="106">
          <cell r="F106">
            <v>104</v>
          </cell>
          <cell r="G106">
            <v>1350.1761006314437</v>
          </cell>
          <cell r="N106">
            <v>113</v>
          </cell>
          <cell r="P106">
            <v>1259.6918792651943</v>
          </cell>
          <cell r="Q106">
            <v>1260.3217252048269</v>
          </cell>
          <cell r="R106">
            <v>1263.0930473392102</v>
          </cell>
          <cell r="S106">
            <v>1264.6046775943287</v>
          </cell>
          <cell r="T106">
            <v>1267.2500305407855</v>
          </cell>
          <cell r="W106">
            <v>84.424763748231499</v>
          </cell>
          <cell r="X106">
            <v>84.46697613010565</v>
          </cell>
          <cell r="Y106">
            <v>84.652710610351733</v>
          </cell>
          <cell r="Z106">
            <v>84.166386769091332</v>
          </cell>
          <cell r="AA106">
            <v>85.518945888479266</v>
          </cell>
          <cell r="AD106">
            <v>67.004247194324648</v>
          </cell>
          <cell r="AE106">
            <v>68.92215672273025</v>
          </cell>
          <cell r="AF106">
            <v>72.552376598174618</v>
          </cell>
          <cell r="AG106">
            <v>77.199706566395108</v>
          </cell>
          <cell r="AH106">
            <v>85.698835001970892</v>
          </cell>
          <cell r="BA106">
            <v>38.225405005200088</v>
          </cell>
          <cell r="BB106">
            <v>39.723082378096265</v>
          </cell>
          <cell r="BC106">
            <v>41.657347597192377</v>
          </cell>
          <cell r="BD106">
            <v>44.39110423954309</v>
          </cell>
          <cell r="BE106">
            <v>49.09231260978715</v>
          </cell>
        </row>
        <row r="107">
          <cell r="F107">
            <v>105</v>
          </cell>
          <cell r="G107">
            <v>1447.1546878700494</v>
          </cell>
          <cell r="N107">
            <v>114</v>
          </cell>
          <cell r="P107">
            <v>1350.1761006314437</v>
          </cell>
          <cell r="Q107">
            <v>1350.8511886817594</v>
          </cell>
          <cell r="R107">
            <v>1353.8215761031483</v>
          </cell>
          <cell r="S107">
            <v>1355.4417874239064</v>
          </cell>
          <cell r="T107">
            <v>1358.2771572352324</v>
          </cell>
          <cell r="W107">
            <v>90.484221366249358</v>
          </cell>
          <cell r="X107">
            <v>90.529463476932506</v>
          </cell>
          <cell r="Y107">
            <v>90.728528763938129</v>
          </cell>
          <cell r="Z107">
            <v>90.837109829577685</v>
          </cell>
          <cell r="AA107">
            <v>91.027126694446906</v>
          </cell>
          <cell r="AD107">
            <v>67.138256553625013</v>
          </cell>
          <cell r="AE107">
            <v>69.06174906503081</v>
          </cell>
          <cell r="AF107">
            <v>72.694480252511809</v>
          </cell>
          <cell r="AG107">
            <v>77.326073875793739</v>
          </cell>
          <cell r="AH107">
            <v>85.775378177191797</v>
          </cell>
          <cell r="BA107">
            <v>38.288035531438013</v>
          </cell>
          <cell r="BB107">
            <v>39.790623261487418</v>
          </cell>
          <cell r="BC107">
            <v>41.724391289011947</v>
          </cell>
          <cell r="BD107">
            <v>44.455742855302844</v>
          </cell>
          <cell r="BE107">
            <v>49.154291946776759</v>
          </cell>
        </row>
        <row r="108">
          <cell r="F108">
            <v>106</v>
          </cell>
          <cell r="G108">
            <v>1551.0937641066464</v>
          </cell>
          <cell r="N108">
            <v>115</v>
          </cell>
          <cell r="P108">
            <v>1447.1546878700494</v>
          </cell>
          <cell r="Q108">
            <v>1447.8782652139844</v>
          </cell>
          <cell r="R108">
            <v>1451.0620055272984</v>
          </cell>
          <cell r="S108">
            <v>1453.6668839654646</v>
          </cell>
          <cell r="T108">
            <v>1455.1140386533348</v>
          </cell>
          <cell r="W108">
            <v>96.978587238605769</v>
          </cell>
          <cell r="X108">
            <v>97.02707653222501</v>
          </cell>
          <cell r="Y108">
            <v>97.240429424150079</v>
          </cell>
          <cell r="Z108">
            <v>98.225096541558287</v>
          </cell>
          <cell r="AA108">
            <v>96.836881418102394</v>
          </cell>
          <cell r="AD108">
            <v>67.272265912925377</v>
          </cell>
          <cell r="AE108">
            <v>69.226279443273924</v>
          </cell>
          <cell r="AF108">
            <v>72.836583906848986</v>
          </cell>
          <cell r="AG108">
            <v>77.452441185192384</v>
          </cell>
          <cell r="AH108">
            <v>85.851921352412703</v>
          </cell>
          <cell r="BA108">
            <v>38.35066605767593</v>
          </cell>
          <cell r="BB108">
            <v>39.858164144878572</v>
          </cell>
          <cell r="BC108">
            <v>41.791434980831518</v>
          </cell>
          <cell r="BD108">
            <v>44.520381471062606</v>
          </cell>
          <cell r="BE108">
            <v>49.216271283766375</v>
          </cell>
        </row>
        <row r="109">
          <cell r="F109">
            <v>107</v>
          </cell>
          <cell r="G109">
            <v>1662.4929077375689</v>
          </cell>
          <cell r="N109">
            <v>116</v>
          </cell>
          <cell r="P109">
            <v>1551.0937641066464</v>
          </cell>
          <cell r="Q109">
            <v>1551.8693109886997</v>
          </cell>
          <cell r="R109">
            <v>1555.2817172697341</v>
          </cell>
          <cell r="S109">
            <v>1557.763467292305</v>
          </cell>
          <cell r="T109">
            <v>1559.6247798092331</v>
          </cell>
          <cell r="W109">
            <v>103.93907623659697</v>
          </cell>
          <cell r="X109">
            <v>103.9910457747153</v>
          </cell>
          <cell r="Y109">
            <v>104.21971174243572</v>
          </cell>
          <cell r="Z109">
            <v>104.09658332684035</v>
          </cell>
          <cell r="AA109">
            <v>104.51074115589836</v>
          </cell>
          <cell r="AD109">
            <v>67.406275272225741</v>
          </cell>
          <cell r="AE109">
            <v>69.390809821517038</v>
          </cell>
          <cell r="AF109">
            <v>72.978687561186177</v>
          </cell>
          <cell r="AG109">
            <v>77.57880849459103</v>
          </cell>
          <cell r="AH109">
            <v>85.928464527633622</v>
          </cell>
          <cell r="BA109">
            <v>38.413296583913848</v>
          </cell>
          <cell r="BB109">
            <v>39.925705028269732</v>
          </cell>
          <cell r="BC109">
            <v>41.858478672651096</v>
          </cell>
          <cell r="BD109">
            <v>44.585020086822361</v>
          </cell>
          <cell r="BE109">
            <v>49.278250620755983</v>
          </cell>
        </row>
        <row r="110">
          <cell r="F110">
            <v>108</v>
          </cell>
          <cell r="G110">
            <v>1781.8875536304624</v>
          </cell>
          <cell r="N110">
            <v>117</v>
          </cell>
          <cell r="P110">
            <v>1662.4929077375689</v>
          </cell>
          <cell r="Q110">
            <v>1663.3241541914376</v>
          </cell>
          <cell r="R110">
            <v>1666.9816385884601</v>
          </cell>
          <cell r="S110">
            <v>1669.3091286592928</v>
          </cell>
          <cell r="T110">
            <v>1671.6366187301255</v>
          </cell>
          <cell r="W110">
            <v>111.39914363092248</v>
          </cell>
          <cell r="X110">
            <v>111.45484320273795</v>
          </cell>
          <cell r="Y110">
            <v>111.69992131872596</v>
          </cell>
          <cell r="Z110">
            <v>111.54566136698782</v>
          </cell>
          <cell r="AA110">
            <v>112.01183892089239</v>
          </cell>
          <cell r="AD110">
            <v>67.540284631526106</v>
          </cell>
          <cell r="AE110">
            <v>69.555340199760153</v>
          </cell>
          <cell r="AF110">
            <v>73.070153049618085</v>
          </cell>
          <cell r="AG110">
            <v>77.705175803989661</v>
          </cell>
          <cell r="AH110">
            <v>86.002182696447406</v>
          </cell>
          <cell r="BA110">
            <v>38.475927110151773</v>
          </cell>
          <cell r="BB110">
            <v>39.993245911660885</v>
          </cell>
          <cell r="BC110">
            <v>41.925522364470666</v>
          </cell>
          <cell r="BD110">
            <v>44.649658702582116</v>
          </cell>
          <cell r="BE110">
            <v>49.340229957745592</v>
          </cell>
        </row>
        <row r="111">
          <cell r="F111">
            <v>109</v>
          </cell>
          <cell r="G111">
            <v>1909.8515666673818</v>
          </cell>
          <cell r="N111">
            <v>118</v>
          </cell>
          <cell r="P111">
            <v>1781.8875536304624</v>
          </cell>
          <cell r="Q111">
            <v>1782.7784974072777</v>
          </cell>
          <cell r="R111">
            <v>1786.6986500252644</v>
          </cell>
          <cell r="S111">
            <v>1789.1932926003474</v>
          </cell>
          <cell r="T111">
            <v>1790.7969913986146</v>
          </cell>
          <cell r="W111">
            <v>119.39464589289355</v>
          </cell>
          <cell r="X111">
            <v>119.45434321584003</v>
          </cell>
          <cell r="Y111">
            <v>119.71701143680434</v>
          </cell>
          <cell r="Z111">
            <v>119.88416394105457</v>
          </cell>
          <cell r="AA111">
            <v>119.16037266848912</v>
          </cell>
          <cell r="AD111">
            <v>67.674293990826456</v>
          </cell>
          <cell r="AE111">
            <v>69.719870578003267</v>
          </cell>
          <cell r="AF111">
            <v>73.152683924652607</v>
          </cell>
          <cell r="AG111">
            <v>77.831543113388307</v>
          </cell>
          <cell r="AH111">
            <v>86.0355454021593</v>
          </cell>
          <cell r="BA111">
            <v>38.53855763638969</v>
          </cell>
          <cell r="BB111">
            <v>40.052446592012309</v>
          </cell>
          <cell r="BC111">
            <v>41.992566056290244</v>
          </cell>
          <cell r="BD111">
            <v>44.71429731834187</v>
          </cell>
          <cell r="BE111">
            <v>49.402209294735208</v>
          </cell>
        </row>
        <row r="112">
          <cell r="F112">
            <v>110</v>
          </cell>
          <cell r="G112">
            <v>2047</v>
          </cell>
          <cell r="N112">
            <v>119</v>
          </cell>
          <cell r="P112">
            <v>1909.8515666673818</v>
          </cell>
          <cell r="Q112">
            <v>1910.8064924507155</v>
          </cell>
          <cell r="R112">
            <v>1915.0081658973836</v>
          </cell>
          <cell r="S112">
            <v>1917.2999877773846</v>
          </cell>
          <cell r="T112">
            <v>1918.445898717385</v>
          </cell>
          <cell r="W112">
            <v>127.96401303691937</v>
          </cell>
          <cell r="X112">
            <v>128.02799504343784</v>
          </cell>
          <cell r="Y112">
            <v>128.30951587211916</v>
          </cell>
          <cell r="Z112">
            <v>128.10669517703718</v>
          </cell>
          <cell r="AA112">
            <v>127.6489073187704</v>
          </cell>
          <cell r="AD112">
            <v>67.80830335012682</v>
          </cell>
          <cell r="AE112">
            <v>69.884400956246381</v>
          </cell>
          <cell r="AF112">
            <v>73.235214799687142</v>
          </cell>
          <cell r="AG112">
            <v>77.957910422786938</v>
          </cell>
          <cell r="AH112">
            <v>86.068908107871181</v>
          </cell>
          <cell r="BA112">
            <v>38.601188162627608</v>
          </cell>
          <cell r="BB112">
            <v>40.110720583137102</v>
          </cell>
          <cell r="BC112">
            <v>42.051439554347354</v>
          </cell>
          <cell r="BD112">
            <v>44.778935934101632</v>
          </cell>
          <cell r="BE112">
            <v>49.464188631724817</v>
          </cell>
        </row>
        <row r="113">
          <cell r="F113">
            <v>111</v>
          </cell>
          <cell r="G113">
            <v>2193.9920512743265</v>
          </cell>
          <cell r="N113">
            <v>120</v>
          </cell>
          <cell r="P113">
            <v>2047</v>
          </cell>
          <cell r="Q113">
            <v>2048.0234999999998</v>
          </cell>
          <cell r="R113">
            <v>2052.5268999999998</v>
          </cell>
          <cell r="S113">
            <v>2054.5738999999999</v>
          </cell>
          <cell r="T113">
            <v>2056.2114999999999</v>
          </cell>
          <cell r="W113">
            <v>137.1484333326182</v>
          </cell>
          <cell r="X113">
            <v>137.21700754928429</v>
          </cell>
          <cell r="Y113">
            <v>137.51873410261624</v>
          </cell>
          <cell r="Z113">
            <v>137.27391222261531</v>
          </cell>
          <cell r="AA113">
            <v>137.76560128261485</v>
          </cell>
          <cell r="AD113">
            <v>67.942312709427185</v>
          </cell>
          <cell r="AE113">
            <v>70.049663848700831</v>
          </cell>
          <cell r="AF113">
            <v>73.317745674721664</v>
          </cell>
          <cell r="AG113">
            <v>78.059861209564104</v>
          </cell>
          <cell r="AH113">
            <v>86.102270813583075</v>
          </cell>
          <cell r="BA113">
            <v>38.663818688865533</v>
          </cell>
          <cell r="BB113">
            <v>40.168994574261895</v>
          </cell>
          <cell r="BC113">
            <v>42.109294145892463</v>
          </cell>
          <cell r="BD113">
            <v>44.843574549861387</v>
          </cell>
          <cell r="BE113">
            <v>49.526167968714425</v>
          </cell>
        </row>
        <row r="114">
          <cell r="F114">
            <v>112</v>
          </cell>
          <cell r="G114">
            <v>2351.5342310339256</v>
          </cell>
          <cell r="AD114">
            <v>68.071211008105138</v>
          </cell>
          <cell r="AE114">
            <v>70.216657287506607</v>
          </cell>
          <cell r="AF114">
            <v>73.4002765497562</v>
          </cell>
          <cell r="AG114">
            <v>78.149618014757991</v>
          </cell>
          <cell r="AH114">
            <v>86.135633519294956</v>
          </cell>
          <cell r="BA114">
            <v>38.72644921510345</v>
          </cell>
          <cell r="BB114">
            <v>40.227268565386687</v>
          </cell>
          <cell r="BC114">
            <v>42.167148737437572</v>
          </cell>
          <cell r="BD114">
            <v>44.908213165621142</v>
          </cell>
          <cell r="BE114">
            <v>49.588147305704041</v>
          </cell>
        </row>
        <row r="115">
          <cell r="F115">
            <v>113</v>
          </cell>
          <cell r="G115">
            <v>2520.3837585303886</v>
          </cell>
          <cell r="AD115">
            <v>68.196246161507091</v>
          </cell>
          <cell r="AE115">
            <v>70.383650726312382</v>
          </cell>
          <cell r="AF115">
            <v>73.482807424790721</v>
          </cell>
          <cell r="AG115">
            <v>78.239374819951877</v>
          </cell>
          <cell r="AH115">
            <v>86.16899622500685</v>
          </cell>
          <cell r="BA115">
            <v>38.789079741341368</v>
          </cell>
          <cell r="BB115">
            <v>40.28554255651148</v>
          </cell>
          <cell r="BC115">
            <v>42.225003328982673</v>
          </cell>
          <cell r="BD115">
            <v>44.972851781380903</v>
          </cell>
          <cell r="BE115">
            <v>49.65012664269365</v>
          </cell>
        </row>
        <row r="116">
          <cell r="F116">
            <v>114</v>
          </cell>
          <cell r="G116">
            <v>2701.3522012628878</v>
          </cell>
          <cell r="AD116">
            <v>68.321281314909029</v>
          </cell>
          <cell r="AE116">
            <v>70.550644165118158</v>
          </cell>
          <cell r="AF116">
            <v>73.565338299825243</v>
          </cell>
          <cell r="AG116">
            <v>78.329131625145749</v>
          </cell>
          <cell r="AH116">
            <v>86.202358930718731</v>
          </cell>
          <cell r="BA116">
            <v>38.851710267579293</v>
          </cell>
          <cell r="BB116">
            <v>40.343816547636273</v>
          </cell>
          <cell r="BC116">
            <v>42.282857920527782</v>
          </cell>
          <cell r="BD116">
            <v>45.032359480672049</v>
          </cell>
          <cell r="BE116">
            <v>49.712105979683258</v>
          </cell>
        </row>
        <row r="117">
          <cell r="F117">
            <v>115</v>
          </cell>
          <cell r="G117">
            <v>2895.3093757400989</v>
          </cell>
          <cell r="AD117">
            <v>68.446316468310982</v>
          </cell>
          <cell r="AE117">
            <v>70.717637603923933</v>
          </cell>
          <cell r="AF117">
            <v>73.647869174859778</v>
          </cell>
          <cell r="AG117">
            <v>78.418888430339635</v>
          </cell>
          <cell r="AH117">
            <v>86.235721636430611</v>
          </cell>
          <cell r="BA117">
            <v>38.91434079381721</v>
          </cell>
          <cell r="BB117">
            <v>40.402090538761065</v>
          </cell>
          <cell r="BC117">
            <v>42.340712512072891</v>
          </cell>
          <cell r="BD117">
            <v>45.088151688727308</v>
          </cell>
          <cell r="BE117">
            <v>49.774085316672867</v>
          </cell>
        </row>
        <row r="118">
          <cell r="F118">
            <v>116</v>
          </cell>
          <cell r="G118">
            <v>3103.1875282132928</v>
          </cell>
          <cell r="AD118">
            <v>68.571351621712935</v>
          </cell>
          <cell r="AE118">
            <v>70.884631042729708</v>
          </cell>
          <cell r="AF118">
            <v>73.7304000498943</v>
          </cell>
          <cell r="AG118">
            <v>78.508645235533521</v>
          </cell>
          <cell r="AH118">
            <v>86.269084342142506</v>
          </cell>
          <cell r="BA118">
            <v>38.976971320055128</v>
          </cell>
          <cell r="BB118">
            <v>40.460364529885858</v>
          </cell>
          <cell r="BC118">
            <v>42.398567103617999</v>
          </cell>
          <cell r="BD118">
            <v>45.143943896782567</v>
          </cell>
          <cell r="BE118">
            <v>49.836064653662483</v>
          </cell>
        </row>
        <row r="119">
          <cell r="F119">
            <v>117</v>
          </cell>
          <cell r="G119">
            <v>3325.985815475135</v>
          </cell>
          <cell r="AD119">
            <v>68.696386775114874</v>
          </cell>
          <cell r="AE119">
            <v>71.036958645336867</v>
          </cell>
          <cell r="AF119">
            <v>73.812930924928835</v>
          </cell>
          <cell r="AG119">
            <v>78.598402040727407</v>
          </cell>
          <cell r="AH119">
            <v>86.302447047854386</v>
          </cell>
          <cell r="BA119">
            <v>39.034165367506482</v>
          </cell>
          <cell r="BB119">
            <v>40.518638521010644</v>
          </cell>
          <cell r="BC119">
            <v>42.456421695163108</v>
          </cell>
          <cell r="BD119">
            <v>45.199736104837825</v>
          </cell>
          <cell r="BE119">
            <v>49.898043990652091</v>
          </cell>
        </row>
        <row r="120">
          <cell r="F120">
            <v>118</v>
          </cell>
          <cell r="G120">
            <v>3564.7751072609281</v>
          </cell>
          <cell r="AD120">
            <v>68.821421928516827</v>
          </cell>
          <cell r="AE120">
            <v>71.156511444606437</v>
          </cell>
          <cell r="AF120">
            <v>73.895461799963357</v>
          </cell>
          <cell r="AG120">
            <v>78.688158845921294</v>
          </cell>
          <cell r="AH120">
            <v>86.335809753566281</v>
          </cell>
          <cell r="BA120">
            <v>39.088198074219406</v>
          </cell>
          <cell r="BB120">
            <v>40.576912512135436</v>
          </cell>
          <cell r="BC120">
            <v>42.51427628670821</v>
          </cell>
          <cell r="BD120">
            <v>45.255528312893091</v>
          </cell>
          <cell r="BE120">
            <v>49.9600233276417</v>
          </cell>
        </row>
        <row r="121">
          <cell r="F121">
            <v>119</v>
          </cell>
          <cell r="G121">
            <v>3820.7031333347636</v>
          </cell>
          <cell r="AD121">
            <v>68.946457081918766</v>
          </cell>
          <cell r="AE121">
            <v>71.276064243876007</v>
          </cell>
          <cell r="AF121">
            <v>73.977992674997893</v>
          </cell>
          <cell r="AG121">
            <v>78.77791565111518</v>
          </cell>
          <cell r="AH121">
            <v>86.369172459278161</v>
          </cell>
          <cell r="BA121">
            <v>39.14223078093233</v>
          </cell>
          <cell r="BB121">
            <v>40.635186503260229</v>
          </cell>
          <cell r="BC121">
            <v>42.572130878253319</v>
          </cell>
          <cell r="BD121">
            <v>45.31132052094835</v>
          </cell>
          <cell r="BE121">
            <v>50</v>
          </cell>
        </row>
        <row r="122">
          <cell r="F122">
            <v>120</v>
          </cell>
          <cell r="G122">
            <v>4095</v>
          </cell>
          <cell r="AD122">
            <v>69.066704614192943</v>
          </cell>
          <cell r="AE122">
            <v>71.395617043145577</v>
          </cell>
          <cell r="AF122">
            <v>74.063618128836765</v>
          </cell>
          <cell r="AG122">
            <v>78.867672456309052</v>
          </cell>
          <cell r="AH122">
            <v>86.402535164990056</v>
          </cell>
          <cell r="BA122">
            <v>39.196263487645254</v>
          </cell>
          <cell r="BB122">
            <v>40.693460494385022</v>
          </cell>
          <cell r="BC122">
            <v>42.629985469798427</v>
          </cell>
          <cell r="BD122">
            <v>45.367112729003608</v>
          </cell>
          <cell r="BE122">
            <v>50</v>
          </cell>
        </row>
        <row r="123">
          <cell r="F123">
            <v>121</v>
          </cell>
          <cell r="G123">
            <v>4388.9841025486576</v>
          </cell>
          <cell r="AD123">
            <v>69.18336653741882</v>
          </cell>
          <cell r="AE123">
            <v>71.515169842415148</v>
          </cell>
          <cell r="AF123">
            <v>74.150368820726882</v>
          </cell>
          <cell r="AG123">
            <v>78.957429261502938</v>
          </cell>
          <cell r="AH123">
            <v>86.435897870701936</v>
          </cell>
          <cell r="BA123">
            <v>39.250296194358178</v>
          </cell>
          <cell r="BB123">
            <v>40.751734485509814</v>
          </cell>
          <cell r="BC123">
            <v>42.687840061343536</v>
          </cell>
          <cell r="BD123">
            <v>45.422904937058867</v>
          </cell>
          <cell r="BE123">
            <v>50</v>
          </cell>
        </row>
        <row r="124">
          <cell r="F124">
            <v>122</v>
          </cell>
          <cell r="G124">
            <v>4704.0684620678521</v>
          </cell>
          <cell r="AD124">
            <v>69.300028460644711</v>
          </cell>
          <cell r="AE124">
            <v>71.634722641684732</v>
          </cell>
          <cell r="AF124">
            <v>74.237119512616999</v>
          </cell>
          <cell r="AG124">
            <v>79.047336926373603</v>
          </cell>
          <cell r="AH124">
            <v>86.469260576413831</v>
          </cell>
          <cell r="BA124">
            <v>39.304328901071102</v>
          </cell>
          <cell r="BB124">
            <v>40.810008476634607</v>
          </cell>
          <cell r="BC124">
            <v>42.745694652888645</v>
          </cell>
          <cell r="BD124">
            <v>45.478697145114126</v>
          </cell>
          <cell r="BE124">
            <v>50</v>
          </cell>
        </row>
        <row r="125">
          <cell r="F125">
            <v>123</v>
          </cell>
          <cell r="G125">
            <v>5041.7675170607781</v>
          </cell>
          <cell r="AD125">
            <v>69.416690383870588</v>
          </cell>
          <cell r="AE125">
            <v>71.754275440954302</v>
          </cell>
          <cell r="AF125">
            <v>74.323870204507116</v>
          </cell>
          <cell r="AG125">
            <v>79.137380695147357</v>
          </cell>
          <cell r="AH125">
            <v>86.502623282125711</v>
          </cell>
          <cell r="BA125">
            <v>39.358361607784026</v>
          </cell>
          <cell r="BB125">
            <v>40.8682824677594</v>
          </cell>
          <cell r="BC125">
            <v>42.803549244433754</v>
          </cell>
          <cell r="BD125">
            <v>45.534489353169384</v>
          </cell>
          <cell r="BE125">
            <v>50</v>
          </cell>
        </row>
        <row r="126">
          <cell r="F126">
            <v>124</v>
          </cell>
          <cell r="G126">
            <v>5403.704402525771</v>
          </cell>
          <cell r="AD126">
            <v>69.533352307096465</v>
          </cell>
          <cell r="AE126">
            <v>71.873828240223872</v>
          </cell>
          <cell r="AF126">
            <v>74.410620896397219</v>
          </cell>
          <cell r="AG126">
            <v>79.227424463921125</v>
          </cell>
          <cell r="AH126">
            <v>86.535985987837606</v>
          </cell>
          <cell r="BA126">
            <v>39.41239431449695</v>
          </cell>
          <cell r="BB126">
            <v>40.926556458884193</v>
          </cell>
          <cell r="BC126">
            <v>42.861403835978855</v>
          </cell>
          <cell r="BD126">
            <v>45.590281561224643</v>
          </cell>
          <cell r="BE126">
            <v>50</v>
          </cell>
        </row>
        <row r="127">
          <cell r="F127">
            <v>125</v>
          </cell>
          <cell r="G127">
            <v>5791.6187514801986</v>
          </cell>
          <cell r="AD127">
            <v>69.650014230322356</v>
          </cell>
          <cell r="AE127">
            <v>71.993381039493443</v>
          </cell>
          <cell r="AF127">
            <v>74.497371588287336</v>
          </cell>
          <cell r="AG127">
            <v>79.317468232694878</v>
          </cell>
          <cell r="AH127">
            <v>86.569348693549486</v>
          </cell>
          <cell r="BA127">
            <v>39.466427021209874</v>
          </cell>
          <cell r="BB127">
            <v>40.984830450008978</v>
          </cell>
          <cell r="BC127">
            <v>42.919258427523964</v>
          </cell>
          <cell r="BD127">
            <v>45.646073769279901</v>
          </cell>
          <cell r="BE127">
            <v>50</v>
          </cell>
        </row>
        <row r="128">
          <cell r="F128">
            <v>126</v>
          </cell>
          <cell r="G128">
            <v>6207.3750564265865</v>
          </cell>
          <cell r="AD128">
            <v>69.766676153548232</v>
          </cell>
          <cell r="AE128">
            <v>72.107435190266926</v>
          </cell>
          <cell r="AF128">
            <v>74.584122280177453</v>
          </cell>
          <cell r="AG128">
            <v>79.407512001468646</v>
          </cell>
          <cell r="AH128">
            <v>86.602711399261381</v>
          </cell>
          <cell r="BA128">
            <v>39.520459727922798</v>
          </cell>
          <cell r="BB128">
            <v>41.037193447861313</v>
          </cell>
          <cell r="BC128">
            <v>42.977113019069073</v>
          </cell>
          <cell r="BD128">
            <v>45.701865977335167</v>
          </cell>
          <cell r="BE128">
            <v>50</v>
          </cell>
        </row>
        <row r="129">
          <cell r="F129">
            <v>127</v>
          </cell>
          <cell r="G129">
            <v>6652.971630950271</v>
          </cell>
          <cell r="AD129">
            <v>69.883338076774123</v>
          </cell>
          <cell r="AE129">
            <v>72.221167069720906</v>
          </cell>
          <cell r="AF129">
            <v>74.670872972067571</v>
          </cell>
          <cell r="AG129">
            <v>79.497555770242414</v>
          </cell>
          <cell r="AH129">
            <v>86.636074104973261</v>
          </cell>
          <cell r="BA129">
            <v>39.574492434635722</v>
          </cell>
          <cell r="BB129">
            <v>41.087476216725996</v>
          </cell>
          <cell r="BC129">
            <v>43.030177309109042</v>
          </cell>
          <cell r="BD129">
            <v>45.757658185390426</v>
          </cell>
          <cell r="BE129">
            <v>50</v>
          </cell>
        </row>
        <row r="130">
          <cell r="F130">
            <v>128</v>
          </cell>
          <cell r="G130">
            <v>7130.5502145218443</v>
          </cell>
          <cell r="AD130">
            <v>70</v>
          </cell>
          <cell r="AE130">
            <v>72.334898949174885</v>
          </cell>
          <cell r="AF130">
            <v>74.757623663957673</v>
          </cell>
          <cell r="AG130">
            <v>79.587599539016168</v>
          </cell>
          <cell r="AH130">
            <v>86.669436810685141</v>
          </cell>
          <cell r="BA130">
            <v>39.628525141348646</v>
          </cell>
          <cell r="BB130">
            <v>41.137758985590679</v>
          </cell>
          <cell r="BC130">
            <v>43.080106253688569</v>
          </cell>
          <cell r="BD130">
            <v>45.813450393445684</v>
          </cell>
          <cell r="BE130">
            <v>50</v>
          </cell>
        </row>
        <row r="131">
          <cell r="F131">
            <v>129</v>
          </cell>
          <cell r="G131">
            <v>7642.4062666695281</v>
          </cell>
          <cell r="AD131">
            <v>70.108849423225877</v>
          </cell>
          <cell r="AE131">
            <v>72.448630828628879</v>
          </cell>
          <cell r="AF131">
            <v>74.844374355847791</v>
          </cell>
          <cell r="AG131">
            <v>79.677643307789936</v>
          </cell>
          <cell r="AH131">
            <v>86.702799516397036</v>
          </cell>
          <cell r="BA131">
            <v>39.68255784806157</v>
          </cell>
          <cell r="BB131">
            <v>41.188041754455355</v>
          </cell>
          <cell r="BC131">
            <v>43.130035198268104</v>
          </cell>
          <cell r="BD131">
            <v>45.869242601500943</v>
          </cell>
          <cell r="BE131">
            <v>50</v>
          </cell>
        </row>
        <row r="132">
          <cell r="F132">
            <v>130</v>
          </cell>
          <cell r="G132">
            <v>8191</v>
          </cell>
          <cell r="AD132">
            <v>70.217698846451768</v>
          </cell>
          <cell r="AE132">
            <v>72.562362708082858</v>
          </cell>
          <cell r="AF132">
            <v>74.931125047737908</v>
          </cell>
          <cell r="AG132">
            <v>79.767687076563689</v>
          </cell>
          <cell r="AH132">
            <v>86.736162222108916</v>
          </cell>
          <cell r="BA132">
            <v>39.736590554774494</v>
          </cell>
          <cell r="BB132">
            <v>41.238324523320038</v>
          </cell>
          <cell r="BC132">
            <v>43.179964142847631</v>
          </cell>
          <cell r="BD132">
            <v>45.925034809556202</v>
          </cell>
          <cell r="BE132">
            <v>50</v>
          </cell>
        </row>
        <row r="133">
          <cell r="F133">
            <v>131</v>
          </cell>
          <cell r="G133">
            <v>8778.9682050973151</v>
          </cell>
          <cell r="AD133">
            <v>70.326548269677644</v>
          </cell>
          <cell r="AE133">
            <v>72.676094587536838</v>
          </cell>
          <cell r="AF133">
            <v>75.037679849366342</v>
          </cell>
          <cell r="AG133">
            <v>79.857730845337457</v>
          </cell>
          <cell r="AH133">
            <v>86.769524927820811</v>
          </cell>
          <cell r="BA133">
            <v>39.790623261487418</v>
          </cell>
          <cell r="BB133">
            <v>41.288607292184714</v>
          </cell>
          <cell r="BC133">
            <v>43.229893087427158</v>
          </cell>
          <cell r="BD133">
            <v>45.98082701761146</v>
          </cell>
          <cell r="BE133">
            <v>50</v>
          </cell>
        </row>
        <row r="134">
          <cell r="F134">
            <v>132</v>
          </cell>
          <cell r="G134">
            <v>9409.1369241357042</v>
          </cell>
          <cell r="AD134">
            <v>70.435397692903535</v>
          </cell>
          <cell r="AE134">
            <v>72.789826466990817</v>
          </cell>
          <cell r="AF134">
            <v>75.220539583892901</v>
          </cell>
          <cell r="AG134">
            <v>79.947774614111211</v>
          </cell>
          <cell r="AH134">
            <v>86.802887633532691</v>
          </cell>
          <cell r="BA134">
            <v>39.844655968200342</v>
          </cell>
          <cell r="BB134">
            <v>41.338890061049398</v>
          </cell>
          <cell r="BC134">
            <v>43.279822032006692</v>
          </cell>
          <cell r="BD134">
            <v>46.031609894814238</v>
          </cell>
          <cell r="BE134">
            <v>50</v>
          </cell>
        </row>
        <row r="135">
          <cell r="F135">
            <v>133</v>
          </cell>
          <cell r="G135">
            <v>10084.535034121556</v>
          </cell>
          <cell r="AD135">
            <v>70.544247116129412</v>
          </cell>
          <cell r="AE135">
            <v>72.903558346444797</v>
          </cell>
          <cell r="AF135">
            <v>75.40339931841946</v>
          </cell>
          <cell r="AG135">
            <v>80.056522400683235</v>
          </cell>
          <cell r="AH135">
            <v>86.836250339244586</v>
          </cell>
          <cell r="BA135">
            <v>39.898688674913267</v>
          </cell>
          <cell r="BB135">
            <v>41.389172829914081</v>
          </cell>
          <cell r="BC135">
            <v>43.329750976586219</v>
          </cell>
          <cell r="BD135">
            <v>46.079770001861057</v>
          </cell>
          <cell r="BE135">
            <v>50</v>
          </cell>
        </row>
        <row r="136">
          <cell r="F136">
            <v>134</v>
          </cell>
          <cell r="G136">
            <v>10808.408805051544</v>
          </cell>
          <cell r="AD136">
            <v>70.653096539355303</v>
          </cell>
          <cell r="AE136">
            <v>73.015870677559946</v>
          </cell>
          <cell r="AF136">
            <v>75.586259052946019</v>
          </cell>
          <cell r="AG136">
            <v>80.191099545167106</v>
          </cell>
          <cell r="AH136">
            <v>86.869613044956466</v>
          </cell>
          <cell r="BA136">
            <v>39.952721381626191</v>
          </cell>
          <cell r="BB136">
            <v>41.439455598778757</v>
          </cell>
          <cell r="BC136">
            <v>43.379679921165753</v>
          </cell>
          <cell r="BD136">
            <v>46.127930108907876</v>
          </cell>
          <cell r="BE136">
            <v>50</v>
          </cell>
        </row>
        <row r="137">
          <cell r="F137">
            <v>135</v>
          </cell>
          <cell r="G137">
            <v>11584.237502960397</v>
          </cell>
          <cell r="AD137">
            <v>70.76194596258118</v>
          </cell>
          <cell r="AE137">
            <v>73.120265032941319</v>
          </cell>
          <cell r="AF137">
            <v>75.769118787472578</v>
          </cell>
          <cell r="AG137">
            <v>80.32567668965099</v>
          </cell>
          <cell r="AH137">
            <v>86.902975750668361</v>
          </cell>
          <cell r="BA137">
            <v>40.005827399112476</v>
          </cell>
          <cell r="BB137">
            <v>41.48973836764344</v>
          </cell>
          <cell r="BC137">
            <v>43.42960886574528</v>
          </cell>
          <cell r="BD137">
            <v>46.176090215954694</v>
          </cell>
          <cell r="BE137">
            <v>50</v>
          </cell>
        </row>
        <row r="138">
          <cell r="F138">
            <v>136</v>
          </cell>
          <cell r="G138">
            <v>12415.750112853173</v>
          </cell>
          <cell r="AD138">
            <v>70.870795385807057</v>
          </cell>
          <cell r="AE138">
            <v>73.224659388322692</v>
          </cell>
          <cell r="AF138">
            <v>75.951978521999138</v>
          </cell>
          <cell r="AG138">
            <v>80.460253834134875</v>
          </cell>
          <cell r="AH138">
            <v>86.936338456380241</v>
          </cell>
          <cell r="BA138">
            <v>40.052446592012309</v>
          </cell>
          <cell r="BB138">
            <v>41.540021136508116</v>
          </cell>
          <cell r="BC138">
            <v>43.479537810324814</v>
          </cell>
          <cell r="BD138">
            <v>46.224250323001513</v>
          </cell>
          <cell r="BE138">
            <v>50</v>
          </cell>
        </row>
        <row r="139">
          <cell r="F139">
            <v>137</v>
          </cell>
          <cell r="G139">
            <v>13306.943261900544</v>
          </cell>
          <cell r="AD139">
            <v>70.979644809032948</v>
          </cell>
          <cell r="AE139">
            <v>73.329053743704065</v>
          </cell>
          <cell r="AF139">
            <v>76.125217355750479</v>
          </cell>
          <cell r="AG139">
            <v>80.594830978618745</v>
          </cell>
          <cell r="AH139">
            <v>86.969701162092136</v>
          </cell>
          <cell r="BA139">
            <v>40.099065784912149</v>
          </cell>
          <cell r="BB139">
            <v>41.590303905372799</v>
          </cell>
          <cell r="BC139">
            <v>43.529466754904341</v>
          </cell>
          <cell r="BD139">
            <v>46.272410430048332</v>
          </cell>
          <cell r="BE139">
            <v>50</v>
          </cell>
        </row>
        <row r="140">
          <cell r="F140">
            <v>138</v>
          </cell>
          <cell r="G140">
            <v>14262.10042904369</v>
          </cell>
          <cell r="AD140">
            <v>71.082568038258202</v>
          </cell>
          <cell r="AE140">
            <v>73.433448099085439</v>
          </cell>
          <cell r="AF140">
            <v>76.295029788962182</v>
          </cell>
          <cell r="AG140">
            <v>80.72940812310263</v>
          </cell>
          <cell r="AH140">
            <v>87.000818961223857</v>
          </cell>
          <cell r="BA140">
            <v>40.145684977811982</v>
          </cell>
          <cell r="BB140">
            <v>41.640586674237483</v>
          </cell>
          <cell r="BC140">
            <v>43.579395699483875</v>
          </cell>
          <cell r="BD140">
            <v>46.320570537095151</v>
          </cell>
          <cell r="BE140">
            <v>50</v>
          </cell>
        </row>
        <row r="141">
          <cell r="F141">
            <v>139</v>
          </cell>
          <cell r="G141">
            <v>15285.812533339058</v>
          </cell>
          <cell r="AD141">
            <v>71.184128141237707</v>
          </cell>
          <cell r="AE141">
            <v>73.537842454466798</v>
          </cell>
          <cell r="AF141">
            <v>76.464842222173885</v>
          </cell>
          <cell r="AG141">
            <v>80.863985267586514</v>
          </cell>
          <cell r="AH141">
            <v>87.00973669659912</v>
          </cell>
          <cell r="BA141">
            <v>40.192304170711814</v>
          </cell>
          <cell r="BB141">
            <v>41.690869443102159</v>
          </cell>
          <cell r="BC141">
            <v>43.629324644063402</v>
          </cell>
          <cell r="BD141">
            <v>46.368730644141969</v>
          </cell>
          <cell r="BE141">
            <v>50</v>
          </cell>
        </row>
        <row r="142">
          <cell r="F142">
            <v>140</v>
          </cell>
          <cell r="G142">
            <v>16383</v>
          </cell>
          <cell r="AD142">
            <v>71.285688244217212</v>
          </cell>
          <cell r="AE142">
            <v>73.642236809848171</v>
          </cell>
          <cell r="AF142">
            <v>76.634654655385575</v>
          </cell>
          <cell r="AG142">
            <v>80.998562412070399</v>
          </cell>
          <cell r="AH142">
            <v>87.018654431974383</v>
          </cell>
          <cell r="BA142">
            <v>40.238923363611647</v>
          </cell>
          <cell r="BB142">
            <v>41.741152211966842</v>
          </cell>
          <cell r="BC142">
            <v>43.679253588642929</v>
          </cell>
          <cell r="BD142">
            <v>46.416890751188788</v>
          </cell>
          <cell r="BE142">
            <v>50</v>
          </cell>
        </row>
        <row r="143">
          <cell r="F143">
            <v>141</v>
          </cell>
          <cell r="G143">
            <v>17558.936410194601</v>
          </cell>
          <cell r="AD143">
            <v>71.387248347196717</v>
          </cell>
          <cell r="AE143">
            <v>73.746631165229545</v>
          </cell>
          <cell r="AF143">
            <v>76.804467088597278</v>
          </cell>
          <cell r="AG143">
            <v>81.143228537245577</v>
          </cell>
          <cell r="AH143">
            <v>87.027572167349632</v>
          </cell>
          <cell r="BA143">
            <v>40.28554255651148</v>
          </cell>
          <cell r="BB143">
            <v>41.791434980831518</v>
          </cell>
          <cell r="BC143">
            <v>43.729182533222463</v>
          </cell>
          <cell r="BD143">
            <v>46.465050858235607</v>
          </cell>
          <cell r="BE143">
            <v>50</v>
          </cell>
        </row>
        <row r="144">
          <cell r="F144">
            <v>142</v>
          </cell>
          <cell r="G144">
            <v>18819.273848271412</v>
          </cell>
          <cell r="AD144">
            <v>71.488808450176208</v>
          </cell>
          <cell r="AE144">
            <v>73.851025520610918</v>
          </cell>
          <cell r="AF144">
            <v>76.974279521808967</v>
          </cell>
          <cell r="AG144">
            <v>81.288003599217916</v>
          </cell>
          <cell r="AH144">
            <v>87.036489902724895</v>
          </cell>
          <cell r="BA144">
            <v>40.332161749411313</v>
          </cell>
          <cell r="BB144">
            <v>41.841717749696201</v>
          </cell>
          <cell r="BC144">
            <v>43.77911147780199</v>
          </cell>
          <cell r="BD144">
            <v>46.513210965282425</v>
          </cell>
          <cell r="BE144">
            <v>50</v>
          </cell>
        </row>
        <row r="145">
          <cell r="F145">
            <v>143</v>
          </cell>
          <cell r="G145">
            <v>20170.070068243116</v>
          </cell>
          <cell r="AD145">
            <v>71.590368553155713</v>
          </cell>
          <cell r="AE145">
            <v>73.955419875992291</v>
          </cell>
          <cell r="AF145">
            <v>77.081057624511047</v>
          </cell>
          <cell r="AG145">
            <v>81.432778661190241</v>
          </cell>
          <cell r="AH145">
            <v>87.045407638100158</v>
          </cell>
          <cell r="BA145">
            <v>40.378780942311145</v>
          </cell>
          <cell r="BB145">
            <v>41.892000518560877</v>
          </cell>
          <cell r="BC145">
            <v>43.829040422381524</v>
          </cell>
          <cell r="BD145">
            <v>46.561371072329244</v>
          </cell>
          <cell r="BE145">
            <v>50</v>
          </cell>
        </row>
        <row r="146">
          <cell r="F146">
            <v>144</v>
          </cell>
          <cell r="G146">
            <v>21617.817610103088</v>
          </cell>
          <cell r="AD146">
            <v>71.691928656135218</v>
          </cell>
          <cell r="AE146">
            <v>74.034699792948416</v>
          </cell>
          <cell r="AF146">
            <v>77.1765840711236</v>
          </cell>
          <cell r="AG146">
            <v>81.577553723162566</v>
          </cell>
          <cell r="AH146">
            <v>87.054325373475407</v>
          </cell>
          <cell r="BA146">
            <v>40.425400135210978</v>
          </cell>
          <cell r="BB146">
            <v>41.94228328742556</v>
          </cell>
          <cell r="BC146">
            <v>43.878969366961051</v>
          </cell>
          <cell r="BD146">
            <v>46.609531179376063</v>
          </cell>
          <cell r="BE146">
            <v>50</v>
          </cell>
        </row>
        <row r="147">
          <cell r="F147">
            <v>145</v>
          </cell>
          <cell r="G147">
            <v>23169.475005920798</v>
          </cell>
          <cell r="AD147">
            <v>71.793488759114723</v>
          </cell>
          <cell r="AE147">
            <v>74.095261676525709</v>
          </cell>
          <cell r="AF147">
            <v>77.272110517736152</v>
          </cell>
          <cell r="AG147">
            <v>81.722328785134891</v>
          </cell>
          <cell r="AH147">
            <v>87.063243108850671</v>
          </cell>
          <cell r="BA147">
            <v>40.472019328110811</v>
          </cell>
          <cell r="BB147">
            <v>41.992566056290244</v>
          </cell>
          <cell r="BC147">
            <v>43.928898311540586</v>
          </cell>
          <cell r="BD147">
            <v>46.657691286422882</v>
          </cell>
          <cell r="BE147">
            <v>50</v>
          </cell>
        </row>
        <row r="148">
          <cell r="F148">
            <v>146</v>
          </cell>
          <cell r="G148">
            <v>24832.50022570635</v>
          </cell>
          <cell r="AD148">
            <v>71.895048862094214</v>
          </cell>
          <cell r="AE148">
            <v>74.155823560103016</v>
          </cell>
          <cell r="AF148">
            <v>77.367636964348705</v>
          </cell>
          <cell r="AG148">
            <v>81.867103847107231</v>
          </cell>
          <cell r="AH148">
            <v>87.072160844225934</v>
          </cell>
          <cell r="BA148">
            <v>40.518638521010651</v>
          </cell>
          <cell r="BB148">
            <v>42.036975906461073</v>
          </cell>
          <cell r="BC148">
            <v>43.978827256120113</v>
          </cell>
          <cell r="BD148">
            <v>46.7058513934697</v>
          </cell>
          <cell r="BE148">
            <v>50</v>
          </cell>
        </row>
        <row r="149">
          <cell r="F149">
            <v>147</v>
          </cell>
          <cell r="G149">
            <v>26614.886523801088</v>
          </cell>
          <cell r="AD149">
            <v>71.996608965073719</v>
          </cell>
          <cell r="AE149">
            <v>74.216385443680309</v>
          </cell>
          <cell r="AF149">
            <v>77.463163410961258</v>
          </cell>
          <cell r="AG149">
            <v>82.012709346945954</v>
          </cell>
          <cell r="AH149">
            <v>87.081078579601197</v>
          </cell>
          <cell r="BA149">
            <v>40.565257713910484</v>
          </cell>
          <cell r="BB149">
            <v>42.080366850119908</v>
          </cell>
          <cell r="BC149">
            <v>44.024818750237806</v>
          </cell>
          <cell r="BD149">
            <v>46.754011500516519</v>
          </cell>
          <cell r="BE149">
            <v>50</v>
          </cell>
        </row>
        <row r="150">
          <cell r="F150">
            <v>148</v>
          </cell>
          <cell r="G150">
            <v>28525.200858087381</v>
          </cell>
          <cell r="AD150">
            <v>72.091594979242075</v>
          </cell>
          <cell r="AE150">
            <v>74.276947327257602</v>
          </cell>
          <cell r="AF150">
            <v>77.55868985757381</v>
          </cell>
          <cell r="AG150">
            <v>82.167605430366166</v>
          </cell>
          <cell r="AH150">
            <v>87.089996314976446</v>
          </cell>
          <cell r="BA150">
            <v>40.611876906810316</v>
          </cell>
          <cell r="BB150">
            <v>42.123757793778736</v>
          </cell>
          <cell r="BC150">
            <v>44.067911160744309</v>
          </cell>
          <cell r="BD150">
            <v>46.802171607563338</v>
          </cell>
          <cell r="BE150">
            <v>50</v>
          </cell>
        </row>
        <row r="151">
          <cell r="F151">
            <v>149</v>
          </cell>
          <cell r="G151">
            <v>30572.62506667812</v>
          </cell>
          <cell r="AD151">
            <v>72.186353905945822</v>
          </cell>
          <cell r="AE151">
            <v>74.337509210834895</v>
          </cell>
          <cell r="AF151">
            <v>77.654216304186363</v>
          </cell>
          <cell r="AG151">
            <v>82.322501513786392</v>
          </cell>
          <cell r="AH151">
            <v>87.098914050351709</v>
          </cell>
          <cell r="BA151">
            <v>40.658496099710149</v>
          </cell>
          <cell r="BB151">
            <v>42.167148737437564</v>
          </cell>
          <cell r="BC151">
            <v>44.111003571250812</v>
          </cell>
          <cell r="BD151">
            <v>46.850331714610157</v>
          </cell>
          <cell r="BE151">
            <v>50</v>
          </cell>
        </row>
        <row r="152">
          <cell r="F152">
            <v>150</v>
          </cell>
          <cell r="G152">
            <v>32767</v>
          </cell>
          <cell r="AD152">
            <v>72.281112832649583</v>
          </cell>
          <cell r="AE152">
            <v>74.398071094412188</v>
          </cell>
          <cell r="AF152">
            <v>77.749742750798916</v>
          </cell>
          <cell r="AG152">
            <v>82.477397597206604</v>
          </cell>
          <cell r="AH152">
            <v>87.107831785726972</v>
          </cell>
          <cell r="BA152">
            <v>40.705115292609982</v>
          </cell>
          <cell r="BB152">
            <v>42.2105396810964</v>
          </cell>
          <cell r="BC152">
            <v>44.154095981757315</v>
          </cell>
          <cell r="BD152">
            <v>46.898491821656968</v>
          </cell>
          <cell r="BE152">
            <v>50</v>
          </cell>
        </row>
        <row r="153">
          <cell r="AD153">
            <v>72.375871759353331</v>
          </cell>
          <cell r="AE153">
            <v>74.458632977989495</v>
          </cell>
          <cell r="AF153">
            <v>77.845269197411469</v>
          </cell>
          <cell r="AG153">
            <v>82.632293680626816</v>
          </cell>
          <cell r="AH153">
            <v>87.116749521102236</v>
          </cell>
          <cell r="BA153">
            <v>40.751734485509814</v>
          </cell>
          <cell r="BB153">
            <v>42.253930624755228</v>
          </cell>
          <cell r="BC153">
            <v>44.197188392263818</v>
          </cell>
          <cell r="BD153">
            <v>46.946651928703787</v>
          </cell>
          <cell r="BE153">
            <v>50</v>
          </cell>
        </row>
        <row r="154">
          <cell r="AD154">
            <v>72.470630686057078</v>
          </cell>
          <cell r="AE154">
            <v>74.519194861566788</v>
          </cell>
          <cell r="AF154">
            <v>77.940795644024021</v>
          </cell>
          <cell r="AG154">
            <v>82.787189764047042</v>
          </cell>
          <cell r="AH154">
            <v>87.125667256477485</v>
          </cell>
          <cell r="BA154">
            <v>40.798353678409647</v>
          </cell>
          <cell r="BB154">
            <v>42.297321568414056</v>
          </cell>
          <cell r="BC154">
            <v>44.240280802770329</v>
          </cell>
          <cell r="BD154">
            <v>46.994812035750606</v>
          </cell>
          <cell r="BE154">
            <v>50</v>
          </cell>
        </row>
        <row r="155">
          <cell r="AD155">
            <v>72.565389612760825</v>
          </cell>
          <cell r="AE155">
            <v>74.579756745144081</v>
          </cell>
          <cell r="AF155">
            <v>78.030415591257437</v>
          </cell>
          <cell r="AG155">
            <v>82.942085847467254</v>
          </cell>
          <cell r="AH155">
            <v>87.134584991852748</v>
          </cell>
          <cell r="BA155">
            <v>40.84497287130948</v>
          </cell>
          <cell r="BB155">
            <v>42.340712512072891</v>
          </cell>
          <cell r="BC155">
            <v>44.283373213276832</v>
          </cell>
          <cell r="BD155">
            <v>47.037096473408994</v>
          </cell>
          <cell r="BE155">
            <v>50</v>
          </cell>
        </row>
        <row r="156">
          <cell r="AD156">
            <v>72.660148539464572</v>
          </cell>
          <cell r="AE156">
            <v>74.640318628721374</v>
          </cell>
          <cell r="AF156">
            <v>78.110408050488743</v>
          </cell>
          <cell r="AG156">
            <v>83.080563090268868</v>
          </cell>
          <cell r="AH156">
            <v>87.143502727228011</v>
          </cell>
          <cell r="BA156">
            <v>40.891592064209313</v>
          </cell>
          <cell r="BB156">
            <v>42.384103455731719</v>
          </cell>
          <cell r="BC156">
            <v>44.326465623783335</v>
          </cell>
          <cell r="BD156">
            <v>47.078671550054786</v>
          </cell>
          <cell r="BE156">
            <v>50</v>
          </cell>
        </row>
        <row r="157">
          <cell r="AD157">
            <v>72.754907466168333</v>
          </cell>
          <cell r="AE157">
            <v>74.700880512298681</v>
          </cell>
          <cell r="AF157">
            <v>78.19040050972005</v>
          </cell>
          <cell r="AG157">
            <v>83.209235586647139</v>
          </cell>
          <cell r="AH157">
            <v>87.152420462603274</v>
          </cell>
          <cell r="BA157">
            <v>40.938211257109145</v>
          </cell>
          <cell r="BB157">
            <v>42.427494399390554</v>
          </cell>
          <cell r="BC157">
            <v>44.369558034289838</v>
          </cell>
          <cell r="BD157">
            <v>47.12024662670057</v>
          </cell>
          <cell r="BE157">
            <v>50</v>
          </cell>
        </row>
        <row r="158">
          <cell r="AD158">
            <v>72.849666392872081</v>
          </cell>
          <cell r="AE158">
            <v>74.761442395875974</v>
          </cell>
          <cell r="AF158">
            <v>78.270392968951356</v>
          </cell>
          <cell r="AG158">
            <v>83.337908083025425</v>
          </cell>
          <cell r="AH158">
            <v>87.161338197978523</v>
          </cell>
          <cell r="BA158">
            <v>40.984830450008985</v>
          </cell>
          <cell r="BB158">
            <v>42.470885343049382</v>
          </cell>
          <cell r="BC158">
            <v>44.412650444796341</v>
          </cell>
          <cell r="BD158">
            <v>47.161821703346362</v>
          </cell>
          <cell r="BE158">
            <v>50</v>
          </cell>
        </row>
        <row r="159">
          <cell r="AD159">
            <v>72.944425319575828</v>
          </cell>
          <cell r="AE159">
            <v>74.822004279453267</v>
          </cell>
          <cell r="AF159">
            <v>78.350385428182662</v>
          </cell>
          <cell r="AG159">
            <v>83.466580579403697</v>
          </cell>
          <cell r="AH159">
            <v>87.170255933353786</v>
          </cell>
          <cell r="BA159">
            <v>41.027136894088379</v>
          </cell>
          <cell r="BB159">
            <v>42.51427628670821</v>
          </cell>
          <cell r="BC159">
            <v>44.455742855302844</v>
          </cell>
          <cell r="BD159">
            <v>47.203396779992147</v>
          </cell>
          <cell r="BE159">
            <v>50</v>
          </cell>
        </row>
        <row r="160">
          <cell r="AD160">
            <v>73.036560194527354</v>
          </cell>
          <cell r="AE160">
            <v>74.88256616303056</v>
          </cell>
          <cell r="AF160">
            <v>78.430377887413968</v>
          </cell>
          <cell r="AG160">
            <v>83.595253075781983</v>
          </cell>
          <cell r="AH160">
            <v>87.179173668729049</v>
          </cell>
          <cell r="BA160">
            <v>41.067363109180121</v>
          </cell>
          <cell r="BB160">
            <v>42.557667230367045</v>
          </cell>
          <cell r="BC160">
            <v>44.498835265809355</v>
          </cell>
          <cell r="BD160">
            <v>47.244971856637939</v>
          </cell>
          <cell r="BE160">
            <v>50</v>
          </cell>
        </row>
        <row r="161">
          <cell r="AD161">
            <v>73.124973399384572</v>
          </cell>
          <cell r="AE161">
            <v>74.943128046607853</v>
          </cell>
          <cell r="AF161">
            <v>78.510370346645288</v>
          </cell>
          <cell r="AG161">
            <v>83.723925572160255</v>
          </cell>
          <cell r="AH161">
            <v>87.188091404104313</v>
          </cell>
          <cell r="BA161">
            <v>41.107589324271871</v>
          </cell>
          <cell r="BB161">
            <v>42.601058174025873</v>
          </cell>
          <cell r="BC161">
            <v>44.541927676315858</v>
          </cell>
          <cell r="BD161">
            <v>47.286546933283724</v>
          </cell>
          <cell r="BE161">
            <v>50</v>
          </cell>
        </row>
        <row r="162">
          <cell r="AD162">
            <v>73.213386604241791</v>
          </cell>
          <cell r="AE162">
            <v>75.00603214676859</v>
          </cell>
          <cell r="AF162">
            <v>78.590362805876595</v>
          </cell>
          <cell r="AG162">
            <v>83.852598068538526</v>
          </cell>
          <cell r="AH162">
            <v>87.197009139479562</v>
          </cell>
          <cell r="BA162">
            <v>41.147815539363613</v>
          </cell>
          <cell r="BB162">
            <v>42.644449117684701</v>
          </cell>
          <cell r="BC162">
            <v>44.585020086822361</v>
          </cell>
          <cell r="BD162">
            <v>47.328122009929508</v>
          </cell>
          <cell r="BE162">
            <v>50</v>
          </cell>
        </row>
        <row r="163">
          <cell r="AD163">
            <v>73.301799809099009</v>
          </cell>
          <cell r="AE163">
            <v>75.105036234106194</v>
          </cell>
          <cell r="AF163">
            <v>78.670355265107901</v>
          </cell>
          <cell r="AG163">
            <v>83.981270564916812</v>
          </cell>
          <cell r="AH163">
            <v>87.205926874854825</v>
          </cell>
          <cell r="BA163">
            <v>41.188041754455355</v>
          </cell>
          <cell r="BB163">
            <v>42.687840061343536</v>
          </cell>
          <cell r="BC163">
            <v>44.628112497328864</v>
          </cell>
          <cell r="BD163">
            <v>47.3696970865753</v>
          </cell>
          <cell r="BE163">
            <v>50</v>
          </cell>
        </row>
        <row r="164">
          <cell r="AD164">
            <v>73.390213013956213</v>
          </cell>
          <cell r="AE164">
            <v>75.204040321443784</v>
          </cell>
          <cell r="AF164">
            <v>78.750347724339207</v>
          </cell>
          <cell r="AG164">
            <v>84.086275318693396</v>
          </cell>
          <cell r="AH164">
            <v>87.214844610230088</v>
          </cell>
          <cell r="BA164">
            <v>41.228267969547105</v>
          </cell>
          <cell r="BB164">
            <v>42.731231005002364</v>
          </cell>
          <cell r="BC164">
            <v>44.671204907835367</v>
          </cell>
          <cell r="BD164">
            <v>47.411272163221085</v>
          </cell>
          <cell r="BE164">
            <v>50</v>
          </cell>
        </row>
        <row r="165">
          <cell r="AD165">
            <v>73.478626218813432</v>
          </cell>
          <cell r="AE165">
            <v>75.303044408781375</v>
          </cell>
          <cell r="AF165">
            <v>78.830340183570513</v>
          </cell>
          <cell r="AG165">
            <v>84.187248135907538</v>
          </cell>
          <cell r="AH165">
            <v>87.223762345605351</v>
          </cell>
          <cell r="BA165">
            <v>41.268494184638847</v>
          </cell>
          <cell r="BB165">
            <v>42.774621948661192</v>
          </cell>
          <cell r="BC165">
            <v>44.714297318341877</v>
          </cell>
          <cell r="BD165">
            <v>47.452847239866877</v>
          </cell>
          <cell r="BE165">
            <v>50</v>
          </cell>
        </row>
        <row r="166">
          <cell r="AD166">
            <v>73.56703942367065</v>
          </cell>
          <cell r="AE166">
            <v>75.402048496118965</v>
          </cell>
          <cell r="AF166">
            <v>78.910332642801833</v>
          </cell>
          <cell r="AG166">
            <v>84.288220953121666</v>
          </cell>
          <cell r="AH166">
            <v>87.2326800809806</v>
          </cell>
          <cell r="BA166">
            <v>41.308720399730589</v>
          </cell>
          <cell r="BB166">
            <v>42.818012892320027</v>
          </cell>
          <cell r="BC166">
            <v>44.757389728848381</v>
          </cell>
          <cell r="BD166">
            <v>47.494422316512662</v>
          </cell>
          <cell r="BE166">
            <v>50</v>
          </cell>
        </row>
        <row r="167">
          <cell r="AD167">
            <v>73.655452628527868</v>
          </cell>
          <cell r="AE167">
            <v>75.501052583456556</v>
          </cell>
          <cell r="AF167">
            <v>78.99032510203314</v>
          </cell>
          <cell r="AG167">
            <v>84.389193770335794</v>
          </cell>
          <cell r="AH167">
            <v>87.241597816355863</v>
          </cell>
          <cell r="BA167">
            <v>41.348946614822331</v>
          </cell>
          <cell r="BB167">
            <v>42.861403835978855</v>
          </cell>
          <cell r="BC167">
            <v>44.800482139354884</v>
          </cell>
          <cell r="BD167">
            <v>47.535997393158453</v>
          </cell>
          <cell r="BE167">
            <v>50</v>
          </cell>
        </row>
        <row r="168">
          <cell r="AD168">
            <v>73.743865833385087</v>
          </cell>
          <cell r="AE168">
            <v>75.600056670794146</v>
          </cell>
          <cell r="AF168">
            <v>79.060068964659706</v>
          </cell>
          <cell r="AG168">
            <v>84.490166587549936</v>
          </cell>
          <cell r="AH168">
            <v>87.250515551731127</v>
          </cell>
          <cell r="BA168">
            <v>41.389172829914081</v>
          </cell>
          <cell r="BB168">
            <v>42.904794779637683</v>
          </cell>
          <cell r="BC168">
            <v>44.843574549861387</v>
          </cell>
          <cell r="BD168">
            <v>47.577572469804238</v>
          </cell>
          <cell r="BE168">
            <v>50</v>
          </cell>
        </row>
        <row r="169">
          <cell r="AD169">
            <v>73.832279038242305</v>
          </cell>
          <cell r="AE169">
            <v>75.699060758131751</v>
          </cell>
          <cell r="AF169">
            <v>79.128402736767327</v>
          </cell>
          <cell r="AG169">
            <v>84.591139404764064</v>
          </cell>
          <cell r="AH169">
            <v>87.25943328710639</v>
          </cell>
          <cell r="BA169">
            <v>41.429399045005823</v>
          </cell>
          <cell r="BB169">
            <v>42.948185723296518</v>
          </cell>
          <cell r="BC169">
            <v>44.88666696036789</v>
          </cell>
          <cell r="BD169">
            <v>47.619147546450023</v>
          </cell>
          <cell r="BE169">
            <v>50</v>
          </cell>
        </row>
        <row r="170">
          <cell r="AD170">
            <v>73.920692243099523</v>
          </cell>
          <cell r="AE170">
            <v>75.798064845469341</v>
          </cell>
          <cell r="AF170">
            <v>79.196736508874935</v>
          </cell>
          <cell r="AG170">
            <v>84.692112221978192</v>
          </cell>
          <cell r="AH170">
            <v>87.268351022481639</v>
          </cell>
          <cell r="BA170">
            <v>41.469625260097565</v>
          </cell>
          <cell r="BB170">
            <v>42.991576666955346</v>
          </cell>
          <cell r="BC170">
            <v>44.9297593708744</v>
          </cell>
          <cell r="BD170">
            <v>47.660722623095815</v>
          </cell>
          <cell r="BE170">
            <v>50</v>
          </cell>
        </row>
        <row r="171">
          <cell r="AD171">
            <v>74.008495683346354</v>
          </cell>
          <cell r="AE171">
            <v>75.897068932806931</v>
          </cell>
          <cell r="AF171">
            <v>79.265070280982556</v>
          </cell>
          <cell r="AG171">
            <v>84.793085039192334</v>
          </cell>
          <cell r="AH171">
            <v>87.277268757856902</v>
          </cell>
          <cell r="BA171">
            <v>41.509851475189308</v>
          </cell>
          <cell r="BB171">
            <v>43.030177309109042</v>
          </cell>
          <cell r="BC171">
            <v>44.972851781380903</v>
          </cell>
          <cell r="BD171">
            <v>47.7022976997416</v>
          </cell>
          <cell r="BE171">
            <v>50</v>
          </cell>
        </row>
        <row r="172">
          <cell r="AD172">
            <v>74.090988120365651</v>
          </cell>
          <cell r="AE172">
            <v>75.996073020144522</v>
          </cell>
          <cell r="AF172">
            <v>79.333404053090177</v>
          </cell>
          <cell r="AG172">
            <v>84.894057856406462</v>
          </cell>
          <cell r="AH172">
            <v>87.286186493232165</v>
          </cell>
          <cell r="BA172">
            <v>41.550077690281057</v>
          </cell>
          <cell r="BB172">
            <v>43.067624017543686</v>
          </cell>
          <cell r="BC172">
            <v>45.013762077986961</v>
          </cell>
          <cell r="BD172">
            <v>47.743872776387391</v>
          </cell>
          <cell r="BE172">
            <v>50</v>
          </cell>
        </row>
        <row r="173">
          <cell r="AD173">
            <v>74.173480557384934</v>
          </cell>
          <cell r="AE173">
            <v>76.130971272117776</v>
          </cell>
          <cell r="AF173">
            <v>79.401737825197799</v>
          </cell>
          <cell r="AG173">
            <v>84.995030673620604</v>
          </cell>
          <cell r="AH173">
            <v>87.295104228607428</v>
          </cell>
          <cell r="BA173">
            <v>41.590303905372799</v>
          </cell>
          <cell r="BB173">
            <v>43.105070725978337</v>
          </cell>
          <cell r="BC173">
            <v>45.050956883357138</v>
          </cell>
          <cell r="BD173">
            <v>47.785447853033176</v>
          </cell>
          <cell r="BE173">
            <v>50</v>
          </cell>
        </row>
        <row r="174">
          <cell r="AD174">
            <v>74.255972994404218</v>
          </cell>
          <cell r="AE174">
            <v>76.267352064580393</v>
          </cell>
          <cell r="AF174">
            <v>79.47007159730542</v>
          </cell>
          <cell r="AG174">
            <v>85.050524718310612</v>
          </cell>
          <cell r="AH174">
            <v>87.304021963982677</v>
          </cell>
          <cell r="BA174">
            <v>41.630530120464542</v>
          </cell>
          <cell r="BB174">
            <v>43.14251743441298</v>
          </cell>
          <cell r="BC174">
            <v>45.088151688727308</v>
          </cell>
          <cell r="BD174">
            <v>47.827022929678968</v>
          </cell>
          <cell r="BE174">
            <v>50</v>
          </cell>
        </row>
        <row r="175">
          <cell r="AD175">
            <v>74.338465431423501</v>
          </cell>
          <cell r="AE175">
            <v>76.403732857042996</v>
          </cell>
          <cell r="AF175">
            <v>79.538405369413027</v>
          </cell>
          <cell r="AG175">
            <v>85.103664693767911</v>
          </cell>
          <cell r="AH175">
            <v>87.312939699357941</v>
          </cell>
          <cell r="BA175">
            <v>41.670756335556291</v>
          </cell>
          <cell r="BB175">
            <v>43.179964142847631</v>
          </cell>
          <cell r="BC175">
            <v>45.125346494097485</v>
          </cell>
          <cell r="BD175">
            <v>47.868598006324753</v>
          </cell>
          <cell r="BE175">
            <v>50</v>
          </cell>
        </row>
        <row r="176">
          <cell r="AD176">
            <v>74.420957868442784</v>
          </cell>
          <cell r="AE176">
            <v>76.540113649505614</v>
          </cell>
          <cell r="AF176">
            <v>79.606739141520649</v>
          </cell>
          <cell r="AG176">
            <v>85.156804669225224</v>
          </cell>
          <cell r="AH176">
            <v>87.321857434733204</v>
          </cell>
          <cell r="BA176">
            <v>41.710982550648033</v>
          </cell>
          <cell r="BB176">
            <v>43.217410851282274</v>
          </cell>
          <cell r="BC176">
            <v>45.162541299467655</v>
          </cell>
          <cell r="BD176">
            <v>47.910173082970537</v>
          </cell>
          <cell r="BE176">
            <v>50</v>
          </cell>
        </row>
        <row r="177">
          <cell r="AD177">
            <v>74.503450305462081</v>
          </cell>
          <cell r="AE177">
            <v>76.676494441968231</v>
          </cell>
          <cell r="AF177">
            <v>79.67507291362827</v>
          </cell>
          <cell r="AG177">
            <v>85.209944644682523</v>
          </cell>
          <cell r="AH177">
            <v>87.330775170108467</v>
          </cell>
          <cell r="BA177">
            <v>41.751208765739776</v>
          </cell>
          <cell r="BB177">
            <v>43.254857559716925</v>
          </cell>
          <cell r="BC177">
            <v>45.199736104837832</v>
          </cell>
          <cell r="BD177">
            <v>47.951748159616329</v>
          </cell>
          <cell r="BE177">
            <v>50</v>
          </cell>
        </row>
        <row r="178">
          <cell r="AD178">
            <v>74.585942742481365</v>
          </cell>
          <cell r="AE178">
            <v>76.812875234430834</v>
          </cell>
          <cell r="AF178">
            <v>79.743406685735891</v>
          </cell>
          <cell r="AG178">
            <v>85.263084620139821</v>
          </cell>
          <cell r="AH178">
            <v>87.339692905483716</v>
          </cell>
          <cell r="BA178">
            <v>41.791434980831518</v>
          </cell>
          <cell r="BB178">
            <v>43.292304268151575</v>
          </cell>
          <cell r="BC178">
            <v>45.236930910208002</v>
          </cell>
          <cell r="BD178">
            <v>47.993323236262114</v>
          </cell>
          <cell r="BE178">
            <v>50</v>
          </cell>
        </row>
        <row r="179">
          <cell r="AD179">
            <v>74.668435179500648</v>
          </cell>
          <cell r="AE179">
            <v>76.949256026893451</v>
          </cell>
          <cell r="AF179">
            <v>79.811740457843513</v>
          </cell>
          <cell r="AG179">
            <v>85.316224595597134</v>
          </cell>
          <cell r="AH179">
            <v>87.348610640858979</v>
          </cell>
          <cell r="BA179">
            <v>41.831661195923267</v>
          </cell>
          <cell r="BB179">
            <v>43.329750976586219</v>
          </cell>
          <cell r="BC179">
            <v>45.274125715578172</v>
          </cell>
          <cell r="BD179">
            <v>48.030128751164234</v>
          </cell>
          <cell r="BE179">
            <v>50</v>
          </cell>
        </row>
        <row r="180">
          <cell r="AD180">
            <v>74.750927616519931</v>
          </cell>
          <cell r="AE180">
            <v>77.05209077834553</v>
          </cell>
          <cell r="AF180">
            <v>79.880074229951134</v>
          </cell>
          <cell r="AG180">
            <v>85.369364571054433</v>
          </cell>
          <cell r="AH180">
            <v>87.357528376234242</v>
          </cell>
          <cell r="BA180">
            <v>41.87188741101501</v>
          </cell>
          <cell r="BB180">
            <v>43.367197685020869</v>
          </cell>
          <cell r="BC180">
            <v>45.31132052094835</v>
          </cell>
          <cell r="BD180">
            <v>48.066021750983474</v>
          </cell>
          <cell r="BE180">
            <v>50</v>
          </cell>
        </row>
        <row r="181">
          <cell r="AD181">
            <v>74.833420053539214</v>
          </cell>
          <cell r="AE181">
            <v>77.135047871850134</v>
          </cell>
          <cell r="AF181">
            <v>79.948408002058741</v>
          </cell>
          <cell r="AG181">
            <v>85.422504546511732</v>
          </cell>
          <cell r="AH181">
            <v>87.366446111609505</v>
          </cell>
          <cell r="BA181">
            <v>41.912113626106752</v>
          </cell>
          <cell r="BB181">
            <v>43.404644393455513</v>
          </cell>
          <cell r="BC181">
            <v>45.34851532631852</v>
          </cell>
          <cell r="BD181">
            <v>48.101914750802706</v>
          </cell>
          <cell r="BE181">
            <v>50</v>
          </cell>
        </row>
        <row r="182">
          <cell r="AD182">
            <v>74.915912490558512</v>
          </cell>
          <cell r="AE182">
            <v>77.218004965354737</v>
          </cell>
          <cell r="AF182">
            <v>80.014428069622042</v>
          </cell>
          <cell r="AG182">
            <v>85.475644521969045</v>
          </cell>
          <cell r="AH182">
            <v>87.375363846984754</v>
          </cell>
          <cell r="BA182">
            <v>41.952339841198494</v>
          </cell>
          <cell r="BB182">
            <v>43.442091101890163</v>
          </cell>
          <cell r="BC182">
            <v>45.385710131688697</v>
          </cell>
          <cell r="BD182">
            <v>48.137807750621946</v>
          </cell>
          <cell r="BE182">
            <v>50</v>
          </cell>
        </row>
        <row r="183">
          <cell r="AD183">
            <v>74.998404927577795</v>
          </cell>
          <cell r="AE183">
            <v>77.300962058859326</v>
          </cell>
          <cell r="AF183">
            <v>80.073318149712009</v>
          </cell>
          <cell r="AG183">
            <v>85.528784497426344</v>
          </cell>
          <cell r="AH183">
            <v>87.384281582360018</v>
          </cell>
          <cell r="BA183">
            <v>41.992566056290244</v>
          </cell>
          <cell r="BB183">
            <v>43.479537810324807</v>
          </cell>
          <cell r="BC183">
            <v>45.422904937058867</v>
          </cell>
          <cell r="BD183">
            <v>48.173700750441178</v>
          </cell>
          <cell r="BE183">
            <v>50</v>
          </cell>
        </row>
        <row r="184">
          <cell r="AD184">
            <v>75.075479910097457</v>
          </cell>
          <cell r="AE184">
            <v>77.38391915236393</v>
          </cell>
          <cell r="AF184">
            <v>80.132208229801961</v>
          </cell>
          <cell r="AG184">
            <v>85.581924472883642</v>
          </cell>
          <cell r="AH184">
            <v>87.393199317735281</v>
          </cell>
          <cell r="BA184">
            <v>42.028297717729309</v>
          </cell>
          <cell r="BB184">
            <v>43.516984518759458</v>
          </cell>
          <cell r="BC184">
            <v>45.460099742429037</v>
          </cell>
          <cell r="BD184">
            <v>48.209593750260417</v>
          </cell>
          <cell r="BE184">
            <v>50</v>
          </cell>
        </row>
        <row r="185">
          <cell r="AD185">
            <v>75.152448075388719</v>
          </cell>
          <cell r="AE185">
            <v>77.466876245868534</v>
          </cell>
          <cell r="AF185">
            <v>80.191098309891927</v>
          </cell>
          <cell r="AG185">
            <v>85.635064448340955</v>
          </cell>
          <cell r="AH185">
            <v>87.402117053110544</v>
          </cell>
          <cell r="BA185">
            <v>42.063010472656373</v>
          </cell>
          <cell r="BB185">
            <v>43.554431227194108</v>
          </cell>
          <cell r="BC185">
            <v>45.497294547799214</v>
          </cell>
          <cell r="BD185">
            <v>48.24548675007965</v>
          </cell>
          <cell r="BE185">
            <v>50</v>
          </cell>
        </row>
        <row r="186">
          <cell r="AD186">
            <v>75.229416240679981</v>
          </cell>
          <cell r="AE186">
            <v>77.549833339373123</v>
          </cell>
          <cell r="AF186">
            <v>80.249988389981894</v>
          </cell>
          <cell r="AG186">
            <v>85.688204423798254</v>
          </cell>
          <cell r="AH186">
            <v>87.411034788485793</v>
          </cell>
          <cell r="BA186">
            <v>42.097723227583437</v>
          </cell>
          <cell r="BB186">
            <v>43.591877935628752</v>
          </cell>
          <cell r="BC186">
            <v>45.534489353169384</v>
          </cell>
          <cell r="BD186">
            <v>48.281379749898889</v>
          </cell>
          <cell r="BE186">
            <v>50</v>
          </cell>
        </row>
        <row r="187">
          <cell r="AD187">
            <v>75.306384405971258</v>
          </cell>
          <cell r="AE187">
            <v>77.632790432877727</v>
          </cell>
          <cell r="AF187">
            <v>80.308878470071846</v>
          </cell>
          <cell r="AG187">
            <v>85.741344399255553</v>
          </cell>
          <cell r="AH187">
            <v>87.419952523861056</v>
          </cell>
          <cell r="BA187">
            <v>42.132435982510501</v>
          </cell>
          <cell r="BB187">
            <v>43.629324644063402</v>
          </cell>
          <cell r="BC187">
            <v>45.571684158539561</v>
          </cell>
          <cell r="BD187">
            <v>48.317272749718121</v>
          </cell>
          <cell r="BE187">
            <v>50</v>
          </cell>
        </row>
        <row r="188">
          <cell r="AD188">
            <v>75.38335257126252</v>
          </cell>
          <cell r="AE188">
            <v>77.71574752638233</v>
          </cell>
          <cell r="AF188">
            <v>80.367768550161813</v>
          </cell>
          <cell r="AG188">
            <v>85.794484374712866</v>
          </cell>
          <cell r="AH188">
            <v>87.428870259236319</v>
          </cell>
          <cell r="BA188">
            <v>42.167148737437564</v>
          </cell>
          <cell r="BB188">
            <v>43.666771352498046</v>
          </cell>
          <cell r="BC188">
            <v>45.608878963909731</v>
          </cell>
          <cell r="BD188">
            <v>48.353165749537354</v>
          </cell>
          <cell r="BE188">
            <v>50</v>
          </cell>
        </row>
        <row r="189">
          <cell r="AD189">
            <v>75.460320736553783</v>
          </cell>
          <cell r="AE189">
            <v>77.798704619886934</v>
          </cell>
          <cell r="AF189">
            <v>80.426658630251779</v>
          </cell>
          <cell r="AG189">
            <v>85.847624350170165</v>
          </cell>
          <cell r="AH189">
            <v>87.437787994611568</v>
          </cell>
          <cell r="BA189">
            <v>42.201861492364635</v>
          </cell>
          <cell r="BB189">
            <v>43.704218060932696</v>
          </cell>
          <cell r="BC189">
            <v>45.646073769279901</v>
          </cell>
          <cell r="BD189">
            <v>48.389058749356593</v>
          </cell>
          <cell r="BE189">
            <v>50</v>
          </cell>
        </row>
        <row r="190">
          <cell r="AD190">
            <v>75.537288901845045</v>
          </cell>
          <cell r="AE190">
            <v>77.881661713391523</v>
          </cell>
          <cell r="AF190">
            <v>80.485548710341732</v>
          </cell>
          <cell r="AG190">
            <v>85.900764325627463</v>
          </cell>
          <cell r="AH190">
            <v>87.446705729986832</v>
          </cell>
          <cell r="BA190">
            <v>42.236574247291699</v>
          </cell>
          <cell r="BB190">
            <v>43.741664769367347</v>
          </cell>
          <cell r="BC190">
            <v>45.683268574650079</v>
          </cell>
          <cell r="BD190">
            <v>48.424951749175825</v>
          </cell>
          <cell r="BE190">
            <v>50</v>
          </cell>
        </row>
        <row r="191">
          <cell r="AD191">
            <v>75.614257067136322</v>
          </cell>
          <cell r="AE191">
            <v>77.964618806896127</v>
          </cell>
          <cell r="AF191">
            <v>80.544438790431698</v>
          </cell>
          <cell r="AG191">
            <v>85.953904301084776</v>
          </cell>
          <cell r="AH191">
            <v>87.455623465362095</v>
          </cell>
          <cell r="BA191">
            <v>42.271287002218763</v>
          </cell>
          <cell r="BB191">
            <v>43.77911147780199</v>
          </cell>
          <cell r="BC191">
            <v>45.720463380020249</v>
          </cell>
          <cell r="BD191">
            <v>48.460844748995065</v>
          </cell>
          <cell r="BE191">
            <v>50</v>
          </cell>
        </row>
        <row r="192">
          <cell r="AD192">
            <v>75.691225232427584</v>
          </cell>
          <cell r="AE192">
            <v>78.038880106858542</v>
          </cell>
          <cell r="AF192">
            <v>80.603328870521665</v>
          </cell>
          <cell r="AG192">
            <v>86.005051025662326</v>
          </cell>
          <cell r="AH192">
            <v>87.464541200737358</v>
          </cell>
          <cell r="BA192">
            <v>42.305999757145827</v>
          </cell>
          <cell r="BB192">
            <v>43.816558186236641</v>
          </cell>
          <cell r="BC192">
            <v>45.757658185390426</v>
          </cell>
          <cell r="BD192">
            <v>48.496737748814297</v>
          </cell>
          <cell r="BE192">
            <v>50</v>
          </cell>
        </row>
        <row r="193">
          <cell r="AD193">
            <v>75.768193397718846</v>
          </cell>
          <cell r="AE193">
            <v>78.106674528676422</v>
          </cell>
          <cell r="AF193">
            <v>80.662218950611617</v>
          </cell>
          <cell r="AG193">
            <v>86.043154495639243</v>
          </cell>
          <cell r="AH193">
            <v>87.473458936112607</v>
          </cell>
          <cell r="BA193">
            <v>42.340712512072891</v>
          </cell>
          <cell r="BB193">
            <v>43.854004894671284</v>
          </cell>
          <cell r="BC193">
            <v>45.794852990760596</v>
          </cell>
          <cell r="BD193">
            <v>48.532630748633537</v>
          </cell>
          <cell r="BE193">
            <v>50</v>
          </cell>
        </row>
        <row r="194">
          <cell r="AD194">
            <v>75.845161563010109</v>
          </cell>
          <cell r="AE194">
            <v>78.174468950494301</v>
          </cell>
          <cell r="AF194">
            <v>80.721109030701584</v>
          </cell>
          <cell r="AG194">
            <v>86.08125796561616</v>
          </cell>
          <cell r="AH194">
            <v>87.48237667148787</v>
          </cell>
          <cell r="BA194">
            <v>42.375425266999954</v>
          </cell>
          <cell r="BB194">
            <v>43.891451603105935</v>
          </cell>
          <cell r="BC194">
            <v>45.832047796130773</v>
          </cell>
          <cell r="BD194">
            <v>48.568523748452769</v>
          </cell>
          <cell r="BE194">
            <v>50</v>
          </cell>
        </row>
        <row r="195">
          <cell r="AD195">
            <v>75.922129728301385</v>
          </cell>
          <cell r="AE195">
            <v>78.242263372312181</v>
          </cell>
          <cell r="AF195">
            <v>80.779999110791536</v>
          </cell>
          <cell r="AG195">
            <v>86.119361435593078</v>
          </cell>
          <cell r="AH195">
            <v>87.491294406863133</v>
          </cell>
          <cell r="BA195">
            <v>42.410138021927018</v>
          </cell>
          <cell r="BB195">
            <v>43.928898311540578</v>
          </cell>
          <cell r="BC195">
            <v>45.869242601500943</v>
          </cell>
          <cell r="BD195">
            <v>48.604416748272008</v>
          </cell>
          <cell r="BE195">
            <v>50</v>
          </cell>
        </row>
        <row r="196">
          <cell r="AD196">
            <v>75.999097893592648</v>
          </cell>
          <cell r="AE196">
            <v>78.31005779413006</v>
          </cell>
          <cell r="AF196">
            <v>80.838889190881503</v>
          </cell>
          <cell r="AG196">
            <v>86.157464905569995</v>
          </cell>
          <cell r="AH196">
            <v>87.500212142238396</v>
          </cell>
          <cell r="BA196">
            <v>42.444850776854082</v>
          </cell>
          <cell r="BB196">
            <v>43.966345019975229</v>
          </cell>
          <cell r="BC196">
            <v>45.906437406871113</v>
          </cell>
          <cell r="BD196">
            <v>48.640309748091241</v>
          </cell>
          <cell r="BE196">
            <v>50</v>
          </cell>
        </row>
        <row r="197">
          <cell r="AD197">
            <v>76.070972142474872</v>
          </cell>
          <cell r="AE197">
            <v>78.377852215947939</v>
          </cell>
          <cell r="AF197">
            <v>80.897779270971469</v>
          </cell>
          <cell r="AG197">
            <v>86.195568375546912</v>
          </cell>
          <cell r="AH197">
            <v>87.509129877613645</v>
          </cell>
          <cell r="BA197">
            <v>42.479563531781146</v>
          </cell>
          <cell r="BB197">
            <v>44.003272544984547</v>
          </cell>
          <cell r="BC197">
            <v>45.94363221224129</v>
          </cell>
          <cell r="BD197">
            <v>48.67620274791048</v>
          </cell>
          <cell r="BE197">
            <v>50</v>
          </cell>
        </row>
        <row r="198">
          <cell r="AD198">
            <v>76.142785979989682</v>
          </cell>
          <cell r="AE198">
            <v>78.445646637765819</v>
          </cell>
          <cell r="AF198">
            <v>80.956669351061421</v>
          </cell>
          <cell r="AG198">
            <v>86.23367184552383</v>
          </cell>
          <cell r="AH198">
            <v>87.518047612988909</v>
          </cell>
          <cell r="BA198">
            <v>42.51427628670821</v>
          </cell>
          <cell r="BB198">
            <v>44.035591852864428</v>
          </cell>
          <cell r="BC198">
            <v>45.98082701761146</v>
          </cell>
          <cell r="BD198">
            <v>48.712095747729713</v>
          </cell>
          <cell r="BE198">
            <v>50</v>
          </cell>
        </row>
        <row r="199">
          <cell r="AD199">
            <v>76.214599817504492</v>
          </cell>
          <cell r="AE199">
            <v>78.513441059583698</v>
          </cell>
          <cell r="AF199">
            <v>81.027729463379956</v>
          </cell>
          <cell r="AG199">
            <v>86.271775315500747</v>
          </cell>
          <cell r="AH199">
            <v>87.526965348364172</v>
          </cell>
          <cell r="BA199">
            <v>42.548989041635274</v>
          </cell>
          <cell r="BB199">
            <v>44.067911160744309</v>
          </cell>
          <cell r="BC199">
            <v>46.01555652579863</v>
          </cell>
          <cell r="BD199">
            <v>48.747988747548945</v>
          </cell>
          <cell r="BE199">
            <v>50</v>
          </cell>
        </row>
        <row r="200">
          <cell r="AD200">
            <v>76.286413655019302</v>
          </cell>
          <cell r="AE200">
            <v>78.581235481401578</v>
          </cell>
          <cell r="AF200">
            <v>81.132681264214355</v>
          </cell>
          <cell r="AG200">
            <v>86.309878785477665</v>
          </cell>
          <cell r="AH200">
            <v>87.535883083739435</v>
          </cell>
          <cell r="BA200">
            <v>42.583701796562345</v>
          </cell>
          <cell r="BB200">
            <v>44.100230468624183</v>
          </cell>
          <cell r="BC200">
            <v>46.047663263829847</v>
          </cell>
          <cell r="BD200">
            <v>48.783881747368184</v>
          </cell>
          <cell r="BE200">
            <v>50</v>
          </cell>
        </row>
        <row r="201">
          <cell r="AD201">
            <v>76.358227492534112</v>
          </cell>
          <cell r="AE201">
            <v>78.649029903219457</v>
          </cell>
          <cell r="AF201">
            <v>81.23763306504874</v>
          </cell>
          <cell r="AG201">
            <v>86.347982255454582</v>
          </cell>
          <cell r="AH201">
            <v>87.544800819114684</v>
          </cell>
          <cell r="BA201">
            <v>42.618414551489408</v>
          </cell>
          <cell r="BB201">
            <v>44.132549776504064</v>
          </cell>
          <cell r="BC201">
            <v>46.079770001861057</v>
          </cell>
          <cell r="BD201">
            <v>48.819774747187417</v>
          </cell>
          <cell r="BE201">
            <v>50</v>
          </cell>
        </row>
        <row r="202">
          <cell r="AD202">
            <v>76.430041330048923</v>
          </cell>
          <cell r="AE202">
            <v>78.716824325037337</v>
          </cell>
          <cell r="AF202">
            <v>81.34258486588314</v>
          </cell>
          <cell r="AG202">
            <v>86.386085725431499</v>
          </cell>
          <cell r="AH202">
            <v>87.553718554489947</v>
          </cell>
          <cell r="BA202">
            <v>42.653127306416472</v>
          </cell>
          <cell r="BB202">
            <v>44.164869084383938</v>
          </cell>
          <cell r="BC202">
            <v>46.111876739892267</v>
          </cell>
          <cell r="BD202">
            <v>48.855667747006656</v>
          </cell>
          <cell r="BE202">
            <v>50</v>
          </cell>
        </row>
        <row r="203">
          <cell r="AD203">
            <v>76.501855167563733</v>
          </cell>
          <cell r="AE203">
            <v>78.784618746855216</v>
          </cell>
          <cell r="AF203">
            <v>81.447536666717539</v>
          </cell>
          <cell r="AG203">
            <v>86.424189195408417</v>
          </cell>
          <cell r="AH203">
            <v>87.56263628986521</v>
          </cell>
          <cell r="BA203">
            <v>42.687840061343536</v>
          </cell>
          <cell r="BB203">
            <v>44.197188392263818</v>
          </cell>
          <cell r="BC203">
            <v>46.143983477923484</v>
          </cell>
          <cell r="BD203">
            <v>48.891560746825888</v>
          </cell>
          <cell r="BE203">
            <v>50</v>
          </cell>
        </row>
        <row r="204">
          <cell r="AD204">
            <v>76.573669005078543</v>
          </cell>
          <cell r="AE204">
            <v>78.852413168673095</v>
          </cell>
          <cell r="AF204">
            <v>81.552488467551925</v>
          </cell>
          <cell r="AG204">
            <v>86.462292665385334</v>
          </cell>
          <cell r="AH204">
            <v>87.571554025240474</v>
          </cell>
          <cell r="BA204">
            <v>42.7225528162706</v>
          </cell>
          <cell r="BB204">
            <v>44.229507700143699</v>
          </cell>
          <cell r="BC204">
            <v>46.176090215954694</v>
          </cell>
          <cell r="BD204">
            <v>48.927453746645128</v>
          </cell>
          <cell r="BE204">
            <v>50</v>
          </cell>
        </row>
        <row r="205">
          <cell r="AD205">
            <v>76.645482842593353</v>
          </cell>
          <cell r="AE205">
            <v>78.920207590490975</v>
          </cell>
          <cell r="AF205">
            <v>81.657440268386324</v>
          </cell>
          <cell r="AG205">
            <v>86.500396135362251</v>
          </cell>
          <cell r="AH205">
            <v>87.580471760615723</v>
          </cell>
          <cell r="BA205">
            <v>42.757265571197664</v>
          </cell>
          <cell r="BB205">
            <v>44.261827008023573</v>
          </cell>
          <cell r="BC205">
            <v>46.208196953985905</v>
          </cell>
          <cell r="BD205">
            <v>48.96334674646436</v>
          </cell>
          <cell r="BE205">
            <v>50</v>
          </cell>
        </row>
        <row r="206">
          <cell r="AD206">
            <v>76.717296680108163</v>
          </cell>
          <cell r="AE206">
            <v>78.988002012308854</v>
          </cell>
          <cell r="AF206">
            <v>81.762392069220724</v>
          </cell>
          <cell r="AG206">
            <v>86.538499605339169</v>
          </cell>
          <cell r="AH206">
            <v>87.589389495990986</v>
          </cell>
          <cell r="BA206">
            <v>42.791978326124728</v>
          </cell>
          <cell r="BB206">
            <v>44.294146315903454</v>
          </cell>
          <cell r="BC206">
            <v>46.240303692017122</v>
          </cell>
          <cell r="BD206">
            <v>48.9992397462836</v>
          </cell>
          <cell r="BE206">
            <v>50</v>
          </cell>
        </row>
        <row r="207">
          <cell r="AD207">
            <v>76.789110517622973</v>
          </cell>
          <cell r="AE207">
            <v>79.054219353042058</v>
          </cell>
          <cell r="AF207">
            <v>81.867343870055109</v>
          </cell>
          <cell r="AG207">
            <v>86.576603075316086</v>
          </cell>
          <cell r="AH207">
            <v>87.598307231366249</v>
          </cell>
          <cell r="BA207">
            <v>42.826691081051791</v>
          </cell>
          <cell r="BB207">
            <v>44.326465623783335</v>
          </cell>
          <cell r="BC207">
            <v>46.272410430048332</v>
          </cell>
          <cell r="BD207">
            <v>49.030333272797542</v>
          </cell>
          <cell r="BE207">
            <v>50</v>
          </cell>
        </row>
        <row r="208">
          <cell r="AD208">
            <v>76.860924355137783</v>
          </cell>
          <cell r="AE208">
            <v>79.12009757175538</v>
          </cell>
          <cell r="AF208">
            <v>81.972295670889508</v>
          </cell>
          <cell r="AG208">
            <v>86.614706545293004</v>
          </cell>
          <cell r="AH208">
            <v>87.607224966741512</v>
          </cell>
          <cell r="BA208">
            <v>42.861403835978855</v>
          </cell>
          <cell r="BB208">
            <v>44.358784931663209</v>
          </cell>
          <cell r="BC208">
            <v>46.304517168079542</v>
          </cell>
          <cell r="BD208">
            <v>49.061322941292346</v>
          </cell>
          <cell r="BE208">
            <v>50</v>
          </cell>
        </row>
        <row r="209">
          <cell r="AD209">
            <v>76.932738192652593</v>
          </cell>
          <cell r="AE209">
            <v>79.185975790468717</v>
          </cell>
          <cell r="AF209">
            <v>82.077953917079185</v>
          </cell>
          <cell r="AG209">
            <v>86.652810015269921</v>
          </cell>
          <cell r="AH209">
            <v>87.616142702116761</v>
          </cell>
          <cell r="BA209">
            <v>42.896116590905919</v>
          </cell>
          <cell r="BB209">
            <v>44.39110423954309</v>
          </cell>
          <cell r="BC209">
            <v>46.336623906110759</v>
          </cell>
          <cell r="BD209">
            <v>49.09231260978715</v>
          </cell>
          <cell r="BE209">
            <v>50</v>
          </cell>
        </row>
        <row r="210">
          <cell r="AD210">
            <v>77.004247194324648</v>
          </cell>
          <cell r="AE210">
            <v>79.251854009182054</v>
          </cell>
          <cell r="AF210">
            <v>82.183865525536717</v>
          </cell>
          <cell r="AG210">
            <v>86.690913485246838</v>
          </cell>
          <cell r="AH210">
            <v>87.625060437492024</v>
          </cell>
          <cell r="BA210">
            <v>42.930829345832983</v>
          </cell>
          <cell r="BB210">
            <v>44.423423547422971</v>
          </cell>
          <cell r="BC210">
            <v>46.368730644141969</v>
          </cell>
          <cell r="BD210">
            <v>49.123302278281955</v>
          </cell>
          <cell r="BE210">
            <v>50</v>
          </cell>
        </row>
        <row r="211">
          <cell r="AD211">
            <v>77.07125187397483</v>
          </cell>
          <cell r="AE211">
            <v>79.317732227895377</v>
          </cell>
          <cell r="AF211">
            <v>82.289777133994249</v>
          </cell>
          <cell r="AG211">
            <v>86.729016955223756</v>
          </cell>
          <cell r="AH211">
            <v>87.633978172867288</v>
          </cell>
          <cell r="BA211">
            <v>42.965542100760054</v>
          </cell>
          <cell r="BB211">
            <v>44.455742855302844</v>
          </cell>
          <cell r="BC211">
            <v>46.400837382173179</v>
          </cell>
          <cell r="BD211">
            <v>49.154291946776759</v>
          </cell>
          <cell r="BE211">
            <v>50</v>
          </cell>
        </row>
        <row r="212">
          <cell r="AD212">
            <v>77.138256553625013</v>
          </cell>
          <cell r="AE212">
            <v>79.383610446608714</v>
          </cell>
          <cell r="AF212">
            <v>82.395688742451767</v>
          </cell>
          <cell r="AG212">
            <v>86.767120425200673</v>
          </cell>
          <cell r="AH212">
            <v>87.642895908242551</v>
          </cell>
          <cell r="BA212">
            <v>43.000219942361319</v>
          </cell>
          <cell r="BB212">
            <v>44.488062163182725</v>
          </cell>
          <cell r="BC212">
            <v>46.432944120204397</v>
          </cell>
          <cell r="BD212">
            <v>49.18528161527157</v>
          </cell>
          <cell r="BE212">
            <v>50</v>
          </cell>
        </row>
        <row r="213">
          <cell r="AD213">
            <v>77.205261233275195</v>
          </cell>
          <cell r="AE213">
            <v>79.449488665322036</v>
          </cell>
          <cell r="AF213">
            <v>82.5016003509093</v>
          </cell>
          <cell r="AG213">
            <v>86.805223895177591</v>
          </cell>
          <cell r="AH213">
            <v>87.6518136436178</v>
          </cell>
          <cell r="BA213">
            <v>43.030177309109042</v>
          </cell>
          <cell r="BB213">
            <v>44.520381471062606</v>
          </cell>
          <cell r="BC213">
            <v>46.465050858235607</v>
          </cell>
          <cell r="BD213">
            <v>49.216271283766375</v>
          </cell>
          <cell r="BE213">
            <v>50</v>
          </cell>
        </row>
        <row r="214">
          <cell r="AD214">
            <v>77.272265912925377</v>
          </cell>
          <cell r="AE214">
            <v>79.515366884035373</v>
          </cell>
          <cell r="AF214">
            <v>82.607511959366832</v>
          </cell>
          <cell r="AG214">
            <v>86.843327365154508</v>
          </cell>
          <cell r="AH214">
            <v>87.660731378993063</v>
          </cell>
          <cell r="BA214">
            <v>43.060134675856759</v>
          </cell>
          <cell r="BB214">
            <v>44.55270077894248</v>
          </cell>
          <cell r="BC214">
            <v>46.497157596266817</v>
          </cell>
          <cell r="BD214">
            <v>49.247260952261179</v>
          </cell>
          <cell r="BE214">
            <v>50</v>
          </cell>
        </row>
        <row r="215">
          <cell r="AD215">
            <v>77.339270592575559</v>
          </cell>
          <cell r="AE215">
            <v>79.58124510274871</v>
          </cell>
          <cell r="AF215">
            <v>82.71342356782435</v>
          </cell>
          <cell r="AG215">
            <v>86.881430835131425</v>
          </cell>
          <cell r="AH215">
            <v>87.669649114368326</v>
          </cell>
          <cell r="BA215">
            <v>43.090092042604475</v>
          </cell>
          <cell r="BB215">
            <v>44.585020086822361</v>
          </cell>
          <cell r="BC215">
            <v>46.529264334298034</v>
          </cell>
          <cell r="BD215">
            <v>49.278250620755983</v>
          </cell>
          <cell r="BE215">
            <v>50</v>
          </cell>
        </row>
        <row r="216">
          <cell r="AD216">
            <v>77.406275272225741</v>
          </cell>
          <cell r="AE216">
            <v>79.647123321462033</v>
          </cell>
          <cell r="AF216">
            <v>82.819335176281882</v>
          </cell>
          <cell r="AG216">
            <v>86.919534305108328</v>
          </cell>
          <cell r="AH216">
            <v>87.678566849743589</v>
          </cell>
          <cell r="BA216">
            <v>43.120049409352191</v>
          </cell>
          <cell r="BB216">
            <v>44.617339394702242</v>
          </cell>
          <cell r="BC216">
            <v>46.561371072329244</v>
          </cell>
          <cell r="BD216">
            <v>49.309240289250788</v>
          </cell>
          <cell r="BE216">
            <v>50</v>
          </cell>
        </row>
        <row r="217">
          <cell r="AD217">
            <v>77.473279951875909</v>
          </cell>
          <cell r="AE217">
            <v>79.71300154017537</v>
          </cell>
          <cell r="AF217">
            <v>82.9252467847394</v>
          </cell>
          <cell r="AG217">
            <v>86.957637775085246</v>
          </cell>
          <cell r="AH217">
            <v>87.687484585118838</v>
          </cell>
          <cell r="BA217">
            <v>43.150006776099914</v>
          </cell>
          <cell r="BB217">
            <v>44.649658702582116</v>
          </cell>
          <cell r="BC217">
            <v>46.593477810360454</v>
          </cell>
          <cell r="BD217">
            <v>49.340229957745592</v>
          </cell>
          <cell r="BE217">
            <v>50</v>
          </cell>
        </row>
        <row r="218">
          <cell r="AD218">
            <v>77.540284631526092</v>
          </cell>
          <cell r="AE218">
            <v>79.778879758888706</v>
          </cell>
          <cell r="AF218">
            <v>83.023417742334161</v>
          </cell>
          <cell r="AG218">
            <v>86.995741245062163</v>
          </cell>
          <cell r="AH218">
            <v>87.696402320494101</v>
          </cell>
          <cell r="BA218">
            <v>43.179964142847631</v>
          </cell>
          <cell r="BB218">
            <v>44.681978010461997</v>
          </cell>
          <cell r="BC218">
            <v>46.625584548391664</v>
          </cell>
          <cell r="BD218">
            <v>49.371219626240396</v>
          </cell>
          <cell r="BE218">
            <v>50</v>
          </cell>
        </row>
        <row r="219">
          <cell r="AD219">
            <v>77.607289311176274</v>
          </cell>
          <cell r="AE219">
            <v>79.844757977602029</v>
          </cell>
          <cell r="AF219">
            <v>83.103017827658789</v>
          </cell>
          <cell r="AG219">
            <v>87.026176441862106</v>
          </cell>
          <cell r="AH219">
            <v>87.705320055869365</v>
          </cell>
          <cell r="BA219">
            <v>43.209921509595347</v>
          </cell>
          <cell r="BB219">
            <v>44.71429731834187</v>
          </cell>
          <cell r="BC219">
            <v>46.657691286422882</v>
          </cell>
          <cell r="BD219">
            <v>49.402209294735208</v>
          </cell>
          <cell r="BE219">
            <v>50</v>
          </cell>
        </row>
        <row r="220">
          <cell r="AD220">
            <v>77.674293990826456</v>
          </cell>
          <cell r="AE220">
            <v>79.910636196315366</v>
          </cell>
          <cell r="AF220">
            <v>83.182617912983417</v>
          </cell>
          <cell r="AG220">
            <v>87.055646722981123</v>
          </cell>
          <cell r="AH220">
            <v>87.714237791244628</v>
          </cell>
          <cell r="BA220">
            <v>43.239878876343063</v>
          </cell>
          <cell r="BB220">
            <v>44.746616626221751</v>
          </cell>
          <cell r="BC220">
            <v>46.689798024454092</v>
          </cell>
          <cell r="BD220">
            <v>49.433198963230012</v>
          </cell>
          <cell r="BE220">
            <v>50</v>
          </cell>
        </row>
        <row r="221">
          <cell r="AD221">
            <v>77.741298670476638</v>
          </cell>
          <cell r="AE221">
            <v>79.976514415028703</v>
          </cell>
          <cell r="AF221">
            <v>83.26221799830806</v>
          </cell>
          <cell r="AG221">
            <v>87.085117004100141</v>
          </cell>
          <cell r="AH221">
            <v>87.723155526619877</v>
          </cell>
          <cell r="BA221">
            <v>43.269836243090786</v>
          </cell>
          <cell r="BB221">
            <v>44.778935934101632</v>
          </cell>
          <cell r="BC221">
            <v>46.721904762485302</v>
          </cell>
          <cell r="BD221">
            <v>49.464188631724817</v>
          </cell>
          <cell r="BE221">
            <v>50</v>
          </cell>
        </row>
        <row r="222">
          <cell r="AD222">
            <v>77.80830335012682</v>
          </cell>
          <cell r="AE222">
            <v>80.035105014114592</v>
          </cell>
          <cell r="AF222">
            <v>83.341818083632688</v>
          </cell>
          <cell r="AG222">
            <v>87.114587285219159</v>
          </cell>
          <cell r="AH222">
            <v>87.73207326199514</v>
          </cell>
          <cell r="BA222">
            <v>43.299793609838503</v>
          </cell>
          <cell r="BB222">
            <v>44.811255241981506</v>
          </cell>
          <cell r="BC222">
            <v>46.754011500516519</v>
          </cell>
          <cell r="BD222">
            <v>49.495178300219621</v>
          </cell>
          <cell r="BE222">
            <v>50</v>
          </cell>
        </row>
        <row r="223">
          <cell r="AD223">
            <v>77.875308029777003</v>
          </cell>
          <cell r="AE223">
            <v>80.089658260601922</v>
          </cell>
          <cell r="AF223">
            <v>83.421418168957317</v>
          </cell>
          <cell r="AG223">
            <v>87.144057566338191</v>
          </cell>
          <cell r="AH223">
            <v>87.740990997370403</v>
          </cell>
          <cell r="BA223">
            <v>43.329750976586219</v>
          </cell>
          <cell r="BB223">
            <v>44.843574549861387</v>
          </cell>
          <cell r="BC223">
            <v>46.786118238547729</v>
          </cell>
          <cell r="BD223">
            <v>49.526167968714425</v>
          </cell>
          <cell r="BE223">
            <v>50</v>
          </cell>
        </row>
        <row r="224">
          <cell r="AD224">
            <v>77.942312709427185</v>
          </cell>
          <cell r="AE224">
            <v>80.144211507089238</v>
          </cell>
          <cell r="AF224">
            <v>83.501018254281959</v>
          </cell>
          <cell r="AG224">
            <v>87.173527847457208</v>
          </cell>
          <cell r="AH224">
            <v>87.749908732745666</v>
          </cell>
          <cell r="BA224">
            <v>43.359708343333942</v>
          </cell>
          <cell r="BB224">
            <v>44.875893857741268</v>
          </cell>
          <cell r="BC224">
            <v>46.818224976578939</v>
          </cell>
          <cell r="BD224">
            <v>49.55715763720923</v>
          </cell>
          <cell r="BE224">
            <v>50</v>
          </cell>
        </row>
        <row r="225">
          <cell r="AD225">
            <v>78.008693431404168</v>
          </cell>
          <cell r="AE225">
            <v>80.198764753576569</v>
          </cell>
          <cell r="AF225">
            <v>83.580618339606588</v>
          </cell>
          <cell r="AG225">
            <v>87.202998128576226</v>
          </cell>
          <cell r="AH225">
            <v>87.758826468120915</v>
          </cell>
          <cell r="BA225">
            <v>43.389665710081658</v>
          </cell>
          <cell r="BB225">
            <v>44.908213165621142</v>
          </cell>
          <cell r="BC225">
            <v>46.850331714610157</v>
          </cell>
          <cell r="BD225">
            <v>49.588147305704041</v>
          </cell>
          <cell r="BE225">
            <v>50</v>
          </cell>
        </row>
        <row r="226">
          <cell r="AD226">
            <v>78.071211008105138</v>
          </cell>
          <cell r="AE226">
            <v>80.253318000063899</v>
          </cell>
          <cell r="AF226">
            <v>83.66021842493123</v>
          </cell>
          <cell r="AG226">
            <v>87.232468409695258</v>
          </cell>
          <cell r="AH226">
            <v>87.767744203496179</v>
          </cell>
          <cell r="BA226">
            <v>43.419623076829374</v>
          </cell>
          <cell r="BB226">
            <v>44.940532473501023</v>
          </cell>
          <cell r="BC226">
            <v>46.882438452641367</v>
          </cell>
          <cell r="BD226">
            <v>49.619136974198845</v>
          </cell>
          <cell r="BE226">
            <v>50</v>
          </cell>
        </row>
        <row r="227">
          <cell r="AD227">
            <v>78.133728584806107</v>
          </cell>
          <cell r="AE227">
            <v>80.307871246551215</v>
          </cell>
          <cell r="AF227">
            <v>83.739818510255859</v>
          </cell>
          <cell r="AG227">
            <v>87.261938690814276</v>
          </cell>
          <cell r="AH227">
            <v>87.776661938871442</v>
          </cell>
          <cell r="BA227">
            <v>43.449580443577091</v>
          </cell>
          <cell r="BB227">
            <v>44.972851781380903</v>
          </cell>
          <cell r="BC227">
            <v>46.914545190672577</v>
          </cell>
          <cell r="BD227">
            <v>49.65012664269365</v>
          </cell>
          <cell r="BE227">
            <v>50</v>
          </cell>
        </row>
        <row r="228">
          <cell r="AD228">
            <v>78.196246161507091</v>
          </cell>
          <cell r="AE228">
            <v>80.362424493038546</v>
          </cell>
          <cell r="AF228">
            <v>83.819418595580487</v>
          </cell>
          <cell r="AG228">
            <v>87.291408971933294</v>
          </cell>
          <cell r="AH228">
            <v>87.785579674246691</v>
          </cell>
          <cell r="BA228">
            <v>43.479537810324814</v>
          </cell>
          <cell r="BB228">
            <v>45.004463376644416</v>
          </cell>
          <cell r="BC228">
            <v>46.946651928703794</v>
          </cell>
          <cell r="BD228">
            <v>49.681116311188454</v>
          </cell>
          <cell r="BE228">
            <v>50</v>
          </cell>
        </row>
        <row r="229">
          <cell r="AD229">
            <v>78.25876373820806</v>
          </cell>
          <cell r="AE229">
            <v>80.416977739525876</v>
          </cell>
          <cell r="AF229">
            <v>83.899018680905129</v>
          </cell>
          <cell r="AG229">
            <v>87.320879253052311</v>
          </cell>
          <cell r="AH229">
            <v>87.794497409621954</v>
          </cell>
          <cell r="BA229">
            <v>43.50949517707253</v>
          </cell>
          <cell r="BB229">
            <v>45.032359480672049</v>
          </cell>
          <cell r="BC229">
            <v>46.978758666735004</v>
          </cell>
          <cell r="BD229">
            <v>49.712105979683258</v>
          </cell>
          <cell r="BE229">
            <v>50</v>
          </cell>
        </row>
        <row r="230">
          <cell r="AD230">
            <v>78.321281314909029</v>
          </cell>
          <cell r="AE230">
            <v>80.471530986013192</v>
          </cell>
          <cell r="AF230">
            <v>83.978618766229758</v>
          </cell>
          <cell r="AG230">
            <v>87.350349534171343</v>
          </cell>
          <cell r="AH230">
            <v>87.803415144997217</v>
          </cell>
          <cell r="BA230">
            <v>43.539452543820246</v>
          </cell>
          <cell r="BB230">
            <v>45.060255584699682</v>
          </cell>
          <cell r="BC230">
            <v>47.009379755645142</v>
          </cell>
          <cell r="BD230">
            <v>49.743095648178063</v>
          </cell>
          <cell r="BE230">
            <v>50</v>
          </cell>
        </row>
        <row r="231">
          <cell r="AD231">
            <v>78.383798891610013</v>
          </cell>
          <cell r="AE231">
            <v>80.526084232500523</v>
          </cell>
          <cell r="AF231">
            <v>84.051267231265811</v>
          </cell>
          <cell r="AG231">
            <v>87.379819815290361</v>
          </cell>
          <cell r="AH231">
            <v>87.81233288037248</v>
          </cell>
          <cell r="BA231">
            <v>43.569409910567963</v>
          </cell>
          <cell r="BB231">
            <v>45.088151688727308</v>
          </cell>
          <cell r="BC231">
            <v>47.037096473409001</v>
          </cell>
          <cell r="BD231">
            <v>49.774085316672867</v>
          </cell>
          <cell r="BE231">
            <v>50</v>
          </cell>
        </row>
        <row r="232">
          <cell r="AD232">
            <v>78.446316468310982</v>
          </cell>
          <cell r="AE232">
            <v>80.580637478987853</v>
          </cell>
          <cell r="AF232">
            <v>84.121362670700989</v>
          </cell>
          <cell r="AG232">
            <v>87.409290096409379</v>
          </cell>
          <cell r="AH232">
            <v>87.821250615747729</v>
          </cell>
          <cell r="BA232">
            <v>43.599367277315686</v>
          </cell>
          <cell r="BB232">
            <v>45.116047792754941</v>
          </cell>
          <cell r="BC232">
            <v>47.06481319117286</v>
          </cell>
          <cell r="BD232">
            <v>49.805074985167678</v>
          </cell>
          <cell r="BE232">
            <v>50</v>
          </cell>
        </row>
        <row r="233">
          <cell r="AD233">
            <v>78.508834045011952</v>
          </cell>
          <cell r="AE233">
            <v>80.635190725475169</v>
          </cell>
          <cell r="AF233">
            <v>84.191458110136168</v>
          </cell>
          <cell r="AG233">
            <v>87.438760377528396</v>
          </cell>
          <cell r="AH233">
            <v>87.830168351122992</v>
          </cell>
          <cell r="BA233">
            <v>43.629324644063402</v>
          </cell>
          <cell r="BB233">
            <v>45.143943896782567</v>
          </cell>
          <cell r="BC233">
            <v>47.092529908936719</v>
          </cell>
          <cell r="BD233">
            <v>49.836064653662483</v>
          </cell>
          <cell r="BE233">
            <v>50</v>
          </cell>
        </row>
        <row r="234">
          <cell r="AD234">
            <v>78.571351621712921</v>
          </cell>
          <cell r="AE234">
            <v>80.6897439719625</v>
          </cell>
          <cell r="AF234">
            <v>84.261553549571346</v>
          </cell>
          <cell r="AG234">
            <v>87.468230658647428</v>
          </cell>
          <cell r="AH234">
            <v>87.839086086498256</v>
          </cell>
          <cell r="BA234">
            <v>43.659282010811118</v>
          </cell>
          <cell r="BB234">
            <v>45.171840000810199</v>
          </cell>
          <cell r="BC234">
            <v>47.120246626700578</v>
          </cell>
          <cell r="BD234">
            <v>49.867054322157287</v>
          </cell>
          <cell r="BE234">
            <v>50</v>
          </cell>
        </row>
        <row r="235">
          <cell r="AD235">
            <v>78.633869198413905</v>
          </cell>
          <cell r="AE235">
            <v>80.744297218449816</v>
          </cell>
          <cell r="AF235">
            <v>84.331648989006524</v>
          </cell>
          <cell r="AG235">
            <v>87.497700939766446</v>
          </cell>
          <cell r="AH235">
            <v>87.848003821873519</v>
          </cell>
          <cell r="BA235">
            <v>43.689239377558835</v>
          </cell>
          <cell r="BB235">
            <v>45.199736104837825</v>
          </cell>
          <cell r="BC235">
            <v>47.147963344464429</v>
          </cell>
          <cell r="BD235">
            <v>49.898043990652091</v>
          </cell>
          <cell r="BE235">
            <v>50</v>
          </cell>
        </row>
        <row r="236">
          <cell r="AD236">
            <v>78.696386775114874</v>
          </cell>
          <cell r="AE236">
            <v>80.798850464937146</v>
          </cell>
          <cell r="AF236">
            <v>84.401744428441702</v>
          </cell>
          <cell r="AG236">
            <v>87.527171220885464</v>
          </cell>
          <cell r="AH236">
            <v>87.856921557248768</v>
          </cell>
          <cell r="BA236">
            <v>43.719196744306558</v>
          </cell>
          <cell r="BB236">
            <v>45.227632208865458</v>
          </cell>
          <cell r="BC236">
            <v>47.175680062228288</v>
          </cell>
          <cell r="BD236">
            <v>49.929033659146896</v>
          </cell>
          <cell r="BE236">
            <v>50</v>
          </cell>
        </row>
        <row r="237">
          <cell r="AD237">
            <v>78.758904351815843</v>
          </cell>
          <cell r="AE237">
            <v>80.853403711424477</v>
          </cell>
          <cell r="AF237">
            <v>84.471839867876881</v>
          </cell>
          <cell r="AG237">
            <v>87.556641502004481</v>
          </cell>
          <cell r="AH237">
            <v>87.865839292624031</v>
          </cell>
          <cell r="BA237">
            <v>43.749154111054274</v>
          </cell>
          <cell r="BB237">
            <v>45.255528312893091</v>
          </cell>
          <cell r="BC237">
            <v>47.203396779992147</v>
          </cell>
          <cell r="BD237">
            <v>49.9600233276417</v>
          </cell>
          <cell r="BE237">
            <v>50</v>
          </cell>
        </row>
        <row r="238">
          <cell r="AD238">
            <v>78.821421928516827</v>
          </cell>
          <cell r="AE238">
            <v>80.907956957911793</v>
          </cell>
          <cell r="AF238">
            <v>84.541935307312059</v>
          </cell>
          <cell r="AG238">
            <v>87.586111783123513</v>
          </cell>
          <cell r="AH238">
            <v>87.874757027999294</v>
          </cell>
          <cell r="BA238">
            <v>43.77911147780199</v>
          </cell>
          <cell r="BB238">
            <v>45.283424416920717</v>
          </cell>
          <cell r="BC238">
            <v>47.231113497756006</v>
          </cell>
          <cell r="BD238">
            <v>49.991012996136504</v>
          </cell>
          <cell r="BE238">
            <v>50</v>
          </cell>
        </row>
        <row r="239">
          <cell r="AD239">
            <v>78.883939505217796</v>
          </cell>
          <cell r="AE239">
            <v>80.962510204399123</v>
          </cell>
          <cell r="AF239">
            <v>84.612030746747237</v>
          </cell>
          <cell r="AG239">
            <v>87.615582064242531</v>
          </cell>
          <cell r="AH239">
            <v>87.883674763374557</v>
          </cell>
          <cell r="BA239">
            <v>43.809068844549707</v>
          </cell>
          <cell r="BB239">
            <v>45.31132052094835</v>
          </cell>
          <cell r="BC239">
            <v>47.258830215519865</v>
          </cell>
          <cell r="BD239">
            <v>50</v>
          </cell>
          <cell r="BE239">
            <v>50</v>
          </cell>
        </row>
        <row r="240">
          <cell r="AD240">
            <v>78.946457081918766</v>
          </cell>
          <cell r="AE240">
            <v>81.015840262186742</v>
          </cell>
          <cell r="AF240">
            <v>84.682126186182415</v>
          </cell>
          <cell r="AG240">
            <v>87.645052345361549</v>
          </cell>
          <cell r="AH240">
            <v>87.892592498749806</v>
          </cell>
          <cell r="BA240">
            <v>43.83902621129743</v>
          </cell>
          <cell r="BB240">
            <v>45.339216624975975</v>
          </cell>
          <cell r="BC240">
            <v>47.286546933283724</v>
          </cell>
          <cell r="BD240">
            <v>50</v>
          </cell>
          <cell r="BE240">
            <v>50</v>
          </cell>
        </row>
        <row r="241">
          <cell r="AD241">
            <v>79.008373652580005</v>
          </cell>
          <cell r="AE241">
            <v>81.066482874472385</v>
          </cell>
          <cell r="AF241">
            <v>84.752221625617594</v>
          </cell>
          <cell r="AG241">
            <v>87.674522626480581</v>
          </cell>
          <cell r="AH241">
            <v>87.90151023412507</v>
          </cell>
          <cell r="BA241">
            <v>43.868983578045146</v>
          </cell>
          <cell r="BB241">
            <v>45.367112729003608</v>
          </cell>
          <cell r="BC241">
            <v>47.314263651047582</v>
          </cell>
          <cell r="BD241">
            <v>50</v>
          </cell>
          <cell r="BE241">
            <v>50</v>
          </cell>
        </row>
        <row r="242">
          <cell r="AD242">
            <v>79.066704614192943</v>
          </cell>
          <cell r="AE242">
            <v>81.117125486758027</v>
          </cell>
          <cell r="AF242">
            <v>84.822317065052772</v>
          </cell>
          <cell r="AG242">
            <v>87.703992907599599</v>
          </cell>
          <cell r="AH242">
            <v>87.910427969500333</v>
          </cell>
          <cell r="BA242">
            <v>43.898940944792862</v>
          </cell>
          <cell r="BB242">
            <v>45.395008833031234</v>
          </cell>
          <cell r="BC242">
            <v>47.341980368811441</v>
          </cell>
          <cell r="BD242">
            <v>50</v>
          </cell>
          <cell r="BE242">
            <v>50</v>
          </cell>
        </row>
        <row r="243">
          <cell r="AD243">
            <v>79.125035575805882</v>
          </cell>
          <cell r="AE243">
            <v>81.16776809904367</v>
          </cell>
          <cell r="AF243">
            <v>84.89241250448795</v>
          </cell>
          <cell r="AG243">
            <v>87.733463188718616</v>
          </cell>
          <cell r="AH243">
            <v>87.919345704875596</v>
          </cell>
          <cell r="BA243">
            <v>43.928898311540586</v>
          </cell>
          <cell r="BB243">
            <v>45.422904937058867</v>
          </cell>
          <cell r="BC243">
            <v>47.3696970865753</v>
          </cell>
          <cell r="BD243">
            <v>50</v>
          </cell>
          <cell r="BE243">
            <v>50</v>
          </cell>
        </row>
        <row r="244">
          <cell r="AD244">
            <v>79.18336653741882</v>
          </cell>
          <cell r="AE244">
            <v>81.218410711329312</v>
          </cell>
          <cell r="AF244">
            <v>84.962507943923129</v>
          </cell>
          <cell r="AG244">
            <v>87.762933469837634</v>
          </cell>
          <cell r="AH244">
            <v>87.928263440250845</v>
          </cell>
          <cell r="BA244">
            <v>43.958855678288302</v>
          </cell>
          <cell r="BB244">
            <v>45.450801041086493</v>
          </cell>
          <cell r="BC244">
            <v>47.397413804339159</v>
          </cell>
          <cell r="BD244">
            <v>50</v>
          </cell>
          <cell r="BE244">
            <v>50</v>
          </cell>
        </row>
        <row r="245">
          <cell r="AD245">
            <v>79.241697499031773</v>
          </cell>
          <cell r="AE245">
            <v>81.269053323614955</v>
          </cell>
          <cell r="AF245">
            <v>85.029229240531848</v>
          </cell>
          <cell r="AG245">
            <v>87.792403750956666</v>
          </cell>
          <cell r="AH245">
            <v>87.937181175626108</v>
          </cell>
          <cell r="BA245">
            <v>43.988813045036018</v>
          </cell>
          <cell r="BB245">
            <v>45.478697145114126</v>
          </cell>
          <cell r="BC245">
            <v>47.425130522103018</v>
          </cell>
          <cell r="BD245">
            <v>50</v>
          </cell>
          <cell r="BE245">
            <v>50</v>
          </cell>
        </row>
        <row r="246">
          <cell r="AD246">
            <v>79.300028460644711</v>
          </cell>
          <cell r="AE246">
            <v>81.319695935900583</v>
          </cell>
          <cell r="AF246">
            <v>85.092070462773123</v>
          </cell>
          <cell r="AG246">
            <v>87.821874032075684</v>
          </cell>
          <cell r="AH246">
            <v>87.946098911001371</v>
          </cell>
          <cell r="BA246">
            <v>44.016200268136501</v>
          </cell>
          <cell r="BB246">
            <v>45.506593249141758</v>
          </cell>
          <cell r="BC246">
            <v>47.452847239866877</v>
          </cell>
          <cell r="BD246">
            <v>50</v>
          </cell>
          <cell r="BE246">
            <v>50</v>
          </cell>
        </row>
        <row r="247">
          <cell r="AD247">
            <v>79.358359422257649</v>
          </cell>
          <cell r="AE247">
            <v>81.370338548186226</v>
          </cell>
          <cell r="AF247">
            <v>85.154911685014397</v>
          </cell>
          <cell r="AG247">
            <v>87.851344313194701</v>
          </cell>
          <cell r="AH247">
            <v>87.955016646376635</v>
          </cell>
          <cell r="BA247">
            <v>44.042055714440401</v>
          </cell>
          <cell r="BB247">
            <v>45.534489353169384</v>
          </cell>
          <cell r="BC247">
            <v>47.480563957630736</v>
          </cell>
          <cell r="BD247">
            <v>50</v>
          </cell>
          <cell r="BE247">
            <v>50</v>
          </cell>
        </row>
        <row r="248">
          <cell r="AD248">
            <v>79.416690383870588</v>
          </cell>
          <cell r="AE248">
            <v>81.420981160471868</v>
          </cell>
          <cell r="AF248">
            <v>85.217752907255658</v>
          </cell>
          <cell r="AG248">
            <v>87.880814594313719</v>
          </cell>
          <cell r="AH248">
            <v>87.963934381751884</v>
          </cell>
          <cell r="BA248">
            <v>44.067911160744309</v>
          </cell>
          <cell r="BB248">
            <v>45.562385457197017</v>
          </cell>
          <cell r="BC248">
            <v>47.508280675394595</v>
          </cell>
          <cell r="BD248">
            <v>50</v>
          </cell>
          <cell r="BE248">
            <v>50</v>
          </cell>
        </row>
        <row r="249">
          <cell r="AD249">
            <v>79.475021345483526</v>
          </cell>
          <cell r="AE249">
            <v>81.471623772757511</v>
          </cell>
          <cell r="AF249">
            <v>85.280594129496933</v>
          </cell>
          <cell r="AG249">
            <v>87.910284875432751</v>
          </cell>
          <cell r="AH249">
            <v>87.972852117127147</v>
          </cell>
          <cell r="BA249">
            <v>44.093766607048209</v>
          </cell>
          <cell r="BB249">
            <v>45.590281561224643</v>
          </cell>
          <cell r="BC249">
            <v>47.535997393158453</v>
          </cell>
          <cell r="BD249">
            <v>50</v>
          </cell>
          <cell r="BE249">
            <v>50</v>
          </cell>
        </row>
        <row r="250">
          <cell r="AD250">
            <v>79.533352307096465</v>
          </cell>
          <cell r="AE250">
            <v>81.522266385043153</v>
          </cell>
          <cell r="AF250">
            <v>85.343435351738208</v>
          </cell>
          <cell r="AG250">
            <v>87.939755156551769</v>
          </cell>
          <cell r="AH250">
            <v>87.98176985250241</v>
          </cell>
          <cell r="BA250">
            <v>44.11962205335211</v>
          </cell>
          <cell r="BB250">
            <v>45.618177665252276</v>
          </cell>
          <cell r="BC250">
            <v>47.563714110922312</v>
          </cell>
          <cell r="BD250">
            <v>50</v>
          </cell>
          <cell r="BE250">
            <v>50</v>
          </cell>
        </row>
        <row r="251">
          <cell r="AD251">
            <v>79.591683268709417</v>
          </cell>
          <cell r="AE251">
            <v>81.572908997328796</v>
          </cell>
          <cell r="AF251">
            <v>85.406276573979483</v>
          </cell>
          <cell r="AG251">
            <v>87.969225437670787</v>
          </cell>
          <cell r="AH251">
            <v>87.990687587877673</v>
          </cell>
          <cell r="BA251">
            <v>44.145477499656018</v>
          </cell>
          <cell r="BB251">
            <v>45.646073769279901</v>
          </cell>
          <cell r="BC251">
            <v>47.591430828686171</v>
          </cell>
          <cell r="BD251">
            <v>50</v>
          </cell>
          <cell r="BE251">
            <v>50</v>
          </cell>
        </row>
        <row r="252">
          <cell r="AD252">
            <v>79.650014230322356</v>
          </cell>
          <cell r="AE252">
            <v>81.623551609614438</v>
          </cell>
          <cell r="AF252">
            <v>85.469117796220743</v>
          </cell>
          <cell r="AG252">
            <v>87.998695718789818</v>
          </cell>
          <cell r="AH252">
            <v>87.999605323252922</v>
          </cell>
          <cell r="BA252">
            <v>44.171332945959918</v>
          </cell>
          <cell r="BB252">
            <v>45.673969873307534</v>
          </cell>
          <cell r="BC252">
            <v>47.61914754645003</v>
          </cell>
          <cell r="BD252">
            <v>50</v>
          </cell>
          <cell r="BE252">
            <v>50</v>
          </cell>
        </row>
        <row r="253">
          <cell r="AD253">
            <v>79.708345191935294</v>
          </cell>
          <cell r="AE253">
            <v>81.674194221900066</v>
          </cell>
          <cell r="AF253">
            <v>85.531959018462018</v>
          </cell>
          <cell r="AG253">
            <v>88.013584883810523</v>
          </cell>
          <cell r="AH253">
            <v>88.013584883810523</v>
          </cell>
          <cell r="BA253">
            <v>44.197188392263818</v>
          </cell>
          <cell r="BB253">
            <v>45.701865977335167</v>
          </cell>
          <cell r="BC253">
            <v>47.646864264213889</v>
          </cell>
          <cell r="BD253">
            <v>50</v>
          </cell>
          <cell r="BE253">
            <v>50</v>
          </cell>
        </row>
        <row r="254">
          <cell r="AD254">
            <v>79.766676153548232</v>
          </cell>
          <cell r="AE254">
            <v>81.724836834185709</v>
          </cell>
          <cell r="AF254">
            <v>85.594800240703293</v>
          </cell>
          <cell r="AG254">
            <v>88.027798841992791</v>
          </cell>
          <cell r="AH254">
            <v>88.027798841992791</v>
          </cell>
          <cell r="BA254">
            <v>44.223043838567726</v>
          </cell>
          <cell r="BB254">
            <v>45.729762081362793</v>
          </cell>
          <cell r="BC254">
            <v>47.674580981977748</v>
          </cell>
          <cell r="BD254">
            <v>50</v>
          </cell>
          <cell r="BE254">
            <v>50</v>
          </cell>
        </row>
        <row r="255">
          <cell r="AD255">
            <v>79.825007115161171</v>
          </cell>
          <cell r="AE255">
            <v>81.775479446471351</v>
          </cell>
          <cell r="AF255">
            <v>85.657641462944568</v>
          </cell>
          <cell r="AG255">
            <v>88.042012800175044</v>
          </cell>
          <cell r="AH255">
            <v>88.042012800175044</v>
          </cell>
          <cell r="BA255">
            <v>44.248899284871626</v>
          </cell>
          <cell r="BB255">
            <v>45.757658185390426</v>
          </cell>
          <cell r="BC255">
            <v>47.7022976997416</v>
          </cell>
          <cell r="BD255">
            <v>50</v>
          </cell>
          <cell r="BE255">
            <v>50</v>
          </cell>
        </row>
        <row r="256">
          <cell r="AD256">
            <v>79.883338076774123</v>
          </cell>
          <cell r="AE256">
            <v>81.826122058756994</v>
          </cell>
          <cell r="AF256">
            <v>85.720482685185829</v>
          </cell>
          <cell r="AG256">
            <v>88.056226758357298</v>
          </cell>
          <cell r="AH256">
            <v>88.056226758357298</v>
          </cell>
          <cell r="BA256">
            <v>44.274754731175527</v>
          </cell>
          <cell r="BB256">
            <v>45.785554289418052</v>
          </cell>
          <cell r="BC256">
            <v>47.730014417505458</v>
          </cell>
          <cell r="BD256">
            <v>50</v>
          </cell>
          <cell r="BE256">
            <v>50</v>
          </cell>
        </row>
        <row r="257">
          <cell r="AD257">
            <v>79.941669038387062</v>
          </cell>
          <cell r="AE257">
            <v>81.876764671042636</v>
          </cell>
          <cell r="AF257">
            <v>85.783323907427103</v>
          </cell>
          <cell r="AG257">
            <v>88.070440716539551</v>
          </cell>
          <cell r="AH257">
            <v>88.070440716539551</v>
          </cell>
          <cell r="BA257">
            <v>44.300610177479435</v>
          </cell>
          <cell r="BB257">
            <v>45.813450393445684</v>
          </cell>
          <cell r="BC257">
            <v>47.757731135269317</v>
          </cell>
          <cell r="BD257">
            <v>50</v>
          </cell>
          <cell r="BE257">
            <v>50</v>
          </cell>
        </row>
        <row r="258">
          <cell r="AD258">
            <v>80</v>
          </cell>
          <cell r="AE258">
            <v>81.927407283328279</v>
          </cell>
          <cell r="AF258">
            <v>85.846165129668378</v>
          </cell>
          <cell r="AG258">
            <v>88.084654674721804</v>
          </cell>
          <cell r="AH258">
            <v>88.084654674721804</v>
          </cell>
          <cell r="BA258">
            <v>44.326465623783335</v>
          </cell>
          <cell r="BB258">
            <v>45.84134649747331</v>
          </cell>
          <cell r="BC258">
            <v>47.785447853033176</v>
          </cell>
          <cell r="BD258">
            <v>50</v>
          </cell>
          <cell r="BE258">
            <v>50</v>
          </cell>
        </row>
        <row r="259">
          <cell r="AD259">
            <v>80.054424711612938</v>
          </cell>
          <cell r="AE259">
            <v>81.978049895613907</v>
          </cell>
          <cell r="AF259">
            <v>85.909006351909639</v>
          </cell>
          <cell r="AG259">
            <v>88.098868632904058</v>
          </cell>
          <cell r="AH259">
            <v>88.098868632904058</v>
          </cell>
          <cell r="BA259">
            <v>44.352321070087235</v>
          </cell>
          <cell r="BB259">
            <v>45.869242601500943</v>
          </cell>
          <cell r="BC259">
            <v>47.813164570797035</v>
          </cell>
          <cell r="BD259">
            <v>50</v>
          </cell>
          <cell r="BE259">
            <v>50</v>
          </cell>
        </row>
        <row r="260">
          <cell r="AD260">
            <v>80.108849423225877</v>
          </cell>
          <cell r="AE260">
            <v>82.044003137673428</v>
          </cell>
          <cell r="AF260">
            <v>85.971847574150914</v>
          </cell>
          <cell r="AG260">
            <v>88.113082591086311</v>
          </cell>
          <cell r="AH260">
            <v>88.113082591086311</v>
          </cell>
          <cell r="BA260">
            <v>44.378176516391136</v>
          </cell>
          <cell r="BB260">
            <v>45.897138705528576</v>
          </cell>
          <cell r="BC260">
            <v>47.840881288560894</v>
          </cell>
          <cell r="BD260">
            <v>50</v>
          </cell>
          <cell r="BE260">
            <v>50</v>
          </cell>
        </row>
        <row r="261">
          <cell r="AD261">
            <v>80.163274134838829</v>
          </cell>
          <cell r="AE261">
            <v>82.121669190719331</v>
          </cell>
          <cell r="AF261">
            <v>86.016937989014437</v>
          </cell>
          <cell r="AG261">
            <v>88.127296549268564</v>
          </cell>
          <cell r="AH261">
            <v>88.127296549268564</v>
          </cell>
          <cell r="BA261">
            <v>44.404031962695043</v>
          </cell>
          <cell r="BB261">
            <v>45.925034809556202</v>
          </cell>
          <cell r="BC261">
            <v>47.868598006324753</v>
          </cell>
          <cell r="BD261">
            <v>50</v>
          </cell>
          <cell r="BE261">
            <v>50</v>
          </cell>
        </row>
        <row r="262">
          <cell r="AD262">
            <v>80.217698846451768</v>
          </cell>
          <cell r="AE262">
            <v>82.199335243765248</v>
          </cell>
          <cell r="AF262">
            <v>86.047622360992719</v>
          </cell>
          <cell r="AG262">
            <v>88.141510507450818</v>
          </cell>
          <cell r="AH262">
            <v>88.141510507450818</v>
          </cell>
          <cell r="BA262">
            <v>44.429887408998944</v>
          </cell>
          <cell r="BB262">
            <v>45.952930913583835</v>
          </cell>
          <cell r="BC262">
            <v>47.896314724088612</v>
          </cell>
          <cell r="BD262">
            <v>50</v>
          </cell>
          <cell r="BE262">
            <v>50</v>
          </cell>
        </row>
        <row r="263">
          <cell r="AD263">
            <v>80.272123558064706</v>
          </cell>
          <cell r="AE263">
            <v>82.27700129681115</v>
          </cell>
          <cell r="AF263">
            <v>86.078306732971001</v>
          </cell>
          <cell r="AG263">
            <v>88.155724465633071</v>
          </cell>
          <cell r="AH263">
            <v>88.155724465633071</v>
          </cell>
          <cell r="BA263">
            <v>44.455742855302844</v>
          </cell>
          <cell r="BB263">
            <v>45.98082701761146</v>
          </cell>
          <cell r="BC263">
            <v>47.92403144185247</v>
          </cell>
          <cell r="BD263">
            <v>50</v>
          </cell>
          <cell r="BE263">
            <v>50</v>
          </cell>
        </row>
        <row r="264">
          <cell r="AD264">
            <v>80.326548269677644</v>
          </cell>
          <cell r="AE264">
            <v>82.354667349857067</v>
          </cell>
          <cell r="AF264">
            <v>86.108991104949283</v>
          </cell>
          <cell r="AG264">
            <v>88.169938423815324</v>
          </cell>
          <cell r="AH264">
            <v>88.169938423815324</v>
          </cell>
          <cell r="BA264">
            <v>44.481598301606752</v>
          </cell>
          <cell r="BB264">
            <v>46.007529841290832</v>
          </cell>
          <cell r="BC264">
            <v>47.951748159616329</v>
          </cell>
          <cell r="BD264">
            <v>50</v>
          </cell>
          <cell r="BE264">
            <v>50</v>
          </cell>
        </row>
        <row r="265">
          <cell r="AD265">
            <v>80.380972981290597</v>
          </cell>
          <cell r="AE265">
            <v>82.43233340290297</v>
          </cell>
          <cell r="AF265">
            <v>86.139675476927565</v>
          </cell>
          <cell r="AG265">
            <v>88.184152381997592</v>
          </cell>
          <cell r="AH265">
            <v>88.184152381997592</v>
          </cell>
          <cell r="BA265">
            <v>44.507453747910652</v>
          </cell>
          <cell r="BB265">
            <v>46.031609894814238</v>
          </cell>
          <cell r="BC265">
            <v>47.979464877380188</v>
          </cell>
          <cell r="BD265">
            <v>50</v>
          </cell>
          <cell r="BE265">
            <v>50</v>
          </cell>
        </row>
        <row r="266">
          <cell r="AD266">
            <v>80.435397692903535</v>
          </cell>
          <cell r="AE266">
            <v>82.509999455948872</v>
          </cell>
          <cell r="AF266">
            <v>86.170359848905832</v>
          </cell>
          <cell r="AG266">
            <v>88.198366340179845</v>
          </cell>
          <cell r="AH266">
            <v>88.198366340179845</v>
          </cell>
          <cell r="BA266">
            <v>44.533309194214553</v>
          </cell>
          <cell r="BB266">
            <v>46.055689948337651</v>
          </cell>
          <cell r="BC266">
            <v>48.006200084618079</v>
          </cell>
          <cell r="BD266">
            <v>50</v>
          </cell>
          <cell r="BE266">
            <v>50</v>
          </cell>
        </row>
        <row r="267">
          <cell r="AD267">
            <v>80.489822404516474</v>
          </cell>
          <cell r="AE267">
            <v>82.587665508994789</v>
          </cell>
          <cell r="AF267">
            <v>86.201044220884114</v>
          </cell>
          <cell r="AG267">
            <v>88.212580298362099</v>
          </cell>
          <cell r="AH267">
            <v>88.212580298362099</v>
          </cell>
          <cell r="BA267">
            <v>44.55916464051846</v>
          </cell>
          <cell r="BB267">
            <v>46.079770001861057</v>
          </cell>
          <cell r="BC267">
            <v>48.030128751164241</v>
          </cell>
          <cell r="BD267">
            <v>50</v>
          </cell>
          <cell r="BE267">
            <v>50</v>
          </cell>
        </row>
        <row r="268">
          <cell r="AD268">
            <v>80.544247116129412</v>
          </cell>
          <cell r="AE268">
            <v>82.665331562040691</v>
          </cell>
          <cell r="AF268">
            <v>86.231728592862396</v>
          </cell>
          <cell r="AG268">
            <v>88.226794256544352</v>
          </cell>
          <cell r="AH268">
            <v>88.226794256544352</v>
          </cell>
          <cell r="BA268">
            <v>44.585020086822361</v>
          </cell>
          <cell r="BB268">
            <v>46.10385005538447</v>
          </cell>
          <cell r="BC268">
            <v>48.054057417710396</v>
          </cell>
          <cell r="BD268">
            <v>50</v>
          </cell>
          <cell r="BE268">
            <v>50</v>
          </cell>
        </row>
        <row r="269">
          <cell r="AD269">
            <v>80.598671827742351</v>
          </cell>
          <cell r="AE269">
            <v>82.742997615086608</v>
          </cell>
          <cell r="AF269">
            <v>86.262412964840678</v>
          </cell>
          <cell r="AG269">
            <v>88.241008214726605</v>
          </cell>
          <cell r="AH269">
            <v>88.241008214726605</v>
          </cell>
          <cell r="BA269">
            <v>44.610875533126261</v>
          </cell>
          <cell r="BB269">
            <v>46.127930108907876</v>
          </cell>
          <cell r="BC269">
            <v>48.077986084256551</v>
          </cell>
          <cell r="BD269">
            <v>50</v>
          </cell>
          <cell r="BE269">
            <v>50</v>
          </cell>
        </row>
        <row r="270">
          <cell r="AD270">
            <v>80.653096539355303</v>
          </cell>
          <cell r="AE270">
            <v>82.820663668132511</v>
          </cell>
          <cell r="AF270">
            <v>86.29309733681896</v>
          </cell>
          <cell r="AG270">
            <v>88.255222172908859</v>
          </cell>
          <cell r="AH270">
            <v>88.255222172908859</v>
          </cell>
          <cell r="BA270">
            <v>44.636730979430169</v>
          </cell>
          <cell r="BB270">
            <v>46.152010162431289</v>
          </cell>
          <cell r="BC270">
            <v>48.101914750802706</v>
          </cell>
          <cell r="BD270">
            <v>50</v>
          </cell>
          <cell r="BE270">
            <v>50</v>
          </cell>
        </row>
        <row r="271">
          <cell r="AD271">
            <v>80.707521250968242</v>
          </cell>
          <cell r="AE271">
            <v>82.898329721178428</v>
          </cell>
          <cell r="AF271">
            <v>86.323781708797242</v>
          </cell>
          <cell r="AG271">
            <v>88.269436131091112</v>
          </cell>
          <cell r="AH271">
            <v>88.269436131091112</v>
          </cell>
          <cell r="BA271">
            <v>44.662586425734069</v>
          </cell>
          <cell r="BB271">
            <v>46.176090215954694</v>
          </cell>
          <cell r="BC271">
            <v>48.125843417348868</v>
          </cell>
          <cell r="BD271">
            <v>50</v>
          </cell>
          <cell r="BE271">
            <v>50</v>
          </cell>
        </row>
        <row r="272">
          <cell r="AD272">
            <v>80.76194596258118</v>
          </cell>
          <cell r="AE272">
            <v>82.97599577422433</v>
          </cell>
          <cell r="AF272">
            <v>86.354466080775524</v>
          </cell>
          <cell r="AG272">
            <v>88.283650089273365</v>
          </cell>
          <cell r="AH272">
            <v>88.283650089273365</v>
          </cell>
          <cell r="BA272">
            <v>44.68844187203797</v>
          </cell>
          <cell r="BB272">
            <v>46.200170269478107</v>
          </cell>
          <cell r="BC272">
            <v>48.149772083895023</v>
          </cell>
          <cell r="BD272">
            <v>50</v>
          </cell>
          <cell r="BE272">
            <v>50</v>
          </cell>
        </row>
        <row r="273">
          <cell r="AD273">
            <v>80.816370674194118</v>
          </cell>
          <cell r="AE273">
            <v>83.043579631280522</v>
          </cell>
          <cell r="AF273">
            <v>86.385150452753791</v>
          </cell>
          <cell r="AG273">
            <v>88.297864047455619</v>
          </cell>
          <cell r="AH273">
            <v>88.297864047455619</v>
          </cell>
          <cell r="BA273">
            <v>44.714297318341877</v>
          </cell>
          <cell r="BB273">
            <v>46.224250323001513</v>
          </cell>
          <cell r="BC273">
            <v>48.173700750441178</v>
          </cell>
          <cell r="BD273">
            <v>50</v>
          </cell>
          <cell r="BE273">
            <v>50</v>
          </cell>
        </row>
        <row r="274">
          <cell r="AD274">
            <v>80.870795385807057</v>
          </cell>
          <cell r="AE274">
            <v>83.106653479617975</v>
          </cell>
          <cell r="AF274">
            <v>86.415834824732073</v>
          </cell>
          <cell r="AG274">
            <v>88.312078005637872</v>
          </cell>
          <cell r="AH274">
            <v>88.312078005637872</v>
          </cell>
          <cell r="BA274">
            <v>44.740152764645778</v>
          </cell>
          <cell r="BB274">
            <v>46.248330376524919</v>
          </cell>
          <cell r="BC274">
            <v>48.19762941698734</v>
          </cell>
          <cell r="BD274">
            <v>50</v>
          </cell>
          <cell r="BE274">
            <v>50</v>
          </cell>
        </row>
        <row r="275">
          <cell r="AD275">
            <v>80.925220097420009</v>
          </cell>
          <cell r="AE275">
            <v>83.169727327955428</v>
          </cell>
          <cell r="AF275">
            <v>86.446519196710355</v>
          </cell>
          <cell r="AG275">
            <v>88.326291963820125</v>
          </cell>
          <cell r="AH275">
            <v>88.326291963820125</v>
          </cell>
          <cell r="BA275">
            <v>44.766008210949678</v>
          </cell>
          <cell r="BB275">
            <v>46.272410430048332</v>
          </cell>
          <cell r="BC275">
            <v>48.221558083533495</v>
          </cell>
          <cell r="BD275">
            <v>50</v>
          </cell>
          <cell r="BE275">
            <v>50</v>
          </cell>
        </row>
        <row r="276">
          <cell r="AD276">
            <v>80.979644809032948</v>
          </cell>
          <cell r="AE276">
            <v>83.232801176292895</v>
          </cell>
          <cell r="AF276">
            <v>86.477203568688637</v>
          </cell>
          <cell r="AG276">
            <v>88.340505922002379</v>
          </cell>
          <cell r="AH276">
            <v>88.340505922002379</v>
          </cell>
          <cell r="BA276">
            <v>44.791863657253586</v>
          </cell>
          <cell r="BB276">
            <v>46.296490483571738</v>
          </cell>
          <cell r="BC276">
            <v>48.24548675007965</v>
          </cell>
          <cell r="BD276">
            <v>50</v>
          </cell>
          <cell r="BE276">
            <v>50</v>
          </cell>
        </row>
        <row r="277">
          <cell r="AD277">
            <v>81.031787986768464</v>
          </cell>
          <cell r="AE277">
            <v>83.295875024630348</v>
          </cell>
          <cell r="AF277">
            <v>86.507887940666919</v>
          </cell>
          <cell r="AG277">
            <v>88.354719880184646</v>
          </cell>
          <cell r="AH277">
            <v>88.354719880184646</v>
          </cell>
          <cell r="BA277">
            <v>44.817719103557486</v>
          </cell>
          <cell r="BB277">
            <v>46.320570537095151</v>
          </cell>
          <cell r="BC277">
            <v>48.269415416625804</v>
          </cell>
          <cell r="BD277">
            <v>50</v>
          </cell>
          <cell r="BE277">
            <v>50</v>
          </cell>
        </row>
        <row r="278">
          <cell r="AD278">
            <v>81.082568038258216</v>
          </cell>
          <cell r="AE278">
            <v>83.358948872967801</v>
          </cell>
          <cell r="AF278">
            <v>86.538572312645201</v>
          </cell>
          <cell r="AG278">
            <v>88.3689338383669</v>
          </cell>
          <cell r="AH278">
            <v>88.3689338383669</v>
          </cell>
          <cell r="BA278">
            <v>44.843574549861387</v>
          </cell>
          <cell r="BB278">
            <v>46.344650590618556</v>
          </cell>
          <cell r="BC278">
            <v>48.293344083171966</v>
          </cell>
          <cell r="BD278">
            <v>50</v>
          </cell>
          <cell r="BE278">
            <v>50</v>
          </cell>
        </row>
        <row r="279">
          <cell r="AD279">
            <v>81.133348089747955</v>
          </cell>
          <cell r="AE279">
            <v>83.422022721305268</v>
          </cell>
          <cell r="AF279">
            <v>86.569256684623483</v>
          </cell>
          <cell r="AG279">
            <v>88.383147796549153</v>
          </cell>
          <cell r="AH279">
            <v>88.383147796549153</v>
          </cell>
          <cell r="BA279">
            <v>44.869429996165294</v>
          </cell>
          <cell r="BB279">
            <v>46.368730644141969</v>
          </cell>
          <cell r="BC279">
            <v>48.317272749718121</v>
          </cell>
          <cell r="BD279">
            <v>50</v>
          </cell>
          <cell r="BE279">
            <v>50</v>
          </cell>
        </row>
        <row r="280">
          <cell r="AD280">
            <v>81.184128141237707</v>
          </cell>
          <cell r="AE280">
            <v>83.485096569642721</v>
          </cell>
          <cell r="AF280">
            <v>86.59994105660175</v>
          </cell>
          <cell r="AG280">
            <v>88.397361754731406</v>
          </cell>
          <cell r="AH280">
            <v>88.397361754731406</v>
          </cell>
          <cell r="BA280">
            <v>44.895285442469195</v>
          </cell>
          <cell r="BB280">
            <v>46.392810697665375</v>
          </cell>
          <cell r="BC280">
            <v>48.341201416264276</v>
          </cell>
          <cell r="BD280">
            <v>50</v>
          </cell>
          <cell r="BE280">
            <v>50</v>
          </cell>
        </row>
        <row r="281">
          <cell r="AD281">
            <v>81.23490819272746</v>
          </cell>
          <cell r="AE281">
            <v>83.548170417980174</v>
          </cell>
          <cell r="AF281">
            <v>86.630625428580032</v>
          </cell>
          <cell r="AG281">
            <v>88.41157571291366</v>
          </cell>
          <cell r="AH281">
            <v>88.41157571291366</v>
          </cell>
          <cell r="BA281">
            <v>44.921140888773095</v>
          </cell>
          <cell r="BB281">
            <v>46.416890751188788</v>
          </cell>
          <cell r="BC281">
            <v>48.365130082810438</v>
          </cell>
          <cell r="BD281">
            <v>50</v>
          </cell>
          <cell r="BE281">
            <v>50</v>
          </cell>
        </row>
        <row r="282">
          <cell r="AD282">
            <v>81.285688244217212</v>
          </cell>
          <cell r="AE282">
            <v>83.611244266317627</v>
          </cell>
          <cell r="AF282">
            <v>86.661309800558314</v>
          </cell>
          <cell r="AG282">
            <v>88.425789671095913</v>
          </cell>
          <cell r="AH282">
            <v>88.425789671095913</v>
          </cell>
          <cell r="BA282">
            <v>44.946996335076996</v>
          </cell>
          <cell r="BB282">
            <v>46.440970804712194</v>
          </cell>
          <cell r="BC282">
            <v>48.389058749356593</v>
          </cell>
          <cell r="BD282">
            <v>50</v>
          </cell>
          <cell r="BE282">
            <v>50</v>
          </cell>
        </row>
        <row r="283">
          <cell r="AD283">
            <v>81.336468295706965</v>
          </cell>
          <cell r="AE283">
            <v>83.674318114655094</v>
          </cell>
          <cell r="AF283">
            <v>86.691994172536596</v>
          </cell>
          <cell r="AG283">
            <v>88.440003629278166</v>
          </cell>
          <cell r="AH283">
            <v>88.440003629278166</v>
          </cell>
          <cell r="BA283">
            <v>44.972851781380903</v>
          </cell>
          <cell r="BB283">
            <v>46.465050858235607</v>
          </cell>
          <cell r="BC283">
            <v>48.412987415902748</v>
          </cell>
          <cell r="BD283">
            <v>50</v>
          </cell>
          <cell r="BE283">
            <v>50</v>
          </cell>
        </row>
        <row r="284">
          <cell r="AD284">
            <v>81.387248347196717</v>
          </cell>
          <cell r="AE284">
            <v>83.737391962992547</v>
          </cell>
          <cell r="AF284">
            <v>86.722678544514878</v>
          </cell>
          <cell r="AG284">
            <v>88.45421758746042</v>
          </cell>
          <cell r="AH284">
            <v>88.45421758746042</v>
          </cell>
          <cell r="BA284">
            <v>44.998707227684804</v>
          </cell>
          <cell r="BB284">
            <v>46.489130911759013</v>
          </cell>
          <cell r="BC284">
            <v>48.43691608244891</v>
          </cell>
          <cell r="BD284">
            <v>50</v>
          </cell>
          <cell r="BE284">
            <v>50</v>
          </cell>
        </row>
        <row r="285">
          <cell r="AD285">
            <v>81.43802839868647</v>
          </cell>
          <cell r="AE285">
            <v>83.80046581133</v>
          </cell>
          <cell r="AF285">
            <v>86.75336291649316</v>
          </cell>
          <cell r="AG285">
            <v>88.468431545642673</v>
          </cell>
          <cell r="AH285">
            <v>88.468431545642673</v>
          </cell>
          <cell r="BA285">
            <v>45.021201039060998</v>
          </cell>
          <cell r="BB285">
            <v>46.513210965282425</v>
          </cell>
          <cell r="BC285">
            <v>48.460844748995065</v>
          </cell>
          <cell r="BD285">
            <v>50</v>
          </cell>
          <cell r="BE285">
            <v>50</v>
          </cell>
        </row>
        <row r="286">
          <cell r="AD286">
            <v>81.488808450176222</v>
          </cell>
          <cell r="AE286">
            <v>83.863539659667467</v>
          </cell>
          <cell r="AF286">
            <v>86.784047288471427</v>
          </cell>
          <cell r="AG286">
            <v>88.482645503824926</v>
          </cell>
          <cell r="AH286">
            <v>88.482645503824926</v>
          </cell>
          <cell r="BA286">
            <v>45.043517922283101</v>
          </cell>
          <cell r="BB286">
            <v>46.537291018805831</v>
          </cell>
          <cell r="BC286">
            <v>48.48477341554122</v>
          </cell>
          <cell r="BD286">
            <v>50</v>
          </cell>
          <cell r="BE286">
            <v>50</v>
          </cell>
        </row>
        <row r="287">
          <cell r="AD287">
            <v>81.539588501665975</v>
          </cell>
          <cell r="AE287">
            <v>83.92661350800492</v>
          </cell>
          <cell r="AF287">
            <v>86.814731660449709</v>
          </cell>
          <cell r="AG287">
            <v>88.49685946200718</v>
          </cell>
          <cell r="AH287">
            <v>88.49685946200718</v>
          </cell>
          <cell r="BA287">
            <v>45.065834805505204</v>
          </cell>
          <cell r="BB287">
            <v>46.561371072329244</v>
          </cell>
          <cell r="BC287">
            <v>48.508702082087382</v>
          </cell>
          <cell r="BD287">
            <v>50</v>
          </cell>
          <cell r="BE287">
            <v>50</v>
          </cell>
        </row>
        <row r="288">
          <cell r="AD288">
            <v>81.590368553155727</v>
          </cell>
          <cell r="AE288">
            <v>83.989687356342372</v>
          </cell>
          <cell r="AF288">
            <v>86.845416032427991</v>
          </cell>
          <cell r="AG288">
            <v>88.511073420189447</v>
          </cell>
          <cell r="AH288">
            <v>88.511073420189447</v>
          </cell>
          <cell r="BA288">
            <v>45.088151688727308</v>
          </cell>
          <cell r="BB288">
            <v>46.58545112585265</v>
          </cell>
          <cell r="BC288">
            <v>48.532630748633537</v>
          </cell>
          <cell r="BD288">
            <v>50</v>
          </cell>
          <cell r="BE288">
            <v>50</v>
          </cell>
        </row>
        <row r="289">
          <cell r="AD289">
            <v>81.64114860464548</v>
          </cell>
          <cell r="AE289">
            <v>84.041404671689179</v>
          </cell>
          <cell r="AF289">
            <v>86.876100404406273</v>
          </cell>
          <cell r="AG289">
            <v>88.525287378371701</v>
          </cell>
          <cell r="AH289">
            <v>88.525287378371701</v>
          </cell>
          <cell r="BA289">
            <v>45.110468571949411</v>
          </cell>
          <cell r="BB289">
            <v>46.609531179376063</v>
          </cell>
          <cell r="BC289">
            <v>48.556559415179692</v>
          </cell>
          <cell r="BD289">
            <v>50</v>
          </cell>
          <cell r="BE289">
            <v>50</v>
          </cell>
        </row>
        <row r="290">
          <cell r="AD290">
            <v>81.691928656135218</v>
          </cell>
          <cell r="AE290">
            <v>84.090902252315573</v>
          </cell>
          <cell r="AF290">
            <v>86.906784776384555</v>
          </cell>
          <cell r="AG290">
            <v>88.539501336553954</v>
          </cell>
          <cell r="AH290">
            <v>88.539501336553954</v>
          </cell>
          <cell r="BA290">
            <v>45.132785455171515</v>
          </cell>
          <cell r="BB290">
            <v>46.633611232899469</v>
          </cell>
          <cell r="BC290">
            <v>48.580488081725846</v>
          </cell>
          <cell r="BD290">
            <v>50</v>
          </cell>
          <cell r="BE290">
            <v>50</v>
          </cell>
        </row>
        <row r="291">
          <cell r="AD291">
            <v>81.742708707624971</v>
          </cell>
          <cell r="AE291">
            <v>84.140399832941952</v>
          </cell>
          <cell r="AF291">
            <v>86.937469148362837</v>
          </cell>
          <cell r="AG291">
            <v>88.553715294736207</v>
          </cell>
          <cell r="AH291">
            <v>88.553715294736207</v>
          </cell>
          <cell r="BA291">
            <v>45.155102338393618</v>
          </cell>
          <cell r="BB291">
            <v>46.657691286422882</v>
          </cell>
          <cell r="BC291">
            <v>48.604416748272008</v>
          </cell>
          <cell r="BD291">
            <v>50</v>
          </cell>
          <cell r="BE291">
            <v>50</v>
          </cell>
        </row>
        <row r="292">
          <cell r="AD292">
            <v>81.793488759114723</v>
          </cell>
          <cell r="AE292">
            <v>84.189897413568346</v>
          </cell>
          <cell r="AF292">
            <v>86.968153520341119</v>
          </cell>
          <cell r="AG292">
            <v>88.567929252918461</v>
          </cell>
          <cell r="AH292">
            <v>88.567929252918461</v>
          </cell>
          <cell r="BA292">
            <v>45.177419221615722</v>
          </cell>
          <cell r="BB292">
            <v>46.681771339946287</v>
          </cell>
          <cell r="BC292">
            <v>48.628345414818163</v>
          </cell>
          <cell r="BD292">
            <v>50</v>
          </cell>
          <cell r="BE292">
            <v>50</v>
          </cell>
        </row>
        <row r="293">
          <cell r="AD293">
            <v>81.844268810604476</v>
          </cell>
          <cell r="AE293">
            <v>84.23939499419474</v>
          </cell>
          <cell r="AF293">
            <v>86.998837892319386</v>
          </cell>
          <cell r="AG293">
            <v>88.582143211100714</v>
          </cell>
          <cell r="AH293">
            <v>88.582143211100714</v>
          </cell>
          <cell r="BA293">
            <v>45.199736104837825</v>
          </cell>
          <cell r="BB293">
            <v>46.7058513934697</v>
          </cell>
          <cell r="BC293">
            <v>48.652274081364318</v>
          </cell>
          <cell r="BD293">
            <v>50</v>
          </cell>
          <cell r="BE293">
            <v>50</v>
          </cell>
        </row>
        <row r="294">
          <cell r="AD294">
            <v>81.895048862094228</v>
          </cell>
          <cell r="AE294">
            <v>84.288892574821119</v>
          </cell>
          <cell r="AF294">
            <v>87.028914463930136</v>
          </cell>
          <cell r="AG294">
            <v>88.596357169282967</v>
          </cell>
          <cell r="AH294">
            <v>88.596357169282967</v>
          </cell>
          <cell r="BA294">
            <v>45.222052988059936</v>
          </cell>
          <cell r="BB294">
            <v>46.729931446993106</v>
          </cell>
          <cell r="BC294">
            <v>48.67620274791048</v>
          </cell>
          <cell r="BD294">
            <v>50</v>
          </cell>
          <cell r="BE294">
            <v>50</v>
          </cell>
        </row>
        <row r="295">
          <cell r="AD295">
            <v>81.945828913583981</v>
          </cell>
          <cell r="AE295">
            <v>84.338390155447513</v>
          </cell>
          <cell r="AF295">
            <v>87.05896711022578</v>
          </cell>
          <cell r="AG295">
            <v>88.610571127465221</v>
          </cell>
          <cell r="AH295">
            <v>88.610571127465221</v>
          </cell>
          <cell r="BA295">
            <v>45.244369871282039</v>
          </cell>
          <cell r="BB295">
            <v>46.754011500516519</v>
          </cell>
          <cell r="BC295">
            <v>48.700131414456635</v>
          </cell>
          <cell r="BD295">
            <v>50</v>
          </cell>
          <cell r="BE295">
            <v>50</v>
          </cell>
        </row>
        <row r="296">
          <cell r="AD296">
            <v>81.996608965073733</v>
          </cell>
          <cell r="AE296">
            <v>84.387887736073893</v>
          </cell>
          <cell r="AF296">
            <v>87.089019756521424</v>
          </cell>
          <cell r="AG296">
            <v>88.624785085647474</v>
          </cell>
          <cell r="AH296">
            <v>88.624785085647474</v>
          </cell>
          <cell r="BA296">
            <v>45.266686754504143</v>
          </cell>
          <cell r="BB296">
            <v>46.778091554039925</v>
          </cell>
          <cell r="BC296">
            <v>48.72406008100279</v>
          </cell>
          <cell r="BD296">
            <v>50</v>
          </cell>
          <cell r="BE296">
            <v>50</v>
          </cell>
        </row>
        <row r="297">
          <cell r="AD297">
            <v>82.044215515890215</v>
          </cell>
          <cell r="AE297">
            <v>84.437385316700286</v>
          </cell>
          <cell r="AF297">
            <v>87.119072402817082</v>
          </cell>
          <cell r="AG297">
            <v>88.638999043829727</v>
          </cell>
          <cell r="AH297">
            <v>88.638999043829727</v>
          </cell>
          <cell r="BA297">
            <v>45.289003637726246</v>
          </cell>
          <cell r="BB297">
            <v>46.802171607563338</v>
          </cell>
          <cell r="BC297">
            <v>48.747988747548945</v>
          </cell>
          <cell r="BD297">
            <v>50</v>
          </cell>
          <cell r="BE297">
            <v>50</v>
          </cell>
        </row>
        <row r="298">
          <cell r="AD298">
            <v>82.091594979242089</v>
          </cell>
          <cell r="AE298">
            <v>84.48688289732668</v>
          </cell>
          <cell r="AF298">
            <v>87.149125049112726</v>
          </cell>
          <cell r="AG298">
            <v>88.653213002011981</v>
          </cell>
          <cell r="AH298">
            <v>88.653213002011981</v>
          </cell>
          <cell r="BA298">
            <v>45.31132052094835</v>
          </cell>
          <cell r="BB298">
            <v>46.826251661086744</v>
          </cell>
          <cell r="BC298">
            <v>48.771917414095107</v>
          </cell>
          <cell r="BD298">
            <v>50</v>
          </cell>
          <cell r="BE298">
            <v>50</v>
          </cell>
        </row>
        <row r="299">
          <cell r="AD299">
            <v>82.138974442593963</v>
          </cell>
          <cell r="AE299">
            <v>84.53638047795306</v>
          </cell>
          <cell r="AF299">
            <v>87.179177695408384</v>
          </cell>
          <cell r="AG299">
            <v>88.667426960194248</v>
          </cell>
          <cell r="AH299">
            <v>88.667426960194248</v>
          </cell>
          <cell r="BA299">
            <v>45.333637404170453</v>
          </cell>
          <cell r="BB299">
            <v>46.850331714610157</v>
          </cell>
          <cell r="BC299">
            <v>48.795846080641262</v>
          </cell>
          <cell r="BD299">
            <v>50</v>
          </cell>
          <cell r="BE299">
            <v>50</v>
          </cell>
        </row>
        <row r="300">
          <cell r="AD300">
            <v>82.186353905945836</v>
          </cell>
          <cell r="AE300">
            <v>84.585878058579453</v>
          </cell>
          <cell r="AF300">
            <v>87.209230341704028</v>
          </cell>
          <cell r="AG300">
            <v>88.681640918376502</v>
          </cell>
          <cell r="AH300">
            <v>88.681640918376502</v>
          </cell>
          <cell r="BA300">
            <v>45.355954287392557</v>
          </cell>
          <cell r="BB300">
            <v>46.874411768133562</v>
          </cell>
          <cell r="BC300">
            <v>48.819774747187417</v>
          </cell>
          <cell r="BD300">
            <v>50</v>
          </cell>
          <cell r="BE300">
            <v>50</v>
          </cell>
        </row>
        <row r="301">
          <cell r="AD301">
            <v>82.23373336929771</v>
          </cell>
          <cell r="AE301">
            <v>84.635375639205847</v>
          </cell>
          <cell r="AF301">
            <v>87.239282987999687</v>
          </cell>
          <cell r="AG301">
            <v>88.695854876558755</v>
          </cell>
          <cell r="AH301">
            <v>88.695854876558755</v>
          </cell>
          <cell r="BA301">
            <v>45.37827117061466</v>
          </cell>
          <cell r="BB301">
            <v>46.898491821656968</v>
          </cell>
          <cell r="BC301">
            <v>48.843703413733579</v>
          </cell>
          <cell r="BD301">
            <v>50</v>
          </cell>
          <cell r="BE301">
            <v>50</v>
          </cell>
        </row>
        <row r="302">
          <cell r="AD302">
            <v>82.281112832649583</v>
          </cell>
          <cell r="AE302">
            <v>84.684873219832227</v>
          </cell>
          <cell r="AF302">
            <v>87.269335634295331</v>
          </cell>
          <cell r="AG302">
            <v>88.710068834741008</v>
          </cell>
          <cell r="AH302">
            <v>88.710068834741008</v>
          </cell>
          <cell r="BA302">
            <v>45.400588053836763</v>
          </cell>
          <cell r="BB302">
            <v>46.922571875180381</v>
          </cell>
          <cell r="BC302">
            <v>48.867632080279733</v>
          </cell>
          <cell r="BD302">
            <v>50</v>
          </cell>
          <cell r="BE302">
            <v>50</v>
          </cell>
        </row>
        <row r="303">
          <cell r="AD303">
            <v>82.328492296001457</v>
          </cell>
          <cell r="AE303">
            <v>84.73437080045862</v>
          </cell>
          <cell r="AF303">
            <v>87.299388280590989</v>
          </cell>
          <cell r="AG303">
            <v>88.724282792923262</v>
          </cell>
          <cell r="AH303">
            <v>88.724282792923262</v>
          </cell>
          <cell r="BA303">
            <v>45.422904937058867</v>
          </cell>
          <cell r="BB303">
            <v>46.946651928703787</v>
          </cell>
          <cell r="BC303">
            <v>48.891560746825888</v>
          </cell>
          <cell r="BD303">
            <v>50</v>
          </cell>
          <cell r="BE303">
            <v>50</v>
          </cell>
        </row>
        <row r="304">
          <cell r="AD304">
            <v>82.375871759353331</v>
          </cell>
          <cell r="AE304">
            <v>84.783868381085014</v>
          </cell>
          <cell r="AF304">
            <v>87.329440926886633</v>
          </cell>
          <cell r="AG304">
            <v>88.738496751105515</v>
          </cell>
          <cell r="AH304">
            <v>88.738496751105515</v>
          </cell>
          <cell r="BA304">
            <v>45.44522182028097</v>
          </cell>
          <cell r="BB304">
            <v>46.9707319822272</v>
          </cell>
          <cell r="BC304">
            <v>48.91548941337205</v>
          </cell>
          <cell r="BD304">
            <v>50</v>
          </cell>
          <cell r="BE304">
            <v>50</v>
          </cell>
        </row>
        <row r="305">
          <cell r="AD305">
            <v>82.423251222705204</v>
          </cell>
          <cell r="AE305">
            <v>84.833365961711394</v>
          </cell>
          <cell r="AF305">
            <v>87.359493573182291</v>
          </cell>
          <cell r="AG305">
            <v>88.752710709287769</v>
          </cell>
          <cell r="AH305">
            <v>88.752710709287769</v>
          </cell>
          <cell r="BA305">
            <v>45.467538703503074</v>
          </cell>
          <cell r="BB305">
            <v>46.994812035750606</v>
          </cell>
          <cell r="BC305">
            <v>48.939418079918205</v>
          </cell>
          <cell r="BD305">
            <v>50</v>
          </cell>
          <cell r="BE305">
            <v>50</v>
          </cell>
        </row>
        <row r="306">
          <cell r="AD306">
            <v>82.470630686057078</v>
          </cell>
          <cell r="AE306">
            <v>84.882863542337788</v>
          </cell>
          <cell r="AF306">
            <v>87.389546219477936</v>
          </cell>
          <cell r="AG306">
            <v>88.766924667470022</v>
          </cell>
          <cell r="AH306">
            <v>88.766924667470022</v>
          </cell>
          <cell r="BA306">
            <v>45.489855586725177</v>
          </cell>
          <cell r="BB306">
            <v>47.016308935086101</v>
          </cell>
          <cell r="BC306">
            <v>48.96334674646436</v>
          </cell>
          <cell r="BD306">
            <v>50</v>
          </cell>
          <cell r="BE306">
            <v>50</v>
          </cell>
        </row>
        <row r="307">
          <cell r="AD307">
            <v>82.518010149408951</v>
          </cell>
          <cell r="AE307">
            <v>84.932361122964181</v>
          </cell>
          <cell r="AF307">
            <v>87.41959886577358</v>
          </cell>
          <cell r="AG307">
            <v>88.781138625652275</v>
          </cell>
          <cell r="AH307">
            <v>88.781138625652275</v>
          </cell>
          <cell r="BA307">
            <v>45.512172469947281</v>
          </cell>
          <cell r="BB307">
            <v>47.037096473408994</v>
          </cell>
          <cell r="BC307">
            <v>48.987275413010522</v>
          </cell>
          <cell r="BD307">
            <v>50</v>
          </cell>
          <cell r="BE307">
            <v>50</v>
          </cell>
        </row>
        <row r="308">
          <cell r="AD308">
            <v>82.565389612760825</v>
          </cell>
          <cell r="AE308">
            <v>84.981858703590561</v>
          </cell>
          <cell r="AF308">
            <v>87.449651512069238</v>
          </cell>
          <cell r="AG308">
            <v>88.795352583834529</v>
          </cell>
          <cell r="AH308">
            <v>88.795352583834529</v>
          </cell>
          <cell r="BA308">
            <v>45.534489353169384</v>
          </cell>
          <cell r="BB308">
            <v>47.057884011731893</v>
          </cell>
          <cell r="BC308">
            <v>49.009673493801003</v>
          </cell>
          <cell r="BD308">
            <v>50</v>
          </cell>
          <cell r="BE308">
            <v>50</v>
          </cell>
        </row>
        <row r="309">
          <cell r="AD309">
            <v>82.612769076112698</v>
          </cell>
          <cell r="AE309">
            <v>85.031364664178042</v>
          </cell>
          <cell r="AF309">
            <v>87.479704158364882</v>
          </cell>
          <cell r="AG309">
            <v>88.809566542016782</v>
          </cell>
          <cell r="AH309">
            <v>88.809566542016782</v>
          </cell>
          <cell r="BA309">
            <v>45.556806236391488</v>
          </cell>
          <cell r="BB309">
            <v>47.078671550054786</v>
          </cell>
          <cell r="BC309">
            <v>49.030333272797542</v>
          </cell>
          <cell r="BD309">
            <v>50</v>
          </cell>
          <cell r="BE309">
            <v>50</v>
          </cell>
        </row>
        <row r="310">
          <cell r="AD310">
            <v>82.660148539464572</v>
          </cell>
          <cell r="AE310">
            <v>85.08087547302361</v>
          </cell>
          <cell r="AF310">
            <v>87.50975680466054</v>
          </cell>
          <cell r="AG310">
            <v>88.823780500199049</v>
          </cell>
          <cell r="AH310">
            <v>88.823780500199049</v>
          </cell>
          <cell r="BA310">
            <v>45.579123119613591</v>
          </cell>
          <cell r="BB310">
            <v>47.099459088377678</v>
          </cell>
          <cell r="BC310">
            <v>49.05099305179408</v>
          </cell>
          <cell r="BD310">
            <v>50</v>
          </cell>
          <cell r="BE310">
            <v>50</v>
          </cell>
        </row>
        <row r="311">
          <cell r="AD311">
            <v>82.707528002816446</v>
          </cell>
          <cell r="AE311">
            <v>85.130386281869164</v>
          </cell>
          <cell r="AF311">
            <v>87.539809450956184</v>
          </cell>
          <cell r="AG311">
            <v>88.837994458381303</v>
          </cell>
          <cell r="AH311">
            <v>88.837994458381303</v>
          </cell>
          <cell r="BA311">
            <v>45.601440002835695</v>
          </cell>
          <cell r="BB311">
            <v>47.12024662670057</v>
          </cell>
          <cell r="BC311">
            <v>49.071652830790612</v>
          </cell>
          <cell r="BD311">
            <v>50</v>
          </cell>
          <cell r="BE311">
            <v>50</v>
          </cell>
        </row>
        <row r="312">
          <cell r="AD312">
            <v>82.754907466168319</v>
          </cell>
          <cell r="AE312">
            <v>85.179897090714732</v>
          </cell>
          <cell r="AF312">
            <v>87.569862097251843</v>
          </cell>
          <cell r="AG312">
            <v>88.852208416563556</v>
          </cell>
          <cell r="AH312">
            <v>88.852208416563556</v>
          </cell>
          <cell r="BA312">
            <v>45.623756886057798</v>
          </cell>
          <cell r="BB312">
            <v>47.14103416502347</v>
          </cell>
          <cell r="BC312">
            <v>49.09231260978715</v>
          </cell>
          <cell r="BD312">
            <v>50</v>
          </cell>
          <cell r="BE312">
            <v>50</v>
          </cell>
        </row>
        <row r="313">
          <cell r="AD313">
            <v>82.802286929520193</v>
          </cell>
          <cell r="AE313">
            <v>85.229407899560286</v>
          </cell>
          <cell r="AF313">
            <v>87.599914743547487</v>
          </cell>
          <cell r="AG313">
            <v>88.86642237474581</v>
          </cell>
          <cell r="AH313">
            <v>88.86642237474581</v>
          </cell>
          <cell r="BA313">
            <v>45.646073769279901</v>
          </cell>
          <cell r="BB313">
            <v>47.161821703346362</v>
          </cell>
          <cell r="BC313">
            <v>49.112972388783689</v>
          </cell>
          <cell r="BD313">
            <v>50</v>
          </cell>
          <cell r="BE313">
            <v>50</v>
          </cell>
        </row>
        <row r="314">
          <cell r="AD314">
            <v>82.849666392872066</v>
          </cell>
          <cell r="AE314">
            <v>85.278918708405854</v>
          </cell>
          <cell r="AF314">
            <v>87.629967389843145</v>
          </cell>
          <cell r="AG314">
            <v>88.880636332928063</v>
          </cell>
          <cell r="AH314">
            <v>88.880636332928063</v>
          </cell>
          <cell r="BA314">
            <v>45.668390652502012</v>
          </cell>
          <cell r="BB314">
            <v>47.182609241669255</v>
          </cell>
          <cell r="BC314">
            <v>49.133632167780227</v>
          </cell>
          <cell r="BD314">
            <v>50</v>
          </cell>
          <cell r="BE314">
            <v>50</v>
          </cell>
        </row>
        <row r="315">
          <cell r="AD315">
            <v>82.89704585622394</v>
          </cell>
          <cell r="AE315">
            <v>85.328429517251408</v>
          </cell>
          <cell r="AF315">
            <v>87.660020036138789</v>
          </cell>
          <cell r="AG315">
            <v>88.894850291110316</v>
          </cell>
          <cell r="AH315">
            <v>88.894850291110316</v>
          </cell>
          <cell r="BA315">
            <v>45.690707535724115</v>
          </cell>
          <cell r="BB315">
            <v>47.203396779992147</v>
          </cell>
          <cell r="BC315">
            <v>49.154291946776759</v>
          </cell>
          <cell r="BD315">
            <v>50</v>
          </cell>
          <cell r="BE315">
            <v>50</v>
          </cell>
        </row>
        <row r="316">
          <cell r="AD316">
            <v>82.944425319575814</v>
          </cell>
          <cell r="AE316">
            <v>85.377940326096962</v>
          </cell>
          <cell r="AF316">
            <v>87.690072682434447</v>
          </cell>
          <cell r="AG316">
            <v>88.90906424929257</v>
          </cell>
          <cell r="AH316">
            <v>88.90906424929257</v>
          </cell>
          <cell r="BA316">
            <v>45.713024418946219</v>
          </cell>
          <cell r="BB316">
            <v>47.224184318315039</v>
          </cell>
          <cell r="BC316">
            <v>49.174951725773298</v>
          </cell>
          <cell r="BD316">
            <v>50</v>
          </cell>
          <cell r="BE316">
            <v>50</v>
          </cell>
        </row>
        <row r="317">
          <cell r="AD317">
            <v>82.991804782927687</v>
          </cell>
          <cell r="AE317">
            <v>85.42745113494253</v>
          </cell>
          <cell r="AF317">
            <v>87.720125328730091</v>
          </cell>
          <cell r="AG317">
            <v>88.923278207474823</v>
          </cell>
          <cell r="AH317">
            <v>88.923278207474823</v>
          </cell>
          <cell r="BA317">
            <v>45.735341302168322</v>
          </cell>
          <cell r="BB317">
            <v>47.244971856637939</v>
          </cell>
          <cell r="BC317">
            <v>49.195611504769836</v>
          </cell>
          <cell r="BD317">
            <v>50</v>
          </cell>
          <cell r="BE317">
            <v>50</v>
          </cell>
        </row>
        <row r="318">
          <cell r="AD318">
            <v>83.03656019452734</v>
          </cell>
          <cell r="AE318">
            <v>85.476961943788083</v>
          </cell>
          <cell r="AF318">
            <v>87.750177975025736</v>
          </cell>
          <cell r="AG318">
            <v>88.937492165657076</v>
          </cell>
          <cell r="AH318">
            <v>88.937492165657076</v>
          </cell>
          <cell r="BA318">
            <v>45.757658185390426</v>
          </cell>
          <cell r="BB318">
            <v>47.265759394960831</v>
          </cell>
          <cell r="BC318">
            <v>49.216271283766375</v>
          </cell>
          <cell r="BD318">
            <v>50</v>
          </cell>
          <cell r="BE318">
            <v>50</v>
          </cell>
        </row>
        <row r="319">
          <cell r="AD319">
            <v>83.080766796955942</v>
          </cell>
          <cell r="AE319">
            <v>85.526472752633651</v>
          </cell>
          <cell r="AF319">
            <v>87.780230621321394</v>
          </cell>
          <cell r="AG319">
            <v>88.95170612383933</v>
          </cell>
          <cell r="AH319">
            <v>88.95170612383933</v>
          </cell>
          <cell r="BA319">
            <v>45.779975068612529</v>
          </cell>
          <cell r="BB319">
            <v>47.286546933283724</v>
          </cell>
          <cell r="BC319">
            <v>49.236931062762913</v>
          </cell>
          <cell r="BD319">
            <v>50</v>
          </cell>
          <cell r="BE319">
            <v>50</v>
          </cell>
        </row>
        <row r="320">
          <cell r="AD320">
            <v>83.124973399384558</v>
          </cell>
          <cell r="AE320">
            <v>85.575983561479205</v>
          </cell>
          <cell r="AF320">
            <v>87.810283267617038</v>
          </cell>
          <cell r="AG320">
            <v>88.965920082021583</v>
          </cell>
          <cell r="AH320">
            <v>88.965920082021583</v>
          </cell>
          <cell r="BA320">
            <v>45.802291951834633</v>
          </cell>
          <cell r="BB320">
            <v>47.307334471606616</v>
          </cell>
          <cell r="BC320">
            <v>49.257590841759445</v>
          </cell>
          <cell r="BD320">
            <v>50</v>
          </cell>
          <cell r="BE320">
            <v>50</v>
          </cell>
        </row>
        <row r="321">
          <cell r="AD321">
            <v>83.16918000181316</v>
          </cell>
          <cell r="AE321">
            <v>85.625494370324759</v>
          </cell>
          <cell r="AF321">
            <v>87.840335913912696</v>
          </cell>
          <cell r="AG321">
            <v>88.980134040203851</v>
          </cell>
          <cell r="AH321">
            <v>88.980134040203851</v>
          </cell>
          <cell r="BA321">
            <v>45.824608835056736</v>
          </cell>
          <cell r="BB321">
            <v>47.328122009929508</v>
          </cell>
          <cell r="BC321">
            <v>49.278250620755983</v>
          </cell>
          <cell r="BD321">
            <v>50</v>
          </cell>
          <cell r="BE321">
            <v>50</v>
          </cell>
        </row>
        <row r="322">
          <cell r="AD322">
            <v>83.213386604241776</v>
          </cell>
          <cell r="AE322">
            <v>85.675005179170327</v>
          </cell>
          <cell r="AF322">
            <v>87.87038856020834</v>
          </cell>
          <cell r="AG322">
            <v>88.994347998386104</v>
          </cell>
          <cell r="AH322">
            <v>88.994347998386104</v>
          </cell>
          <cell r="BA322">
            <v>45.84692571827884</v>
          </cell>
          <cell r="BB322">
            <v>47.348909548252408</v>
          </cell>
          <cell r="BC322">
            <v>49.298910399752522</v>
          </cell>
          <cell r="BD322">
            <v>50</v>
          </cell>
          <cell r="BE322">
            <v>50</v>
          </cell>
        </row>
        <row r="323">
          <cell r="AD323">
            <v>83.257593206670379</v>
          </cell>
          <cell r="AE323">
            <v>85.724515988015881</v>
          </cell>
          <cell r="AF323">
            <v>87.900441206503999</v>
          </cell>
          <cell r="AG323">
            <v>89.008132082766181</v>
          </cell>
          <cell r="AH323">
            <v>89.008132082766181</v>
          </cell>
          <cell r="BA323">
            <v>45.869242601500943</v>
          </cell>
          <cell r="BB323">
            <v>47.3696970865753</v>
          </cell>
          <cell r="BC323">
            <v>49.319570178749061</v>
          </cell>
          <cell r="BD323">
            <v>50</v>
          </cell>
          <cell r="BE323">
            <v>50</v>
          </cell>
        </row>
        <row r="324">
          <cell r="AD324">
            <v>83.301799809098995</v>
          </cell>
          <cell r="AE324">
            <v>85.774026796861449</v>
          </cell>
          <cell r="AF324">
            <v>87.930493852799643</v>
          </cell>
          <cell r="AG324">
            <v>89.021632394692602</v>
          </cell>
          <cell r="AH324">
            <v>89.021632394692602</v>
          </cell>
          <cell r="BA324">
            <v>45.891559484723047</v>
          </cell>
          <cell r="BB324">
            <v>47.390484624898193</v>
          </cell>
          <cell r="BC324">
            <v>49.340229957745592</v>
          </cell>
          <cell r="BD324">
            <v>50</v>
          </cell>
          <cell r="BE324">
            <v>50</v>
          </cell>
        </row>
        <row r="325">
          <cell r="AD325">
            <v>83.346006411527597</v>
          </cell>
          <cell r="AE325">
            <v>85.823537605707003</v>
          </cell>
          <cell r="AF325">
            <v>87.960546499095301</v>
          </cell>
          <cell r="AG325">
            <v>89.035132706619024</v>
          </cell>
          <cell r="AH325">
            <v>89.035132706619024</v>
          </cell>
          <cell r="BA325">
            <v>45.91387636794515</v>
          </cell>
          <cell r="BB325">
            <v>47.411272163221085</v>
          </cell>
          <cell r="BC325">
            <v>49.360889736742131</v>
          </cell>
          <cell r="BD325">
            <v>50</v>
          </cell>
          <cell r="BE325">
            <v>50</v>
          </cell>
        </row>
        <row r="326">
          <cell r="AD326">
            <v>83.390213013956213</v>
          </cell>
          <cell r="AE326">
            <v>85.873048414552557</v>
          </cell>
          <cell r="AF326">
            <v>87.990599145390945</v>
          </cell>
          <cell r="AG326">
            <v>89.048633018545431</v>
          </cell>
          <cell r="AH326">
            <v>89.048633018545431</v>
          </cell>
          <cell r="BA326">
            <v>45.936193251167253</v>
          </cell>
          <cell r="BB326">
            <v>47.432059701543984</v>
          </cell>
          <cell r="BC326">
            <v>49.381549515738669</v>
          </cell>
          <cell r="BD326">
            <v>50</v>
          </cell>
          <cell r="BE326">
            <v>50</v>
          </cell>
        </row>
        <row r="327">
          <cell r="AD327">
            <v>83.434419616384815</v>
          </cell>
          <cell r="AE327">
            <v>85.922559223398125</v>
          </cell>
          <cell r="AF327">
            <v>88.034088648922221</v>
          </cell>
          <cell r="AG327">
            <v>89.062133330471852</v>
          </cell>
          <cell r="AH327">
            <v>89.062133330471852</v>
          </cell>
          <cell r="BA327">
            <v>45.958510134389357</v>
          </cell>
          <cell r="BB327">
            <v>47.452847239866877</v>
          </cell>
          <cell r="BC327">
            <v>49.402209294735208</v>
          </cell>
          <cell r="BD327">
            <v>50</v>
          </cell>
          <cell r="BE327">
            <v>50</v>
          </cell>
        </row>
        <row r="328">
          <cell r="AD328">
            <v>83.478626218813432</v>
          </cell>
          <cell r="AE328">
            <v>85.972070032243678</v>
          </cell>
          <cell r="AF328">
            <v>88.083694713340392</v>
          </cell>
          <cell r="AG328">
            <v>89.075633642398273</v>
          </cell>
          <cell r="AH328">
            <v>89.075633642398273</v>
          </cell>
          <cell r="BA328">
            <v>45.98082701761146</v>
          </cell>
          <cell r="BB328">
            <v>47.473634778189769</v>
          </cell>
          <cell r="BC328">
            <v>49.422869073731739</v>
          </cell>
          <cell r="BD328">
            <v>50</v>
          </cell>
          <cell r="BE328">
            <v>50</v>
          </cell>
        </row>
        <row r="329">
          <cell r="AD329">
            <v>83.522832821242034</v>
          </cell>
          <cell r="AE329">
            <v>86.018605751686025</v>
          </cell>
          <cell r="AF329">
            <v>88.133300777758564</v>
          </cell>
          <cell r="AG329">
            <v>89.08913395432468</v>
          </cell>
          <cell r="AH329">
            <v>89.08913395432468</v>
          </cell>
          <cell r="BA329">
            <v>46.002713830586146</v>
          </cell>
          <cell r="BB329">
            <v>47.494422316512662</v>
          </cell>
          <cell r="BC329">
            <v>49.443528852728278</v>
          </cell>
          <cell r="BD329">
            <v>50</v>
          </cell>
          <cell r="BE329">
            <v>50</v>
          </cell>
        </row>
        <row r="330">
          <cell r="AD330">
            <v>83.56703942367065</v>
          </cell>
          <cell r="AE330">
            <v>86.061291104464672</v>
          </cell>
          <cell r="AF330">
            <v>88.182906842176735</v>
          </cell>
          <cell r="AG330">
            <v>89.102634266251101</v>
          </cell>
          <cell r="AH330">
            <v>89.102634266251101</v>
          </cell>
          <cell r="BA330">
            <v>46.021977873404879</v>
          </cell>
          <cell r="BB330">
            <v>47.515209854835554</v>
          </cell>
          <cell r="BC330">
            <v>49.464188631724817</v>
          </cell>
          <cell r="BD330">
            <v>50</v>
          </cell>
          <cell r="BE330">
            <v>50</v>
          </cell>
        </row>
        <row r="331">
          <cell r="AD331">
            <v>83.611246026099252</v>
          </cell>
          <cell r="AE331">
            <v>86.103976457243334</v>
          </cell>
          <cell r="AF331">
            <v>88.232512906594906</v>
          </cell>
          <cell r="AG331">
            <v>89.116134578177522</v>
          </cell>
          <cell r="AH331">
            <v>89.116134578177522</v>
          </cell>
          <cell r="BA331">
            <v>46.041241916223605</v>
          </cell>
          <cell r="BB331">
            <v>47.535997393158453</v>
          </cell>
          <cell r="BC331">
            <v>49.484848410721355</v>
          </cell>
          <cell r="BD331">
            <v>50</v>
          </cell>
          <cell r="BE331">
            <v>50</v>
          </cell>
        </row>
        <row r="332">
          <cell r="AD332">
            <v>83.655452628527868</v>
          </cell>
          <cell r="AE332">
            <v>86.146661810021982</v>
          </cell>
          <cell r="AF332">
            <v>88.282118971013091</v>
          </cell>
          <cell r="AG332">
            <v>89.129634890103929</v>
          </cell>
          <cell r="AH332">
            <v>89.129634890103929</v>
          </cell>
          <cell r="BA332">
            <v>46.060505959042331</v>
          </cell>
          <cell r="BB332">
            <v>47.556784931481346</v>
          </cell>
          <cell r="BC332">
            <v>49.505508189717887</v>
          </cell>
          <cell r="BD332">
            <v>50</v>
          </cell>
          <cell r="BE332">
            <v>50</v>
          </cell>
        </row>
        <row r="333">
          <cell r="AD333">
            <v>83.69965923095647</v>
          </cell>
          <cell r="AE333">
            <v>86.189347162800644</v>
          </cell>
          <cell r="AF333">
            <v>88.331725035431262</v>
          </cell>
          <cell r="AG333">
            <v>89.143135202030351</v>
          </cell>
          <cell r="AH333">
            <v>89.143135202030351</v>
          </cell>
          <cell r="BA333">
            <v>46.079770001861057</v>
          </cell>
          <cell r="BB333">
            <v>47.577572469804238</v>
          </cell>
          <cell r="BC333">
            <v>49.526167968714425</v>
          </cell>
          <cell r="BD333">
            <v>50</v>
          </cell>
          <cell r="BE333">
            <v>50</v>
          </cell>
        </row>
        <row r="334">
          <cell r="AD334">
            <v>83.743865833385087</v>
          </cell>
          <cell r="AE334">
            <v>86.232032515579291</v>
          </cell>
          <cell r="AF334">
            <v>88.381331099849433</v>
          </cell>
          <cell r="AG334">
            <v>89.156635513956772</v>
          </cell>
          <cell r="AH334">
            <v>89.156635513956772</v>
          </cell>
          <cell r="BA334">
            <v>46.099034044679783</v>
          </cell>
          <cell r="BB334">
            <v>47.598360008127131</v>
          </cell>
          <cell r="BC334">
            <v>49.546827747710964</v>
          </cell>
          <cell r="BD334">
            <v>50</v>
          </cell>
          <cell r="BE334">
            <v>50</v>
          </cell>
        </row>
        <row r="335">
          <cell r="AD335">
            <v>83.788072435813689</v>
          </cell>
          <cell r="AE335">
            <v>86.274717868357953</v>
          </cell>
          <cell r="AF335">
            <v>88.430937164267604</v>
          </cell>
          <cell r="AG335">
            <v>89.170135825883179</v>
          </cell>
          <cell r="AH335">
            <v>89.170135825883179</v>
          </cell>
          <cell r="BA335">
            <v>46.118298087498509</v>
          </cell>
          <cell r="BB335">
            <v>47.619147546450023</v>
          </cell>
          <cell r="BC335">
            <v>49.567487526707502</v>
          </cell>
          <cell r="BD335">
            <v>50</v>
          </cell>
          <cell r="BE335">
            <v>50</v>
          </cell>
        </row>
        <row r="336">
          <cell r="AD336">
            <v>83.832279038242305</v>
          </cell>
          <cell r="AE336">
            <v>86.317403221136601</v>
          </cell>
          <cell r="AF336">
            <v>88.480543228685775</v>
          </cell>
          <cell r="AG336">
            <v>89.1836361378096</v>
          </cell>
          <cell r="AH336">
            <v>89.1836361378096</v>
          </cell>
          <cell r="BA336">
            <v>46.137562130317242</v>
          </cell>
          <cell r="BB336">
            <v>47.639935084772922</v>
          </cell>
          <cell r="BC336">
            <v>49.588147305704041</v>
          </cell>
          <cell r="BD336">
            <v>50</v>
          </cell>
          <cell r="BE336">
            <v>50</v>
          </cell>
        </row>
        <row r="337">
          <cell r="AD337">
            <v>83.876485640670907</v>
          </cell>
          <cell r="AE337">
            <v>86.360088573915263</v>
          </cell>
          <cell r="AF337">
            <v>88.53014929310396</v>
          </cell>
          <cell r="AG337">
            <v>89.197136449736021</v>
          </cell>
          <cell r="AH337">
            <v>89.197136449736021</v>
          </cell>
          <cell r="BA337">
            <v>46.156826173135968</v>
          </cell>
          <cell r="BB337">
            <v>47.660722623095815</v>
          </cell>
          <cell r="BC337">
            <v>49.608807084700572</v>
          </cell>
          <cell r="BD337">
            <v>50</v>
          </cell>
          <cell r="BE337">
            <v>50</v>
          </cell>
        </row>
        <row r="338">
          <cell r="AD338">
            <v>83.920692243099523</v>
          </cell>
          <cell r="AE338">
            <v>86.402773926693925</v>
          </cell>
          <cell r="AF338">
            <v>88.579755357522131</v>
          </cell>
          <cell r="AG338">
            <v>89.210636761662428</v>
          </cell>
          <cell r="AH338">
            <v>89.210636761662428</v>
          </cell>
          <cell r="BA338">
            <v>46.176090215954694</v>
          </cell>
          <cell r="BB338">
            <v>47.681510161418707</v>
          </cell>
          <cell r="BC338">
            <v>49.629466863697111</v>
          </cell>
          <cell r="BD338">
            <v>50</v>
          </cell>
          <cell r="BE338">
            <v>50</v>
          </cell>
        </row>
        <row r="339">
          <cell r="AD339">
            <v>83.964898845528126</v>
          </cell>
          <cell r="AE339">
            <v>86.445459279472573</v>
          </cell>
          <cell r="AF339">
            <v>88.629361421940303</v>
          </cell>
          <cell r="AG339">
            <v>89.224137073588849</v>
          </cell>
          <cell r="AH339">
            <v>89.224137073588849</v>
          </cell>
          <cell r="BA339">
            <v>46.19535425877342</v>
          </cell>
          <cell r="BB339">
            <v>47.7022976997416</v>
          </cell>
          <cell r="BC339">
            <v>49.65012664269365</v>
          </cell>
          <cell r="BD339">
            <v>50</v>
          </cell>
          <cell r="BE339">
            <v>50</v>
          </cell>
        </row>
        <row r="340">
          <cell r="AD340">
            <v>84.008495683346354</v>
          </cell>
          <cell r="AE340">
            <v>86.488144632251235</v>
          </cell>
          <cell r="AF340">
            <v>88.678967486358474</v>
          </cell>
          <cell r="AG340">
            <v>89.237637385515271</v>
          </cell>
          <cell r="AH340">
            <v>89.237637385515271</v>
          </cell>
          <cell r="BA340">
            <v>46.214618301592147</v>
          </cell>
          <cell r="BB340">
            <v>47.723085238064499</v>
          </cell>
          <cell r="BC340">
            <v>49.670786421690188</v>
          </cell>
          <cell r="BD340">
            <v>50</v>
          </cell>
          <cell r="BE340">
            <v>50</v>
          </cell>
        </row>
        <row r="341">
          <cell r="AD341">
            <v>84.049741901856009</v>
          </cell>
          <cell r="AE341">
            <v>86.530829985029882</v>
          </cell>
          <cell r="AF341">
            <v>88.728573550776645</v>
          </cell>
          <cell r="AG341">
            <v>89.251137697441678</v>
          </cell>
          <cell r="AH341">
            <v>89.251137697441678</v>
          </cell>
          <cell r="BA341">
            <v>46.23388234441088</v>
          </cell>
          <cell r="BB341">
            <v>47.743872776387391</v>
          </cell>
          <cell r="BC341">
            <v>49.69144620068672</v>
          </cell>
          <cell r="BD341">
            <v>50</v>
          </cell>
          <cell r="BE341">
            <v>50</v>
          </cell>
        </row>
        <row r="342">
          <cell r="AD342">
            <v>84.090988120365651</v>
          </cell>
          <cell r="AE342">
            <v>86.573515337808544</v>
          </cell>
          <cell r="AF342">
            <v>88.77817961519483</v>
          </cell>
          <cell r="AG342">
            <v>89.264638009368099</v>
          </cell>
          <cell r="AH342">
            <v>89.264638009368099</v>
          </cell>
          <cell r="BA342">
            <v>46.253146387229606</v>
          </cell>
          <cell r="BB342">
            <v>47.764660314710284</v>
          </cell>
          <cell r="BC342">
            <v>49.712105979683258</v>
          </cell>
          <cell r="BD342">
            <v>50</v>
          </cell>
          <cell r="BE342">
            <v>50</v>
          </cell>
        </row>
        <row r="343">
          <cell r="AD343">
            <v>84.132234338875293</v>
          </cell>
          <cell r="AE343">
            <v>86.616200690587192</v>
          </cell>
          <cell r="AF343">
            <v>88.827785679613001</v>
          </cell>
          <cell r="AG343">
            <v>89.27813832129452</v>
          </cell>
          <cell r="AH343">
            <v>89.27813832129452</v>
          </cell>
          <cell r="BA343">
            <v>46.272410430048332</v>
          </cell>
          <cell r="BB343">
            <v>47.785447853033176</v>
          </cell>
          <cell r="BC343">
            <v>49.732765758679797</v>
          </cell>
          <cell r="BD343">
            <v>50</v>
          </cell>
          <cell r="BE343">
            <v>50</v>
          </cell>
        </row>
        <row r="344">
          <cell r="AD344">
            <v>84.173480557384934</v>
          </cell>
          <cell r="AE344">
            <v>86.658886043365854</v>
          </cell>
          <cell r="AF344">
            <v>88.877391744031172</v>
          </cell>
          <cell r="AG344">
            <v>89.291638633220927</v>
          </cell>
          <cell r="AH344">
            <v>89.291638633220927</v>
          </cell>
          <cell r="BA344">
            <v>46.291674472867058</v>
          </cell>
          <cell r="BB344">
            <v>47.806235391356068</v>
          </cell>
          <cell r="BC344">
            <v>49.753425537676335</v>
          </cell>
          <cell r="BD344">
            <v>50</v>
          </cell>
          <cell r="BE344">
            <v>50</v>
          </cell>
        </row>
        <row r="345">
          <cell r="AD345">
            <v>84.214726775894576</v>
          </cell>
          <cell r="AE345">
            <v>86.701571396144516</v>
          </cell>
          <cell r="AF345">
            <v>88.926997808449343</v>
          </cell>
          <cell r="AG345">
            <v>89.305138945147348</v>
          </cell>
          <cell r="AH345">
            <v>89.305138945147348</v>
          </cell>
          <cell r="BA345">
            <v>46.310938515685784</v>
          </cell>
          <cell r="BB345">
            <v>47.827022929678968</v>
          </cell>
          <cell r="BC345">
            <v>49.774085316672867</v>
          </cell>
          <cell r="BD345">
            <v>50</v>
          </cell>
          <cell r="BE345">
            <v>50</v>
          </cell>
        </row>
        <row r="346">
          <cell r="AD346">
            <v>84.255972994404218</v>
          </cell>
          <cell r="AE346">
            <v>86.744256748923164</v>
          </cell>
          <cell r="AF346">
            <v>88.976603872867514</v>
          </cell>
          <cell r="AG346">
            <v>89.318639257073769</v>
          </cell>
          <cell r="AH346">
            <v>89.318639257073769</v>
          </cell>
          <cell r="BA346">
            <v>46.330202558504517</v>
          </cell>
          <cell r="BB346">
            <v>47.84781046800186</v>
          </cell>
          <cell r="BC346">
            <v>49.794745095669406</v>
          </cell>
          <cell r="BD346">
            <v>50</v>
          </cell>
          <cell r="BE346">
            <v>50</v>
          </cell>
        </row>
        <row r="347">
          <cell r="AD347">
            <v>84.297219212913859</v>
          </cell>
          <cell r="AE347">
            <v>86.786942101701825</v>
          </cell>
          <cell r="AF347">
            <v>89.010567577368846</v>
          </cell>
          <cell r="AG347">
            <v>89.332139569000176</v>
          </cell>
          <cell r="AH347">
            <v>89.332139569000176</v>
          </cell>
          <cell r="BA347">
            <v>46.349466601323243</v>
          </cell>
          <cell r="BB347">
            <v>47.868598006324753</v>
          </cell>
          <cell r="BC347">
            <v>49.815404874665944</v>
          </cell>
          <cell r="BD347">
            <v>50</v>
          </cell>
          <cell r="BE347">
            <v>50</v>
          </cell>
        </row>
        <row r="348">
          <cell r="AD348">
            <v>84.338465431423501</v>
          </cell>
          <cell r="AE348">
            <v>86.829627454480473</v>
          </cell>
          <cell r="AF348">
            <v>89.030568232768715</v>
          </cell>
          <cell r="AG348">
            <v>89.345639880926598</v>
          </cell>
          <cell r="AH348">
            <v>89.345639880926598</v>
          </cell>
          <cell r="BA348">
            <v>46.368730644141969</v>
          </cell>
          <cell r="BB348">
            <v>47.889385544647645</v>
          </cell>
          <cell r="BC348">
            <v>49.836064653662483</v>
          </cell>
          <cell r="BD348">
            <v>50</v>
          </cell>
          <cell r="BE348">
            <v>50</v>
          </cell>
        </row>
        <row r="349">
          <cell r="AD349">
            <v>84.379711649933142</v>
          </cell>
          <cell r="AE349">
            <v>86.872312807259135</v>
          </cell>
          <cell r="AF349">
            <v>89.05056888816857</v>
          </cell>
          <cell r="AG349">
            <v>89.359140192853019</v>
          </cell>
          <cell r="AH349">
            <v>89.359140192853019</v>
          </cell>
          <cell r="BA349">
            <v>46.387994686960695</v>
          </cell>
          <cell r="BB349">
            <v>47.910173082970537</v>
          </cell>
          <cell r="BC349">
            <v>49.856724432659014</v>
          </cell>
          <cell r="BD349">
            <v>50</v>
          </cell>
          <cell r="BE349">
            <v>50</v>
          </cell>
        </row>
        <row r="350">
          <cell r="AD350">
            <v>84.420957868442784</v>
          </cell>
          <cell r="AE350">
            <v>86.914998160037783</v>
          </cell>
          <cell r="AF350">
            <v>89.070569543568439</v>
          </cell>
          <cell r="AG350">
            <v>89.372640504779426</v>
          </cell>
          <cell r="AH350">
            <v>89.372640504779426</v>
          </cell>
          <cell r="BA350">
            <v>46.407258729779421</v>
          </cell>
          <cell r="BB350">
            <v>47.930960621293437</v>
          </cell>
          <cell r="BC350">
            <v>49.877384211655553</v>
          </cell>
          <cell r="BD350">
            <v>50</v>
          </cell>
          <cell r="BE350">
            <v>50</v>
          </cell>
        </row>
        <row r="351">
          <cell r="AD351">
            <v>84.462204086952426</v>
          </cell>
          <cell r="AE351">
            <v>86.957683512816445</v>
          </cell>
          <cell r="AF351">
            <v>89.090570198968294</v>
          </cell>
          <cell r="AG351">
            <v>89.386140816705847</v>
          </cell>
          <cell r="AH351">
            <v>89.386140816705847</v>
          </cell>
          <cell r="BA351">
            <v>46.426522772598148</v>
          </cell>
          <cell r="BB351">
            <v>47.951748159616329</v>
          </cell>
          <cell r="BC351">
            <v>49.898043990652091</v>
          </cell>
          <cell r="BD351">
            <v>50</v>
          </cell>
          <cell r="BE351">
            <v>50</v>
          </cell>
        </row>
        <row r="352">
          <cell r="AD352">
            <v>84.503450305462081</v>
          </cell>
          <cell r="AE352">
            <v>87.000204411855364</v>
          </cell>
          <cell r="AF352">
            <v>89.110570854368149</v>
          </cell>
          <cell r="AG352">
            <v>89.399641128632268</v>
          </cell>
          <cell r="AH352">
            <v>89.399641128632268</v>
          </cell>
          <cell r="BA352">
            <v>46.445786815416881</v>
          </cell>
          <cell r="BB352">
            <v>47.972535697939222</v>
          </cell>
          <cell r="BC352">
            <v>49.91870376964863</v>
          </cell>
          <cell r="BD352">
            <v>50</v>
          </cell>
          <cell r="BE352">
            <v>50</v>
          </cell>
        </row>
        <row r="353">
          <cell r="AD353">
            <v>84.544696523971723</v>
          </cell>
          <cell r="AE353">
            <v>87.023859077062781</v>
          </cell>
          <cell r="AF353">
            <v>89.130571509768018</v>
          </cell>
          <cell r="AG353">
            <v>89.413141440558675</v>
          </cell>
          <cell r="AH353">
            <v>89.413141440558675</v>
          </cell>
          <cell r="BA353">
            <v>46.465050858235607</v>
          </cell>
          <cell r="BB353">
            <v>47.993323236262114</v>
          </cell>
          <cell r="BC353">
            <v>49.939363548645169</v>
          </cell>
          <cell r="BD353">
            <v>50</v>
          </cell>
          <cell r="BE353">
            <v>50</v>
          </cell>
        </row>
        <row r="354">
          <cell r="AD354">
            <v>84.585942742481365</v>
          </cell>
          <cell r="AE354">
            <v>87.047513742270198</v>
          </cell>
          <cell r="AF354">
            <v>89.150572165167873</v>
          </cell>
          <cell r="AG354">
            <v>89.426641752485097</v>
          </cell>
          <cell r="AH354">
            <v>89.426641752485097</v>
          </cell>
          <cell r="BA354">
            <v>46.484314901054333</v>
          </cell>
          <cell r="BB354">
            <v>48.012182251254622</v>
          </cell>
          <cell r="BC354">
            <v>49.9600233276417</v>
          </cell>
          <cell r="BD354">
            <v>50</v>
          </cell>
          <cell r="BE354">
            <v>50</v>
          </cell>
        </row>
        <row r="355">
          <cell r="AD355">
            <v>84.627188960991006</v>
          </cell>
          <cell r="AE355">
            <v>87.071168407477614</v>
          </cell>
          <cell r="AF355">
            <v>89.170572820567742</v>
          </cell>
          <cell r="AG355">
            <v>89.440142064411518</v>
          </cell>
          <cell r="AH355">
            <v>89.440142064411518</v>
          </cell>
          <cell r="BA355">
            <v>46.503578943873059</v>
          </cell>
          <cell r="BB355">
            <v>48.030128751164234</v>
          </cell>
          <cell r="BC355">
            <v>49.980683106638239</v>
          </cell>
          <cell r="BD355">
            <v>50</v>
          </cell>
          <cell r="BE355">
            <v>50</v>
          </cell>
        </row>
        <row r="356">
          <cell r="AD356">
            <v>84.668435179500648</v>
          </cell>
          <cell r="AE356">
            <v>87.094823072685031</v>
          </cell>
          <cell r="AF356">
            <v>89.190573475967597</v>
          </cell>
          <cell r="AG356">
            <v>89.453642376337925</v>
          </cell>
          <cell r="AH356">
            <v>89.453642376337925</v>
          </cell>
          <cell r="BA356">
            <v>46.522842986691785</v>
          </cell>
          <cell r="BB356">
            <v>48.048075251073854</v>
          </cell>
          <cell r="BC356">
            <v>50</v>
          </cell>
          <cell r="BD356">
            <v>50</v>
          </cell>
          <cell r="BE356">
            <v>50</v>
          </cell>
        </row>
        <row r="357">
          <cell r="AD357">
            <v>84.709681398010289</v>
          </cell>
          <cell r="AE357">
            <v>87.118477737892448</v>
          </cell>
          <cell r="AF357">
            <v>89.210574131367466</v>
          </cell>
          <cell r="AG357">
            <v>89.467142688264346</v>
          </cell>
          <cell r="AH357">
            <v>89.467142688264346</v>
          </cell>
          <cell r="BA357">
            <v>46.542107029510518</v>
          </cell>
          <cell r="BB357">
            <v>48.066021750983474</v>
          </cell>
          <cell r="BC357">
            <v>50</v>
          </cell>
          <cell r="BD357">
            <v>50</v>
          </cell>
          <cell r="BE357">
            <v>50</v>
          </cell>
        </row>
        <row r="358">
          <cell r="AD358">
            <v>84.750927616519931</v>
          </cell>
          <cell r="AE358">
            <v>87.142132403099865</v>
          </cell>
          <cell r="AF358">
            <v>89.23057478676732</v>
          </cell>
          <cell r="AG358">
            <v>89.480643000190767</v>
          </cell>
          <cell r="AH358">
            <v>89.480643000190767</v>
          </cell>
          <cell r="BA358">
            <v>46.561371072329244</v>
          </cell>
          <cell r="BB358">
            <v>48.083968250893093</v>
          </cell>
          <cell r="BC358">
            <v>50</v>
          </cell>
          <cell r="BD358">
            <v>50</v>
          </cell>
          <cell r="BE358">
            <v>50</v>
          </cell>
        </row>
        <row r="359">
          <cell r="AD359">
            <v>84.792173835029573</v>
          </cell>
          <cell r="AE359">
            <v>87.165787068307282</v>
          </cell>
          <cell r="AF359">
            <v>89.25057544216719</v>
          </cell>
          <cell r="AG359">
            <v>89.494143312117174</v>
          </cell>
          <cell r="AH359">
            <v>89.494143312117174</v>
          </cell>
          <cell r="BA359">
            <v>46.58063511514797</v>
          </cell>
          <cell r="BB359">
            <v>48.101914750802706</v>
          </cell>
          <cell r="BC359">
            <v>50</v>
          </cell>
          <cell r="BD359">
            <v>50</v>
          </cell>
          <cell r="BE359">
            <v>50</v>
          </cell>
        </row>
        <row r="360">
          <cell r="AD360">
            <v>84.833420053539214</v>
          </cell>
          <cell r="AE360">
            <v>87.189441733514698</v>
          </cell>
          <cell r="AF360">
            <v>89.270576097567044</v>
          </cell>
          <cell r="AG360">
            <v>89.507643624043595</v>
          </cell>
          <cell r="AH360">
            <v>89.507643624043595</v>
          </cell>
          <cell r="BA360">
            <v>46.599899157966696</v>
          </cell>
          <cell r="BB360">
            <v>48.119861250712326</v>
          </cell>
          <cell r="BC360">
            <v>50</v>
          </cell>
          <cell r="BD360">
            <v>50</v>
          </cell>
          <cell r="BE360">
            <v>50</v>
          </cell>
        </row>
        <row r="361">
          <cell r="AD361">
            <v>84.874666272048856</v>
          </cell>
          <cell r="AE361">
            <v>87.213096398722115</v>
          </cell>
          <cell r="AF361">
            <v>89.290576752966913</v>
          </cell>
          <cell r="AG361">
            <v>89.521143935970002</v>
          </cell>
          <cell r="AH361">
            <v>89.521143935970002</v>
          </cell>
          <cell r="BA361">
            <v>46.619163200785422</v>
          </cell>
          <cell r="BB361">
            <v>48.137807750621946</v>
          </cell>
          <cell r="BC361">
            <v>50</v>
          </cell>
          <cell r="BD361">
            <v>50</v>
          </cell>
          <cell r="BE361">
            <v>50</v>
          </cell>
        </row>
        <row r="362">
          <cell r="AD362">
            <v>84.915912490558497</v>
          </cell>
          <cell r="AE362">
            <v>87.236751063929532</v>
          </cell>
          <cell r="AF362">
            <v>89.310577408366768</v>
          </cell>
          <cell r="AG362">
            <v>89.534644247896424</v>
          </cell>
          <cell r="AH362">
            <v>89.534644247896424</v>
          </cell>
          <cell r="BA362">
            <v>46.638427243604156</v>
          </cell>
          <cell r="BB362">
            <v>48.155754250531558</v>
          </cell>
          <cell r="BC362">
            <v>50</v>
          </cell>
          <cell r="BD362">
            <v>50</v>
          </cell>
          <cell r="BE362">
            <v>50</v>
          </cell>
        </row>
        <row r="363">
          <cell r="AD363">
            <v>84.957158709068153</v>
          </cell>
          <cell r="AE363">
            <v>87.260405729136949</v>
          </cell>
          <cell r="AF363">
            <v>89.330578063766637</v>
          </cell>
          <cell r="AG363">
            <v>89.548144559822845</v>
          </cell>
          <cell r="AH363">
            <v>89.548144559822845</v>
          </cell>
          <cell r="BA363">
            <v>46.657691286422882</v>
          </cell>
          <cell r="BB363">
            <v>48.173700750441178</v>
          </cell>
          <cell r="BC363">
            <v>50</v>
          </cell>
          <cell r="BD363">
            <v>50</v>
          </cell>
          <cell r="BE363">
            <v>50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节奏总纲"/>
      <sheetName val="索引信息"/>
      <sheetName val="士兵阶位属性"/>
      <sheetName val="士兵训练属性"/>
      <sheetName val="Sheet1"/>
      <sheetName val="Sheet2"/>
      <sheetName val="士兵相关信息"/>
      <sheetName val="兵营招募"/>
      <sheetName val="兵营招募（备份啊）"/>
      <sheetName val="士兵治疗"/>
      <sheetName val="属性汇总"/>
      <sheetName val="不同付费层特产兵分布"/>
      <sheetName val="不同付费层特殊兵种分布"/>
      <sheetName val="士兵战斗属性均值"/>
      <sheetName val="非r不同兵种属性值"/>
      <sheetName val="中r不同兵种属性值"/>
      <sheetName val="超r不同兵种属性值"/>
      <sheetName val="士兵训练-银币消耗"/>
    </sheetNames>
    <sheetDataSet>
      <sheetData sheetId="0"/>
      <sheetData sheetId="1" refreshError="1"/>
      <sheetData sheetId="2">
        <row r="4">
          <cell r="CM4">
            <v>12</v>
          </cell>
        </row>
      </sheetData>
      <sheetData sheetId="3">
        <row r="6">
          <cell r="AT6" t="e">
            <v>#NAME?</v>
          </cell>
        </row>
      </sheetData>
      <sheetData sheetId="4" refreshError="1"/>
      <sheetData sheetId="5"/>
      <sheetData sheetId="6">
        <row r="7">
          <cell r="H7">
            <v>1.8</v>
          </cell>
        </row>
      </sheetData>
      <sheetData sheetId="7">
        <row r="5">
          <cell r="AS5">
            <v>2480.4908652542908</v>
          </cell>
        </row>
      </sheetData>
      <sheetData sheetId="8" refreshError="1"/>
      <sheetData sheetId="9">
        <row r="5">
          <cell r="M5">
            <v>6201.2271631357262</v>
          </cell>
        </row>
      </sheetData>
      <sheetData sheetId="10" refreshError="1"/>
      <sheetData sheetId="11" refreshError="1"/>
      <sheetData sheetId="12" refreshError="1"/>
      <sheetData sheetId="13"/>
      <sheetData sheetId="14">
        <row r="5">
          <cell r="AK5">
            <v>1.0547233064060522E-2</v>
          </cell>
          <cell r="AL5">
            <v>42.188932256242083</v>
          </cell>
          <cell r="AM5">
            <v>3.1139449998654874E-2</v>
          </cell>
          <cell r="AP5">
            <v>2.1094466128121044E-2</v>
          </cell>
          <cell r="AQ5">
            <v>21.094466128121041</v>
          </cell>
          <cell r="AR5">
            <v>5.9313238092675948E-2</v>
          </cell>
          <cell r="AU5">
            <v>2.4258636047339199E-2</v>
          </cell>
          <cell r="AV5">
            <v>10.421670765678849</v>
          </cell>
          <cell r="AW5">
            <v>6.0464951453698776E-2</v>
          </cell>
          <cell r="AZ5">
            <v>2.2149189434527095E-2</v>
          </cell>
          <cell r="BA5">
            <v>12.757129515577963</v>
          </cell>
          <cell r="BB5">
            <v>5.9313238092675948E-2</v>
          </cell>
        </row>
        <row r="6">
          <cell r="AK6">
            <v>1.1052750078430391E-2</v>
          </cell>
          <cell r="AL6">
            <v>44.21100031372157</v>
          </cell>
          <cell r="AM6">
            <v>3.2153454773615683E-2</v>
          </cell>
          <cell r="AP6">
            <v>2.2105500156860781E-2</v>
          </cell>
          <cell r="AQ6">
            <v>22.105500156860785</v>
          </cell>
          <cell r="AR6">
            <v>6.1244675759267973E-2</v>
          </cell>
          <cell r="AU6">
            <v>2.5421325180389899E-2</v>
          </cell>
          <cell r="AV6">
            <v>10.801551213011519</v>
          </cell>
          <cell r="AW6">
            <v>6.24338927643023E-2</v>
          </cell>
          <cell r="AZ6">
            <v>2.3210775164703826E-2</v>
          </cell>
          <cell r="BA6">
            <v>13.464259186451569</v>
          </cell>
          <cell r="BB6">
            <v>6.1244675759267973E-2</v>
          </cell>
        </row>
        <row r="7">
          <cell r="AK7">
            <v>1.1557768008205989E-2</v>
          </cell>
          <cell r="AL7">
            <v>46.23107203282396</v>
          </cell>
          <cell r="AM7">
            <v>3.3165769067025883E-2</v>
          </cell>
          <cell r="AP7">
            <v>2.3115536016411978E-2</v>
          </cell>
          <cell r="AQ7">
            <v>23.11553601641198</v>
          </cell>
          <cell r="AR7">
            <v>6.3172893461001689E-2</v>
          </cell>
          <cell r="AU7">
            <v>2.6582866418873773E-2</v>
          </cell>
          <cell r="AV7">
            <v>11.180884268807969</v>
          </cell>
          <cell r="AW7">
            <v>6.439955158645802E-2</v>
          </cell>
          <cell r="AZ7">
            <v>2.427131281723258E-2</v>
          </cell>
          <cell r="BA7">
            <v>14.170828601365605</v>
          </cell>
          <cell r="BB7">
            <v>6.3172893461001689E-2</v>
          </cell>
        </row>
        <row r="8">
          <cell r="AK8">
            <v>1.2062568661486897E-2</v>
          </cell>
          <cell r="AL8">
            <v>48.250274645947592</v>
          </cell>
          <cell r="AM8">
            <v>3.4177277874212882E-2</v>
          </cell>
          <cell r="AP8">
            <v>2.4125137322973795E-2</v>
          </cell>
          <cell r="AQ8">
            <v>24.125137322973796</v>
          </cell>
          <cell r="AR8">
            <v>6.5099576903262624E-2</v>
          </cell>
          <cell r="AU8">
            <v>2.7743907921419866E-2</v>
          </cell>
          <cell r="AV8">
            <v>11.559961633924944</v>
          </cell>
          <cell r="AW8">
            <v>6.63636463576949E-2</v>
          </cell>
          <cell r="AZ8">
            <v>2.5331394189122485E-2</v>
          </cell>
          <cell r="BA8">
            <v>14.877168015833842</v>
          </cell>
          <cell r="BB8">
            <v>6.5099576903262624E-2</v>
          </cell>
        </row>
        <row r="9">
          <cell r="AK9">
            <v>1.2567231148193815E-2</v>
          </cell>
          <cell r="AL9">
            <v>50.268924592775257</v>
          </cell>
          <cell r="AM9">
            <v>3.5188247214942681E-2</v>
          </cell>
          <cell r="AP9">
            <v>2.5134462296387629E-2</v>
          </cell>
          <cell r="AQ9">
            <v>25.134462296387628</v>
          </cell>
          <cell r="AR9">
            <v>6.7025232790367012E-2</v>
          </cell>
          <cell r="AU9">
            <v>2.8904631640845769E-2</v>
          </cell>
          <cell r="AV9">
            <v>11.938869590784122</v>
          </cell>
          <cell r="AW9">
            <v>6.8326693621247922E-2</v>
          </cell>
          <cell r="AZ9">
            <v>2.639118541120701E-2</v>
          </cell>
          <cell r="BA9">
            <v>15.583366623760329</v>
          </cell>
          <cell r="BB9">
            <v>6.7025232790367012E-2</v>
          </cell>
        </row>
        <row r="10">
          <cell r="AK10">
            <v>1.3071805624771624E-2</v>
          </cell>
          <cell r="AL10">
            <v>52.287222499086496</v>
          </cell>
          <cell r="AM10">
            <v>3.6198846345521424E-2</v>
          </cell>
          <cell r="AP10">
            <v>2.6143611249543248E-2</v>
          </cell>
          <cell r="AQ10">
            <v>26.143611249543248</v>
          </cell>
          <cell r="AR10">
            <v>6.8950183515278901E-2</v>
          </cell>
          <cell r="AU10">
            <v>3.0065152936974732E-2</v>
          </cell>
          <cell r="AV10">
            <v>12.317662992573261</v>
          </cell>
          <cell r="AW10">
            <v>7.0289022030138676E-2</v>
          </cell>
          <cell r="AZ10">
            <v>2.7450791812020411E-2</v>
          </cell>
          <cell r="BA10">
            <v>16.289480855484637</v>
          </cell>
          <cell r="BB10">
            <v>6.8950183515278901E-2</v>
          </cell>
        </row>
        <row r="11">
          <cell r="AK11">
            <v>1.3576408043596382E-2</v>
          </cell>
          <cell r="AL11">
            <v>54.305632174385529</v>
          </cell>
          <cell r="AM11">
            <v>3.7209414638004895E-2</v>
          </cell>
          <cell r="AP11">
            <v>2.7152816087192763E-2</v>
          </cell>
          <cell r="AQ11">
            <v>27.152816087192765</v>
          </cell>
          <cell r="AR11">
            <v>7.0875075500961698E-2</v>
          </cell>
          <cell r="AU11">
            <v>3.1225738500271678E-2</v>
          </cell>
          <cell r="AV11">
            <v>12.69645567040032</v>
          </cell>
          <cell r="AW11">
            <v>7.2251290559232809E-2</v>
          </cell>
          <cell r="AZ11">
            <v>2.8510456891552401E-2</v>
          </cell>
          <cell r="BA11">
            <v>16.995651550872505</v>
          </cell>
          <cell r="BB11">
            <v>7.0875075500961698E-2</v>
          </cell>
        </row>
        <row r="12">
          <cell r="AK12">
            <v>1.4081060872404199E-2</v>
          </cell>
          <cell r="AL12">
            <v>56.324243489616798</v>
          </cell>
          <cell r="AM12">
            <v>3.8220022367954257E-2</v>
          </cell>
          <cell r="AP12">
            <v>2.8162121744808397E-2</v>
          </cell>
          <cell r="AQ12">
            <v>28.162121744808399</v>
          </cell>
          <cell r="AR12">
            <v>7.2800042605627155E-2</v>
          </cell>
          <cell r="AU12">
            <v>3.2386440006529661E-2</v>
          </cell>
          <cell r="AV12">
            <v>13.075270810089613</v>
          </cell>
          <cell r="AW12">
            <v>7.4213635665930588E-2</v>
          </cell>
          <cell r="AZ12">
            <v>2.957022783204882E-2</v>
          </cell>
          <cell r="BA12">
            <v>17.701905096736709</v>
          </cell>
          <cell r="BB12">
            <v>7.2800042605627155E-2</v>
          </cell>
        </row>
        <row r="13">
          <cell r="AK13">
            <v>1.4640609837937715E-2</v>
          </cell>
          <cell r="AL13">
            <v>58.562439351750861</v>
          </cell>
          <cell r="AM13">
            <v>3.937819197790144E-2</v>
          </cell>
          <cell r="AP13">
            <v>2.9281219675875429E-2</v>
          </cell>
          <cell r="AQ13">
            <v>29.28121967587543</v>
          </cell>
          <cell r="AR13">
            <v>7.5006079957907507E-2</v>
          </cell>
          <cell r="AU13">
            <v>3.3673402627256745E-2</v>
          </cell>
          <cell r="AV13">
            <v>13.504700453959789</v>
          </cell>
          <cell r="AW13">
            <v>7.6462508694954259E-2</v>
          </cell>
          <cell r="AZ13">
            <v>3.0745280659669205E-2</v>
          </cell>
          <cell r="BA13">
            <v>18.477459312707602</v>
          </cell>
          <cell r="BB13">
            <v>7.5006079957907507E-2</v>
          </cell>
        </row>
        <row r="14">
          <cell r="AK14">
            <v>1.5209352831845437E-2</v>
          </cell>
          <cell r="AL14">
            <v>60.837411327381751</v>
          </cell>
          <cell r="AM14">
            <v>4.0558274218254503E-2</v>
          </cell>
          <cell r="AP14">
            <v>3.0418705663690874E-2</v>
          </cell>
          <cell r="AQ14">
            <v>30.418705663690876</v>
          </cell>
          <cell r="AR14">
            <v>7.7253855653818107E-2</v>
          </cell>
          <cell r="AU14">
            <v>3.4981511513244502E-2</v>
          </cell>
          <cell r="AV14">
            <v>13.941906762524985</v>
          </cell>
          <cell r="AW14">
            <v>7.8753930520882517E-2</v>
          </cell>
          <cell r="AZ14">
            <v>3.1939640946875417E-2</v>
          </cell>
          <cell r="BA14">
            <v>19.265180253670888</v>
          </cell>
          <cell r="BB14">
            <v>7.7253855653818107E-2</v>
          </cell>
        </row>
        <row r="15">
          <cell r="AK15">
            <v>1.5782952710626189E-2</v>
          </cell>
          <cell r="AL15">
            <v>63.131810842504763</v>
          </cell>
          <cell r="AM15">
            <v>4.1748455557140247E-2</v>
          </cell>
          <cell r="AP15">
            <v>3.1565905421252378E-2</v>
          </cell>
          <cell r="AQ15">
            <v>31.565905421252381</v>
          </cell>
          <cell r="AR15">
            <v>7.9520867727886177E-2</v>
          </cell>
          <cell r="AU15">
            <v>3.6300791234440237E-2</v>
          </cell>
          <cell r="AV15">
            <v>14.382852066941609</v>
          </cell>
          <cell r="AW15">
            <v>8.1064962246874261E-2</v>
          </cell>
          <cell r="AZ15">
            <v>3.3144200692315003E-2</v>
          </cell>
          <cell r="BA15">
            <v>20.059623767699094</v>
          </cell>
          <cell r="BB15">
            <v>7.9520867727886177E-2</v>
          </cell>
        </row>
        <row r="16">
          <cell r="AK16">
            <v>1.6358318817269485E-2</v>
          </cell>
          <cell r="AL16">
            <v>65.433275269077939</v>
          </cell>
          <cell r="AM16">
            <v>4.2940586895332401E-2</v>
          </cell>
          <cell r="AP16">
            <v>3.271663763453897E-2</v>
          </cell>
          <cell r="AQ16">
            <v>32.716637634538969</v>
          </cell>
          <cell r="AR16">
            <v>8.1791594086347424E-2</v>
          </cell>
          <cell r="AU16">
            <v>3.7624133279719814E-2</v>
          </cell>
          <cell r="AV16">
            <v>14.82472642815047</v>
          </cell>
          <cell r="AW16">
            <v>8.3379780379286214E-2</v>
          </cell>
          <cell r="AZ16">
            <v>3.4352469516265922E-2</v>
          </cell>
          <cell r="BA16">
            <v>20.85685649201859</v>
          </cell>
          <cell r="BB16">
            <v>8.1791594086347424E-2</v>
          </cell>
        </row>
        <row r="17">
          <cell r="AK17">
            <v>1.6939883611840494E-2</v>
          </cell>
          <cell r="AL17">
            <v>67.759534447361972</v>
          </cell>
          <cell r="AM17">
            <v>4.4146363352069166E-2</v>
          </cell>
          <cell r="AP17">
            <v>3.3879767223680989E-2</v>
          </cell>
          <cell r="AQ17">
            <v>33.879767223680986</v>
          </cell>
          <cell r="AR17">
            <v>8.4088311146798406E-2</v>
          </cell>
          <cell r="AU17">
            <v>3.8961732307233127E-2</v>
          </cell>
          <cell r="AV17">
            <v>15.271561740977413</v>
          </cell>
          <cell r="AW17">
            <v>8.5721093887512936E-2</v>
          </cell>
          <cell r="AZ17">
            <v>3.557375558486503E-2</v>
          </cell>
          <cell r="BA17">
            <v>21.662517830899056</v>
          </cell>
          <cell r="BB17">
            <v>8.4088311146798406E-2</v>
          </cell>
        </row>
        <row r="18">
          <cell r="AK18">
            <v>1.7524453580384781E-2</v>
          </cell>
          <cell r="AL18">
            <v>70.097814321539133</v>
          </cell>
          <cell r="AM18">
            <v>4.5357409266878271E-2</v>
          </cell>
          <cell r="AP18">
            <v>3.5048907160769562E-2</v>
          </cell>
          <cell r="AQ18">
            <v>35.048907160769566</v>
          </cell>
          <cell r="AR18">
            <v>8.6395065270244306E-2</v>
          </cell>
          <cell r="AU18">
            <v>4.0306243234884999E-2</v>
          </cell>
          <cell r="AV18">
            <v>15.720465711815763</v>
          </cell>
          <cell r="AW18">
            <v>8.8072639353161675E-2</v>
          </cell>
          <cell r="AZ18">
            <v>3.6801352518808048E-2</v>
          </cell>
          <cell r="BA18">
            <v>22.472534591316958</v>
          </cell>
          <cell r="BB18">
            <v>8.6395065270244306E-2</v>
          </cell>
        </row>
        <row r="19">
          <cell r="AK19">
            <v>1.8113898930966047E-2</v>
          </cell>
          <cell r="AL19">
            <v>72.455595723864207</v>
          </cell>
          <cell r="AM19">
            <v>4.6578597251055558E-2</v>
          </cell>
          <cell r="AP19">
            <v>3.6227797861932094E-2</v>
          </cell>
          <cell r="AQ19">
            <v>36.227797861932103</v>
          </cell>
          <cell r="AR19">
            <v>8.872113762105821E-2</v>
          </cell>
          <cell r="AU19">
            <v>4.1661967541221909E-2</v>
          </cell>
          <cell r="AV19">
            <v>16.173124045505404</v>
          </cell>
          <cell r="AW19">
            <v>9.044387815738944E-2</v>
          </cell>
          <cell r="AZ19">
            <v>3.8039187755028708E-2</v>
          </cell>
          <cell r="BA19">
            <v>23.289298625527778</v>
          </cell>
          <cell r="BB19">
            <v>8.872113762105821E-2</v>
          </cell>
        </row>
        <row r="20">
          <cell r="AK20">
            <v>1.8708404325681698E-2</v>
          </cell>
          <cell r="AL20">
            <v>74.833617302726807</v>
          </cell>
          <cell r="AM20">
            <v>4.7810366610075455E-2</v>
          </cell>
          <cell r="AP20">
            <v>3.7416808651363397E-2</v>
          </cell>
          <cell r="AQ20">
            <v>37.416808651363404</v>
          </cell>
          <cell r="AR20">
            <v>9.1067364971572307E-2</v>
          </cell>
          <cell r="AU20">
            <v>4.3029329949067906E-2</v>
          </cell>
          <cell r="AV20">
            <v>16.62969273393929</v>
          </cell>
          <cell r="AW20">
            <v>9.2835663320534875E-2</v>
          </cell>
          <cell r="AZ20">
            <v>3.9287649083931571E-2</v>
          </cell>
          <cell r="BA20">
            <v>24.11305446421197</v>
          </cell>
          <cell r="BB20">
            <v>9.1067364971572307E-2</v>
          </cell>
        </row>
        <row r="21">
          <cell r="AK21">
            <v>1.9306318233183049E-2</v>
          </cell>
          <cell r="AL21">
            <v>77.225272932732196</v>
          </cell>
          <cell r="AM21">
            <v>4.9048484159978555E-2</v>
          </cell>
          <cell r="AP21">
            <v>3.8612636466366097E-2</v>
          </cell>
          <cell r="AQ21">
            <v>38.612636466366098</v>
          </cell>
          <cell r="AR21">
            <v>9.3425684114244886E-2</v>
          </cell>
          <cell r="AU21">
            <v>4.4404531936321004E-2</v>
          </cell>
          <cell r="AV21">
            <v>17.088700598290401</v>
          </cell>
          <cell r="AW21">
            <v>9.523977506791953E-2</v>
          </cell>
          <cell r="AZ21">
            <v>4.0543268289684395E-2</v>
          </cell>
          <cell r="BA21">
            <v>24.941675987733774</v>
          </cell>
          <cell r="BB21">
            <v>9.3425684114244886E-2</v>
          </cell>
        </row>
        <row r="22">
          <cell r="AK22">
            <v>1.9910913130851342E-2</v>
          </cell>
          <cell r="AL22">
            <v>79.643652523405379</v>
          </cell>
          <cell r="AM22">
            <v>5.0301254225308664E-2</v>
          </cell>
          <cell r="AP22">
            <v>3.9821826261702685E-2</v>
          </cell>
          <cell r="AQ22">
            <v>39.821826261702689</v>
          </cell>
          <cell r="AR22">
            <v>9.5811912810111741E-2</v>
          </cell>
          <cell r="AU22">
            <v>4.5795100200958089E-2</v>
          </cell>
          <cell r="AV22">
            <v>17.553041839040002</v>
          </cell>
          <cell r="AW22">
            <v>9.7672338301570225E-2</v>
          </cell>
          <cell r="AZ22">
            <v>4.1812917574787833E-2</v>
          </cell>
          <cell r="BA22">
            <v>25.779392790470691</v>
          </cell>
          <cell r="BB22">
            <v>9.5811912810111741E-2</v>
          </cell>
        </row>
        <row r="23">
          <cell r="AK23">
            <v>2.0517958508590013E-2</v>
          </cell>
          <cell r="AL23">
            <v>82.071834034360066</v>
          </cell>
          <cell r="AM23">
            <v>5.1557947021585171E-2</v>
          </cell>
          <cell r="AP23">
            <v>4.1035917017180026E-2</v>
          </cell>
          <cell r="AQ23">
            <v>41.035917017180033</v>
          </cell>
          <cell r="AR23">
            <v>9.8205613374447942E-2</v>
          </cell>
          <cell r="AU23">
            <v>4.719130456975703E-2</v>
          </cell>
          <cell r="AV23">
            <v>18.018976382543794</v>
          </cell>
          <cell r="AW23">
            <v>0.10011251848851489</v>
          </cell>
          <cell r="AZ23">
            <v>4.308771286803903E-2</v>
          </cell>
          <cell r="BA23">
            <v>26.62073591114499</v>
          </cell>
          <cell r="BB23">
            <v>9.8205613374447942E-2</v>
          </cell>
        </row>
        <row r="24">
          <cell r="AK24">
            <v>2.1132804446895369E-2</v>
          </cell>
          <cell r="AL24">
            <v>84.531217787581483</v>
          </cell>
          <cell r="AM24">
            <v>5.2832011117238432E-2</v>
          </cell>
          <cell r="AP24">
            <v>4.2265608893790739E-2</v>
          </cell>
          <cell r="AQ24">
            <v>42.265608893790741</v>
          </cell>
          <cell r="AR24">
            <v>0.1006324021280732</v>
          </cell>
          <cell r="AU24">
            <v>4.8605450227859358E-2</v>
          </cell>
          <cell r="AV24">
            <v>18.49120389103345</v>
          </cell>
          <cell r="AW24">
            <v>0.10258642935386104</v>
          </cell>
          <cell r="AZ24">
            <v>4.4378889338480276E-2</v>
          </cell>
          <cell r="BA24">
            <v>27.472645780963983</v>
          </cell>
          <cell r="BB24">
            <v>0.1006324021280732</v>
          </cell>
        </row>
        <row r="25">
          <cell r="AK25">
            <v>2.1749708380205169E-2</v>
          </cell>
          <cell r="AL25">
            <v>86.998833520820696</v>
          </cell>
          <cell r="AM25">
            <v>5.4109030604412876E-2</v>
          </cell>
          <cell r="AP25">
            <v>4.3499416760410338E-2</v>
          </cell>
          <cell r="AQ25">
            <v>43.499416760410348</v>
          </cell>
          <cell r="AR25">
            <v>0.10306482019888165</v>
          </cell>
          <cell r="AU25">
            <v>5.0024329274471896E-2</v>
          </cell>
          <cell r="AV25">
            <v>18.964684746154511</v>
          </cell>
          <cell r="AW25">
            <v>0.10506607884352015</v>
          </cell>
          <cell r="AZ25">
            <v>4.5674387598430871E-2</v>
          </cell>
          <cell r="BA25">
            <v>28.327668963486737</v>
          </cell>
          <cell r="BB25">
            <v>0.10306482019888165</v>
          </cell>
        </row>
        <row r="26">
          <cell r="AK26">
            <v>2.2374973650743115E-2</v>
          </cell>
          <cell r="AL26">
            <v>89.499894602972461</v>
          </cell>
          <cell r="AM26">
            <v>5.5404696658982962E-2</v>
          </cell>
          <cell r="AP26">
            <v>4.474994730148623E-2</v>
          </cell>
          <cell r="AQ26">
            <v>44.74994730148623</v>
          </cell>
          <cell r="AR26">
            <v>0.10553275554091993</v>
          </cell>
          <cell r="AU26">
            <v>5.1462439396709164E-2</v>
          </cell>
          <cell r="AV26">
            <v>19.444917577431518</v>
          </cell>
          <cell r="AW26">
            <v>0.10758193526016109</v>
          </cell>
          <cell r="AZ26">
            <v>4.6987444666560546E-2</v>
          </cell>
          <cell r="BA26">
            <v>29.194013239541018</v>
          </cell>
          <cell r="BB26">
            <v>0.10553275554091993</v>
          </cell>
        </row>
        <row r="27">
          <cell r="AK27">
            <v>2.3002517739772833E-2</v>
          </cell>
          <cell r="AL27">
            <v>92.010070959091337</v>
          </cell>
          <cell r="AM27">
            <v>5.6703880939905138E-2</v>
          </cell>
          <cell r="AP27">
            <v>4.6005035479545667E-2</v>
          </cell>
          <cell r="AQ27">
            <v>46.005035479545668</v>
          </cell>
          <cell r="AR27">
            <v>0.10800739226648597</v>
          </cell>
          <cell r="AU27">
            <v>5.2905790801477517E-2</v>
          </cell>
          <cell r="AV27">
            <v>19.92659966991949</v>
          </cell>
          <cell r="AW27">
            <v>0.11010462318428181</v>
          </cell>
          <cell r="AZ27">
            <v>4.8305287253522948E-2</v>
          </cell>
          <cell r="BA27">
            <v>30.063755743610077</v>
          </cell>
          <cell r="BB27">
            <v>0.10800739226648597</v>
          </cell>
        </row>
        <row r="28">
          <cell r="AK28">
            <v>2.3638376689784722E-2</v>
          </cell>
          <cell r="AL28">
            <v>94.553506759138898</v>
          </cell>
          <cell r="AM28">
            <v>5.802147005674433E-2</v>
          </cell>
          <cell r="AP28">
            <v>4.7276753379569443E-2</v>
          </cell>
          <cell r="AQ28">
            <v>47.276753379569449</v>
          </cell>
          <cell r="AR28">
            <v>0.11051708582237016</v>
          </cell>
          <cell r="AU28">
            <v>5.4368266386504861E-2</v>
          </cell>
          <cell r="AV28">
            <v>20.41496168663226</v>
          </cell>
          <cell r="AW28">
            <v>0.11266304865387247</v>
          </cell>
          <cell r="AZ28">
            <v>4.9640591048547927E-2</v>
          </cell>
          <cell r="BA28">
            <v>30.944784030263637</v>
          </cell>
          <cell r="BB28">
            <v>0.11051708582237016</v>
          </cell>
        </row>
        <row r="29">
          <cell r="AK29">
            <v>2.4277388454367818E-2</v>
          </cell>
          <cell r="AL29">
            <v>97.109553817471266</v>
          </cell>
          <cell r="AM29">
            <v>5.9344727332899118E-2</v>
          </cell>
          <cell r="AP29">
            <v>4.8554776908735636E-2</v>
          </cell>
          <cell r="AQ29">
            <v>48.554776908735633</v>
          </cell>
          <cell r="AR29">
            <v>0.11303757587218878</v>
          </cell>
          <cell r="AU29">
            <v>5.5837993445045975E-2</v>
          </cell>
          <cell r="AV29">
            <v>20.905528946816734</v>
          </cell>
          <cell r="AW29">
            <v>0.11523248025805653</v>
          </cell>
          <cell r="AZ29">
            <v>5.0982515754172418E-2</v>
          </cell>
          <cell r="BA29">
            <v>31.830353751282249</v>
          </cell>
          <cell r="BB29">
            <v>0.11303757587218878</v>
          </cell>
        </row>
        <row r="30">
          <cell r="AK30">
            <v>2.4924020814897085E-2</v>
          </cell>
          <cell r="AL30">
            <v>99.696083259588349</v>
          </cell>
          <cell r="AM30">
            <v>6.0684572418879874E-2</v>
          </cell>
          <cell r="AP30">
            <v>4.9848041629794171E-2</v>
          </cell>
          <cell r="AQ30">
            <v>49.848041629794174</v>
          </cell>
          <cell r="AR30">
            <v>0.11558966175024736</v>
          </cell>
          <cell r="AU30">
            <v>5.732524787426329E-2</v>
          </cell>
          <cell r="AV30">
            <v>21.402148308444236</v>
          </cell>
          <cell r="AW30">
            <v>0.11783412120170848</v>
          </cell>
          <cell r="AZ30">
            <v>5.2340443711283879E-2</v>
          </cell>
          <cell r="BA30">
            <v>32.726322983038784</v>
          </cell>
          <cell r="BB30">
            <v>0.11558966175024736</v>
          </cell>
        </row>
        <row r="31">
          <cell r="AK31">
            <v>2.5575366116367206E-2</v>
          </cell>
          <cell r="AL31">
            <v>102.30146446546883</v>
          </cell>
          <cell r="AM31">
            <v>6.2033866750337487E-2</v>
          </cell>
          <cell r="AP31">
            <v>5.1150732232734412E-2</v>
          </cell>
          <cell r="AQ31">
            <v>51.150732232734413</v>
          </cell>
          <cell r="AR31">
            <v>0.11815974619111899</v>
          </cell>
          <cell r="AU31">
            <v>5.8823342067644564E-2</v>
          </cell>
          <cell r="AV31">
            <v>21.902308216676168</v>
          </cell>
          <cell r="AW31">
            <v>0.12045411019483007</v>
          </cell>
          <cell r="AZ31">
            <v>5.3708268844371125E-2</v>
          </cell>
          <cell r="BA31">
            <v>33.628885659393475</v>
          </cell>
          <cell r="BB31">
            <v>0.11815974619111899</v>
          </cell>
        </row>
        <row r="32">
          <cell r="AK32">
            <v>2.6232956368069559E-2</v>
          </cell>
          <cell r="AL32">
            <v>104.93182547227826</v>
          </cell>
          <cell r="AM32">
            <v>6.3396311222834789E-2</v>
          </cell>
          <cell r="AP32">
            <v>5.2465912736139118E-2</v>
          </cell>
          <cell r="AQ32">
            <v>52.465912736139131</v>
          </cell>
          <cell r="AR32">
            <v>0.12075487851968529</v>
          </cell>
          <cell r="AU32">
            <v>6.0335799646559989E-2</v>
          </cell>
          <cell r="AV32">
            <v>22.407316897726087</v>
          </cell>
          <cell r="AW32">
            <v>0.12309963344239763</v>
          </cell>
          <cell r="AZ32">
            <v>5.5089208372946084E-2</v>
          </cell>
          <cell r="BA32">
            <v>34.540059217958259</v>
          </cell>
          <cell r="BB32">
            <v>0.12075487851968529</v>
          </cell>
        </row>
        <row r="33">
          <cell r="AK33">
            <v>2.6897532786562948E-2</v>
          </cell>
          <cell r="AL33">
            <v>107.59013114625179</v>
          </cell>
          <cell r="AM33">
            <v>6.4773650383967929E-2</v>
          </cell>
          <cell r="AP33">
            <v>5.3795065573125897E-2</v>
          </cell>
          <cell r="AQ33">
            <v>53.795065573125896</v>
          </cell>
          <cell r="AR33">
            <v>0.12337838168374843</v>
          </cell>
          <cell r="AU33">
            <v>6.1864325409094777E-2</v>
          </cell>
          <cell r="AV33">
            <v>22.917795792632717</v>
          </cell>
          <cell r="AW33">
            <v>0.1257740784154717</v>
          </cell>
          <cell r="AZ33">
            <v>5.6484818851782193E-2</v>
          </cell>
          <cell r="BA33">
            <v>35.46082893901972</v>
          </cell>
          <cell r="BB33">
            <v>0.12337838168374843</v>
          </cell>
        </row>
        <row r="34">
          <cell r="AK34">
            <v>2.7566269569790806E-2</v>
          </cell>
          <cell r="AL34">
            <v>110.26507827916323</v>
          </cell>
          <cell r="AM34">
            <v>6.6159046967497942E-2</v>
          </cell>
          <cell r="AP34">
            <v>5.5132539139581611E-2</v>
          </cell>
          <cell r="AQ34">
            <v>55.132539139581617</v>
          </cell>
          <cell r="AR34">
            <v>0.12601723231904371</v>
          </cell>
          <cell r="AU34">
            <v>6.3402420010518851E-2</v>
          </cell>
          <cell r="AV34">
            <v>23.431329134322187</v>
          </cell>
          <cell r="AW34">
            <v>0.12846416886892803</v>
          </cell>
          <cell r="AZ34">
            <v>5.7889166096560703E-2</v>
          </cell>
          <cell r="BA34">
            <v>36.387475832123869</v>
          </cell>
          <cell r="BB34">
            <v>0.12601723231904371</v>
          </cell>
        </row>
        <row r="35">
          <cell r="AK35">
            <v>2.8245000665307936E-2</v>
          </cell>
          <cell r="AL35">
            <v>112.98000266123177</v>
          </cell>
          <cell r="AM35">
            <v>6.7566472179756254E-2</v>
          </cell>
          <cell r="AP35">
            <v>5.6490001330615873E-2</v>
          </cell>
          <cell r="AQ35">
            <v>56.490001330615883</v>
          </cell>
          <cell r="AR35">
            <v>0.12869804224715478</v>
          </cell>
          <cell r="AU35">
            <v>6.4963501530208259E-2</v>
          </cell>
          <cell r="AV35">
            <v>23.95286821126605</v>
          </cell>
          <cell r="AW35">
            <v>0.13119703335875002</v>
          </cell>
          <cell r="AZ35">
            <v>5.9314501397146682E-2</v>
          </cell>
          <cell r="BA35">
            <v>37.327706761603046</v>
          </cell>
          <cell r="BB35">
            <v>0.12869804224715478</v>
          </cell>
        </row>
        <row r="36">
          <cell r="AK36">
            <v>2.8925076237798369E-2</v>
          </cell>
          <cell r="AL36">
            <v>115.7003049511935</v>
          </cell>
          <cell r="AM36">
            <v>6.8975181797826898E-2</v>
          </cell>
          <cell r="AP36">
            <v>5.7850152475596738E-2</v>
          </cell>
          <cell r="AQ36">
            <v>57.850152475596751</v>
          </cell>
          <cell r="AR36">
            <v>0.13138129866252743</v>
          </cell>
          <cell r="AU36">
            <v>6.6527675346936252E-2</v>
          </cell>
          <cell r="AV36">
            <v>24.475064508906318</v>
          </cell>
          <cell r="AW36">
            <v>0.13393239184044059</v>
          </cell>
          <cell r="AZ36">
            <v>6.074266009937658E-2</v>
          </cell>
          <cell r="BA36">
            <v>38.270100868471694</v>
          </cell>
          <cell r="BB36">
            <v>0.13138129866252743</v>
          </cell>
        </row>
        <row r="37">
          <cell r="AK37">
            <v>2.9618906617778547E-2</v>
          </cell>
          <cell r="AL37">
            <v>118.4756264711142</v>
          </cell>
          <cell r="AM37">
            <v>7.0414759129058438E-2</v>
          </cell>
          <cell r="AP37">
            <v>5.9237813235557095E-2</v>
          </cell>
          <cell r="AQ37">
            <v>59.237813235557098</v>
          </cell>
          <cell r="AR37">
            <v>0.13412335072201609</v>
          </cell>
          <cell r="AU37">
            <v>6.8123485220890651E-2</v>
          </cell>
          <cell r="AV37">
            <v>25.008416436709247</v>
          </cell>
          <cell r="AW37">
            <v>0.1367276876292397</v>
          </cell>
          <cell r="AZ37">
            <v>6.2199703897334965E-2</v>
          </cell>
          <cell r="BA37">
            <v>39.231080086189699</v>
          </cell>
          <cell r="BB37">
            <v>0.13412335072201609</v>
          </cell>
        </row>
        <row r="38">
          <cell r="AK38">
            <v>3.0310516360941311E-2</v>
          </cell>
          <cell r="AL38">
            <v>121.24206544376526</v>
          </cell>
          <cell r="AM38">
            <v>7.1847149892601631E-2</v>
          </cell>
          <cell r="AP38">
            <v>6.0621032721882621E-2</v>
          </cell>
          <cell r="AQ38">
            <v>60.621032721882628</v>
          </cell>
          <cell r="AR38">
            <v>0.13685171408114596</v>
          </cell>
          <cell r="AU38">
            <v>6.9714187630165014E-2</v>
          </cell>
          <cell r="AV38">
            <v>25.539416563385739</v>
          </cell>
          <cell r="AW38">
            <v>0.13950902891767311</v>
          </cell>
          <cell r="AZ38">
            <v>6.3652084357976757E-2</v>
          </cell>
          <cell r="BA38">
            <v>40.189499471174038</v>
          </cell>
          <cell r="BB38">
            <v>0.13685171408114596</v>
          </cell>
        </row>
        <row r="39">
          <cell r="AK39">
            <v>3.1016748512089763E-2</v>
          </cell>
          <cell r="AL39">
            <v>124.06699404835906</v>
          </cell>
          <cell r="AM39">
            <v>7.3312314664939454E-2</v>
          </cell>
          <cell r="AP39">
            <v>6.2033497024179526E-2</v>
          </cell>
          <cell r="AQ39">
            <v>62.033497024179532</v>
          </cell>
          <cell r="AR39">
            <v>0.13964250412369419</v>
          </cell>
          <cell r="AU39">
            <v>7.1338521577806457E-2</v>
          </cell>
          <cell r="AV39">
            <v>26.082265794257303</v>
          </cell>
          <cell r="AW39">
            <v>0.14235400905813489</v>
          </cell>
          <cell r="AZ39">
            <v>6.5135171875388503E-2</v>
          </cell>
          <cell r="BA39">
            <v>41.167684388773687</v>
          </cell>
          <cell r="BB39">
            <v>0.13964250412369419</v>
          </cell>
        </row>
        <row r="40">
          <cell r="AK40">
            <v>3.1723749448413829E-2</v>
          </cell>
          <cell r="AL40">
            <v>126.89499779365532</v>
          </cell>
          <cell r="AM40">
            <v>7.4777409414118312E-2</v>
          </cell>
          <cell r="AP40">
            <v>6.3447498896827659E-2</v>
          </cell>
          <cell r="AQ40">
            <v>63.447498896827661</v>
          </cell>
          <cell r="AR40">
            <v>0.14243316078879678</v>
          </cell>
          <cell r="AU40">
            <v>7.2964623731351791E-2</v>
          </cell>
          <cell r="AV40">
            <v>26.625289715633034</v>
          </cell>
          <cell r="AW40">
            <v>0.14519885323129769</v>
          </cell>
          <cell r="AZ40">
            <v>6.661987384166905E-2</v>
          </cell>
          <cell r="BA40">
            <v>42.147267124321232</v>
          </cell>
          <cell r="BB40">
            <v>0.14243316078879678</v>
          </cell>
        </row>
        <row r="41">
          <cell r="AK41">
            <v>3.2442246760968838E-2</v>
          </cell>
          <cell r="AL41">
            <v>129.76898704387534</v>
          </cell>
          <cell r="AM41">
            <v>7.6267737999470606E-2</v>
          </cell>
          <cell r="AP41">
            <v>6.4884493521937675E-2</v>
          </cell>
          <cell r="AQ41">
            <v>64.884493521937671</v>
          </cell>
          <cell r="AR41">
            <v>0.14527188190375354</v>
          </cell>
          <cell r="AU41">
            <v>7.4617167550228319E-2</v>
          </cell>
          <cell r="AV41">
            <v>27.17749619010986</v>
          </cell>
          <cell r="AW41">
            <v>0.14809269514460313</v>
          </cell>
          <cell r="AZ41">
            <v>6.8128718198034566E-2</v>
          </cell>
          <cell r="BA41">
            <v>43.142496569849783</v>
          </cell>
          <cell r="BB41">
            <v>0.14527188190375354</v>
          </cell>
        </row>
        <row r="42">
          <cell r="AK42">
            <v>3.3165950574391007E-2</v>
          </cell>
          <cell r="AL42">
            <v>132.66380229756405</v>
          </cell>
          <cell r="AM42">
            <v>7.7768435829606505E-2</v>
          </cell>
          <cell r="AP42">
            <v>6.6331901148782013E-2</v>
          </cell>
          <cell r="AQ42">
            <v>66.331901148782023</v>
          </cell>
          <cell r="AR42">
            <v>0.14813035396115526</v>
          </cell>
          <cell r="AU42">
            <v>7.6281686321099301E-2</v>
          </cell>
          <cell r="AV42">
            <v>27.73359660099938</v>
          </cell>
          <cell r="AW42">
            <v>0.15100667151379907</v>
          </cell>
          <cell r="AZ42">
            <v>6.9648496206221114E-2</v>
          </cell>
          <cell r="BA42">
            <v>44.145023867982509</v>
          </cell>
          <cell r="BB42">
            <v>0.14813035396115526</v>
          </cell>
        </row>
        <row r="43">
          <cell r="AK43">
            <v>3.3896915371722909E-2</v>
          </cell>
          <cell r="AL43">
            <v>135.58766148689162</v>
          </cell>
          <cell r="AM43">
            <v>7.9284310530470539E-2</v>
          </cell>
          <cell r="AP43">
            <v>6.7793830743445818E-2</v>
          </cell>
          <cell r="AQ43">
            <v>67.79383074344581</v>
          </cell>
          <cell r="AR43">
            <v>0.15101773434375337</v>
          </cell>
          <cell r="AU43">
            <v>7.7962905354962683E-2</v>
          </cell>
          <cell r="AV43">
            <v>28.295306475548358</v>
          </cell>
          <cell r="AW43">
            <v>0.15395011753489427</v>
          </cell>
          <cell r="AZ43">
            <v>7.1183522280618111E-2</v>
          </cell>
          <cell r="BA43">
            <v>45.157585563007125</v>
          </cell>
          <cell r="BB43">
            <v>0.15101773434375337</v>
          </cell>
        </row>
        <row r="44">
          <cell r="AK44">
            <v>3.4638307040248062E-2</v>
          </cell>
          <cell r="AL44">
            <v>138.55322816099226</v>
          </cell>
          <cell r="AM44">
            <v>8.0822716427245492E-2</v>
          </cell>
          <cell r="AP44">
            <v>6.9276614080496124E-2</v>
          </cell>
          <cell r="AQ44">
            <v>69.276614080496131</v>
          </cell>
          <cell r="AR44">
            <v>0.15394803128999138</v>
          </cell>
          <cell r="AU44">
            <v>7.9668106192570531E-2</v>
          </cell>
          <cell r="AV44">
            <v>28.865255866873383</v>
          </cell>
          <cell r="AW44">
            <v>0.15693731345096212</v>
          </cell>
          <cell r="AZ44">
            <v>7.2740444784520936E-2</v>
          </cell>
          <cell r="BA44">
            <v>46.184409386997416</v>
          </cell>
          <cell r="BB44">
            <v>0.15394803128999138</v>
          </cell>
        </row>
        <row r="45">
          <cell r="AK45">
            <v>3.6348663159206276E-2</v>
          </cell>
          <cell r="AL45">
            <v>144.23458891897812</v>
          </cell>
          <cell r="AM45">
            <v>8.3524587684984664E-2</v>
          </cell>
          <cell r="AP45">
            <v>7.2697326318412553E-2</v>
          </cell>
          <cell r="AQ45">
            <v>71.923950506514558</v>
          </cell>
          <cell r="AR45">
            <v>0.15909445273330411</v>
          </cell>
          <cell r="AU45">
            <v>8.3601925266174437E-2</v>
          </cell>
          <cell r="AV45">
            <v>29.58162480509873</v>
          </cell>
          <cell r="AW45">
            <v>0.16218366540773721</v>
          </cell>
          <cell r="AZ45">
            <v>7.633219263433319E-2</v>
          </cell>
          <cell r="BA45">
            <v>47.369268478752872</v>
          </cell>
          <cell r="BB45">
            <v>0.15909445273330411</v>
          </cell>
        </row>
        <row r="46">
          <cell r="AK46">
            <v>3.8085134697579223E-2</v>
          </cell>
          <cell r="AL46">
            <v>150.00879584964878</v>
          </cell>
          <cell r="AM46">
            <v>8.6274488804720301E-2</v>
          </cell>
          <cell r="AP46">
            <v>7.6170269395158446E-2</v>
          </cell>
          <cell r="AQ46">
            <v>74.615774101379714</v>
          </cell>
          <cell r="AR46">
            <v>0.16433235962803863</v>
          </cell>
          <cell r="AU46">
            <v>8.7595809804432226E-2</v>
          </cell>
          <cell r="AV46">
            <v>30.312658228685507</v>
          </cell>
          <cell r="AW46">
            <v>0.1675232792324666</v>
          </cell>
          <cell r="AZ46">
            <v>7.9978782864916387E-2</v>
          </cell>
          <cell r="BA46">
            <v>48.577977930585746</v>
          </cell>
          <cell r="BB46">
            <v>0.16433235962803863</v>
          </cell>
        </row>
        <row r="47">
          <cell r="AK47">
            <v>3.9826983696036468E-2</v>
          </cell>
          <cell r="AL47">
            <v>155.79378916390735</v>
          </cell>
          <cell r="AM47">
            <v>8.9025022379375637E-2</v>
          </cell>
          <cell r="AP47">
            <v>7.9653967392072936E-2</v>
          </cell>
          <cell r="AQ47">
            <v>77.311203645247247</v>
          </cell>
          <cell r="AR47">
            <v>0.16957147119881072</v>
          </cell>
          <cell r="AU47">
            <v>9.160206250088386E-2</v>
          </cell>
          <cell r="AV47">
            <v>31.041619645440186</v>
          </cell>
          <cell r="AW47">
            <v>0.17286412112500124</v>
          </cell>
          <cell r="AZ47">
            <v>8.3636665761676582E-2</v>
          </cell>
          <cell r="BA47">
            <v>49.783729620045577</v>
          </cell>
          <cell r="BB47">
            <v>0.16957147119881072</v>
          </cell>
        </row>
        <row r="48">
          <cell r="AK48">
            <v>4.159750146108613E-2</v>
          </cell>
          <cell r="AL48">
            <v>161.68085473554231</v>
          </cell>
          <cell r="AM48">
            <v>9.1828446621642981E-2</v>
          </cell>
          <cell r="AP48">
            <v>8.3195002922172259E-2</v>
          </cell>
          <cell r="AQ48">
            <v>80.055568849637453</v>
          </cell>
          <cell r="AR48">
            <v>0.17491132689836755</v>
          </cell>
          <cell r="AU48">
            <v>9.5674253360498077E-2</v>
          </cell>
          <cell r="AV48">
            <v>31.786769984414871</v>
          </cell>
          <cell r="AW48">
            <v>0.17830766334299608</v>
          </cell>
          <cell r="AZ48">
            <v>8.7354753068280874E-2</v>
          </cell>
          <cell r="BA48">
            <v>51.015803678690538</v>
          </cell>
          <cell r="BB48">
            <v>0.17491132689836755</v>
          </cell>
        </row>
        <row r="49">
          <cell r="AK49">
            <v>4.337709229378181E-2</v>
          </cell>
          <cell r="AL49">
            <v>167.59331113506607</v>
          </cell>
          <cell r="AM49">
            <v>9.4640928640978506E-2</v>
          </cell>
          <cell r="AP49">
            <v>8.6754184587563621E-2</v>
          </cell>
          <cell r="AQ49">
            <v>82.810812560856192</v>
          </cell>
          <cell r="AR49">
            <v>0.18026843550662575</v>
          </cell>
          <cell r="AU49">
            <v>9.976731227569817E-2</v>
          </cell>
          <cell r="AV49">
            <v>32.532819220336357</v>
          </cell>
          <cell r="AW49">
            <v>0.18376879347762817</v>
          </cell>
          <cell r="AZ49">
            <v>9.1091893816941813E-2</v>
          </cell>
          <cell r="BA49">
            <v>52.249679353873546</v>
          </cell>
          <cell r="BB49">
            <v>0.18026843550662575</v>
          </cell>
        </row>
        <row r="50">
          <cell r="AK50">
            <v>4.5181103565594405E-2</v>
          </cell>
          <cell r="AL50">
            <v>173.59055580465218</v>
          </cell>
          <cell r="AM50">
            <v>9.7496065588914257E-2</v>
          </cell>
          <cell r="AP50">
            <v>9.036220713118881E-2</v>
          </cell>
          <cell r="AQ50">
            <v>85.6063014927052</v>
          </cell>
          <cell r="AR50">
            <v>0.18570679159793188</v>
          </cell>
          <cell r="AU50">
            <v>0.10391653820086713</v>
          </cell>
          <cell r="AV50">
            <v>33.291339469385349</v>
          </cell>
          <cell r="AW50">
            <v>0.18931274871633838</v>
          </cell>
          <cell r="AZ50">
            <v>9.4880317487748264E-2</v>
          </cell>
          <cell r="BA50">
            <v>53.503938432940743</v>
          </cell>
          <cell r="BB50">
            <v>0.18570679159793188</v>
          </cell>
        </row>
        <row r="51">
          <cell r="AK51">
            <v>4.7001804789626414E-2</v>
          </cell>
          <cell r="AL51">
            <v>179.64249118747048</v>
          </cell>
          <cell r="AM51">
            <v>0.10037673565242253</v>
          </cell>
          <cell r="AP51">
            <v>9.4003609579252828E-2</v>
          </cell>
          <cell r="AQ51">
            <v>88.427124265229367</v>
          </cell>
          <cell r="AR51">
            <v>0.19119378219509053</v>
          </cell>
          <cell r="AU51">
            <v>0.10810415101614076</v>
          </cell>
          <cell r="AV51">
            <v>34.0563924535005</v>
          </cell>
          <cell r="AW51">
            <v>0.19490628282023792</v>
          </cell>
          <cell r="AZ51">
            <v>9.8703790058215488E-2</v>
          </cell>
          <cell r="BA51">
            <v>54.769052191301974</v>
          </cell>
          <cell r="BB51">
            <v>0.19119378219509053</v>
          </cell>
        </row>
        <row r="52">
          <cell r="AK52">
            <v>4.8839968011427141E-2</v>
          </cell>
          <cell r="AL52">
            <v>185.75200948608352</v>
          </cell>
          <cell r="AM52">
            <v>0.10328452251596887</v>
          </cell>
          <cell r="AP52">
            <v>9.7679936022854283E-2</v>
          </cell>
          <cell r="AQ52">
            <v>91.274694316437603</v>
          </cell>
          <cell r="AR52">
            <v>0.19673242383994069</v>
          </cell>
          <cell r="AU52">
            <v>0.11233192642628241</v>
          </cell>
          <cell r="AV52">
            <v>34.828501778640664</v>
          </cell>
          <cell r="AW52">
            <v>0.20055247090479392</v>
          </cell>
          <cell r="AZ52">
            <v>0.10256393282399699</v>
          </cell>
          <cell r="BA52">
            <v>56.045864931145893</v>
          </cell>
          <cell r="BB52">
            <v>0.19673242383994069</v>
          </cell>
        </row>
        <row r="53">
          <cell r="AK53">
            <v>5.0703988855274627E-2</v>
          </cell>
          <cell r="AL53">
            <v>191.95081495211107</v>
          </cell>
          <cell r="AM53">
            <v>0.10623692903009922</v>
          </cell>
          <cell r="AP53">
            <v>0.10140797771054925</v>
          </cell>
          <cell r="AQ53">
            <v>94.16455073122431</v>
          </cell>
          <cell r="AR53">
            <v>0.20235605529542708</v>
          </cell>
          <cell r="AU53">
            <v>0.11661917436713162</v>
          </cell>
          <cell r="AV53">
            <v>35.613515981680983</v>
          </cell>
          <cell r="AW53">
            <v>0.20628529908757132</v>
          </cell>
          <cell r="AZ53">
            <v>0.10647837659607672</v>
          </cell>
          <cell r="BA53">
            <v>57.343796919655823</v>
          </cell>
          <cell r="BB53">
            <v>0.20235605529542708</v>
          </cell>
        </row>
        <row r="54">
          <cell r="AK54">
            <v>5.257695986557788E-2</v>
          </cell>
          <cell r="AL54">
            <v>198.17469487794736</v>
          </cell>
          <cell r="AM54">
            <v>0.10919830125927715</v>
          </cell>
          <cell r="AP54">
            <v>0.10515391973115576</v>
          </cell>
          <cell r="AQ54">
            <v>97.065156674913013</v>
          </cell>
          <cell r="AR54">
            <v>0.20799676430338501</v>
          </cell>
          <cell r="AU54">
            <v>0.12092700769082912</v>
          </cell>
          <cell r="AV54">
            <v>36.399433753092381</v>
          </cell>
          <cell r="AW54">
            <v>0.21203553642578088</v>
          </cell>
          <cell r="AZ54">
            <v>0.11041161571771356</v>
          </cell>
          <cell r="BA54">
            <v>58.643532157759942</v>
          </cell>
          <cell r="BB54">
            <v>0.20799676430338501</v>
          </cell>
        </row>
        <row r="55">
          <cell r="AK55">
            <v>5.4485616168672063E-2</v>
          </cell>
          <cell r="AL55">
            <v>204.52436517046303</v>
          </cell>
          <cell r="AM55">
            <v>0.11222410494442901</v>
          </cell>
          <cell r="AP55">
            <v>0.10897123233734413</v>
          </cell>
          <cell r="AQ55">
            <v>100.02583266786064</v>
          </cell>
          <cell r="AR55">
            <v>0.21376019989415052</v>
          </cell>
          <cell r="AU55">
            <v>0.12531691718794574</v>
          </cell>
          <cell r="AV55">
            <v>37.204730443533535</v>
          </cell>
          <cell r="AW55">
            <v>0.21791088338724082</v>
          </cell>
          <cell r="AZ55">
            <v>0.11441979395421134</v>
          </cell>
          <cell r="BA55">
            <v>59.974838693127829</v>
          </cell>
          <cell r="BB55">
            <v>0.21376019989415052</v>
          </cell>
        </row>
        <row r="56">
          <cell r="AK56">
            <v>5.6308348095730376E-2</v>
          </cell>
          <cell r="AL56">
            <v>210.54425809707882</v>
          </cell>
          <cell r="AM56">
            <v>0.11506488523910122</v>
          </cell>
          <cell r="AP56">
            <v>0.11261669619146075</v>
          </cell>
          <cell r="AQ56">
            <v>102.82394000089896</v>
          </cell>
          <cell r="AR56">
            <v>0.21917120997924042</v>
          </cell>
          <cell r="AU56">
            <v>0.12950920062017987</v>
          </cell>
          <cell r="AV56">
            <v>37.946930238426994</v>
          </cell>
          <cell r="AW56">
            <v>0.22342696162932277</v>
          </cell>
          <cell r="AZ56">
            <v>0.11824753100103381</v>
          </cell>
          <cell r="BA56">
            <v>61.204726191011282</v>
          </cell>
          <cell r="BB56">
            <v>0.21917120997924042</v>
          </cell>
        </row>
        <row r="57">
          <cell r="AK57">
            <v>5.8153463680453557E-2</v>
          </cell>
          <cell r="AL57">
            <v>216.64212878140793</v>
          </cell>
          <cell r="AM57">
            <v>0.11794505309838467</v>
          </cell>
          <cell r="AP57">
            <v>0.11630692736090711</v>
          </cell>
          <cell r="AQ57">
            <v>105.65911006730293</v>
          </cell>
          <cell r="AR57">
            <v>0.22465724399692319</v>
          </cell>
          <cell r="AU57">
            <v>0.13375296646504317</v>
          </cell>
          <cell r="AV57">
            <v>38.700720547907473</v>
          </cell>
          <cell r="AW57">
            <v>0.22901952057938771</v>
          </cell>
          <cell r="AZ57">
            <v>0.12212227372895249</v>
          </cell>
          <cell r="BA57">
            <v>62.453543741332162</v>
          </cell>
          <cell r="BB57">
            <v>0.22465724399692319</v>
          </cell>
        </row>
        <row r="58">
          <cell r="AK58">
            <v>6.0002088710555179E-2</v>
          </cell>
          <cell r="AL58">
            <v>222.74748000767744</v>
          </cell>
          <cell r="AM58">
            <v>0.1208261238418029</v>
          </cell>
          <cell r="AP58">
            <v>0.12000417742111036</v>
          </cell>
          <cell r="AQ58">
            <v>108.49692753141485</v>
          </cell>
          <cell r="AR58">
            <v>0.23014499779391029</v>
          </cell>
          <cell r="AU58">
            <v>0.13800480403427692</v>
          </cell>
          <cell r="AV58">
            <v>39.453428193241763</v>
          </cell>
          <cell r="AW58">
            <v>0.23461383270252992</v>
          </cell>
          <cell r="AZ58">
            <v>0.1260043862921659</v>
          </cell>
          <cell r="BA58">
            <v>63.700847603671605</v>
          </cell>
          <cell r="BB58">
            <v>0.23014499779391029</v>
          </cell>
        </row>
        <row r="59">
          <cell r="AK59">
            <v>6.1866804507421561E-2</v>
          </cell>
          <cell r="AL59">
            <v>228.90717667745977</v>
          </cell>
          <cell r="AM59">
            <v>0.12373360901484312</v>
          </cell>
          <cell r="AP59">
            <v>0.12373360901484312</v>
          </cell>
          <cell r="AQ59">
            <v>111.36024811335881</v>
          </cell>
          <cell r="AR59">
            <v>0.23568306479017734</v>
          </cell>
          <cell r="AU59">
            <v>0.14229365036706956</v>
          </cell>
          <cell r="AV59">
            <v>40.213422929824013</v>
          </cell>
          <cell r="AW59">
            <v>0.24025943498027794</v>
          </cell>
          <cell r="AZ59">
            <v>0.12992028946558529</v>
          </cell>
          <cell r="BA59">
            <v>64.960144732792642</v>
          </cell>
          <cell r="BB59">
            <v>0.23568306479017734</v>
          </cell>
        </row>
        <row r="60">
          <cell r="AK60">
            <v>6.3744138359081784E-2</v>
          </cell>
          <cell r="AL60">
            <v>235.10825057115875</v>
          </cell>
          <cell r="AM60">
            <v>0.12666043076544822</v>
          </cell>
          <cell r="AP60">
            <v>0.12748827671816357</v>
          </cell>
          <cell r="AQ60">
            <v>114.24274147471799</v>
          </cell>
          <cell r="AR60">
            <v>0.24125796336275848</v>
          </cell>
          <cell r="AU60">
            <v>0.14661151822588808</v>
          </cell>
          <cell r="AV60">
            <v>40.97837465940971</v>
          </cell>
          <cell r="AW60">
            <v>0.24594258401057906</v>
          </cell>
          <cell r="AZ60">
            <v>0.13386269055407174</v>
          </cell>
          <cell r="BA60">
            <v>66.227676217227824</v>
          </cell>
          <cell r="BB60">
            <v>0.24125796336275848</v>
          </cell>
        </row>
        <row r="61">
          <cell r="AK61">
            <v>6.5628208091798618E-2</v>
          </cell>
          <cell r="AL61">
            <v>241.32904367933537</v>
          </cell>
          <cell r="AM61">
            <v>0.12959494256102005</v>
          </cell>
          <cell r="AP61">
            <v>0.13125641618359724</v>
          </cell>
          <cell r="AQ61">
            <v>117.1338903916912</v>
          </cell>
          <cell r="AR61">
            <v>0.24684750964003818</v>
          </cell>
          <cell r="AU61">
            <v>0.15094487861113681</v>
          </cell>
          <cell r="AV61">
            <v>41.744524767251647</v>
          </cell>
          <cell r="AW61">
            <v>0.25164066516702921</v>
          </cell>
          <cell r="AZ61">
            <v>0.13781923699277709</v>
          </cell>
          <cell r="BA61">
            <v>67.497365917197939</v>
          </cell>
          <cell r="BB61">
            <v>0.24684750964003818</v>
          </cell>
        </row>
        <row r="62">
          <cell r="AK62">
            <v>6.7534755795363444E-2</v>
          </cell>
          <cell r="AL62">
            <v>247.62743791633261</v>
          </cell>
          <cell r="AM62">
            <v>0.13256822433904678</v>
          </cell>
          <cell r="AP62">
            <v>0.13506951159072689</v>
          </cell>
          <cell r="AQ62">
            <v>120.06178808064612</v>
          </cell>
          <cell r="AR62">
            <v>0.25251090350294619</v>
          </cell>
          <cell r="AU62">
            <v>0.15532993832933592</v>
          </cell>
          <cell r="AV62">
            <v>42.521883278562164</v>
          </cell>
          <cell r="AW62">
            <v>0.25741402784280926</v>
          </cell>
          <cell r="AZ62">
            <v>0.14182298717026323</v>
          </cell>
          <cell r="BA62">
            <v>68.785399421203508</v>
          </cell>
          <cell r="BB62">
            <v>0.25251090350294619</v>
          </cell>
        </row>
        <row r="63">
          <cell r="AK63">
            <v>6.9437949484366587E-2</v>
          </cell>
          <cell r="AL63">
            <v>253.90864660849709</v>
          </cell>
          <cell r="AM63">
            <v>0.13552949176466733</v>
          </cell>
          <cell r="AP63">
            <v>0.13887589896873317</v>
          </cell>
          <cell r="AQ63">
            <v>122.98046474942035</v>
          </cell>
          <cell r="AR63">
            <v>0.25815141288508064</v>
          </cell>
          <cell r="AU63">
            <v>0.15970728381404314</v>
          </cell>
          <cell r="AV63">
            <v>43.294143202602058</v>
          </cell>
          <cell r="AW63">
            <v>0.26316406167896567</v>
          </cell>
          <cell r="AZ63">
            <v>0.14581969391716987</v>
          </cell>
          <cell r="BA63">
            <v>70.065400835128941</v>
          </cell>
          <cell r="BB63">
            <v>0.25815141288508064</v>
          </cell>
        </row>
        <row r="64">
          <cell r="AK64">
            <v>7.1369823063043861E-2</v>
          </cell>
          <cell r="AL64">
            <v>260.28994293580701</v>
          </cell>
          <cell r="AM64">
            <v>0.13854142124002633</v>
          </cell>
          <cell r="AP64">
            <v>0.14273964612608772</v>
          </cell>
          <cell r="AQ64">
            <v>125.94674658184211</v>
          </cell>
          <cell r="AR64">
            <v>0.26388842140957397</v>
          </cell>
          <cell r="AU64">
            <v>0.16415059304500088</v>
          </cell>
          <cell r="AV64">
            <v>44.081361303644741</v>
          </cell>
          <cell r="AW64">
            <v>0.26901246842723558</v>
          </cell>
          <cell r="AZ64">
            <v>0.14987662843239213</v>
          </cell>
          <cell r="BA64">
            <v>71.369823063043867</v>
          </cell>
          <cell r="BB64">
            <v>0.26388842140957397</v>
          </cell>
        </row>
        <row r="65">
          <cell r="AK65">
            <v>7.3311703228412975E-2</v>
          </cell>
          <cell r="AL65">
            <v>266.70292036543339</v>
          </cell>
          <cell r="AM65">
            <v>0.14156742692383198</v>
          </cell>
          <cell r="AP65">
            <v>0.14662340645682595</v>
          </cell>
          <cell r="AQ65">
            <v>128.92747809134696</v>
          </cell>
          <cell r="AR65">
            <v>0.26965224175967989</v>
          </cell>
          <cell r="AU65">
            <v>0.16861691742534987</v>
          </cell>
          <cell r="AV65">
            <v>44.871818355321736</v>
          </cell>
          <cell r="AW65">
            <v>0.27488820761909116</v>
          </cell>
          <cell r="AZ65">
            <v>0.15395457677966726</v>
          </cell>
          <cell r="BA65">
            <v>72.679705786788716</v>
          </cell>
          <cell r="BB65">
            <v>0.26965224175967989</v>
          </cell>
        </row>
        <row r="66">
          <cell r="AK66">
            <v>7.5282101859828851E-2</v>
          </cell>
          <cell r="AL66">
            <v>273.21481910926644</v>
          </cell>
          <cell r="AM66">
            <v>0.14464313952843522</v>
          </cell>
          <cell r="AP66">
            <v>0.1505642037196577</v>
          </cell>
          <cell r="AQ66">
            <v>131.95514483295844</v>
          </cell>
          <cell r="AR66">
            <v>0.27551074195892417</v>
          </cell>
          <cell r="AU66">
            <v>0.17314883427760636</v>
          </cell>
          <cell r="AV66">
            <v>45.676780903716377</v>
          </cell>
          <cell r="AW66">
            <v>0.28086046510375767</v>
          </cell>
          <cell r="AZ66">
            <v>0.15809241390564061</v>
          </cell>
          <cell r="BA66">
            <v>74.013302390281169</v>
          </cell>
          <cell r="BB66">
            <v>0.27551074195892417</v>
          </cell>
        </row>
        <row r="67">
          <cell r="AK67">
            <v>7.7253289336972147E-2</v>
          </cell>
          <cell r="AL67">
            <v>279.72482237947605</v>
          </cell>
          <cell r="AM67">
            <v>0.14771508071025444</v>
          </cell>
          <cell r="AP67">
            <v>0.15450657867394429</v>
          </cell>
          <cell r="AQ67">
            <v>134.98102202833596</v>
          </cell>
          <cell r="AR67">
            <v>0.28136205849572271</v>
          </cell>
          <cell r="AU67">
            <v>0.17768256547503594</v>
          </cell>
          <cell r="AV67">
            <v>46.479314189002473</v>
          </cell>
          <cell r="AW67">
            <v>0.28682539943738722</v>
          </cell>
          <cell r="AZ67">
            <v>0.16223190760764153</v>
          </cell>
          <cell r="BA67">
            <v>75.343180534684379</v>
          </cell>
          <cell r="BB67">
            <v>0.28136205849572271</v>
          </cell>
        </row>
        <row r="68">
          <cell r="AK68">
            <v>7.9246288588038838E-2</v>
          </cell>
          <cell r="AL68">
            <v>286.30917167291454</v>
          </cell>
          <cell r="AM68">
            <v>0.15082358150626748</v>
          </cell>
          <cell r="AP68">
            <v>0.15849257717607768</v>
          </cell>
          <cell r="AQ68">
            <v>138.04192205658379</v>
          </cell>
          <cell r="AR68">
            <v>0.28728301239289045</v>
          </cell>
          <cell r="AU68">
            <v>0.18226646375248934</v>
          </cell>
          <cell r="AV68">
            <v>47.292139963829634</v>
          </cell>
          <cell r="AW68">
            <v>0.29286132331314074</v>
          </cell>
          <cell r="AZ68">
            <v>0.16641720603488161</v>
          </cell>
          <cell r="BA68">
            <v>76.689956698102108</v>
          </cell>
          <cell r="BB68">
            <v>0.28728301239289045</v>
          </cell>
        </row>
        <row r="69">
          <cell r="AK69">
            <v>8.1245176898915888E-2</v>
          </cell>
          <cell r="AL69">
            <v>292.91024303030201</v>
          </cell>
          <cell r="AM69">
            <v>0.15393822991373537</v>
          </cell>
          <cell r="AP69">
            <v>0.16249035379783178</v>
          </cell>
          <cell r="AQ69">
            <v>141.11004408759075</v>
          </cell>
          <cell r="AR69">
            <v>0.29321567602616261</v>
          </cell>
          <cell r="AU69">
            <v>0.18686390686750654</v>
          </cell>
          <cell r="AV69">
            <v>48.1056968480423</v>
          </cell>
          <cell r="AW69">
            <v>0.29890918429851526</v>
          </cell>
          <cell r="AZ69">
            <v>0.17061487148772336</v>
          </cell>
          <cell r="BA69">
            <v>78.038130442379739</v>
          </cell>
          <cell r="BB69">
            <v>0.29321567602616261</v>
          </cell>
        </row>
        <row r="70">
          <cell r="AK70">
            <v>8.3260596978686305E-2</v>
          </cell>
          <cell r="AL70">
            <v>299.56647778929397</v>
          </cell>
          <cell r="AM70">
            <v>0.15707927058865559</v>
          </cell>
          <cell r="AP70">
            <v>0.16652119395737261</v>
          </cell>
          <cell r="AQ70">
            <v>144.20392054040514</v>
          </cell>
          <cell r="AR70">
            <v>0.29919861064505832</v>
          </cell>
          <cell r="AU70">
            <v>0.19149937305097847</v>
          </cell>
          <cell r="AV70">
            <v>48.926330183351737</v>
          </cell>
          <cell r="AW70">
            <v>0.30500829240515648</v>
          </cell>
          <cell r="AZ70">
            <v>0.17484725365524126</v>
          </cell>
          <cell r="BA70">
            <v>79.397991964211158</v>
          </cell>
          <cell r="BB70">
            <v>0.29919861064505832</v>
          </cell>
        </row>
        <row r="71">
          <cell r="AK71">
            <v>8.5287457225903099E-2</v>
          </cell>
          <cell r="AL71">
            <v>306.25950549301569</v>
          </cell>
          <cell r="AM71">
            <v>0.16023704084866641</v>
          </cell>
          <cell r="AP71">
            <v>0.1705749144518062</v>
          </cell>
          <cell r="AQ71">
            <v>147.31469884474171</v>
          </cell>
          <cell r="AR71">
            <v>0.30521341114031703</v>
          </cell>
          <cell r="AU71">
            <v>0.19616115161957712</v>
          </cell>
          <cell r="AV71">
            <v>49.75101671511014</v>
          </cell>
          <cell r="AW71">
            <v>0.31113988514304164</v>
          </cell>
          <cell r="AZ71">
            <v>0.17910366017439655</v>
          </cell>
          <cell r="BA71">
            <v>80.764637524529448</v>
          </cell>
          <cell r="BB71">
            <v>0.30521341114031703</v>
          </cell>
        </row>
        <row r="72">
          <cell r="AK72">
            <v>8.7325124784646574E-2</v>
          </cell>
          <cell r="AL72">
            <v>312.98708091130754</v>
          </cell>
          <cell r="AM72">
            <v>0.16341038202275449</v>
          </cell>
          <cell r="AP72">
            <v>0.17465024956929315</v>
          </cell>
          <cell r="AQ72">
            <v>150.44130408444065</v>
          </cell>
          <cell r="AR72">
            <v>0.31125787051953235</v>
          </cell>
          <cell r="AU72">
            <v>0.20084778700468711</v>
          </cell>
          <cell r="AV72">
            <v>50.579403959424013</v>
          </cell>
          <cell r="AW72">
            <v>0.31730171266554275</v>
          </cell>
          <cell r="AZ72">
            <v>0.18338276204775786</v>
          </cell>
          <cell r="BA72">
            <v>82.137493609321041</v>
          </cell>
          <cell r="BB72">
            <v>0.31125787051953235</v>
          </cell>
        </row>
        <row r="73">
          <cell r="AK73">
            <v>8.9380219925949786E-2</v>
          </cell>
          <cell r="AL73">
            <v>319.77292274478151</v>
          </cell>
          <cell r="AM73">
            <v>0.16661167209497435</v>
          </cell>
          <cell r="AP73">
            <v>0.17876043985189957</v>
          </cell>
          <cell r="AQ73">
            <v>153.59513521255448</v>
          </cell>
          <cell r="AR73">
            <v>0.31735556589518926</v>
          </cell>
          <cell r="AU73">
            <v>0.20557450582968451</v>
          </cell>
          <cell r="AV73">
            <v>51.415320685558491</v>
          </cell>
          <cell r="AW73">
            <v>0.3235178098931541</v>
          </cell>
          <cell r="AZ73">
            <v>0.18769846184449457</v>
          </cell>
          <cell r="BA73">
            <v>83.522778328860852</v>
          </cell>
          <cell r="BB73">
            <v>0.31735556589518926</v>
          </cell>
        </row>
        <row r="74">
          <cell r="AK74">
            <v>9.1439967598944044E-2</v>
          </cell>
          <cell r="AL74">
            <v>326.57131285337152</v>
          </cell>
          <cell r="AM74">
            <v>0.1698170826837532</v>
          </cell>
          <cell r="AP74">
            <v>0.18287993519788809</v>
          </cell>
          <cell r="AQ74">
            <v>156.75423016961835</v>
          </cell>
          <cell r="AR74">
            <v>0.32346110987381566</v>
          </cell>
          <cell r="AU74">
            <v>0.21031192547757127</v>
          </cell>
          <cell r="AV74">
            <v>52.251410056539449</v>
          </cell>
          <cell r="AW74">
            <v>0.32974190812379262</v>
          </cell>
          <cell r="AZ74">
            <v>0.1920239319577825</v>
          </cell>
          <cell r="BA74">
            <v>84.9085413418766</v>
          </cell>
          <cell r="BB74">
            <v>0.32346110987381566</v>
          </cell>
        </row>
        <row r="75">
          <cell r="AK75">
            <v>9.177544860636766E-2</v>
          </cell>
          <cell r="AL75">
            <v>327.76945930845591</v>
          </cell>
          <cell r="AM75">
            <v>0.17044011884039709</v>
          </cell>
          <cell r="AP75">
            <v>0.18355089721273532</v>
          </cell>
          <cell r="AQ75">
            <v>157.32934046805883</v>
          </cell>
          <cell r="AR75">
            <v>0.32464784541028013</v>
          </cell>
          <cell r="AU75">
            <v>0.21108353179464562</v>
          </cell>
          <cell r="AV75">
            <v>52.443113489352946</v>
          </cell>
          <cell r="AW75">
            <v>0.33095168706873218</v>
          </cell>
          <cell r="AZ75">
            <v>0.19272844207337211</v>
          </cell>
          <cell r="BA75">
            <v>85.220059420198538</v>
          </cell>
          <cell r="BB75">
            <v>0.32464784541028013</v>
          </cell>
        </row>
        <row r="76">
          <cell r="AK76">
            <v>9.2096770011845852E-2</v>
          </cell>
          <cell r="AL76">
            <v>328.91703575659233</v>
          </cell>
          <cell r="AM76">
            <v>0.17103685859342802</v>
          </cell>
          <cell r="AP76">
            <v>0.1841935400236917</v>
          </cell>
          <cell r="AQ76">
            <v>157.88017716316432</v>
          </cell>
          <cell r="AR76">
            <v>0.32578449255891051</v>
          </cell>
          <cell r="AU76">
            <v>0.21182257102724544</v>
          </cell>
          <cell r="AV76">
            <v>52.626725721054768</v>
          </cell>
          <cell r="AW76">
            <v>0.33211040503578254</v>
          </cell>
          <cell r="AZ76">
            <v>0.19340321702487631</v>
          </cell>
          <cell r="BA76">
            <v>85.518429296714004</v>
          </cell>
          <cell r="BB76">
            <v>0.32578449255891051</v>
          </cell>
        </row>
        <row r="77">
          <cell r="AK77">
            <v>9.2435510273506147E-2</v>
          </cell>
          <cell r="AL77">
            <v>330.12682240537907</v>
          </cell>
          <cell r="AM77">
            <v>0.17166594765079712</v>
          </cell>
          <cell r="AP77">
            <v>0.18487102054701229</v>
          </cell>
          <cell r="AQ77">
            <v>158.46087475458194</v>
          </cell>
          <cell r="AR77">
            <v>0.32698275743008975</v>
          </cell>
          <cell r="AU77">
            <v>0.21260167362906413</v>
          </cell>
          <cell r="AV77">
            <v>52.820291584860648</v>
          </cell>
          <cell r="AW77">
            <v>0.33333193718601378</v>
          </cell>
          <cell r="AZ77">
            <v>0.1941145715743629</v>
          </cell>
          <cell r="BA77">
            <v>85.832973825398554</v>
          </cell>
          <cell r="BB77">
            <v>0.32698275743008975</v>
          </cell>
        </row>
        <row r="78">
          <cell r="AK78">
            <v>9.2753996076726325E-2</v>
          </cell>
          <cell r="AL78">
            <v>331.26427170259399</v>
          </cell>
          <cell r="AM78">
            <v>0.17225742128534888</v>
          </cell>
          <cell r="AP78">
            <v>0.18550799215345265</v>
          </cell>
          <cell r="AQ78">
            <v>159.00685041724512</v>
          </cell>
          <cell r="AR78">
            <v>0.32810937387685501</v>
          </cell>
          <cell r="AU78">
            <v>0.21333419097647052</v>
          </cell>
          <cell r="AV78">
            <v>53.002283472415037</v>
          </cell>
          <cell r="AW78">
            <v>0.33448042968028907</v>
          </cell>
          <cell r="AZ78">
            <v>0.19478339176112527</v>
          </cell>
          <cell r="BA78">
            <v>86.128710642674434</v>
          </cell>
          <cell r="BB78">
            <v>0.32810937387685501</v>
          </cell>
        </row>
        <row r="79">
          <cell r="AK79">
            <v>9.3095340708812271E-2</v>
          </cell>
          <cell r="AL79">
            <v>332.48335967432951</v>
          </cell>
          <cell r="AM79">
            <v>0.17289134703065134</v>
          </cell>
          <cell r="AP79">
            <v>0.18619068141762454</v>
          </cell>
          <cell r="AQ79">
            <v>159.59201264367817</v>
          </cell>
          <cell r="AR79">
            <v>0.32931685148695494</v>
          </cell>
          <cell r="AU79">
            <v>0.21411928363026822</v>
          </cell>
          <cell r="AV79">
            <v>53.197337547892722</v>
          </cell>
          <cell r="AW79">
            <v>0.33571135345757541</v>
          </cell>
          <cell r="AZ79">
            <v>0.19550021548850577</v>
          </cell>
          <cell r="BA79">
            <v>86.44567351532568</v>
          </cell>
          <cell r="BB79">
            <v>0.32931685148695494</v>
          </cell>
        </row>
        <row r="80">
          <cell r="AK80">
            <v>9.3411680339712658E-2</v>
          </cell>
          <cell r="AL80">
            <v>333.61314407040231</v>
          </cell>
          <cell r="AM80">
            <v>0.1734788349166092</v>
          </cell>
          <cell r="AP80">
            <v>0.18682336067942532</v>
          </cell>
          <cell r="AQ80">
            <v>160.13430915379311</v>
          </cell>
          <cell r="AR80">
            <v>0.3304358760316366</v>
          </cell>
          <cell r="AU80">
            <v>0.2148468647813391</v>
          </cell>
          <cell r="AV80">
            <v>53.378103051264375</v>
          </cell>
          <cell r="AW80">
            <v>0.33685210663419263</v>
          </cell>
          <cell r="AZ80">
            <v>0.1961645287133966</v>
          </cell>
          <cell r="BA80">
            <v>86.739417458304601</v>
          </cell>
          <cell r="BB80">
            <v>0.3304358760316366</v>
          </cell>
        </row>
        <row r="81">
          <cell r="AK81">
            <v>9.3750040317257852E-2</v>
          </cell>
          <cell r="AL81">
            <v>334.82157256163515</v>
          </cell>
          <cell r="AM81">
            <v>0.17410721773205029</v>
          </cell>
          <cell r="AP81">
            <v>0.1875000806345157</v>
          </cell>
          <cell r="AQ81">
            <v>160.71435482958486</v>
          </cell>
          <cell r="AR81">
            <v>0.33163279568009579</v>
          </cell>
          <cell r="AU81">
            <v>0.21562509272969305</v>
          </cell>
          <cell r="AV81">
            <v>53.571451609861626</v>
          </cell>
          <cell r="AW81">
            <v>0.33807226744087432</v>
          </cell>
          <cell r="AZ81">
            <v>0.19687508466624148</v>
          </cell>
          <cell r="BA81">
            <v>87.053608866025129</v>
          </cell>
          <cell r="BB81">
            <v>0.33163279568009579</v>
          </cell>
        </row>
        <row r="82">
          <cell r="AK82">
            <v>9.4069849975217695E-2</v>
          </cell>
          <cell r="AL82">
            <v>335.96374991149173</v>
          </cell>
          <cell r="AM82">
            <v>0.1747011499539757</v>
          </cell>
          <cell r="AP82">
            <v>0.18813969995043539</v>
          </cell>
          <cell r="AQ82">
            <v>161.26259995751604</v>
          </cell>
          <cell r="AR82">
            <v>0.33276409515042993</v>
          </cell>
          <cell r="AU82">
            <v>0.21636065494300069</v>
          </cell>
          <cell r="AV82">
            <v>53.754199985838682</v>
          </cell>
          <cell r="AW82">
            <v>0.33922553389121496</v>
          </cell>
          <cell r="AZ82">
            <v>0.19754668494795719</v>
          </cell>
          <cell r="BA82">
            <v>87.350574976987858</v>
          </cell>
          <cell r="BB82">
            <v>0.33276409515042993</v>
          </cell>
        </row>
        <row r="83">
          <cell r="AK83">
            <v>9.4405278151260152E-2</v>
          </cell>
          <cell r="AL83">
            <v>337.16170768307194</v>
          </cell>
          <cell r="AM83">
            <v>0.17532408799519741</v>
          </cell>
          <cell r="AP83">
            <v>0.1888105563025203</v>
          </cell>
          <cell r="AQ83">
            <v>161.83761968787454</v>
          </cell>
          <cell r="AR83">
            <v>0.33395064380037603</v>
          </cell>
          <cell r="AU83">
            <v>0.21713213974789836</v>
          </cell>
          <cell r="AV83">
            <v>53.945873229291514</v>
          </cell>
          <cell r="AW83">
            <v>0.34043512232077167</v>
          </cell>
          <cell r="AZ83">
            <v>0.19825108411764633</v>
          </cell>
          <cell r="BA83">
            <v>87.662043997598715</v>
          </cell>
          <cell r="BB83">
            <v>0.33395064380037603</v>
          </cell>
        </row>
        <row r="84">
          <cell r="AK84">
            <v>9.4728525936648322E-2</v>
          </cell>
          <cell r="AL84">
            <v>338.31616405945823</v>
          </cell>
          <cell r="AM84">
            <v>0.1759244053109183</v>
          </cell>
          <cell r="AP84">
            <v>0.18945705187329664</v>
          </cell>
          <cell r="AQ84">
            <v>162.39175874853996</v>
          </cell>
          <cell r="AR84">
            <v>0.33509410535413009</v>
          </cell>
          <cell r="AU84">
            <v>0.21787560965429112</v>
          </cell>
          <cell r="AV84">
            <v>54.130586249513321</v>
          </cell>
          <cell r="AW84">
            <v>0.34160078701149182</v>
          </cell>
          <cell r="AZ84">
            <v>0.19892990446696149</v>
          </cell>
          <cell r="BA84">
            <v>87.962202655459137</v>
          </cell>
          <cell r="BB84">
            <v>0.33509410535413009</v>
          </cell>
        </row>
        <row r="85">
          <cell r="AK85">
            <v>9.5061073631920401E-2</v>
          </cell>
          <cell r="AL85">
            <v>339.50383439971569</v>
          </cell>
          <cell r="AM85">
            <v>0.17654199388785216</v>
          </cell>
          <cell r="AP85">
            <v>0.1901221472638408</v>
          </cell>
          <cell r="AQ85">
            <v>162.96184051186353</v>
          </cell>
          <cell r="AR85">
            <v>0.33627046454828985</v>
          </cell>
          <cell r="AU85">
            <v>0.21864046935341691</v>
          </cell>
          <cell r="AV85">
            <v>54.320613503954512</v>
          </cell>
          <cell r="AW85">
            <v>0.34279998813175178</v>
          </cell>
          <cell r="AZ85">
            <v>0.19962825462703288</v>
          </cell>
          <cell r="BA85">
            <v>88.270996943926079</v>
          </cell>
          <cell r="BB85">
            <v>0.33627046454828985</v>
          </cell>
        </row>
        <row r="86">
          <cell r="AK86">
            <v>9.538772393566769E-2</v>
          </cell>
          <cell r="AL86">
            <v>340.67044262738455</v>
          </cell>
          <cell r="AM86">
            <v>0.17714863016623997</v>
          </cell>
          <cell r="AP86">
            <v>0.19077544787133538</v>
          </cell>
          <cell r="AQ86">
            <v>163.52181246114458</v>
          </cell>
          <cell r="AR86">
            <v>0.33742596222140947</v>
          </cell>
          <cell r="AU86">
            <v>0.21939176505203567</v>
          </cell>
          <cell r="AV86">
            <v>54.507270820381528</v>
          </cell>
          <cell r="AW86">
            <v>0.34397792265289312</v>
          </cell>
          <cell r="AZ86">
            <v>0.20031422026490214</v>
          </cell>
          <cell r="BA86">
            <v>88.574315083119984</v>
          </cell>
          <cell r="BB86">
            <v>0.33742596222140947</v>
          </cell>
        </row>
        <row r="87">
          <cell r="AK87">
            <v>9.5717441014551721E-2</v>
          </cell>
          <cell r="AL87">
            <v>341.84800362339894</v>
          </cell>
          <cell r="AM87">
            <v>0.17776096188416746</v>
          </cell>
          <cell r="AP87">
            <v>0.19143488202910344</v>
          </cell>
          <cell r="AQ87">
            <v>164.08704173923149</v>
          </cell>
          <cell r="AR87">
            <v>0.33859230835079518</v>
          </cell>
          <cell r="AU87">
            <v>0.22015011433346893</v>
          </cell>
          <cell r="AV87">
            <v>54.695680579743836</v>
          </cell>
          <cell r="AW87">
            <v>0.34516691627993679</v>
          </cell>
          <cell r="AZ87">
            <v>0.20100662613055861</v>
          </cell>
          <cell r="BA87">
            <v>88.880480942083722</v>
          </cell>
          <cell r="BB87">
            <v>0.33859230835079518</v>
          </cell>
        </row>
        <row r="88">
          <cell r="AK88">
            <v>9.6047455275389493E-2</v>
          </cell>
          <cell r="AL88">
            <v>343.0266259835339</v>
          </cell>
          <cell r="AM88">
            <v>0.17837384551143762</v>
          </cell>
          <cell r="AP88">
            <v>0.19209491055077899</v>
          </cell>
          <cell r="AQ88">
            <v>164.65278047209628</v>
          </cell>
          <cell r="AR88">
            <v>0.33975970573607167</v>
          </cell>
          <cell r="AU88">
            <v>0.22090914713339582</v>
          </cell>
          <cell r="AV88">
            <v>54.884260157365425</v>
          </cell>
          <cell r="AW88">
            <v>0.34635698157560701</v>
          </cell>
          <cell r="AZ88">
            <v>0.20169965607831797</v>
          </cell>
          <cell r="BA88">
            <v>89.186922755718811</v>
          </cell>
          <cell r="BB88">
            <v>0.33975970573607167</v>
          </cell>
        </row>
        <row r="89">
          <cell r="AK89">
            <v>9.6374390215375735E-2</v>
          </cell>
          <cell r="AL89">
            <v>344.19425076919902</v>
          </cell>
          <cell r="AM89">
            <v>0.17898101039998349</v>
          </cell>
          <cell r="AP89">
            <v>0.19274878043075147</v>
          </cell>
          <cell r="AQ89">
            <v>165.21324036921553</v>
          </cell>
          <cell r="AR89">
            <v>0.34091621028568286</v>
          </cell>
          <cell r="AU89">
            <v>0.22166109749536417</v>
          </cell>
          <cell r="AV89">
            <v>55.071080123071845</v>
          </cell>
          <cell r="AW89">
            <v>0.3475359425242398</v>
          </cell>
          <cell r="AZ89">
            <v>0.20238621945228905</v>
          </cell>
          <cell r="BA89">
            <v>89.490505199991745</v>
          </cell>
          <cell r="BB89">
            <v>0.34091621028568286</v>
          </cell>
        </row>
        <row r="90">
          <cell r="AK90">
            <v>9.6707727559106463E-2</v>
          </cell>
          <cell r="AL90">
            <v>345.38474128252307</v>
          </cell>
          <cell r="AM90">
            <v>0.17960006546691198</v>
          </cell>
          <cell r="AP90">
            <v>0.19341545511821293</v>
          </cell>
          <cell r="AQ90">
            <v>165.78467581561108</v>
          </cell>
          <cell r="AR90">
            <v>0.34209536279411806</v>
          </cell>
          <cell r="AU90">
            <v>0.22242777338594485</v>
          </cell>
          <cell r="AV90">
            <v>55.261558605203689</v>
          </cell>
          <cell r="AW90">
            <v>0.34873799119788734</v>
          </cell>
          <cell r="AZ90">
            <v>0.20308622787412359</v>
          </cell>
          <cell r="BA90">
            <v>89.800032733455993</v>
          </cell>
          <cell r="BB90">
            <v>0.34209536279411806</v>
          </cell>
        </row>
        <row r="91">
          <cell r="AK91">
            <v>9.7031927514537611E-2</v>
          </cell>
          <cell r="AL91">
            <v>346.54259826620569</v>
          </cell>
          <cell r="AM91">
            <v>0.18020215109842697</v>
          </cell>
          <cell r="AP91">
            <v>0.19406385502907522</v>
          </cell>
          <cell r="AQ91">
            <v>166.34044716777873</v>
          </cell>
          <cell r="AR91">
            <v>0.3432421925684323</v>
          </cell>
          <cell r="AU91">
            <v>0.22317343328343647</v>
          </cell>
          <cell r="AV91">
            <v>55.446815722592916</v>
          </cell>
          <cell r="AW91">
            <v>0.34990708951150867</v>
          </cell>
          <cell r="AZ91">
            <v>0.20376704778052898</v>
          </cell>
          <cell r="BA91">
            <v>90.101075549213476</v>
          </cell>
          <cell r="BB91">
            <v>0.3432421925684323</v>
          </cell>
        </row>
        <row r="92">
          <cell r="AK92">
            <v>9.7368545292948028E-2</v>
          </cell>
          <cell r="AL92">
            <v>347.74480461767149</v>
          </cell>
          <cell r="AM92">
            <v>0.18082729840118919</v>
          </cell>
          <cell r="AP92">
            <v>0.19473709058589606</v>
          </cell>
          <cell r="AQ92">
            <v>166.91750621648231</v>
          </cell>
          <cell r="AR92">
            <v>0.34443294933559843</v>
          </cell>
          <cell r="AU92">
            <v>0.22394765417378043</v>
          </cell>
          <cell r="AV92">
            <v>55.639168738827436</v>
          </cell>
          <cell r="AW92">
            <v>0.35112096776929935</v>
          </cell>
          <cell r="AZ92">
            <v>0.20447394511519087</v>
          </cell>
          <cell r="BA92">
            <v>90.413649200594591</v>
          </cell>
          <cell r="BB92">
            <v>0.34443294933559843</v>
          </cell>
        </row>
        <row r="93">
          <cell r="AK93">
            <v>9.7690056153724225E-2</v>
          </cell>
          <cell r="AL93">
            <v>348.89305769187217</v>
          </cell>
          <cell r="AM93">
            <v>0.18142438999977353</v>
          </cell>
          <cell r="AP93">
            <v>0.19538011230744845</v>
          </cell>
          <cell r="AQ93">
            <v>167.46866769209865</v>
          </cell>
          <cell r="AR93">
            <v>0.3455702666662353</v>
          </cell>
          <cell r="AU93">
            <v>0.2246871291535657</v>
          </cell>
          <cell r="AV93">
            <v>55.822889230699545</v>
          </cell>
          <cell r="AW93">
            <v>0.35228036893159909</v>
          </cell>
          <cell r="AZ93">
            <v>0.20514911792282087</v>
          </cell>
          <cell r="BA93">
            <v>90.712194999886762</v>
          </cell>
          <cell r="BB93">
            <v>0.3455702666662353</v>
          </cell>
        </row>
        <row r="94">
          <cell r="AK94">
            <v>9.8029910398136799E-2</v>
          </cell>
          <cell r="AL94">
            <v>350.10682285048853</v>
          </cell>
          <cell r="AM94">
            <v>0.18205554788225406</v>
          </cell>
          <cell r="AP94">
            <v>0.1960598207962736</v>
          </cell>
          <cell r="AQ94">
            <v>168.05127496823451</v>
          </cell>
          <cell r="AR94">
            <v>0.34677247215667439</v>
          </cell>
          <cell r="AU94">
            <v>0.22546879391571464</v>
          </cell>
          <cell r="AV94">
            <v>56.017091656078165</v>
          </cell>
          <cell r="AW94">
            <v>0.35350591821796901</v>
          </cell>
          <cell r="AZ94">
            <v>0.20586281183608729</v>
          </cell>
          <cell r="BA94">
            <v>91.027773941127023</v>
          </cell>
          <cell r="BB94">
            <v>0.34677247215667439</v>
          </cell>
        </row>
        <row r="95">
          <cell r="AK95">
            <v>9.8348776843962218E-2</v>
          </cell>
          <cell r="AL95">
            <v>351.2456315855793</v>
          </cell>
          <cell r="AM95">
            <v>0.18264772842450125</v>
          </cell>
          <cell r="AP95">
            <v>0.19669755368792444</v>
          </cell>
          <cell r="AQ95">
            <v>168.59790316107808</v>
          </cell>
          <cell r="AR95">
            <v>0.34790043509428809</v>
          </cell>
          <cell r="AU95">
            <v>0.22620218674111309</v>
          </cell>
          <cell r="AV95">
            <v>56.199301053692693</v>
          </cell>
          <cell r="AW95">
            <v>0.35465578334854608</v>
          </cell>
          <cell r="AZ95">
            <v>0.20653243137232066</v>
          </cell>
          <cell r="BA95">
            <v>91.323864212250626</v>
          </cell>
          <cell r="BB95">
            <v>0.34790043509428809</v>
          </cell>
        </row>
        <row r="96">
          <cell r="AK96">
            <v>9.8690529438691124E-2</v>
          </cell>
          <cell r="AL96">
            <v>352.46617656675397</v>
          </cell>
          <cell r="AM96">
            <v>0.18328241181471208</v>
          </cell>
          <cell r="AP96">
            <v>0.19738105887738225</v>
          </cell>
          <cell r="AQ96">
            <v>169.18376475204192</v>
          </cell>
          <cell r="AR96">
            <v>0.34910935583754682</v>
          </cell>
          <cell r="AU96">
            <v>0.22698821770898958</v>
          </cell>
          <cell r="AV96">
            <v>56.394588250680641</v>
          </cell>
          <cell r="AW96">
            <v>0.35588817828099434</v>
          </cell>
          <cell r="AZ96">
            <v>0.20725011182125139</v>
          </cell>
          <cell r="BA96">
            <v>91.641205907356039</v>
          </cell>
          <cell r="BB96">
            <v>0.34910935583754682</v>
          </cell>
        </row>
        <row r="97">
          <cell r="AK97">
            <v>9.8699999999999982E-2</v>
          </cell>
          <cell r="AL97">
            <v>352.49999999999994</v>
          </cell>
          <cell r="AM97">
            <v>0.18329999999999996</v>
          </cell>
          <cell r="AP97">
            <v>0.19739999999999996</v>
          </cell>
          <cell r="AQ97">
            <v>169.19999999999996</v>
          </cell>
          <cell r="AR97">
            <v>0.34914285714285709</v>
          </cell>
          <cell r="AU97">
            <v>0.22700999999999996</v>
          </cell>
          <cell r="AV97">
            <v>56.399999999999991</v>
          </cell>
          <cell r="AW97">
            <v>0.35592233009708729</v>
          </cell>
          <cell r="AZ97">
            <v>0.20726999999999998</v>
          </cell>
          <cell r="BA97">
            <v>91.649999999999977</v>
          </cell>
          <cell r="BB97">
            <v>0.34914285714285709</v>
          </cell>
        </row>
        <row r="98">
          <cell r="AK98">
            <v>9.8699999999999982E-2</v>
          </cell>
          <cell r="AL98">
            <v>352.49999999999994</v>
          </cell>
          <cell r="AM98">
            <v>0.18329999999999996</v>
          </cell>
          <cell r="AP98">
            <v>0.19739999999999996</v>
          </cell>
          <cell r="AQ98">
            <v>169.19999999999996</v>
          </cell>
          <cell r="AR98">
            <v>0.34914285714285709</v>
          </cell>
          <cell r="AU98">
            <v>0.22700999999999996</v>
          </cell>
          <cell r="AV98">
            <v>56.399999999999991</v>
          </cell>
          <cell r="AW98">
            <v>0.35592233009708729</v>
          </cell>
          <cell r="AZ98">
            <v>0.20726999999999998</v>
          </cell>
          <cell r="BA98">
            <v>91.649999999999977</v>
          </cell>
          <cell r="BB98">
            <v>0.34914285714285709</v>
          </cell>
        </row>
        <row r="99">
          <cell r="AK99">
            <v>9.8699999999999982E-2</v>
          </cell>
          <cell r="AL99">
            <v>352.49999999999994</v>
          </cell>
          <cell r="AM99">
            <v>0.18329999999999996</v>
          </cell>
          <cell r="AP99">
            <v>0.19739999999999996</v>
          </cell>
          <cell r="AQ99">
            <v>169.19999999999996</v>
          </cell>
          <cell r="AR99">
            <v>0.34914285714285709</v>
          </cell>
          <cell r="AU99">
            <v>0.22700999999999996</v>
          </cell>
          <cell r="AV99">
            <v>56.399999999999991</v>
          </cell>
          <cell r="AW99">
            <v>0.35592233009708729</v>
          </cell>
          <cell r="AZ99">
            <v>0.20726999999999998</v>
          </cell>
          <cell r="BA99">
            <v>91.649999999999977</v>
          </cell>
          <cell r="BB99">
            <v>0.34914285714285709</v>
          </cell>
        </row>
        <row r="100">
          <cell r="AK100">
            <v>9.8699999999999982E-2</v>
          </cell>
          <cell r="AL100">
            <v>352.49999999999994</v>
          </cell>
          <cell r="AM100">
            <v>0.18329999999999996</v>
          </cell>
          <cell r="AP100">
            <v>0.19739999999999996</v>
          </cell>
          <cell r="AQ100">
            <v>169.19999999999996</v>
          </cell>
          <cell r="AR100">
            <v>0.34914285714285709</v>
          </cell>
          <cell r="AU100">
            <v>0.22700999999999996</v>
          </cell>
          <cell r="AV100">
            <v>56.399999999999991</v>
          </cell>
          <cell r="AW100">
            <v>0.35592233009708729</v>
          </cell>
          <cell r="AZ100">
            <v>0.20726999999999998</v>
          </cell>
          <cell r="BA100">
            <v>91.649999999999977</v>
          </cell>
          <cell r="BB100">
            <v>0.34914285714285709</v>
          </cell>
        </row>
        <row r="101">
          <cell r="AK101">
            <v>9.8699999999999982E-2</v>
          </cell>
          <cell r="AL101">
            <v>352.49999999999994</v>
          </cell>
          <cell r="AM101">
            <v>0.18329999999999996</v>
          </cell>
          <cell r="AP101">
            <v>0.19739999999999996</v>
          </cell>
          <cell r="AQ101">
            <v>169.19999999999996</v>
          </cell>
          <cell r="AR101">
            <v>0.34914285714285709</v>
          </cell>
          <cell r="AU101">
            <v>0.22700999999999996</v>
          </cell>
          <cell r="AV101">
            <v>56.399999999999991</v>
          </cell>
          <cell r="AW101">
            <v>0.35592233009708729</v>
          </cell>
          <cell r="AZ101">
            <v>0.20726999999999998</v>
          </cell>
          <cell r="BA101">
            <v>91.649999999999977</v>
          </cell>
          <cell r="BB101">
            <v>0.34914285714285709</v>
          </cell>
        </row>
        <row r="102">
          <cell r="AK102">
            <v>9.8699999999999982E-2</v>
          </cell>
          <cell r="AL102">
            <v>352.49999999999994</v>
          </cell>
          <cell r="AM102">
            <v>0.18329999999999996</v>
          </cell>
          <cell r="AP102">
            <v>0.19739999999999996</v>
          </cell>
          <cell r="AQ102">
            <v>169.19999999999996</v>
          </cell>
          <cell r="AR102">
            <v>0.34914285714285709</v>
          </cell>
          <cell r="AU102">
            <v>0.22700999999999996</v>
          </cell>
          <cell r="AV102">
            <v>56.399999999999991</v>
          </cell>
          <cell r="AW102">
            <v>0.35592233009708729</v>
          </cell>
          <cell r="AZ102">
            <v>0.20726999999999998</v>
          </cell>
          <cell r="BA102">
            <v>91.649999999999977</v>
          </cell>
          <cell r="BB102">
            <v>0.34914285714285709</v>
          </cell>
        </row>
        <row r="103">
          <cell r="AK103">
            <v>9.8699999999999982E-2</v>
          </cell>
          <cell r="AL103">
            <v>352.49999999999994</v>
          </cell>
          <cell r="AM103">
            <v>0.18329999999999996</v>
          </cell>
          <cell r="AP103">
            <v>0.19739999999999996</v>
          </cell>
          <cell r="AQ103">
            <v>169.19999999999996</v>
          </cell>
          <cell r="AR103">
            <v>0.34914285714285709</v>
          </cell>
          <cell r="AU103">
            <v>0.22700999999999996</v>
          </cell>
          <cell r="AV103">
            <v>56.399999999999991</v>
          </cell>
          <cell r="AW103">
            <v>0.35592233009708729</v>
          </cell>
          <cell r="AZ103">
            <v>0.20726999999999998</v>
          </cell>
          <cell r="BA103">
            <v>91.649999999999977</v>
          </cell>
          <cell r="BB103">
            <v>0.34914285714285709</v>
          </cell>
        </row>
        <row r="104">
          <cell r="AK104">
            <v>9.8699999999999982E-2</v>
          </cell>
          <cell r="AL104">
            <v>352.49999999999994</v>
          </cell>
          <cell r="AM104">
            <v>0.18329999999999996</v>
          </cell>
          <cell r="AP104">
            <v>0.19739999999999996</v>
          </cell>
          <cell r="AQ104">
            <v>169.19999999999996</v>
          </cell>
          <cell r="AR104">
            <v>0.34914285714285709</v>
          </cell>
          <cell r="AU104">
            <v>0.22700999999999996</v>
          </cell>
          <cell r="AV104">
            <v>56.399999999999991</v>
          </cell>
          <cell r="AW104">
            <v>0.35592233009708729</v>
          </cell>
          <cell r="AZ104">
            <v>0.20726999999999998</v>
          </cell>
          <cell r="BA104">
            <v>91.649999999999977</v>
          </cell>
          <cell r="BB104">
            <v>0.34914285714285709</v>
          </cell>
        </row>
      </sheetData>
      <sheetData sheetId="15">
        <row r="5">
          <cell r="AK5">
            <v>117.01048778919137</v>
          </cell>
          <cell r="AL5">
            <v>84.703647773150138</v>
          </cell>
          <cell r="AM5">
            <v>245.15190365113645</v>
          </cell>
          <cell r="AP5">
            <v>234.02097557838275</v>
          </cell>
          <cell r="AQ5">
            <v>42.351823886575069</v>
          </cell>
          <cell r="AR5">
            <v>233.47800347727281</v>
          </cell>
          <cell r="AU5">
            <v>269.12412191514017</v>
          </cell>
          <cell r="AV5">
            <v>167.50689319241548</v>
          </cell>
          <cell r="AW5">
            <v>238.01155694285092</v>
          </cell>
          <cell r="AZ5">
            <v>245.72202435730188</v>
          </cell>
          <cell r="BA5">
            <v>26.605632954386902</v>
          </cell>
          <cell r="BB5">
            <v>233.47800347727281</v>
          </cell>
        </row>
        <row r="6">
          <cell r="AK6">
            <v>123.56268515198595</v>
          </cell>
          <cell r="AL6">
            <v>89.07375984582724</v>
          </cell>
          <cell r="AM6">
            <v>259.34585564867382</v>
          </cell>
          <cell r="AP6">
            <v>247.12537030397189</v>
          </cell>
          <cell r="AQ6">
            <v>44.53687992291362</v>
          </cell>
          <cell r="AR6">
            <v>246.99605299873696</v>
          </cell>
          <cell r="AU6">
            <v>284.19417584956767</v>
          </cell>
          <cell r="AV6">
            <v>164.29763630099231</v>
          </cell>
          <cell r="AW6">
            <v>251.7920928627901</v>
          </cell>
          <cell r="AZ6">
            <v>259.48163881917048</v>
          </cell>
          <cell r="BA6">
            <v>28.107116292814386</v>
          </cell>
          <cell r="BB6">
            <v>246.99605299873696</v>
          </cell>
        </row>
        <row r="7">
          <cell r="AK7">
            <v>130.10977381740702</v>
          </cell>
          <cell r="AL7">
            <v>93.440004578680615</v>
          </cell>
          <cell r="AM7">
            <v>273.5293157288703</v>
          </cell>
          <cell r="AP7">
            <v>260.21954763481403</v>
          </cell>
          <cell r="AQ7">
            <v>46.720002289340307</v>
          </cell>
          <cell r="AR7">
            <v>260.50411021797174</v>
          </cell>
          <cell r="AU7">
            <v>299.25247978003614</v>
          </cell>
          <cell r="AV7">
            <v>161.07535673010932</v>
          </cell>
          <cell r="AW7">
            <v>265.5624424552139</v>
          </cell>
          <cell r="AZ7">
            <v>273.23052501655474</v>
          </cell>
          <cell r="BA7">
            <v>29.607443311267986</v>
          </cell>
          <cell r="BB7">
            <v>260.50411021797174</v>
          </cell>
        </row>
        <row r="8">
          <cell r="AK8">
            <v>136.65477560197994</v>
          </cell>
          <cell r="AL8">
            <v>97.80461076881268</v>
          </cell>
          <cell r="AM8">
            <v>287.70856334492396</v>
          </cell>
          <cell r="AP8">
            <v>273.30955120395987</v>
          </cell>
          <cell r="AQ8">
            <v>48.90230538440634</v>
          </cell>
          <cell r="AR8">
            <v>274.00815556659427</v>
          </cell>
          <cell r="AU8">
            <v>314.30598388455383</v>
          </cell>
          <cell r="AV8">
            <v>157.84577460188936</v>
          </cell>
          <cell r="AW8">
            <v>279.32870227662522</v>
          </cell>
          <cell r="AZ8">
            <v>286.97502876415786</v>
          </cell>
          <cell r="BA8">
            <v>31.10729981396959</v>
          </cell>
          <cell r="BB8">
            <v>274.00815556659427</v>
          </cell>
        </row>
        <row r="9">
          <cell r="AK9">
            <v>143.19850411023006</v>
          </cell>
          <cell r="AL9">
            <v>102.16819268585672</v>
          </cell>
          <cell r="AM9">
            <v>301.88527147336924</v>
          </cell>
          <cell r="AP9">
            <v>286.39700822046012</v>
          </cell>
          <cell r="AQ9">
            <v>51.084096342928362</v>
          </cell>
          <cell r="AR9">
            <v>287.50978235558972</v>
          </cell>
          <cell r="AU9">
            <v>329.35655945352909</v>
          </cell>
          <cell r="AV9">
            <v>154.61090861237361</v>
          </cell>
          <cell r="AW9">
            <v>293.09249657608666</v>
          </cell>
          <cell r="AZ9">
            <v>300.71685863148315</v>
          </cell>
          <cell r="BA9">
            <v>32.606870006124495</v>
          </cell>
          <cell r="BB9">
            <v>287.50978235558972</v>
          </cell>
        </row>
        <row r="10">
          <cell r="AK10">
            <v>149.74147399686413</v>
          </cell>
          <cell r="AL10">
            <v>106.53113939522821</v>
          </cell>
          <cell r="AM10">
            <v>316.06049774655713</v>
          </cell>
          <cell r="AP10">
            <v>299.48294799372826</v>
          </cell>
          <cell r="AQ10">
            <v>53.265569697614104</v>
          </cell>
          <cell r="AR10">
            <v>301.00999785386392</v>
          </cell>
          <cell r="AU10">
            <v>344.40539019278742</v>
          </cell>
          <cell r="AV10">
            <v>151.37205266107682</v>
          </cell>
          <cell r="AW10">
            <v>306.85485218112342</v>
          </cell>
          <cell r="AZ10">
            <v>314.4570953934147</v>
          </cell>
          <cell r="BA10">
            <v>34.106270393115153</v>
          </cell>
          <cell r="BB10">
            <v>301.00999785386392</v>
          </cell>
        </row>
        <row r="11">
          <cell r="AK11">
            <v>156.28497747883725</v>
          </cell>
          <cell r="AL11">
            <v>110.89438401976625</v>
          </cell>
          <cell r="AM11">
            <v>330.23695241180388</v>
          </cell>
          <cell r="AP11">
            <v>312.5699549576745</v>
          </cell>
          <cell r="AQ11">
            <v>55.447192009883125</v>
          </cell>
          <cell r="AR11">
            <v>314.51138324933703</v>
          </cell>
          <cell r="AU11">
            <v>359.45544820132557</v>
          </cell>
          <cell r="AV11">
            <v>148.13097865385441</v>
          </cell>
          <cell r="AW11">
            <v>320.61840039980962</v>
          </cell>
          <cell r="AZ11">
            <v>328.19845270555817</v>
          </cell>
          <cell r="BA11">
            <v>35.605794869091611</v>
          </cell>
          <cell r="BB11">
            <v>314.51138324933703</v>
          </cell>
        </row>
        <row r="12">
          <cell r="AK12">
            <v>162.82925603417212</v>
          </cell>
          <cell r="AL12">
            <v>115.25810443821199</v>
          </cell>
          <cell r="AM12">
            <v>344.41513755475137</v>
          </cell>
          <cell r="AP12">
            <v>325.65851206834424</v>
          </cell>
          <cell r="AQ12">
            <v>57.629052219105994</v>
          </cell>
          <cell r="AR12">
            <v>328.01441671881082</v>
          </cell>
          <cell r="AU12">
            <v>374.50728887859583</v>
          </cell>
          <cell r="AV12">
            <v>144.88813600369573</v>
          </cell>
          <cell r="AW12">
            <v>334.38362869393336</v>
          </cell>
          <cell r="AZ12">
            <v>341.94143767176143</v>
          </cell>
          <cell r="BA12">
            <v>37.105498244848903</v>
          </cell>
          <cell r="BB12">
            <v>328.01441671881082</v>
          </cell>
        </row>
        <row r="13">
          <cell r="AK13">
            <v>170.01118227465417</v>
          </cell>
          <cell r="AL13">
            <v>120.07210305112012</v>
          </cell>
          <cell r="AM13">
            <v>359.94341801006232</v>
          </cell>
          <cell r="AP13">
            <v>340.02236454930835</v>
          </cell>
          <cell r="AQ13">
            <v>60.036051525560062</v>
          </cell>
          <cell r="AR13">
            <v>342.80325524767841</v>
          </cell>
          <cell r="AU13">
            <v>391.02571923170456</v>
          </cell>
          <cell r="AV13">
            <v>142.17628565825814</v>
          </cell>
          <cell r="AW13">
            <v>349.45962913598288</v>
          </cell>
          <cell r="AZ13">
            <v>357.02348277677373</v>
          </cell>
          <cell r="BA13">
            <v>38.750542348316038</v>
          </cell>
          <cell r="BB13">
            <v>342.80325524767841</v>
          </cell>
        </row>
        <row r="14">
          <cell r="AK14">
            <v>177.30542850818014</v>
          </cell>
          <cell r="AL14">
            <v>124.96333137516251</v>
          </cell>
          <cell r="AM14">
            <v>375.71212130558729</v>
          </cell>
          <cell r="AP14">
            <v>354.61085701636028</v>
          </cell>
          <cell r="AQ14">
            <v>62.481665687581255</v>
          </cell>
          <cell r="AR14">
            <v>357.82106791008312</v>
          </cell>
          <cell r="AU14">
            <v>407.80248556881429</v>
          </cell>
          <cell r="AV14">
            <v>139.48757822359147</v>
          </cell>
          <cell r="AW14">
            <v>364.76904981124977</v>
          </cell>
          <cell r="AZ14">
            <v>372.34139986717827</v>
          </cell>
          <cell r="BA14">
            <v>40.421253021571204</v>
          </cell>
          <cell r="BB14">
            <v>357.82106791008312</v>
          </cell>
        </row>
        <row r="15">
          <cell r="AK15">
            <v>184.66192273461505</v>
          </cell>
          <cell r="AL15">
            <v>129.89631524700195</v>
          </cell>
          <cell r="AM15">
            <v>391.61537414509274</v>
          </cell>
          <cell r="AP15">
            <v>369.32384546923009</v>
          </cell>
          <cell r="AQ15">
            <v>64.948157623500975</v>
          </cell>
          <cell r="AR15">
            <v>372.96702299532643</v>
          </cell>
          <cell r="AU15">
            <v>424.72242228961454</v>
          </cell>
          <cell r="AV15">
            <v>136.77641669016941</v>
          </cell>
          <cell r="AW15">
            <v>380.20910111174049</v>
          </cell>
          <cell r="AZ15">
            <v>387.7900377426916</v>
          </cell>
          <cell r="BA15">
            <v>42.10622083218496</v>
          </cell>
          <cell r="BB15">
            <v>372.96702299532643</v>
          </cell>
        </row>
        <row r="16">
          <cell r="AK16">
            <v>192.0444523311198</v>
          </cell>
          <cell r="AL16">
            <v>134.84560106127549</v>
          </cell>
          <cell r="AM16">
            <v>407.57635566676504</v>
          </cell>
          <cell r="AP16">
            <v>384.0889046622396</v>
          </cell>
          <cell r="AQ16">
            <v>67.422800530637744</v>
          </cell>
          <cell r="AR16">
            <v>388.16795777787144</v>
          </cell>
          <cell r="AU16">
            <v>441.70224036157549</v>
          </cell>
          <cell r="AV16">
            <v>134.01663220229224</v>
          </cell>
          <cell r="AW16">
            <v>395.7051996764709</v>
          </cell>
          <cell r="AZ16">
            <v>403.29334989535158</v>
          </cell>
          <cell r="BA16">
            <v>43.797188049615087</v>
          </cell>
          <cell r="BB16">
            <v>388.16795777787144</v>
          </cell>
        </row>
        <row r="17">
          <cell r="AK17">
            <v>199.50493557597565</v>
          </cell>
          <cell r="AL17">
            <v>139.84768780290923</v>
          </cell>
          <cell r="AM17">
            <v>423.70519697429046</v>
          </cell>
          <cell r="AP17">
            <v>399.0098711519513</v>
          </cell>
          <cell r="AQ17">
            <v>69.923843901454617</v>
          </cell>
          <cell r="AR17">
            <v>403.52875902313372</v>
          </cell>
          <cell r="AU17">
            <v>458.86135182474391</v>
          </cell>
          <cell r="AV17">
            <v>131.24594510074616</v>
          </cell>
          <cell r="AW17">
            <v>411.36426890707804</v>
          </cell>
          <cell r="AZ17">
            <v>418.9603647095488</v>
          </cell>
          <cell r="BA17">
            <v>45.505993650153002</v>
          </cell>
          <cell r="BB17">
            <v>403.52875902313372</v>
          </cell>
        </row>
        <row r="18">
          <cell r="AK18">
            <v>207.00586661726385</v>
          </cell>
          <cell r="AL18">
            <v>144.87624581558168</v>
          </cell>
          <cell r="AM18">
            <v>439.92229258231441</v>
          </cell>
          <cell r="AP18">
            <v>414.0117332345277</v>
          </cell>
          <cell r="AQ18">
            <v>72.438122907790842</v>
          </cell>
          <cell r="AR18">
            <v>418.97361198315656</v>
          </cell>
          <cell r="AU18">
            <v>476.11349321970675</v>
          </cell>
          <cell r="AV18">
            <v>128.43836407881375</v>
          </cell>
          <cell r="AW18">
            <v>427.10902192457706</v>
          </cell>
          <cell r="AZ18">
            <v>434.71231989625403</v>
          </cell>
          <cell r="BA18">
            <v>47.224083972579024</v>
          </cell>
          <cell r="BB18">
            <v>418.97361198315656</v>
          </cell>
        </row>
        <row r="19">
          <cell r="AK19">
            <v>214.56927382318085</v>
          </cell>
          <cell r="AL19">
            <v>149.94671547486956</v>
          </cell>
          <cell r="AM19">
            <v>456.2744271259557</v>
          </cell>
          <cell r="AP19">
            <v>429.1385476463617</v>
          </cell>
          <cell r="AQ19">
            <v>74.973357737434782</v>
          </cell>
          <cell r="AR19">
            <v>434.54707345329109</v>
          </cell>
          <cell r="AU19">
            <v>493.50932979331594</v>
          </cell>
          <cell r="AV19">
            <v>125.60834934368737</v>
          </cell>
          <cell r="AW19">
            <v>442.9848807048113</v>
          </cell>
          <cell r="AZ19">
            <v>450.5954750286798</v>
          </cell>
          <cell r="BA19">
            <v>48.956483597205533</v>
          </cell>
          <cell r="BB19">
            <v>434.54707345329109</v>
          </cell>
        </row>
        <row r="20">
          <cell r="AK20">
            <v>222.19741473895235</v>
          </cell>
          <cell r="AL20">
            <v>155.06064846510961</v>
          </cell>
          <cell r="AM20">
            <v>472.76643363547004</v>
          </cell>
          <cell r="AP20">
            <v>444.39482947790469</v>
          </cell>
          <cell r="AQ20">
            <v>77.530324232554804</v>
          </cell>
          <cell r="AR20">
            <v>450.25374631949524</v>
          </cell>
          <cell r="AU20">
            <v>511.05405389959026</v>
          </cell>
          <cell r="AV20">
            <v>122.75634670154508</v>
          </cell>
          <cell r="AW20">
            <v>458.99653751016501</v>
          </cell>
          <cell r="AZ20">
            <v>466.61457095179992</v>
          </cell>
          <cell r="BA20">
            <v>50.703708420203405</v>
          </cell>
          <cell r="BB20">
            <v>450.25374631949524</v>
          </cell>
        </row>
        <row r="21">
          <cell r="AK21">
            <v>229.87069919713929</v>
          </cell>
          <cell r="AL21">
            <v>160.2043645938345</v>
          </cell>
          <cell r="AM21">
            <v>489.3566418491248</v>
          </cell>
          <cell r="AP21">
            <v>459.74139839427858</v>
          </cell>
          <cell r="AQ21">
            <v>80.102182296917249</v>
          </cell>
          <cell r="AR21">
            <v>466.05394461821402</v>
          </cell>
          <cell r="AU21">
            <v>528.70260815342033</v>
          </cell>
          <cell r="AV21">
            <v>119.87122350771068</v>
          </cell>
          <cell r="AW21">
            <v>475.1035357758492</v>
          </cell>
          <cell r="AZ21">
            <v>482.72846831399249</v>
          </cell>
          <cell r="BA21">
            <v>52.461288405727501</v>
          </cell>
          <cell r="BB21">
            <v>466.05394461821402</v>
          </cell>
        </row>
        <row r="22">
          <cell r="AK22">
            <v>237.62810976933542</v>
          </cell>
          <cell r="AL22">
            <v>165.40502515529425</v>
          </cell>
          <cell r="AM22">
            <v>506.12804786388841</v>
          </cell>
          <cell r="AP22">
            <v>475.25621953867085</v>
          </cell>
          <cell r="AQ22">
            <v>82.702512577647127</v>
          </cell>
          <cell r="AR22">
            <v>482.02671225132229</v>
          </cell>
          <cell r="AU22">
            <v>546.54465246947132</v>
          </cell>
          <cell r="AV22">
            <v>116.97307429646665</v>
          </cell>
          <cell r="AW22">
            <v>491.38645423678486</v>
          </cell>
          <cell r="AZ22">
            <v>499.01903051560436</v>
          </cell>
          <cell r="BA22">
            <v>54.238120406230912</v>
          </cell>
          <cell r="BB22">
            <v>482.02671225132229</v>
          </cell>
        </row>
        <row r="23">
          <cell r="AK23">
            <v>245.41924037301712</v>
          </cell>
          <cell r="AL23">
            <v>170.62751358494816</v>
          </cell>
          <cell r="AM23">
            <v>522.97332913786613</v>
          </cell>
          <cell r="AP23">
            <v>490.83848074603424</v>
          </cell>
          <cell r="AQ23">
            <v>85.313756792474081</v>
          </cell>
          <cell r="AR23">
            <v>498.0698372741582</v>
          </cell>
          <cell r="AU23">
            <v>564.46425285793919</v>
          </cell>
          <cell r="AV23">
            <v>114.03605491260701</v>
          </cell>
          <cell r="AW23">
            <v>507.74109625035544</v>
          </cell>
          <cell r="AZ23">
            <v>515.38040478333585</v>
          </cell>
          <cell r="BA23">
            <v>56.02270029372464</v>
          </cell>
          <cell r="BB23">
            <v>498.0698372741582</v>
          </cell>
        </row>
        <row r="24">
          <cell r="AK24">
            <v>253.30807492427292</v>
          </cell>
          <cell r="AL24">
            <v>175.91631809848039</v>
          </cell>
          <cell r="AM24">
            <v>540.02882714971827</v>
          </cell>
          <cell r="AP24">
            <v>506.61614984854583</v>
          </cell>
          <cell r="AQ24">
            <v>87.958159049240194</v>
          </cell>
          <cell r="AR24">
            <v>514.31316871401737</v>
          </cell>
          <cell r="AU24">
            <v>582.60857232582759</v>
          </cell>
          <cell r="AV24">
            <v>111.09001256543648</v>
          </cell>
          <cell r="AW24">
            <v>524.29983218419238</v>
          </cell>
          <cell r="AZ24">
            <v>531.94695734097309</v>
          </cell>
          <cell r="BA24">
            <v>57.829633790490711</v>
          </cell>
          <cell r="BB24">
            <v>514.31316871401737</v>
          </cell>
        </row>
        <row r="25">
          <cell r="AK25">
            <v>261.22589761854863</v>
          </cell>
          <cell r="AL25">
            <v>181.22367430836746</v>
          </cell>
          <cell r="AM25">
            <v>557.14809997018665</v>
          </cell>
          <cell r="AP25">
            <v>522.45179523709726</v>
          </cell>
          <cell r="AQ25">
            <v>90.611837154183732</v>
          </cell>
          <cell r="AR25">
            <v>530.61723806684427</v>
          </cell>
          <cell r="AU25">
            <v>600.81956452266172</v>
          </cell>
          <cell r="AV25">
            <v>108.10336268078247</v>
          </cell>
          <cell r="AW25">
            <v>540.92048540794804</v>
          </cell>
          <cell r="AZ25">
            <v>548.57438499895216</v>
          </cell>
          <cell r="BA25">
            <v>59.643234582500668</v>
          </cell>
          <cell r="BB25">
            <v>530.61723806684427</v>
          </cell>
        </row>
        <row r="26">
          <cell r="AK26">
            <v>269.24839592593071</v>
          </cell>
          <cell r="AL26">
            <v>186.6020968556183</v>
          </cell>
          <cell r="AM26">
            <v>574.49256670826924</v>
          </cell>
          <cell r="AP26">
            <v>538.49679185186142</v>
          </cell>
          <cell r="AQ26">
            <v>93.30104842780915</v>
          </cell>
          <cell r="AR26">
            <v>547.13577781739923</v>
          </cell>
          <cell r="AU26">
            <v>619.27131062964054</v>
          </cell>
          <cell r="AV26">
            <v>105.10766258071091</v>
          </cell>
          <cell r="AW26">
            <v>557.75977350317385</v>
          </cell>
          <cell r="AZ26">
            <v>565.42163144445442</v>
          </cell>
          <cell r="BA26">
            <v>61.480783454744596</v>
          </cell>
          <cell r="BB26">
            <v>547.13577781739923</v>
          </cell>
        </row>
        <row r="27">
          <cell r="AK27">
            <v>277.30250801310052</v>
          </cell>
          <cell r="AL27">
            <v>192.00090231564005</v>
          </cell>
          <cell r="AM27">
            <v>591.90639614475162</v>
          </cell>
          <cell r="AP27">
            <v>554.60501602620104</v>
          </cell>
          <cell r="AQ27">
            <v>96.000451157820024</v>
          </cell>
          <cell r="AR27">
            <v>563.72037728071587</v>
          </cell>
          <cell r="AU27">
            <v>637.79576843013115</v>
          </cell>
          <cell r="AV27">
            <v>102.07276885153753</v>
          </cell>
          <cell r="AW27">
            <v>574.66640402403073</v>
          </cell>
          <cell r="AZ27">
            <v>582.33526682751119</v>
          </cell>
          <cell r="BA27">
            <v>63.325598805911383</v>
          </cell>
          <cell r="BB27">
            <v>563.72037728071587</v>
          </cell>
        </row>
        <row r="28">
          <cell r="AK28">
            <v>285.46098631521357</v>
          </cell>
          <cell r="AL28">
            <v>197.47046866159232</v>
          </cell>
          <cell r="AM28">
            <v>609.54487311865034</v>
          </cell>
          <cell r="AP28">
            <v>570.92197263042715</v>
          </cell>
          <cell r="AQ28">
            <v>98.73523433079616</v>
          </cell>
          <cell r="AR28">
            <v>580.51892677966691</v>
          </cell>
          <cell r="AU28">
            <v>656.5602685249911</v>
          </cell>
          <cell r="AV28">
            <v>99.025632078827897</v>
          </cell>
          <cell r="AW28">
            <v>591.79113895014598</v>
          </cell>
          <cell r="AZ28">
            <v>599.46807126194858</v>
          </cell>
          <cell r="BA28">
            <v>65.194294433128633</v>
          </cell>
          <cell r="BB28">
            <v>580.51892677966691</v>
          </cell>
        </row>
        <row r="29">
          <cell r="AK29">
            <v>293.661623706287</v>
          </cell>
          <cell r="AL29">
            <v>202.96771608696702</v>
          </cell>
          <cell r="AM29">
            <v>627.27522601015232</v>
          </cell>
          <cell r="AP29">
            <v>587.32324741257401</v>
          </cell>
          <cell r="AQ29">
            <v>101.48385804348351</v>
          </cell>
          <cell r="AR29">
            <v>597.40497715252593</v>
          </cell>
          <cell r="AU29">
            <v>675.42173452446002</v>
          </cell>
          <cell r="AV29">
            <v>95.943072690534677</v>
          </cell>
          <cell r="AW29">
            <v>609.00507379626424</v>
          </cell>
          <cell r="AZ29">
            <v>616.68940978320268</v>
          </cell>
          <cell r="BA29">
            <v>67.072664798854035</v>
          </cell>
          <cell r="BB29">
            <v>597.40497715252593</v>
          </cell>
        </row>
        <row r="30">
          <cell r="AK30">
            <v>301.95846604182015</v>
          </cell>
          <cell r="AL30">
            <v>208.52999788727058</v>
          </cell>
          <cell r="AM30">
            <v>645.21290076637229</v>
          </cell>
          <cell r="AP30">
            <v>603.91693208364029</v>
          </cell>
          <cell r="AQ30">
            <v>104.26499894363529</v>
          </cell>
          <cell r="AR30">
            <v>614.48847692035451</v>
          </cell>
          <cell r="AU30">
            <v>694.50447189618626</v>
          </cell>
          <cell r="AV30">
            <v>92.842709733517935</v>
          </cell>
          <cell r="AW30">
            <v>626.42029200618663</v>
          </cell>
          <cell r="AZ30">
            <v>634.11277868782224</v>
          </cell>
          <cell r="BA30">
            <v>68.973054076477837</v>
          </cell>
          <cell r="BB30">
            <v>614.48847692035451</v>
          </cell>
        </row>
        <row r="31">
          <cell r="AK31">
            <v>310.31640313706043</v>
          </cell>
          <cell r="AL31">
            <v>214.13302510310899</v>
          </cell>
          <cell r="AM31">
            <v>663.28292803229499</v>
          </cell>
          <cell r="AP31">
            <v>620.63280627412087</v>
          </cell>
          <cell r="AQ31">
            <v>107.0665125515545</v>
          </cell>
          <cell r="AR31">
            <v>631.69802669742376</v>
          </cell>
          <cell r="AU31">
            <v>713.72772721523882</v>
          </cell>
          <cell r="AV31">
            <v>89.712325077538779</v>
          </cell>
          <cell r="AW31">
            <v>643.9640077983446</v>
          </cell>
          <cell r="AZ31">
            <v>651.66444658782677</v>
          </cell>
          <cell r="BA31">
            <v>70.887443749792936</v>
          </cell>
          <cell r="BB31">
            <v>631.69802669742376</v>
          </cell>
        </row>
        <row r="32">
          <cell r="AK32">
            <v>318.75405316607055</v>
          </cell>
          <cell r="AL32">
            <v>219.78963443517745</v>
          </cell>
          <cell r="AM32">
            <v>681.52511645423976</v>
          </cell>
          <cell r="AP32">
            <v>637.5081063321411</v>
          </cell>
          <cell r="AQ32">
            <v>109.89481721758872</v>
          </cell>
          <cell r="AR32">
            <v>649.07153948022824</v>
          </cell>
          <cell r="AU32">
            <v>733.134322281962</v>
          </cell>
          <cell r="AV32">
            <v>86.556939367616906</v>
          </cell>
          <cell r="AW32">
            <v>661.67487034392195</v>
          </cell>
          <cell r="AZ32">
            <v>669.38351164874803</v>
          </cell>
          <cell r="BA32">
            <v>72.820087215418326</v>
          </cell>
          <cell r="BB32">
            <v>649.07153948022824</v>
          </cell>
        </row>
        <row r="33">
          <cell r="AK33">
            <v>327.28051476645265</v>
          </cell>
          <cell r="AL33">
            <v>225.50606638486315</v>
          </cell>
          <cell r="AM33">
            <v>699.95896131827897</v>
          </cell>
          <cell r="AP33">
            <v>654.56102953290531</v>
          </cell>
          <cell r="AQ33">
            <v>112.75303319243157</v>
          </cell>
          <cell r="AR33">
            <v>666.62758220788476</v>
          </cell>
          <cell r="AU33">
            <v>752.745183962841</v>
          </cell>
          <cell r="AV33">
            <v>83.377900860719123</v>
          </cell>
          <cell r="AW33">
            <v>679.57180710512534</v>
          </cell>
          <cell r="AZ33">
            <v>687.28908100955061</v>
          </cell>
          <cell r="BA33">
            <v>74.773064117086179</v>
          </cell>
          <cell r="BB33">
            <v>666.62758220788476</v>
          </cell>
        </row>
        <row r="34">
          <cell r="AK34">
            <v>335.86146816382961</v>
          </cell>
          <cell r="AL34">
            <v>231.25865066116398</v>
          </cell>
          <cell r="AM34">
            <v>718.51109116503392</v>
          </cell>
          <cell r="AP34">
            <v>671.72293632765923</v>
          </cell>
          <cell r="AQ34">
            <v>115.62932533058199</v>
          </cell>
          <cell r="AR34">
            <v>684.29627730003233</v>
          </cell>
          <cell r="AU34">
            <v>772.48137677680802</v>
          </cell>
          <cell r="AV34">
            <v>80.165692046202452</v>
          </cell>
          <cell r="AW34">
            <v>697.58358365537265</v>
          </cell>
          <cell r="AZ34">
            <v>705.30908314404223</v>
          </cell>
          <cell r="BA34">
            <v>76.738534207796022</v>
          </cell>
          <cell r="BB34">
            <v>684.29627730003233</v>
          </cell>
        </row>
        <row r="35">
          <cell r="AK35">
            <v>344.56805263136664</v>
          </cell>
          <cell r="AL35">
            <v>237.09634898700469</v>
          </cell>
          <cell r="AM35">
            <v>737.33372166034405</v>
          </cell>
          <cell r="AP35">
            <v>689.13610526273328</v>
          </cell>
          <cell r="AQ35">
            <v>118.54817449350234</v>
          </cell>
          <cell r="AR35">
            <v>702.22259205747048</v>
          </cell>
          <cell r="AU35">
            <v>792.50652105214306</v>
          </cell>
          <cell r="AV35">
            <v>76.936567789974987</v>
          </cell>
          <cell r="AW35">
            <v>715.85798219450874</v>
          </cell>
          <cell r="AZ35">
            <v>723.59291052586991</v>
          </cell>
          <cell r="BA35">
            <v>78.732752251997766</v>
          </cell>
          <cell r="BB35">
            <v>702.22259205747048</v>
          </cell>
        </row>
        <row r="36">
          <cell r="AK36">
            <v>353.29485009784923</v>
          </cell>
          <cell r="AL36">
            <v>242.94658628005288</v>
          </cell>
          <cell r="AM36">
            <v>756.20131744348146</v>
          </cell>
          <cell r="AP36">
            <v>706.58970019569847</v>
          </cell>
          <cell r="AQ36">
            <v>121.47329314002644</v>
          </cell>
          <cell r="AR36">
            <v>720.19173089855371</v>
          </cell>
          <cell r="AU36">
            <v>812.57815522505302</v>
          </cell>
          <cell r="AV36">
            <v>73.665734701253655</v>
          </cell>
          <cell r="AW36">
            <v>734.17603635289458</v>
          </cell>
          <cell r="AZ36">
            <v>741.91918520548325</v>
          </cell>
          <cell r="BA36">
            <v>80.731631703210638</v>
          </cell>
          <cell r="BB36">
            <v>720.19173089855371</v>
          </cell>
        </row>
        <row r="37">
          <cell r="AK37">
            <v>362.19346287319206</v>
          </cell>
          <cell r="AL37">
            <v>248.91360584446227</v>
          </cell>
          <cell r="AM37">
            <v>775.43838131399832</v>
          </cell>
          <cell r="AP37">
            <v>724.38692574638412</v>
          </cell>
          <cell r="AQ37">
            <v>124.45680292223113</v>
          </cell>
          <cell r="AR37">
            <v>738.51274410856979</v>
          </cell>
          <cell r="AU37">
            <v>833.04496460834162</v>
          </cell>
          <cell r="AV37">
            <v>70.384551167184114</v>
          </cell>
          <cell r="AW37">
            <v>752.85279739223142</v>
          </cell>
          <cell r="AZ37">
            <v>760.60627203370336</v>
          </cell>
          <cell r="BA37">
            <v>82.769815535658566</v>
          </cell>
          <cell r="BB37">
            <v>738.51274410856979</v>
          </cell>
        </row>
        <row r="38">
          <cell r="AK38">
            <v>371.06868377809036</v>
          </cell>
          <cell r="AL38">
            <v>254.86320063253959</v>
          </cell>
          <cell r="AM38">
            <v>794.62705054359674</v>
          </cell>
          <cell r="AP38">
            <v>742.13736755618072</v>
          </cell>
          <cell r="AQ38">
            <v>127.43160031626979</v>
          </cell>
          <cell r="AR38">
            <v>756.7876671843776</v>
          </cell>
          <cell r="AU38">
            <v>853.45797268960769</v>
          </cell>
          <cell r="AV38">
            <v>67.053294452132434</v>
          </cell>
          <cell r="AW38">
            <v>771.48257334329764</v>
          </cell>
          <cell r="AZ38">
            <v>779.24423593398978</v>
          </cell>
          <cell r="BA38">
            <v>84.802695924755739</v>
          </cell>
          <cell r="BB38">
            <v>756.7876671843776</v>
          </cell>
        </row>
        <row r="39">
          <cell r="AK39">
            <v>380.12663778453009</v>
          </cell>
          <cell r="AL39">
            <v>260.9369702835267</v>
          </cell>
          <cell r="AM39">
            <v>814.20870049918199</v>
          </cell>
          <cell r="AP39">
            <v>760.25327556906018</v>
          </cell>
          <cell r="AQ39">
            <v>130.46848514176335</v>
          </cell>
          <cell r="AR39">
            <v>775.4368576182685</v>
          </cell>
          <cell r="AU39">
            <v>874.2912669044191</v>
          </cell>
          <cell r="AV39">
            <v>63.710078024833031</v>
          </cell>
          <cell r="AW39">
            <v>790.49388397978828</v>
          </cell>
          <cell r="AZ39">
            <v>798.26593934751315</v>
          </cell>
          <cell r="BA39">
            <v>86.877379124772318</v>
          </cell>
          <cell r="BB39">
            <v>775.4368576182685</v>
          </cell>
        </row>
        <row r="40">
          <cell r="AK40">
            <v>389.19773695882219</v>
          </cell>
          <cell r="AL40">
            <v>267.01843165074189</v>
          </cell>
          <cell r="AM40">
            <v>833.82017131303917</v>
          </cell>
          <cell r="AP40">
            <v>778.39547391764438</v>
          </cell>
          <cell r="AQ40">
            <v>133.50921582537094</v>
          </cell>
          <cell r="AR40">
            <v>794.1144488695611</v>
          </cell>
          <cell r="AU40">
            <v>895.15479500529079</v>
          </cell>
          <cell r="AV40">
            <v>60.324118159628611</v>
          </cell>
          <cell r="AW40">
            <v>809.53414690586305</v>
          </cell>
          <cell r="AZ40">
            <v>817.31524761352648</v>
          </cell>
          <cell r="BA40">
            <v>88.955108250619858</v>
          </cell>
          <cell r="BB40">
            <v>794.1144488695611</v>
          </cell>
        </row>
        <row r="41">
          <cell r="AK41">
            <v>398.41355671365238</v>
          </cell>
          <cell r="AL41">
            <v>273.19786746079023</v>
          </cell>
          <cell r="AM41">
            <v>853.74333581496944</v>
          </cell>
          <cell r="AP41">
            <v>796.82711342730477</v>
          </cell>
          <cell r="AQ41">
            <v>136.59893373039512</v>
          </cell>
          <cell r="AR41">
            <v>813.0888912523518</v>
          </cell>
          <cell r="AU41">
            <v>916.3511804414004</v>
          </cell>
          <cell r="AV41">
            <v>56.916222387664625</v>
          </cell>
          <cell r="AW41">
            <v>828.87702506307699</v>
          </cell>
          <cell r="AZ41">
            <v>836.66846909867002</v>
          </cell>
          <cell r="BA41">
            <v>91.065955820263412</v>
          </cell>
          <cell r="BB41">
            <v>813.0888912523518</v>
          </cell>
        </row>
        <row r="42">
          <cell r="AK42">
            <v>407.42654800437231</v>
          </cell>
          <cell r="AL42">
            <v>283.76901676795757</v>
          </cell>
          <cell r="AM42">
            <v>872.03576941286701</v>
          </cell>
          <cell r="AP42">
            <v>814.85309600874461</v>
          </cell>
          <cell r="AQ42">
            <v>141.52711667520302</v>
          </cell>
          <cell r="AR42">
            <v>830.51025658368292</v>
          </cell>
          <cell r="AU42">
            <v>937.08106041005624</v>
          </cell>
          <cell r="AV42">
            <v>58.254848530449728</v>
          </cell>
          <cell r="AW42">
            <v>846.6366693328805</v>
          </cell>
          <cell r="AZ42">
            <v>855.59575080918182</v>
          </cell>
          <cell r="BA42">
            <v>93.279235990474717</v>
          </cell>
          <cell r="BB42">
            <v>830.51025658368292</v>
          </cell>
        </row>
        <row r="43">
          <cell r="AK43">
            <v>416.52989227964588</v>
          </cell>
          <cell r="AL43">
            <v>294.44354454250833</v>
          </cell>
          <cell r="AM43">
            <v>890.51218349441535</v>
          </cell>
          <cell r="AP43">
            <v>833.05978455929176</v>
          </cell>
          <cell r="AQ43">
            <v>146.50361728456511</v>
          </cell>
          <cell r="AR43">
            <v>848.10684142325272</v>
          </cell>
          <cell r="AU43">
            <v>958.01875224318542</v>
          </cell>
          <cell r="AV43">
            <v>59.606863895190706</v>
          </cell>
          <cell r="AW43">
            <v>864.57493543147109</v>
          </cell>
          <cell r="AZ43">
            <v>874.71277378725642</v>
          </cell>
          <cell r="BA43">
            <v>95.514613229642933</v>
          </cell>
          <cell r="BB43">
            <v>848.10684142325272</v>
          </cell>
        </row>
        <row r="44">
          <cell r="AK44">
            <v>425.76252403638244</v>
          </cell>
          <cell r="AL44">
            <v>305.25008079218605</v>
          </cell>
          <cell r="AM44">
            <v>909.25555980651166</v>
          </cell>
          <cell r="AP44">
            <v>851.52504807276489</v>
          </cell>
          <cell r="AQ44">
            <v>151.54259330108528</v>
          </cell>
          <cell r="AR44">
            <v>865.95767600620138</v>
          </cell>
          <cell r="AU44">
            <v>979.25380528367941</v>
          </cell>
          <cell r="AV44">
            <v>60.977853018770027</v>
          </cell>
          <cell r="AW44">
            <v>882.77238816166175</v>
          </cell>
          <cell r="AZ44">
            <v>894.10130047640314</v>
          </cell>
          <cell r="BA44">
            <v>97.781054249033588</v>
          </cell>
          <cell r="BB44">
            <v>865.95767600620138</v>
          </cell>
        </row>
        <row r="45">
          <cell r="AK45">
            <v>435.0238941926284</v>
          </cell>
          <cell r="AL45">
            <v>316.11736311330998</v>
          </cell>
          <cell r="AM45">
            <v>928.05097427760722</v>
          </cell>
          <cell r="AP45">
            <v>870.04778838525681</v>
          </cell>
          <cell r="AQ45">
            <v>156.60860190934622</v>
          </cell>
          <cell r="AR45">
            <v>883.85807074057823</v>
          </cell>
          <cell r="AU45">
            <v>1000.5549566430451</v>
          </cell>
          <cell r="AV45">
            <v>62.353424834276737</v>
          </cell>
          <cell r="AW45">
            <v>901.02036337631762</v>
          </cell>
          <cell r="AZ45">
            <v>913.55017780451965</v>
          </cell>
          <cell r="BA45">
            <v>100.05549566430453</v>
          </cell>
          <cell r="BB45">
            <v>883.85807074057823</v>
          </cell>
        </row>
        <row r="46">
          <cell r="AK46">
            <v>444.48849806485964</v>
          </cell>
          <cell r="AL46">
            <v>327.17268136249504</v>
          </cell>
          <cell r="AM46">
            <v>947.27056964642213</v>
          </cell>
          <cell r="AP46">
            <v>888.97699612971928</v>
          </cell>
          <cell r="AQ46">
            <v>161.76466650885055</v>
          </cell>
          <cell r="AR46">
            <v>902.16244728230674</v>
          </cell>
          <cell r="AU46">
            <v>1022.323545549177</v>
          </cell>
          <cell r="AV46">
            <v>63.758596033893795</v>
          </cell>
          <cell r="AW46">
            <v>919.68016470526413</v>
          </cell>
          <cell r="AZ46">
            <v>933.42584593620518</v>
          </cell>
          <cell r="BA46">
            <v>102.37808848870947</v>
          </cell>
          <cell r="BB46">
            <v>902.16244728230674</v>
          </cell>
        </row>
        <row r="47">
          <cell r="AK47">
            <v>453.91047594747442</v>
          </cell>
          <cell r="AL47">
            <v>338.23651594795672</v>
          </cell>
          <cell r="AM47">
            <v>966.39004556559064</v>
          </cell>
          <cell r="AP47">
            <v>907.82095189494885</v>
          </cell>
          <cell r="AQ47">
            <v>166.92191696132929</v>
          </cell>
          <cell r="AR47">
            <v>920.37147196722913</v>
          </cell>
          <cell r="AU47">
            <v>1043.994094679191</v>
          </cell>
          <cell r="AV47">
            <v>65.158116708589063</v>
          </cell>
          <cell r="AW47">
            <v>938.24276268503945</v>
          </cell>
          <cell r="AZ47">
            <v>953.21199948969627</v>
          </cell>
          <cell r="BA47">
            <v>104.69225493627232</v>
          </cell>
          <cell r="BB47">
            <v>920.37147196722913</v>
          </cell>
        </row>
        <row r="48">
          <cell r="AK48">
            <v>463.55706227271685</v>
          </cell>
          <cell r="AL48">
            <v>349.50730885641349</v>
          </cell>
          <cell r="AM48">
            <v>985.97851340546129</v>
          </cell>
          <cell r="AP48">
            <v>927.1141245454337</v>
          </cell>
          <cell r="AQ48">
            <v>172.17833741558056</v>
          </cell>
          <cell r="AR48">
            <v>939.02715562424885</v>
          </cell>
          <cell r="AU48">
            <v>1066.1812432272486</v>
          </cell>
          <cell r="AV48">
            <v>66.590339897906148</v>
          </cell>
          <cell r="AW48">
            <v>957.26069262666135</v>
          </cell>
          <cell r="AZ48">
            <v>973.46983077270545</v>
          </cell>
          <cell r="BA48">
            <v>107.05960723917508</v>
          </cell>
          <cell r="BB48">
            <v>939.02715562424885</v>
          </cell>
        </row>
        <row r="49">
          <cell r="AK49">
            <v>473.20464320489248</v>
          </cell>
          <cell r="AL49">
            <v>360.81854044373051</v>
          </cell>
          <cell r="AM49">
            <v>1005.5598668103966</v>
          </cell>
          <cell r="AP49">
            <v>946.40928640978495</v>
          </cell>
          <cell r="AQ49">
            <v>177.45174120183469</v>
          </cell>
          <cell r="AR49">
            <v>957.67606362894901</v>
          </cell>
          <cell r="AU49">
            <v>1088.3706793712527</v>
          </cell>
          <cell r="AV49">
            <v>68.023167460703291</v>
          </cell>
          <cell r="AW49">
            <v>976.27171534989952</v>
          </cell>
          <cell r="AZ49">
            <v>993.7297507302743</v>
          </cell>
          <cell r="BA49">
            <v>109.42857374113139</v>
          </cell>
          <cell r="BB49">
            <v>957.67606362894901</v>
          </cell>
        </row>
        <row r="50">
          <cell r="AK50">
            <v>483.02166640849282</v>
          </cell>
          <cell r="AL50">
            <v>372.29823826254602</v>
          </cell>
          <cell r="AM50">
            <v>1025.4921532980309</v>
          </cell>
          <cell r="AP50">
            <v>966.04333281698564</v>
          </cell>
          <cell r="AQ50">
            <v>182.80512297921422</v>
          </cell>
          <cell r="AR50">
            <v>976.65919361717226</v>
          </cell>
          <cell r="AU50">
            <v>1110.9498327395333</v>
          </cell>
          <cell r="AV50">
            <v>69.480808937221667</v>
          </cell>
          <cell r="AW50">
            <v>995.62344980391345</v>
          </cell>
          <cell r="AZ50">
            <v>1014.345499457835</v>
          </cell>
          <cell r="BA50">
            <v>111.83809352996641</v>
          </cell>
          <cell r="BB50">
            <v>976.65919361717226</v>
          </cell>
        </row>
        <row r="51">
          <cell r="AK51">
            <v>492.92146972171776</v>
          </cell>
          <cell r="AL51">
            <v>383.88126581358017</v>
          </cell>
          <cell r="AM51">
            <v>1045.5909963794013</v>
          </cell>
          <cell r="AP51">
            <v>985.84293944343551</v>
          </cell>
          <cell r="AQ51">
            <v>188.20637934829224</v>
          </cell>
          <cell r="AR51">
            <v>995.80094893276305</v>
          </cell>
          <cell r="AU51">
            <v>1133.7193803599507</v>
          </cell>
          <cell r="AV51">
            <v>70.950817611459371</v>
          </cell>
          <cell r="AW51">
            <v>1015.136889688739</v>
          </cell>
          <cell r="AZ51">
            <v>1035.1350864156072</v>
          </cell>
          <cell r="BA51">
            <v>114.26815889003457</v>
          </cell>
          <cell r="BB51">
            <v>995.80094893276305</v>
          </cell>
        </row>
        <row r="52">
          <cell r="AK52">
            <v>502.9115558553716</v>
          </cell>
          <cell r="AL52">
            <v>395.57371632206099</v>
          </cell>
          <cell r="AM52">
            <v>1065.8722527083996</v>
          </cell>
          <cell r="AP52">
            <v>1005.8231117107432</v>
          </cell>
          <cell r="AQ52">
            <v>193.65847971744162</v>
          </cell>
          <cell r="AR52">
            <v>1015.1164311508567</v>
          </cell>
          <cell r="AU52">
            <v>1156.6965784673546</v>
          </cell>
          <cell r="AV52">
            <v>72.434276328422925</v>
          </cell>
          <cell r="AW52">
            <v>1034.8274298139802</v>
          </cell>
          <cell r="AZ52">
            <v>1056.1142672962803</v>
          </cell>
          <cell r="BA52">
            <v>116.72051781419447</v>
          </cell>
          <cell r="BB52">
            <v>1015.1164311508567</v>
          </cell>
        </row>
        <row r="53">
          <cell r="AK53">
            <v>513.07607770218374</v>
          </cell>
          <cell r="AL53">
            <v>407.44276758702824</v>
          </cell>
          <cell r="AM53">
            <v>1086.514046898742</v>
          </cell>
          <cell r="AP53">
            <v>1026.1521554043675</v>
          </cell>
          <cell r="AQ53">
            <v>199.19424193143604</v>
          </cell>
          <cell r="AR53">
            <v>1034.7752827607067</v>
          </cell>
          <cell r="AU53">
            <v>1180.0749787150226</v>
          </cell>
          <cell r="AV53">
            <v>73.943317080608821</v>
          </cell>
          <cell r="AW53">
            <v>1054.8680066978077</v>
          </cell>
          <cell r="AZ53">
            <v>1077.4597631745858</v>
          </cell>
          <cell r="BA53">
            <v>119.21473570138974</v>
          </cell>
          <cell r="BB53">
            <v>1034.7752827607067</v>
          </cell>
        </row>
        <row r="54">
          <cell r="AK54">
            <v>523.24186020070294</v>
          </cell>
          <cell r="AL54">
            <v>419.35180969708512</v>
          </cell>
          <cell r="AM54">
            <v>1107.1494433232265</v>
          </cell>
          <cell r="AP54">
            <v>1046.4837204014059</v>
          </cell>
          <cell r="AQ54">
            <v>204.74681486114463</v>
          </cell>
          <cell r="AR54">
            <v>1054.4280412602157</v>
          </cell>
          <cell r="AU54">
            <v>1203.4562784616166</v>
          </cell>
          <cell r="AV54">
            <v>75.452992884014407</v>
          </cell>
          <cell r="AW54">
            <v>1074.9023721584722</v>
          </cell>
          <cell r="AZ54">
            <v>1098.8079064214762</v>
          </cell>
          <cell r="BA54">
            <v>121.71060661190263</v>
          </cell>
          <cell r="BB54">
            <v>1054.4280412602157</v>
          </cell>
        </row>
        <row r="55">
          <cell r="AK55">
            <v>533.67441209986623</v>
          </cell>
          <cell r="AL55">
            <v>431.51388178360617</v>
          </cell>
          <cell r="AM55">
            <v>1128.3401855825743</v>
          </cell>
          <cell r="AP55">
            <v>1067.3488241997325</v>
          </cell>
          <cell r="AQ55">
            <v>210.42019677080441</v>
          </cell>
          <cell r="AR55">
            <v>1074.6097005548327</v>
          </cell>
          <cell r="AU55">
            <v>1227.4511478296924</v>
          </cell>
          <cell r="AV55">
            <v>77.001593745837852</v>
          </cell>
          <cell r="AW55">
            <v>1095.4759083325964</v>
          </cell>
          <cell r="AZ55">
            <v>1120.7162654097192</v>
          </cell>
          <cell r="BA55">
            <v>124.26989881754028</v>
          </cell>
          <cell r="BB55">
            <v>1074.6097005548327</v>
          </cell>
        </row>
        <row r="56">
          <cell r="AK56">
            <v>543.19194494522515</v>
          </cell>
          <cell r="AL56">
            <v>442.96920580744415</v>
          </cell>
          <cell r="AM56">
            <v>1147.5886160814616</v>
          </cell>
          <cell r="AP56">
            <v>1086.3838898904503</v>
          </cell>
          <cell r="AQ56">
            <v>215.74665982331476</v>
          </cell>
          <cell r="AR56">
            <v>1092.9415391252014</v>
          </cell>
          <cell r="AU56">
            <v>1249.3414733740178</v>
          </cell>
          <cell r="AV56">
            <v>78.418555432233205</v>
          </cell>
          <cell r="AW56">
            <v>1114.1637049334579</v>
          </cell>
          <cell r="AZ56">
            <v>1140.7030843849727</v>
          </cell>
          <cell r="BA56">
            <v>126.61727730765459</v>
          </cell>
          <cell r="BB56">
            <v>1092.9415391252014</v>
          </cell>
        </row>
        <row r="57">
          <cell r="AK57">
            <v>552.86743639867814</v>
          </cell>
          <cell r="AL57">
            <v>454.57989215002425</v>
          </cell>
          <cell r="AM57">
            <v>1167.164587952765</v>
          </cell>
          <cell r="AP57">
            <v>1105.7348727973563</v>
          </cell>
          <cell r="AQ57">
            <v>221.14697455947126</v>
          </cell>
          <cell r="AR57">
            <v>1111.5853218597761</v>
          </cell>
          <cell r="AU57">
            <v>1271.5951037169598</v>
          </cell>
          <cell r="AV57">
            <v>79.85862970203128</v>
          </cell>
          <cell r="AW57">
            <v>1133.1695028667621</v>
          </cell>
          <cell r="AZ57">
            <v>1161.0216164372241</v>
          </cell>
          <cell r="BA57">
            <v>129.00240182635824</v>
          </cell>
          <cell r="BB57">
            <v>1111.5853218597761</v>
          </cell>
        </row>
        <row r="58">
          <cell r="AK58">
            <v>562.51958166145482</v>
          </cell>
          <cell r="AL58">
            <v>466.1977354865482</v>
          </cell>
          <cell r="AM58">
            <v>1186.6851448748498</v>
          </cell>
          <cell r="AP58">
            <v>1125.0391633229096</v>
          </cell>
          <cell r="AQ58">
            <v>226.54898220338043</v>
          </cell>
          <cell r="AR58">
            <v>1130.1763284522378</v>
          </cell>
          <cell r="AU58">
            <v>1293.7950378213461</v>
          </cell>
          <cell r="AV58">
            <v>81.295638171621206</v>
          </cell>
          <cell r="AW58">
            <v>1152.1214998784949</v>
          </cell>
          <cell r="AZ58">
            <v>1181.2911214890551</v>
          </cell>
          <cell r="BA58">
            <v>131.38299818257266</v>
          </cell>
          <cell r="BB58">
            <v>1130.1763284522378</v>
          </cell>
        </row>
        <row r="59">
          <cell r="AK59">
            <v>572.26794169364939</v>
          </cell>
          <cell r="AL59">
            <v>477.92106481983154</v>
          </cell>
          <cell r="AM59">
            <v>1206.4026878947204</v>
          </cell>
          <cell r="AP59">
            <v>1144.5358833872988</v>
          </cell>
          <cell r="AQ59">
            <v>232.00051690283084</v>
          </cell>
          <cell r="AR59">
            <v>1148.9549408521145</v>
          </cell>
          <cell r="AU59">
            <v>1316.2162658953937</v>
          </cell>
          <cell r="AV59">
            <v>82.746851028676332</v>
          </cell>
          <cell r="AW59">
            <v>1171.2647455288545</v>
          </cell>
          <cell r="AZ59">
            <v>1201.7626775566637</v>
          </cell>
          <cell r="BA59">
            <v>133.78696474729912</v>
          </cell>
          <cell r="BB59">
            <v>1148.9549408521145</v>
          </cell>
        </row>
        <row r="60">
          <cell r="AK60">
            <v>582.07918550297893</v>
          </cell>
          <cell r="AL60">
            <v>489.72262140317292</v>
          </cell>
          <cell r="AM60">
            <v>1226.2468174596088</v>
          </cell>
          <cell r="AP60">
            <v>1164.1583710059579</v>
          </cell>
          <cell r="AQ60">
            <v>237.48830768521537</v>
          </cell>
          <cell r="AR60">
            <v>1167.854111866294</v>
          </cell>
          <cell r="AU60">
            <v>1338.7821266568515</v>
          </cell>
          <cell r="AV60">
            <v>84.207455502764276</v>
          </cell>
          <cell r="AW60">
            <v>1190.5308907374842</v>
          </cell>
          <cell r="AZ60">
            <v>1222.3662895562557</v>
          </cell>
          <cell r="BA60">
            <v>136.20652940769705</v>
          </cell>
          <cell r="BB60">
            <v>1167.854111866294</v>
          </cell>
        </row>
        <row r="61">
          <cell r="AK61">
            <v>591.89997804312043</v>
          </cell>
          <cell r="AL61">
            <v>501.55734981548619</v>
          </cell>
          <cell r="AM61">
            <v>1246.105216932885</v>
          </cell>
          <cell r="AP61">
            <v>1183.7999560862409</v>
          </cell>
          <cell r="AQ61">
            <v>242.99051730191258</v>
          </cell>
          <cell r="AR61">
            <v>1186.7668732694142</v>
          </cell>
          <cell r="AU61">
            <v>1361.369949499177</v>
          </cell>
          <cell r="AV61">
            <v>85.669733664135848</v>
          </cell>
          <cell r="AW61">
            <v>1209.8108902261019</v>
          </cell>
          <cell r="AZ61">
            <v>1242.9899538905529</v>
          </cell>
          <cell r="BA61">
            <v>138.62920538378344</v>
          </cell>
          <cell r="BB61">
            <v>1186.7668732694142</v>
          </cell>
        </row>
        <row r="62">
          <cell r="AK62">
            <v>601.87224493553072</v>
          </cell>
          <cell r="AL62">
            <v>513.54553886057613</v>
          </cell>
          <cell r="AM62">
            <v>1266.2766711630645</v>
          </cell>
          <cell r="AP62">
            <v>1203.7444898710614</v>
          </cell>
          <cell r="AQ62">
            <v>248.56542063571266</v>
          </cell>
          <cell r="AR62">
            <v>1205.9777820600614</v>
          </cell>
          <cell r="AU62">
            <v>1384.3061633517204</v>
          </cell>
          <cell r="AV62">
            <v>87.154227675729445</v>
          </cell>
          <cell r="AW62">
            <v>1229.3948263719071</v>
          </cell>
          <cell r="AZ62">
            <v>1263.9317143646144</v>
          </cell>
          <cell r="BA62">
            <v>141.0882340400822</v>
          </cell>
          <cell r="BB62">
            <v>1205.9777820600614</v>
          </cell>
        </row>
        <row r="63">
          <cell r="AK63">
            <v>611.76506699329002</v>
          </cell>
          <cell r="AL63">
            <v>525.49050626346707</v>
          </cell>
          <cell r="AM63">
            <v>1286.2752690628149</v>
          </cell>
          <cell r="AP63">
            <v>1223.53013398658</v>
          </cell>
          <cell r="AQ63">
            <v>254.11779705875122</v>
          </cell>
          <cell r="AR63">
            <v>1225.0240657741094</v>
          </cell>
          <cell r="AU63">
            <v>1407.059654084567</v>
          </cell>
          <cell r="AV63">
            <v>88.627503295181754</v>
          </cell>
          <cell r="AW63">
            <v>1248.8109408376843</v>
          </cell>
          <cell r="AZ63">
            <v>1284.706640685909</v>
          </cell>
          <cell r="BA63">
            <v>143.52949648688727</v>
          </cell>
          <cell r="BB63">
            <v>1225.0240657741094</v>
          </cell>
        </row>
        <row r="64">
          <cell r="AK64">
            <v>621.86206124784542</v>
          </cell>
          <cell r="AL64">
            <v>537.63517447123854</v>
          </cell>
          <cell r="AM64">
            <v>1306.6974957866119</v>
          </cell>
          <cell r="AP64">
            <v>1243.7241224956908</v>
          </cell>
          <cell r="AQ64">
            <v>259.76516482504934</v>
          </cell>
          <cell r="AR64">
            <v>1244.4738055110588</v>
          </cell>
          <cell r="AU64">
            <v>1430.2827408700443</v>
          </cell>
          <cell r="AV64">
            <v>90.130640522630756</v>
          </cell>
          <cell r="AW64">
            <v>1268.6383454238951</v>
          </cell>
          <cell r="AZ64">
            <v>1305.9103286204754</v>
          </cell>
          <cell r="BA64">
            <v>146.0195093183232</v>
          </cell>
          <cell r="BB64">
            <v>1244.4738055110588</v>
          </cell>
        </row>
        <row r="65">
          <cell r="AK65">
            <v>631.99744162424975</v>
          </cell>
          <cell r="AL65">
            <v>549.8377742130973</v>
          </cell>
          <cell r="AM65">
            <v>1327.1946274109246</v>
          </cell>
          <cell r="AP65">
            <v>1263.9948832484995</v>
          </cell>
          <cell r="AQ65">
            <v>265.43892548218491</v>
          </cell>
          <cell r="AR65">
            <v>1263.9948832484995</v>
          </cell>
          <cell r="AU65">
            <v>1453.5941157357745</v>
          </cell>
          <cell r="AV65">
            <v>91.639629035516208</v>
          </cell>
          <cell r="AW65">
            <v>1288.5384732144898</v>
          </cell>
          <cell r="AZ65">
            <v>1327.1946274109246</v>
          </cell>
          <cell r="BA65">
            <v>148.5193987816987</v>
          </cell>
          <cell r="BB65">
            <v>1263.9948832484995</v>
          </cell>
        </row>
        <row r="66">
          <cell r="AK66">
            <v>642.32973145851156</v>
          </cell>
          <cell r="AL66">
            <v>562.23676494331448</v>
          </cell>
          <cell r="AM66">
            <v>1348.0994363944071</v>
          </cell>
          <cell r="AP66">
            <v>1284.6594629170231</v>
          </cell>
          <cell r="AQ66">
            <v>271.20588661581598</v>
          </cell>
          <cell r="AR66">
            <v>1283.9042251375306</v>
          </cell>
          <cell r="AU66">
            <v>1477.3583823545766</v>
          </cell>
          <cell r="AV66">
            <v>93.177461044907545</v>
          </cell>
          <cell r="AW66">
            <v>1308.8344042664144</v>
          </cell>
          <cell r="AZ66">
            <v>1348.8924360628744</v>
          </cell>
          <cell r="BA66">
            <v>151.06643684302031</v>
          </cell>
          <cell r="BB66">
            <v>1283.9042251375306</v>
          </cell>
        </row>
        <row r="67">
          <cell r="AK67">
            <v>652.62050744832243</v>
          </cell>
          <cell r="AL67">
            <v>574.62439802157166</v>
          </cell>
          <cell r="AM67">
            <v>1368.9113083062371</v>
          </cell>
          <cell r="AP67">
            <v>1305.2410148966449</v>
          </cell>
          <cell r="AQ67">
            <v>276.96577633172706</v>
          </cell>
          <cell r="AR67">
            <v>1303.7250555297496</v>
          </cell>
          <cell r="AU67">
            <v>1501.0271671311414</v>
          </cell>
          <cell r="AV67">
            <v>94.709561446768731</v>
          </cell>
          <cell r="AW67">
            <v>1329.0401051516865</v>
          </cell>
          <cell r="AZ67">
            <v>1370.503065641477</v>
          </cell>
          <cell r="BA67">
            <v>153.60458285064172</v>
          </cell>
          <cell r="BB67">
            <v>1303.7250555297496</v>
          </cell>
        </row>
        <row r="68">
          <cell r="AK68">
            <v>663.04858395234112</v>
          </cell>
          <cell r="AL68">
            <v>587.1574809698443</v>
          </cell>
          <cell r="AM68">
            <v>1390.0054651531007</v>
          </cell>
          <cell r="AP68">
            <v>1326.0971679046822</v>
          </cell>
          <cell r="AQ68">
            <v>282.79421532425152</v>
          </cell>
          <cell r="AR68">
            <v>1323.8147287172387</v>
          </cell>
          <cell r="AU68">
            <v>1525.0117430903847</v>
          </cell>
          <cell r="AV68">
            <v>96.261872730430241</v>
          </cell>
          <cell r="AW68">
            <v>1349.5198690806803</v>
          </cell>
          <cell r="AZ68">
            <v>1392.4020262999163</v>
          </cell>
          <cell r="BA68">
            <v>156.17590140082251</v>
          </cell>
          <cell r="BB68">
            <v>1323.8147287172387</v>
          </cell>
        </row>
        <row r="69">
          <cell r="AK69">
            <v>673.47975587259225</v>
          </cell>
          <cell r="AL69">
            <v>599.71768737226068</v>
          </cell>
          <cell r="AM69">
            <v>1411.1004408759075</v>
          </cell>
          <cell r="AP69">
            <v>1346.9595117451845</v>
          </cell>
          <cell r="AQ69">
            <v>288.6341810882538</v>
          </cell>
          <cell r="AR69">
            <v>1343.9051817865786</v>
          </cell>
          <cell r="AU69">
            <v>1549.0034385069621</v>
          </cell>
          <cell r="AV69">
            <v>97.814916924352673</v>
          </cell>
          <cell r="AW69">
            <v>1370.0004280348614</v>
          </cell>
          <cell r="AZ69">
            <v>1414.3074873324435</v>
          </cell>
          <cell r="BA69">
            <v>158.74879959853959</v>
          </cell>
          <cell r="BB69">
            <v>1343.9051817865786</v>
          </cell>
        </row>
        <row r="70">
          <cell r="AK70">
            <v>684.00297131330558</v>
          </cell>
          <cell r="AL70">
            <v>612.3838366699124</v>
          </cell>
          <cell r="AM70">
            <v>1432.3826928678634</v>
          </cell>
          <cell r="AP70">
            <v>1368.0059426266112</v>
          </cell>
          <cell r="AQ70">
            <v>294.52363235372923</v>
          </cell>
          <cell r="AR70">
            <v>1364.1739932074888</v>
          </cell>
          <cell r="AU70">
            <v>1573.2068340206029</v>
          </cell>
          <cell r="AV70">
            <v>99.381608184933228</v>
          </cell>
          <cell r="AW70">
            <v>1390.6628086095761</v>
          </cell>
          <cell r="AZ70">
            <v>1436.4062397579416</v>
          </cell>
          <cell r="BA70">
            <v>161.34423029213855</v>
          </cell>
          <cell r="BB70">
            <v>1364.1739932074888</v>
          </cell>
        </row>
        <row r="71">
          <cell r="AK71">
            <v>694.57588271095324</v>
          </cell>
          <cell r="AL71">
            <v>625.11829443985789</v>
          </cell>
          <cell r="AM71">
            <v>1453.7634754415301</v>
          </cell>
          <cell r="AP71">
            <v>1389.1517654219065</v>
          </cell>
          <cell r="AQ71">
            <v>300.44445159124956</v>
          </cell>
          <cell r="AR71">
            <v>1384.5366432776475</v>
          </cell>
          <cell r="AU71">
            <v>1597.5245302351925</v>
          </cell>
          <cell r="AV71">
            <v>100.95579690566181</v>
          </cell>
          <cell r="AW71">
            <v>1411.4208499432332</v>
          </cell>
          <cell r="AZ71">
            <v>1458.6093536930018</v>
          </cell>
          <cell r="BA71">
            <v>163.95221417479479</v>
          </cell>
          <cell r="BB71">
            <v>1384.5366432776475</v>
          </cell>
        </row>
        <row r="72">
          <cell r="AK72">
            <v>705.19361289581548</v>
          </cell>
          <cell r="AL72">
            <v>637.91652109081247</v>
          </cell>
          <cell r="AM72">
            <v>1475.2326154832003</v>
          </cell>
          <cell r="AP72">
            <v>1410.387225791631</v>
          </cell>
          <cell r="AQ72">
            <v>306.39446629266467</v>
          </cell>
          <cell r="AR72">
            <v>1404.9834433173335</v>
          </cell>
          <cell r="AU72">
            <v>1621.9453096603756</v>
          </cell>
          <cell r="AV72">
            <v>102.53677244979387</v>
          </cell>
          <cell r="AW72">
            <v>1432.2646752264079</v>
          </cell>
          <cell r="AZ72">
            <v>1480.9065870812126</v>
          </cell>
          <cell r="BA72">
            <v>166.5715947702185</v>
          </cell>
          <cell r="BB72">
            <v>1404.9834433173335</v>
          </cell>
        </row>
        <row r="73">
          <cell r="AK73">
            <v>715.90952853309295</v>
          </cell>
          <cell r="AL73">
            <v>650.82684412099354</v>
          </cell>
          <cell r="AM73">
            <v>1496.9017414782852</v>
          </cell>
          <cell r="AP73">
            <v>1431.8190570661859</v>
          </cell>
          <cell r="AQ73">
            <v>312.3968851780769</v>
          </cell>
          <cell r="AR73">
            <v>1425.6207061697953</v>
          </cell>
          <cell r="AU73">
            <v>1646.5919156261136</v>
          </cell>
          <cell r="AV73">
            <v>104.13229505935897</v>
          </cell>
          <cell r="AW73">
            <v>1453.302661629403</v>
          </cell>
          <cell r="AZ73">
            <v>1503.4100099194952</v>
          </cell>
          <cell r="BA73">
            <v>169.21497947145832</v>
          </cell>
          <cell r="BB73">
            <v>1425.6207061697953</v>
          </cell>
        </row>
        <row r="74">
          <cell r="AK74">
            <v>718.45688827741742</v>
          </cell>
          <cell r="AL74">
            <v>653.14262570674305</v>
          </cell>
          <cell r="AM74">
            <v>1502.228039125509</v>
          </cell>
          <cell r="AP74">
            <v>1436.9137765548348</v>
          </cell>
          <cell r="AQ74">
            <v>313.50846033923671</v>
          </cell>
          <cell r="AR74">
            <v>1430.6933705957229</v>
          </cell>
          <cell r="AU74">
            <v>1652.4508430380599</v>
          </cell>
          <cell r="AV74">
            <v>104.5028201130789</v>
          </cell>
          <cell r="AW74">
            <v>1458.4738243936981</v>
          </cell>
          <cell r="AZ74">
            <v>1508.7594653825765</v>
          </cell>
          <cell r="BA74">
            <v>169.8170826837532</v>
          </cell>
          <cell r="BB74">
            <v>1430.6933705957229</v>
          </cell>
        </row>
        <row r="75">
          <cell r="AK75">
            <v>721.09281047860304</v>
          </cell>
          <cell r="AL75">
            <v>655.53891861691181</v>
          </cell>
          <cell r="AM75">
            <v>1507.7395128188973</v>
          </cell>
          <cell r="AP75">
            <v>1442.1856209572061</v>
          </cell>
          <cell r="AQ75">
            <v>314.65868093611766</v>
          </cell>
          <cell r="AR75">
            <v>1435.9423931608544</v>
          </cell>
          <cell r="AU75">
            <v>1658.5134641007869</v>
          </cell>
          <cell r="AV75">
            <v>104.88622697870589</v>
          </cell>
          <cell r="AW75">
            <v>1463.8247697270847</v>
          </cell>
          <cell r="AZ75">
            <v>1514.2949020050662</v>
          </cell>
          <cell r="BA75">
            <v>170.44011884039708</v>
          </cell>
          <cell r="BB75">
            <v>1435.9423931608544</v>
          </cell>
        </row>
        <row r="76">
          <cell r="AK76">
            <v>723.6174786645031</v>
          </cell>
          <cell r="AL76">
            <v>657.83407151318465</v>
          </cell>
          <cell r="AM76">
            <v>1513.0183644803246</v>
          </cell>
          <cell r="AP76">
            <v>1447.2349573290062</v>
          </cell>
          <cell r="AQ76">
            <v>315.76035432632864</v>
          </cell>
          <cell r="AR76">
            <v>1440.9698709336424</v>
          </cell>
          <cell r="AU76">
            <v>1664.3202009283571</v>
          </cell>
          <cell r="AV76">
            <v>105.25345144210954</v>
          </cell>
          <cell r="AW76">
            <v>1468.9498684274995</v>
          </cell>
          <cell r="AZ76">
            <v>1519.5967051954565</v>
          </cell>
          <cell r="BA76">
            <v>171.03685859342801</v>
          </cell>
          <cell r="BB76">
            <v>1440.9698709336424</v>
          </cell>
        </row>
        <row r="77">
          <cell r="AK77">
            <v>726.27900929183386</v>
          </cell>
          <cell r="AL77">
            <v>660.25364481075815</v>
          </cell>
          <cell r="AM77">
            <v>1518.5833830647437</v>
          </cell>
          <cell r="AP77">
            <v>1452.5580185836677</v>
          </cell>
          <cell r="AQ77">
            <v>316.92174950916387</v>
          </cell>
          <cell r="AR77">
            <v>1446.2698886330891</v>
          </cell>
          <cell r="AU77">
            <v>1670.4417213712179</v>
          </cell>
          <cell r="AV77">
            <v>105.6405831697213</v>
          </cell>
          <cell r="AW77">
            <v>1474.352799091984</v>
          </cell>
          <cell r="AZ77">
            <v>1525.1859195128511</v>
          </cell>
          <cell r="BA77">
            <v>171.66594765079711</v>
          </cell>
          <cell r="BB77">
            <v>1446.2698886330891</v>
          </cell>
        </row>
        <row r="78">
          <cell r="AK78">
            <v>728.78139774570673</v>
          </cell>
          <cell r="AL78">
            <v>662.52854340518797</v>
          </cell>
          <cell r="AM78">
            <v>1523.8156498319322</v>
          </cell>
          <cell r="AP78">
            <v>1457.5627954914135</v>
          </cell>
          <cell r="AQ78">
            <v>318.01370083449024</v>
          </cell>
          <cell r="AR78">
            <v>1451.2529998399355</v>
          </cell>
          <cell r="AU78">
            <v>1676.1972148151256</v>
          </cell>
          <cell r="AV78">
            <v>106.00456694483007</v>
          </cell>
          <cell r="AW78">
            <v>1479.43266973974</v>
          </cell>
          <cell r="AZ78">
            <v>1530.4409352659843</v>
          </cell>
          <cell r="BA78">
            <v>172.25742128534887</v>
          </cell>
          <cell r="BB78">
            <v>1451.2529998399355</v>
          </cell>
        </row>
        <row r="79">
          <cell r="AK79">
            <v>731.46339128352497</v>
          </cell>
          <cell r="AL79">
            <v>664.96671934865901</v>
          </cell>
          <cell r="AM79">
            <v>1529.4234545019158</v>
          </cell>
          <cell r="AP79">
            <v>1462.9267825670499</v>
          </cell>
          <cell r="AQ79">
            <v>319.18402528735635</v>
          </cell>
          <cell r="AR79">
            <v>1456.5937661923006</v>
          </cell>
          <cell r="AU79">
            <v>1682.3657999521074</v>
          </cell>
          <cell r="AV79">
            <v>106.39467509578544</v>
          </cell>
          <cell r="AW79">
            <v>1484.877140293122</v>
          </cell>
          <cell r="AZ79">
            <v>1536.0731216954023</v>
          </cell>
          <cell r="BA79">
            <v>172.89134703065136</v>
          </cell>
          <cell r="BB79">
            <v>1456.5937661923006</v>
          </cell>
        </row>
        <row r="80">
          <cell r="AK80">
            <v>733.94891695488514</v>
          </cell>
          <cell r="AL80">
            <v>667.22628814080463</v>
          </cell>
          <cell r="AM80">
            <v>1534.6204627238508</v>
          </cell>
          <cell r="AP80">
            <v>1467.8978339097703</v>
          </cell>
          <cell r="AQ80">
            <v>320.26861830758622</v>
          </cell>
          <cell r="AR80">
            <v>1461.5432978322387</v>
          </cell>
          <cell r="AU80">
            <v>1688.0825089962357</v>
          </cell>
          <cell r="AV80">
            <v>106.75620610252875</v>
          </cell>
          <cell r="AW80">
            <v>1489.9227793435443</v>
          </cell>
          <cell r="AZ80">
            <v>1541.2927256052587</v>
          </cell>
          <cell r="BA80">
            <v>173.4788349166092</v>
          </cell>
          <cell r="BB80">
            <v>1461.5432978322387</v>
          </cell>
        </row>
        <row r="81">
          <cell r="AK81">
            <v>736.60745963559725</v>
          </cell>
          <cell r="AL81">
            <v>669.6431451232703</v>
          </cell>
          <cell r="AM81">
            <v>1540.1792337835216</v>
          </cell>
          <cell r="AP81">
            <v>1473.2149192711945</v>
          </cell>
          <cell r="AQ81">
            <v>321.42870965916973</v>
          </cell>
          <cell r="AR81">
            <v>1466.8373655081157</v>
          </cell>
          <cell r="AU81">
            <v>1694.1971571618737</v>
          </cell>
          <cell r="AV81">
            <v>107.14290321972325</v>
          </cell>
          <cell r="AW81">
            <v>1495.3196444500209</v>
          </cell>
          <cell r="AZ81">
            <v>1546.8756652347543</v>
          </cell>
          <cell r="BA81">
            <v>174.10721773205026</v>
          </cell>
          <cell r="BB81">
            <v>1466.8373655081157</v>
          </cell>
        </row>
        <row r="82">
          <cell r="AK82">
            <v>739.1202498052819</v>
          </cell>
          <cell r="AL82">
            <v>671.92749982298346</v>
          </cell>
          <cell r="AM82">
            <v>1545.433249592862</v>
          </cell>
          <cell r="AP82">
            <v>1478.2404996105638</v>
          </cell>
          <cell r="AQ82">
            <v>322.52519991503209</v>
          </cell>
          <cell r="AR82">
            <v>1471.84119008844</v>
          </cell>
          <cell r="AU82">
            <v>1699.9765745521483</v>
          </cell>
          <cell r="AV82">
            <v>107.50839997167736</v>
          </cell>
          <cell r="AW82">
            <v>1500.4206306726815</v>
          </cell>
          <cell r="AZ82">
            <v>1552.1525245910918</v>
          </cell>
          <cell r="BA82">
            <v>174.70114995397572</v>
          </cell>
          <cell r="BB82">
            <v>1471.84119008844</v>
          </cell>
        </row>
        <row r="83">
          <cell r="AK83">
            <v>741.75575690275832</v>
          </cell>
          <cell r="AL83">
            <v>674.32341536614388</v>
          </cell>
          <cell r="AM83">
            <v>1550.943855342131</v>
          </cell>
          <cell r="AP83">
            <v>1483.5115138055166</v>
          </cell>
          <cell r="AQ83">
            <v>323.67523937574907</v>
          </cell>
          <cell r="AR83">
            <v>1477.0893860401247</v>
          </cell>
          <cell r="AU83">
            <v>1706.0382408763442</v>
          </cell>
          <cell r="AV83">
            <v>107.89174645858303</v>
          </cell>
          <cell r="AW83">
            <v>1505.7707333418748</v>
          </cell>
          <cell r="AZ83">
            <v>1557.6870894957924</v>
          </cell>
          <cell r="BA83">
            <v>175.32408799519743</v>
          </cell>
          <cell r="BB83">
            <v>1477.0893860401247</v>
          </cell>
        </row>
        <row r="84">
          <cell r="AK84">
            <v>744.29556093080816</v>
          </cell>
          <cell r="AL84">
            <v>676.63232811891646</v>
          </cell>
          <cell r="AM84">
            <v>1556.254354673508</v>
          </cell>
          <cell r="AP84">
            <v>1488.5911218616163</v>
          </cell>
          <cell r="AQ84">
            <v>324.78351749707991</v>
          </cell>
          <cell r="AR84">
            <v>1482.1470044509599</v>
          </cell>
          <cell r="AU84">
            <v>1711.8797901408586</v>
          </cell>
          <cell r="AV84">
            <v>108.26117249902664</v>
          </cell>
          <cell r="AW84">
            <v>1510.9265579354446</v>
          </cell>
          <cell r="AZ84">
            <v>1563.020677954697</v>
          </cell>
          <cell r="BA84">
            <v>175.92440531091827</v>
          </cell>
          <cell r="BB84">
            <v>1482.1470044509599</v>
          </cell>
        </row>
        <row r="85">
          <cell r="AK85">
            <v>746.90843567937452</v>
          </cell>
          <cell r="AL85">
            <v>679.00766879943137</v>
          </cell>
          <cell r="AM85">
            <v>1561.7176382386922</v>
          </cell>
          <cell r="AP85">
            <v>1493.816871358749</v>
          </cell>
          <cell r="AQ85">
            <v>325.92368102372706</v>
          </cell>
          <cell r="AR85">
            <v>1487.3501316558973</v>
          </cell>
          <cell r="AU85">
            <v>1717.8894020625614</v>
          </cell>
          <cell r="AV85">
            <v>108.64122700790902</v>
          </cell>
          <cell r="AW85">
            <v>1516.2307167365943</v>
          </cell>
          <cell r="AZ85">
            <v>1568.5077149266865</v>
          </cell>
          <cell r="BA85">
            <v>176.54199388785216</v>
          </cell>
          <cell r="BB85">
            <v>1487.3501316558973</v>
          </cell>
        </row>
        <row r="86">
          <cell r="AK86">
            <v>749.47497378024605</v>
          </cell>
          <cell r="AL86">
            <v>681.34088525476909</v>
          </cell>
          <cell r="AM86">
            <v>1567.084036085969</v>
          </cell>
          <cell r="AP86">
            <v>1498.9499475604921</v>
          </cell>
          <cell r="AQ86">
            <v>327.04362492228915</v>
          </cell>
          <cell r="AR86">
            <v>1492.4609867485417</v>
          </cell>
          <cell r="AU86">
            <v>1723.7924396945659</v>
          </cell>
          <cell r="AV86">
            <v>109.01454164076306</v>
          </cell>
          <cell r="AW86">
            <v>1521.4408117339503</v>
          </cell>
          <cell r="AZ86">
            <v>1573.8974449385166</v>
          </cell>
          <cell r="BA86">
            <v>177.14863016623997</v>
          </cell>
          <cell r="BB86">
            <v>1492.4609867485417</v>
          </cell>
        </row>
        <row r="87">
          <cell r="AK87">
            <v>752.06560797147768</v>
          </cell>
          <cell r="AL87">
            <v>683.69600724679788</v>
          </cell>
          <cell r="AM87">
            <v>1572.5008166676353</v>
          </cell>
          <cell r="AP87">
            <v>1504.1312159429554</v>
          </cell>
          <cell r="AQ87">
            <v>328.17408347846299</v>
          </cell>
          <cell r="AR87">
            <v>1497.6198253977477</v>
          </cell>
          <cell r="AU87">
            <v>1729.7508983343987</v>
          </cell>
          <cell r="AV87">
            <v>109.39136115948767</v>
          </cell>
          <cell r="AW87">
            <v>1526.6998220074126</v>
          </cell>
          <cell r="AZ87">
            <v>1579.3377767401032</v>
          </cell>
          <cell r="BA87">
            <v>177.76096188416744</v>
          </cell>
          <cell r="BB87">
            <v>1497.6198253977477</v>
          </cell>
        </row>
        <row r="88">
          <cell r="AK88">
            <v>754.65857716377457</v>
          </cell>
          <cell r="AL88">
            <v>686.05325196706781</v>
          </cell>
          <cell r="AM88">
            <v>1577.922479524256</v>
          </cell>
          <cell r="AP88">
            <v>1509.3171543275491</v>
          </cell>
          <cell r="AQ88">
            <v>329.30556094419256</v>
          </cell>
          <cell r="AR88">
            <v>1502.7833138326246</v>
          </cell>
          <cell r="AU88">
            <v>1735.7147274766814</v>
          </cell>
          <cell r="AV88">
            <v>109.76852031473085</v>
          </cell>
          <cell r="AW88">
            <v>1531.9635723536464</v>
          </cell>
          <cell r="AZ88">
            <v>1584.7830120439266</v>
          </cell>
          <cell r="BA88">
            <v>178.37384551143762</v>
          </cell>
          <cell r="BB88">
            <v>1502.7833138326246</v>
          </cell>
        </row>
        <row r="89">
          <cell r="AK89">
            <v>757.22735169223779</v>
          </cell>
          <cell r="AL89">
            <v>688.38850153839803</v>
          </cell>
          <cell r="AM89">
            <v>1583.2935535383156</v>
          </cell>
          <cell r="AP89">
            <v>1514.4547033844756</v>
          </cell>
          <cell r="AQ89">
            <v>330.42648073843105</v>
          </cell>
          <cell r="AR89">
            <v>1507.8986224174432</v>
          </cell>
          <cell r="AU89">
            <v>1741.6229088921471</v>
          </cell>
          <cell r="AV89">
            <v>110.14216024614369</v>
          </cell>
          <cell r="AW89">
            <v>1537.1782073187528</v>
          </cell>
          <cell r="AZ89">
            <v>1590.1774385536994</v>
          </cell>
          <cell r="BA89">
            <v>178.98101039998349</v>
          </cell>
          <cell r="BB89">
            <v>1507.8986224174432</v>
          </cell>
        </row>
        <row r="90">
          <cell r="AK90">
            <v>759.84643082155071</v>
          </cell>
          <cell r="AL90">
            <v>690.76948256504613</v>
          </cell>
          <cell r="AM90">
            <v>1588.7698098996061</v>
          </cell>
          <cell r="AP90">
            <v>1519.6928616431014</v>
          </cell>
          <cell r="AQ90">
            <v>331.56935163122216</v>
          </cell>
          <cell r="AR90">
            <v>1513.1141046662915</v>
          </cell>
          <cell r="AU90">
            <v>1747.6467908895668</v>
          </cell>
          <cell r="AV90">
            <v>110.52311721040738</v>
          </cell>
          <cell r="AW90">
            <v>1542.4949610675787</v>
          </cell>
          <cell r="AZ90">
            <v>1595.6775047252565</v>
          </cell>
          <cell r="BA90">
            <v>179.60006546691199</v>
          </cell>
          <cell r="BB90">
            <v>1513.1141046662915</v>
          </cell>
        </row>
        <row r="91">
          <cell r="AK91">
            <v>762.39371618565258</v>
          </cell>
          <cell r="AL91">
            <v>693.08519653241137</v>
          </cell>
          <cell r="AM91">
            <v>1594.0959520245462</v>
          </cell>
          <cell r="AP91">
            <v>1524.7874323713052</v>
          </cell>
          <cell r="AQ91">
            <v>332.68089433555747</v>
          </cell>
          <cell r="AR91">
            <v>1518.1866209757582</v>
          </cell>
          <cell r="AU91">
            <v>1753.5055472270008</v>
          </cell>
          <cell r="AV91">
            <v>110.89363144518583</v>
          </cell>
          <cell r="AW91">
            <v>1547.6659728393652</v>
          </cell>
          <cell r="AZ91">
            <v>1601.0268039898704</v>
          </cell>
          <cell r="BA91">
            <v>180.20215109842695</v>
          </cell>
          <cell r="BB91">
            <v>1518.1866209757582</v>
          </cell>
        </row>
        <row r="92">
          <cell r="AK92">
            <v>765.03857015887729</v>
          </cell>
          <cell r="AL92">
            <v>695.48960923534298</v>
          </cell>
          <cell r="AM92">
            <v>1599.6261012412888</v>
          </cell>
          <cell r="AP92">
            <v>1530.0771403177546</v>
          </cell>
          <cell r="AQ92">
            <v>333.83501243296462</v>
          </cell>
          <cell r="AR92">
            <v>1523.4534297536084</v>
          </cell>
          <cell r="AU92">
            <v>1759.5887113654178</v>
          </cell>
          <cell r="AV92">
            <v>111.27833747765487</v>
          </cell>
          <cell r="AW92">
            <v>1553.0350497488241</v>
          </cell>
          <cell r="AZ92">
            <v>1606.5809973336422</v>
          </cell>
          <cell r="BA92">
            <v>180.82729840118918</v>
          </cell>
          <cell r="BB92">
            <v>1523.4534297536084</v>
          </cell>
        </row>
        <row r="93">
          <cell r="AK93">
            <v>767.56472692211878</v>
          </cell>
          <cell r="AL93">
            <v>697.78611538374435</v>
          </cell>
          <cell r="AM93">
            <v>1604.908065382612</v>
          </cell>
          <cell r="AP93">
            <v>1535.1294538442376</v>
          </cell>
          <cell r="AQ93">
            <v>334.9373353841973</v>
          </cell>
          <cell r="AR93">
            <v>1528.4838717929638</v>
          </cell>
          <cell r="AU93">
            <v>1765.3988719208733</v>
          </cell>
          <cell r="AV93">
            <v>111.64577846139909</v>
          </cell>
          <cell r="AW93">
            <v>1558.1631702743805</v>
          </cell>
          <cell r="AZ93">
            <v>1611.8859265364495</v>
          </cell>
          <cell r="BA93">
            <v>181.42438999977352</v>
          </cell>
          <cell r="BB93">
            <v>1528.4838717929638</v>
          </cell>
        </row>
        <row r="94">
          <cell r="AK94">
            <v>770.23501027107477</v>
          </cell>
          <cell r="AL94">
            <v>700.21364570097705</v>
          </cell>
          <cell r="AM94">
            <v>1610.4913851122474</v>
          </cell>
          <cell r="AP94">
            <v>1540.4700205421495</v>
          </cell>
          <cell r="AQ94">
            <v>336.10254993646902</v>
          </cell>
          <cell r="AR94">
            <v>1533.8013191545213</v>
          </cell>
          <cell r="AU94">
            <v>1771.5405236234722</v>
          </cell>
          <cell r="AV94">
            <v>112.03418331215633</v>
          </cell>
          <cell r="AW94">
            <v>1563.5838690410169</v>
          </cell>
          <cell r="AZ94">
            <v>1617.4935215692572</v>
          </cell>
          <cell r="BA94">
            <v>182.05554788225405</v>
          </cell>
          <cell r="BB94">
            <v>1533.8013191545213</v>
          </cell>
        </row>
        <row r="95">
          <cell r="AK95">
            <v>772.74038948827445</v>
          </cell>
          <cell r="AL95">
            <v>702.49126317115861</v>
          </cell>
          <cell r="AM95">
            <v>1615.7299052936648</v>
          </cell>
          <cell r="AP95">
            <v>1545.4807789765489</v>
          </cell>
          <cell r="AQ95">
            <v>337.19580632215616</v>
          </cell>
          <cell r="AR95">
            <v>1538.7903859939663</v>
          </cell>
          <cell r="AU95">
            <v>1777.3028958230313</v>
          </cell>
          <cell r="AV95">
            <v>112.39860210738539</v>
          </cell>
          <cell r="AW95">
            <v>1568.6698109647232</v>
          </cell>
          <cell r="AZ95">
            <v>1622.7548179253763</v>
          </cell>
          <cell r="BA95">
            <v>182.64772842450125</v>
          </cell>
          <cell r="BB95">
            <v>1538.7903859939663</v>
          </cell>
        </row>
        <row r="96">
          <cell r="AK96">
            <v>775.4255884468588</v>
          </cell>
          <cell r="AL96">
            <v>704.93235313350795</v>
          </cell>
          <cell r="AM96">
            <v>1621.3444122070684</v>
          </cell>
          <cell r="AP96">
            <v>1550.8511768937176</v>
          </cell>
          <cell r="AQ96">
            <v>338.36752950408385</v>
          </cell>
          <cell r="AR96">
            <v>1544.1375354353031</v>
          </cell>
          <cell r="AU96">
            <v>1783.4788534277752</v>
          </cell>
          <cell r="AV96">
            <v>112.78917650136128</v>
          </cell>
          <cell r="AW96">
            <v>1574.1207885505519</v>
          </cell>
          <cell r="AZ96">
            <v>1628.3937357384034</v>
          </cell>
          <cell r="BA96">
            <v>183.28241181471208</v>
          </cell>
          <cell r="BB96">
            <v>1544.1375354353031</v>
          </cell>
        </row>
        <row r="97">
          <cell r="AK97">
            <v>775.49999999999989</v>
          </cell>
          <cell r="AL97">
            <v>704.99999999999989</v>
          </cell>
          <cell r="AM97">
            <v>1621.4999999999995</v>
          </cell>
          <cell r="AP97">
            <v>1550.9999999999998</v>
          </cell>
          <cell r="AQ97">
            <v>338.39999999999992</v>
          </cell>
          <cell r="AR97">
            <v>1544.2857142857138</v>
          </cell>
          <cell r="AU97">
            <v>1783.6499999999996</v>
          </cell>
          <cell r="AV97">
            <v>112.79999999999998</v>
          </cell>
          <cell r="AW97">
            <v>1574.2718446601939</v>
          </cell>
          <cell r="AZ97">
            <v>1628.5499999999997</v>
          </cell>
          <cell r="BA97">
            <v>183.29999999999995</v>
          </cell>
          <cell r="BB97">
            <v>1544.2857142857138</v>
          </cell>
        </row>
        <row r="98">
          <cell r="AK98">
            <v>775.49999999999989</v>
          </cell>
          <cell r="AL98">
            <v>704.99999999999989</v>
          </cell>
          <cell r="AM98">
            <v>1621.4999999999995</v>
          </cell>
          <cell r="AP98">
            <v>1550.9999999999998</v>
          </cell>
          <cell r="AQ98">
            <v>338.39999999999992</v>
          </cell>
          <cell r="AR98">
            <v>1544.2857142857138</v>
          </cell>
          <cell r="AU98">
            <v>1783.6499999999996</v>
          </cell>
          <cell r="AV98">
            <v>112.79999999999998</v>
          </cell>
          <cell r="AW98">
            <v>1574.2718446601939</v>
          </cell>
          <cell r="AZ98">
            <v>1628.5499999999997</v>
          </cell>
          <cell r="BA98">
            <v>183.29999999999995</v>
          </cell>
          <cell r="BB98">
            <v>1544.2857142857138</v>
          </cell>
        </row>
        <row r="99">
          <cell r="AK99">
            <v>775.49999999999989</v>
          </cell>
          <cell r="AL99">
            <v>704.99999999999989</v>
          </cell>
          <cell r="AM99">
            <v>1621.4999999999995</v>
          </cell>
          <cell r="AP99">
            <v>1550.9999999999998</v>
          </cell>
          <cell r="AQ99">
            <v>338.39999999999992</v>
          </cell>
          <cell r="AR99">
            <v>1544.2857142857138</v>
          </cell>
          <cell r="AU99">
            <v>1783.6499999999996</v>
          </cell>
          <cell r="AV99">
            <v>112.79999999999998</v>
          </cell>
          <cell r="AW99">
            <v>1574.2718446601939</v>
          </cell>
          <cell r="AZ99">
            <v>1628.5499999999997</v>
          </cell>
          <cell r="BA99">
            <v>183.29999999999995</v>
          </cell>
          <cell r="BB99">
            <v>1544.2857142857138</v>
          </cell>
        </row>
        <row r="100">
          <cell r="AK100">
            <v>775.49999999999989</v>
          </cell>
          <cell r="AL100">
            <v>704.99999999999989</v>
          </cell>
          <cell r="AM100">
            <v>1621.4999999999995</v>
          </cell>
          <cell r="AP100">
            <v>1550.9999999999998</v>
          </cell>
          <cell r="AQ100">
            <v>338.39999999999992</v>
          </cell>
          <cell r="AR100">
            <v>1544.2857142857138</v>
          </cell>
          <cell r="AU100">
            <v>1783.6499999999996</v>
          </cell>
          <cell r="AV100">
            <v>112.79999999999998</v>
          </cell>
          <cell r="AW100">
            <v>1574.2718446601939</v>
          </cell>
          <cell r="AZ100">
            <v>1628.5499999999997</v>
          </cell>
          <cell r="BA100">
            <v>183.29999999999995</v>
          </cell>
          <cell r="BB100">
            <v>1544.2857142857138</v>
          </cell>
        </row>
        <row r="101">
          <cell r="AK101">
            <v>775.49999999999989</v>
          </cell>
          <cell r="AL101">
            <v>704.99999999999989</v>
          </cell>
          <cell r="AM101">
            <v>1621.4999999999995</v>
          </cell>
          <cell r="AP101">
            <v>1550.9999999999998</v>
          </cell>
          <cell r="AQ101">
            <v>338.39999999999992</v>
          </cell>
          <cell r="AR101">
            <v>1544.2857142857138</v>
          </cell>
          <cell r="AU101">
            <v>1783.6499999999996</v>
          </cell>
          <cell r="AV101">
            <v>112.79999999999998</v>
          </cell>
          <cell r="AW101">
            <v>1574.2718446601939</v>
          </cell>
          <cell r="AZ101">
            <v>1628.5499999999997</v>
          </cell>
          <cell r="BA101">
            <v>183.29999999999995</v>
          </cell>
          <cell r="BB101">
            <v>1544.2857142857138</v>
          </cell>
        </row>
        <row r="102">
          <cell r="AK102">
            <v>775.49999999999989</v>
          </cell>
          <cell r="AL102">
            <v>704.99999999999989</v>
          </cell>
          <cell r="AM102">
            <v>1621.4999999999995</v>
          </cell>
          <cell r="AP102">
            <v>1550.9999999999998</v>
          </cell>
          <cell r="AQ102">
            <v>338.39999999999992</v>
          </cell>
          <cell r="AR102">
            <v>1544.2857142857138</v>
          </cell>
          <cell r="AU102">
            <v>1783.6499999999996</v>
          </cell>
          <cell r="AV102">
            <v>112.79999999999998</v>
          </cell>
          <cell r="AW102">
            <v>1574.2718446601939</v>
          </cell>
          <cell r="AZ102">
            <v>1628.5499999999997</v>
          </cell>
          <cell r="BA102">
            <v>183.29999999999995</v>
          </cell>
          <cell r="BB102">
            <v>1544.2857142857138</v>
          </cell>
        </row>
        <row r="103">
          <cell r="AK103">
            <v>775.49999999999989</v>
          </cell>
          <cell r="AL103">
            <v>704.99999999999989</v>
          </cell>
          <cell r="AM103">
            <v>1621.4999999999995</v>
          </cell>
          <cell r="AP103">
            <v>1550.9999999999998</v>
          </cell>
          <cell r="AQ103">
            <v>338.39999999999992</v>
          </cell>
          <cell r="AR103">
            <v>1544.2857142857138</v>
          </cell>
          <cell r="AU103">
            <v>1783.6499999999996</v>
          </cell>
          <cell r="AV103">
            <v>112.79999999999998</v>
          </cell>
          <cell r="AW103">
            <v>1574.2718446601939</v>
          </cell>
          <cell r="AZ103">
            <v>1628.5499999999997</v>
          </cell>
          <cell r="BA103">
            <v>183.29999999999995</v>
          </cell>
          <cell r="BB103">
            <v>1544.2857142857138</v>
          </cell>
        </row>
        <row r="104">
          <cell r="AK104">
            <v>775.49999999999989</v>
          </cell>
          <cell r="AL104">
            <v>704.99999999999989</v>
          </cell>
          <cell r="AM104">
            <v>1621.4999999999995</v>
          </cell>
          <cell r="AP104">
            <v>1550.9999999999998</v>
          </cell>
          <cell r="AQ104">
            <v>338.39999999999992</v>
          </cell>
          <cell r="AR104">
            <v>1544.2857142857138</v>
          </cell>
          <cell r="AU104">
            <v>1783.6499999999996</v>
          </cell>
          <cell r="AV104">
            <v>112.79999999999998</v>
          </cell>
          <cell r="AW104">
            <v>1574.2718446601939</v>
          </cell>
          <cell r="AZ104">
            <v>1628.5499999999997</v>
          </cell>
          <cell r="BA104">
            <v>183.29999999999995</v>
          </cell>
          <cell r="BB104">
            <v>1544.2857142857138</v>
          </cell>
        </row>
      </sheetData>
      <sheetData sheetId="16">
        <row r="5">
          <cell r="AK5">
            <v>118.5308096722992</v>
          </cell>
          <cell r="AL5">
            <v>85.717195695222017</v>
          </cell>
          <cell r="AM5">
            <v>248.44593439787008</v>
          </cell>
          <cell r="AP5">
            <v>237.0616193445984</v>
          </cell>
          <cell r="AQ5">
            <v>42.858597847611009</v>
          </cell>
          <cell r="AR5">
            <v>236.6151756170191</v>
          </cell>
          <cell r="AU5">
            <v>272.62086224628814</v>
          </cell>
          <cell r="AV5">
            <v>166.74673225086158</v>
          </cell>
          <cell r="AW5">
            <v>241.2096450464758</v>
          </cell>
          <cell r="AZ5">
            <v>248.91470031182831</v>
          </cell>
          <cell r="BA5">
            <v>26.954040052599108</v>
          </cell>
          <cell r="BB5">
            <v>236.6151756170191</v>
          </cell>
        </row>
        <row r="6">
          <cell r="AK6">
            <v>126.60422817111176</v>
          </cell>
          <cell r="AL6">
            <v>91.101455191911114</v>
          </cell>
          <cell r="AM6">
            <v>265.93586552344641</v>
          </cell>
          <cell r="AP6">
            <v>253.20845634222351</v>
          </cell>
          <cell r="AQ6">
            <v>45.550727595955557</v>
          </cell>
          <cell r="AR6">
            <v>253.27225287947275</v>
          </cell>
          <cell r="AU6">
            <v>291.18972479355699</v>
          </cell>
          <cell r="AV6">
            <v>162.7768647914294</v>
          </cell>
          <cell r="AW6">
            <v>258.19016070237512</v>
          </cell>
          <cell r="AZ6">
            <v>265.86887915933471</v>
          </cell>
          <cell r="BA6">
            <v>28.804136568030721</v>
          </cell>
          <cell r="BB6">
            <v>253.27225287947275</v>
          </cell>
        </row>
        <row r="7">
          <cell r="AK7">
            <v>134.67312287822631</v>
          </cell>
          <cell r="AL7">
            <v>96.482237285893476</v>
          </cell>
          <cell r="AM7">
            <v>283.4165720273121</v>
          </cell>
          <cell r="AP7">
            <v>269.34624575645262</v>
          </cell>
          <cell r="AQ7">
            <v>48.241118642946738</v>
          </cell>
          <cell r="AR7">
            <v>269.92054478791624</v>
          </cell>
          <cell r="AU7">
            <v>309.74818261992044</v>
          </cell>
          <cell r="AV7">
            <v>158.79368219969967</v>
          </cell>
          <cell r="AW7">
            <v>275.16172041486612</v>
          </cell>
          <cell r="AZ7">
            <v>282.81355804427523</v>
          </cell>
          <cell r="BA7">
            <v>30.653210804372407</v>
          </cell>
          <cell r="BB7">
            <v>269.92054478791624</v>
          </cell>
        </row>
        <row r="8">
          <cell r="AK8">
            <v>142.74039582759497</v>
          </cell>
          <cell r="AL8">
            <v>101.86169091922268</v>
          </cell>
          <cell r="AM8">
            <v>300.89407383375647</v>
          </cell>
          <cell r="AP8">
            <v>285.48079165518993</v>
          </cell>
          <cell r="AQ8">
            <v>50.930845459611341</v>
          </cell>
          <cell r="AR8">
            <v>286.56578460357758</v>
          </cell>
          <cell r="AU8">
            <v>328.30291040346839</v>
          </cell>
          <cell r="AV8">
            <v>154.80296448908186</v>
          </cell>
          <cell r="AW8">
            <v>292.1301687706374</v>
          </cell>
          <cell r="AZ8">
            <v>299.75483123794942</v>
          </cell>
          <cell r="BA8">
            <v>32.501921115673035</v>
          </cell>
          <cell r="BB8">
            <v>286.56578460357758</v>
          </cell>
        </row>
        <row r="9">
          <cell r="AK9">
            <v>150.80677377832578</v>
          </cell>
          <cell r="AL9">
            <v>107.2403724645872</v>
          </cell>
          <cell r="AM9">
            <v>318.36985575424325</v>
          </cell>
          <cell r="AP9">
            <v>301.61354755665155</v>
          </cell>
          <cell r="AQ9">
            <v>53.620186232293598</v>
          </cell>
          <cell r="AR9">
            <v>303.20938643261263</v>
          </cell>
          <cell r="AU9">
            <v>346.85557969014923</v>
          </cell>
          <cell r="AV9">
            <v>150.80677377832578</v>
          </cell>
          <cell r="AW9">
            <v>309.09694733421674</v>
          </cell>
          <cell r="AZ9">
            <v>316.69422493448411</v>
          </cell>
          <cell r="BA9">
            <v>34.350431805063089</v>
          </cell>
          <cell r="BB9">
            <v>303.20938643261263</v>
          </cell>
        </row>
        <row r="10">
          <cell r="AK10">
            <v>158.87271451645512</v>
          </cell>
          <cell r="AL10">
            <v>112.61863307495553</v>
          </cell>
          <cell r="AM10">
            <v>335.84485220567097</v>
          </cell>
          <cell r="AP10">
            <v>317.74542903291024</v>
          </cell>
          <cell r="AQ10">
            <v>56.309316537477763</v>
          </cell>
          <cell r="AR10">
            <v>319.85224019587707</v>
          </cell>
          <cell r="AU10">
            <v>365.40724338784673</v>
          </cell>
          <cell r="AV10">
            <v>146.80643240128131</v>
          </cell>
          <cell r="AW10">
            <v>326.06296330647666</v>
          </cell>
          <cell r="AZ10">
            <v>333.63270048455576</v>
          </cell>
          <cell r="BA10">
            <v>36.198846345521417</v>
          </cell>
          <cell r="BB10">
            <v>319.85224019587707</v>
          </cell>
        </row>
        <row r="11">
          <cell r="AK11">
            <v>166.93953594348145</v>
          </cell>
          <cell r="AL11">
            <v>117.99742299619571</v>
          </cell>
          <cell r="AM11">
            <v>353.32182908519962</v>
          </cell>
          <cell r="AP11">
            <v>333.87907188696289</v>
          </cell>
          <cell r="AQ11">
            <v>58.998711498097855</v>
          </cell>
          <cell r="AR11">
            <v>336.49698008114251</v>
          </cell>
          <cell r="AU11">
            <v>383.96093267000725</v>
          </cell>
          <cell r="AV11">
            <v>142.80369942153231</v>
          </cell>
          <cell r="AW11">
            <v>343.03090202446572</v>
          </cell>
          <cell r="AZ11">
            <v>350.57302548131105</v>
          </cell>
          <cell r="BA11">
            <v>38.047464517239241</v>
          </cell>
          <cell r="BB11">
            <v>336.49698008114251</v>
          </cell>
        </row>
        <row r="12">
          <cell r="AK12">
            <v>175.00747084273792</v>
          </cell>
          <cell r="AL12">
            <v>123.37691431058917</v>
          </cell>
          <cell r="AM12">
            <v>370.80126963997719</v>
          </cell>
          <cell r="AP12">
            <v>350.01494168547583</v>
          </cell>
          <cell r="AQ12">
            <v>61.688457155294586</v>
          </cell>
          <cell r="AR12">
            <v>353.14406632378785</v>
          </cell>
          <cell r="AU12">
            <v>402.51718293829714</v>
          </cell>
          <cell r="AV12">
            <v>138.79902859941282</v>
          </cell>
          <cell r="AW12">
            <v>360.00123266017209</v>
          </cell>
          <cell r="AZ12">
            <v>367.5156887697496</v>
          </cell>
          <cell r="BA12">
            <v>39.89633913847856</v>
          </cell>
          <cell r="BB12">
            <v>353.14406632378785</v>
          </cell>
        </row>
        <row r="13">
          <cell r="AK13">
            <v>183.76489589687338</v>
          </cell>
          <cell r="AL13">
            <v>129.24124546593293</v>
          </cell>
          <cell r="AM13">
            <v>389.74313085820398</v>
          </cell>
          <cell r="AP13">
            <v>367.52979179374677</v>
          </cell>
          <cell r="AQ13">
            <v>64.620622732966467</v>
          </cell>
          <cell r="AR13">
            <v>371.18393415067044</v>
          </cell>
          <cell r="AU13">
            <v>422.6592605628087</v>
          </cell>
          <cell r="AV13">
            <v>135.29942884714853</v>
          </cell>
          <cell r="AW13">
            <v>378.39138918272226</v>
          </cell>
          <cell r="AZ13">
            <v>385.90628138343419</v>
          </cell>
          <cell r="BA13">
            <v>41.902435053407942</v>
          </cell>
          <cell r="BB13">
            <v>371.18393415067044</v>
          </cell>
        </row>
        <row r="14">
          <cell r="AK14">
            <v>192.65180253670889</v>
          </cell>
          <cell r="AL14">
            <v>135.19424739418164</v>
          </cell>
          <cell r="AM14">
            <v>408.96259836739949</v>
          </cell>
          <cell r="AP14">
            <v>385.30360507341777</v>
          </cell>
          <cell r="AQ14">
            <v>67.597123697090822</v>
          </cell>
          <cell r="AR14">
            <v>389.48818892133289</v>
          </cell>
          <cell r="AU14">
            <v>443.09914583443032</v>
          </cell>
          <cell r="AV14">
            <v>131.81439120932711</v>
          </cell>
          <cell r="AW14">
            <v>397.05106637611601</v>
          </cell>
          <cell r="AZ14">
            <v>404.56878532708862</v>
          </cell>
          <cell r="BA14">
            <v>43.938130403109035</v>
          </cell>
          <cell r="BB14">
            <v>389.48818892133289</v>
          </cell>
        </row>
        <row r="15">
          <cell r="AK15">
            <v>201.61449269057971</v>
          </cell>
          <cell r="AL15">
            <v>141.19802855097836</v>
          </cell>
          <cell r="AM15">
            <v>428.34594238301611</v>
          </cell>
          <cell r="AP15">
            <v>403.22898538115942</v>
          </cell>
          <cell r="AQ15">
            <v>70.599014275489182</v>
          </cell>
          <cell r="AR15">
            <v>407.94851655525343</v>
          </cell>
          <cell r="AU15">
            <v>463.71333318833325</v>
          </cell>
          <cell r="AV15">
            <v>128.3001317121871</v>
          </cell>
          <cell r="AW15">
            <v>415.86984697380211</v>
          </cell>
          <cell r="AZ15">
            <v>423.3904346502174</v>
          </cell>
          <cell r="BA15">
            <v>45.991184780426849</v>
          </cell>
          <cell r="BB15">
            <v>407.94851655525343</v>
          </cell>
        </row>
        <row r="16">
          <cell r="AK16">
            <v>210.61335477234462</v>
          </cell>
          <cell r="AL16">
            <v>147.22486935542537</v>
          </cell>
          <cell r="AM16">
            <v>447.80897762275214</v>
          </cell>
          <cell r="AP16">
            <v>421.22670954468924</v>
          </cell>
          <cell r="AQ16">
            <v>73.612434677712685</v>
          </cell>
          <cell r="AR16">
            <v>426.48474059309723</v>
          </cell>
          <cell r="AU16">
            <v>484.41071597639257</v>
          </cell>
          <cell r="AV16">
            <v>124.73218098167982</v>
          </cell>
          <cell r="AW16">
            <v>434.76599769199231</v>
          </cell>
          <cell r="AZ16">
            <v>442.28804502192372</v>
          </cell>
          <cell r="BA16">
            <v>48.052561525729111</v>
          </cell>
          <cell r="BB16">
            <v>426.48474059309723</v>
          </cell>
        </row>
        <row r="17">
          <cell r="AK17">
            <v>219.70515714750698</v>
          </cell>
          <cell r="AL17">
            <v>153.31450218393007</v>
          </cell>
          <cell r="AM17">
            <v>467.47234371260828</v>
          </cell>
          <cell r="AP17">
            <v>439.41031429501396</v>
          </cell>
          <cell r="AQ17">
            <v>76.657251091965037</v>
          </cell>
          <cell r="AR17">
            <v>445.21175591676979</v>
          </cell>
          <cell r="AU17">
            <v>505.321861439266</v>
          </cell>
          <cell r="AV17">
            <v>121.14583431498049</v>
          </cell>
          <cell r="AW17">
            <v>453.85664438117311</v>
          </cell>
          <cell r="AZ17">
            <v>461.38083000976462</v>
          </cell>
          <cell r="BA17">
            <v>50.135211093628925</v>
          </cell>
          <cell r="BB17">
            <v>445.21175591676979</v>
          </cell>
        </row>
        <row r="18">
          <cell r="AK18">
            <v>228.84874675561306</v>
          </cell>
          <cell r="AL18">
            <v>159.43816590781449</v>
          </cell>
          <cell r="AM18">
            <v>487.248532882071</v>
          </cell>
          <cell r="AP18">
            <v>457.69749351122613</v>
          </cell>
          <cell r="AQ18">
            <v>79.719082953907247</v>
          </cell>
          <cell r="AR18">
            <v>464.04622179244859</v>
          </cell>
          <cell r="AU18">
            <v>526.35211753790998</v>
          </cell>
          <cell r="AV18">
            <v>117.51692400963914</v>
          </cell>
          <cell r="AW18">
            <v>473.05682804084569</v>
          </cell>
          <cell r="AZ18">
            <v>480.58236818678751</v>
          </cell>
          <cell r="BA18">
            <v>52.229744004284058</v>
          </cell>
          <cell r="BB18">
            <v>464.04622179244859</v>
          </cell>
        </row>
        <row r="19">
          <cell r="AK19">
            <v>238.06838594983952</v>
          </cell>
          <cell r="AL19">
            <v>165.61279022597532</v>
          </cell>
          <cell r="AM19">
            <v>507.18917006704942</v>
          </cell>
          <cell r="AP19">
            <v>476.13677189967905</v>
          </cell>
          <cell r="AQ19">
            <v>82.806395112987659</v>
          </cell>
          <cell r="AR19">
            <v>483.03730482576128</v>
          </cell>
          <cell r="AU19">
            <v>547.55728768463075</v>
          </cell>
          <cell r="AV19">
            <v>113.85879328035803</v>
          </cell>
          <cell r="AW19">
            <v>492.41666996800905</v>
          </cell>
          <cell r="AZ19">
            <v>499.94361049466301</v>
          </cell>
          <cell r="BA19">
            <v>54.341696792898148</v>
          </cell>
          <cell r="BB19">
            <v>483.03730482576128</v>
          </cell>
        </row>
        <row r="20">
          <cell r="AK20">
            <v>247.36667941734694</v>
          </cell>
          <cell r="AL20">
            <v>171.84015825070597</v>
          </cell>
          <cell r="AM20">
            <v>527.29984043865829</v>
          </cell>
          <cell r="AP20">
            <v>494.73335883469389</v>
          </cell>
          <cell r="AQ20">
            <v>85.920079125352984</v>
          </cell>
          <cell r="AR20">
            <v>502.19032422729362</v>
          </cell>
          <cell r="AU20">
            <v>568.94336265989784</v>
          </cell>
          <cell r="AV20">
            <v>110.1717143623478</v>
          </cell>
          <cell r="AW20">
            <v>511.94159265889152</v>
          </cell>
          <cell r="AZ20">
            <v>519.47002677642854</v>
          </cell>
          <cell r="BA20">
            <v>56.471664909002165</v>
          </cell>
          <cell r="BB20">
            <v>502.19032422729362</v>
          </cell>
        </row>
        <row r="21">
          <cell r="AK21">
            <v>256.72185326286649</v>
          </cell>
          <cell r="AL21">
            <v>178.10513397098595</v>
          </cell>
          <cell r="AM21">
            <v>547.53414232486693</v>
          </cell>
          <cell r="AP21">
            <v>513.44370652573298</v>
          </cell>
          <cell r="AQ21">
            <v>89.052566985492973</v>
          </cell>
          <cell r="AR21">
            <v>521.46108792844473</v>
          </cell>
          <cell r="AU21">
            <v>590.46026250459272</v>
          </cell>
          <cell r="AV21">
            <v>106.44564647484708</v>
          </cell>
          <cell r="AW21">
            <v>531.58654594647282</v>
          </cell>
          <cell r="AZ21">
            <v>539.11589185201967</v>
          </cell>
          <cell r="BA21">
            <v>58.614677879123306</v>
          </cell>
          <cell r="BB21">
            <v>521.46108792844473</v>
          </cell>
        </row>
        <row r="22">
          <cell r="AK22">
            <v>266.1774702755917</v>
          </cell>
          <cell r="AL22">
            <v>184.43793215946511</v>
          </cell>
          <cell r="AM22">
            <v>567.98499562744371</v>
          </cell>
          <cell r="AP22">
            <v>532.3549405511834</v>
          </cell>
          <cell r="AQ22">
            <v>92.218966079732553</v>
          </cell>
          <cell r="AR22">
            <v>540.9380910737558</v>
          </cell>
          <cell r="AU22">
            <v>612.20818163386082</v>
          </cell>
          <cell r="AV22">
            <v>102.69839404333852</v>
          </cell>
          <cell r="AW22">
            <v>551.4417433276152</v>
          </cell>
          <cell r="AZ22">
            <v>558.97268757874258</v>
          </cell>
          <cell r="BA22">
            <v>60.780682188914639</v>
          </cell>
          <cell r="BB22">
            <v>540.9380910737558</v>
          </cell>
        </row>
        <row r="23">
          <cell r="AK23">
            <v>275.67718611541454</v>
          </cell>
          <cell r="AL23">
            <v>190.79947741321311</v>
          </cell>
          <cell r="AM23">
            <v>588.53221157972723</v>
          </cell>
          <cell r="AP23">
            <v>551.35437223082909</v>
          </cell>
          <cell r="AQ23">
            <v>95.399738706606556</v>
          </cell>
          <cell r="AR23">
            <v>560.50686817116878</v>
          </cell>
          <cell r="AU23">
            <v>634.05752806545343</v>
          </cell>
          <cell r="AV23">
            <v>98.907082041408287</v>
          </cell>
          <cell r="AW23">
            <v>571.39049667934682</v>
          </cell>
          <cell r="AZ23">
            <v>578.92209084237061</v>
          </cell>
          <cell r="BA23">
            <v>62.956812859690729</v>
          </cell>
          <cell r="BB23">
            <v>560.50686817116878</v>
          </cell>
        </row>
        <row r="24">
          <cell r="AK24">
            <v>285.29286003308755</v>
          </cell>
          <cell r="AL24">
            <v>197.23950817102346</v>
          </cell>
          <cell r="AM24">
            <v>609.32919488548316</v>
          </cell>
          <cell r="AP24">
            <v>570.5857200661751</v>
          </cell>
          <cell r="AQ24">
            <v>98.61975408551173</v>
          </cell>
          <cell r="AR24">
            <v>580.31351893855538</v>
          </cell>
          <cell r="AU24">
            <v>656.17357807610119</v>
          </cell>
          <cell r="AV24">
            <v>95.097620011029178</v>
          </cell>
          <cell r="AW24">
            <v>591.58174260726514</v>
          </cell>
          <cell r="AZ24">
            <v>599.1150060694838</v>
          </cell>
          <cell r="BA24">
            <v>65.159480377927395</v>
          </cell>
          <cell r="BB24">
            <v>580.31351893855538</v>
          </cell>
        </row>
        <row r="25">
          <cell r="AK25">
            <v>294.94726486327016</v>
          </cell>
          <cell r="AL25">
            <v>203.70458580484845</v>
          </cell>
          <cell r="AM25">
            <v>630.21106233374985</v>
          </cell>
          <cell r="AP25">
            <v>589.89452972654033</v>
          </cell>
          <cell r="AQ25">
            <v>101.85229290242422</v>
          </cell>
          <cell r="AR25">
            <v>600.20101174642843</v>
          </cell>
          <cell r="AU25">
            <v>678.37870918552119</v>
          </cell>
          <cell r="AV25">
            <v>91.2426790584217</v>
          </cell>
          <cell r="AW25">
            <v>611.85540032402901</v>
          </cell>
          <cell r="AZ25">
            <v>619.38925621286728</v>
          </cell>
          <cell r="BA25">
            <v>67.371047909416021</v>
          </cell>
          <cell r="BB25">
            <v>600.20101174642843</v>
          </cell>
        </row>
        <row r="26">
          <cell r="AK26">
            <v>304.72583162440628</v>
          </cell>
          <cell r="AL26">
            <v>210.25372065460198</v>
          </cell>
          <cell r="AM26">
            <v>651.36034405496616</v>
          </cell>
          <cell r="AP26">
            <v>609.45166324881257</v>
          </cell>
          <cell r="AQ26">
            <v>105.12686032730099</v>
          </cell>
          <cell r="AR26">
            <v>620.3431848142535</v>
          </cell>
          <cell r="AU26">
            <v>700.86941273613422</v>
          </cell>
          <cell r="AV26">
            <v>87.368944731473121</v>
          </cell>
          <cell r="AW26">
            <v>632.38868354851093</v>
          </cell>
          <cell r="AZ26">
            <v>639.92424641125319</v>
          </cell>
          <cell r="BA26">
            <v>69.611029135645254</v>
          </cell>
          <cell r="BB26">
            <v>620.3431848142535</v>
          </cell>
        </row>
        <row r="27">
          <cell r="AK27">
            <v>314.54605653456809</v>
          </cell>
          <cell r="AL27">
            <v>216.829934663285</v>
          </cell>
          <cell r="AM27">
            <v>672.60075127459788</v>
          </cell>
          <cell r="AP27">
            <v>629.09211306913619</v>
          </cell>
          <cell r="AQ27">
            <v>108.4149673316425</v>
          </cell>
          <cell r="AR27">
            <v>640.57214407104561</v>
          </cell>
          <cell r="AU27">
            <v>723.45593002950636</v>
          </cell>
          <cell r="AV27">
            <v>83.450994590803774</v>
          </cell>
          <cell r="AW27">
            <v>653.01043813067758</v>
          </cell>
          <cell r="AZ27">
            <v>660.54671872259303</v>
          </cell>
          <cell r="BA27">
            <v>71.860578675414359</v>
          </cell>
          <cell r="BB27">
            <v>640.57214407104561</v>
          </cell>
        </row>
        <row r="28">
          <cell r="AK28">
            <v>324.49044365068124</v>
          </cell>
          <cell r="AL28">
            <v>223.4901068852374</v>
          </cell>
          <cell r="AM28">
            <v>694.10869734549692</v>
          </cell>
          <cell r="AP28">
            <v>648.98088730136249</v>
          </cell>
          <cell r="AQ28">
            <v>111.7450534426187</v>
          </cell>
          <cell r="AR28">
            <v>661.05590223380648</v>
          </cell>
          <cell r="AU28">
            <v>746.32802039656667</v>
          </cell>
          <cell r="AV28">
            <v>79.510903411094077</v>
          </cell>
          <cell r="AW28">
            <v>673.89193917038529</v>
          </cell>
          <cell r="AZ28">
            <v>681.42993166643066</v>
          </cell>
          <cell r="BA28">
            <v>74.138545072506631</v>
          </cell>
          <cell r="BB28">
            <v>661.05590223380648</v>
          </cell>
        </row>
        <row r="29">
          <cell r="AK29">
            <v>334.48846314906774</v>
          </cell>
          <cell r="AL29">
            <v>230.18560904882077</v>
          </cell>
          <cell r="AM29">
            <v>715.73337813617707</v>
          </cell>
          <cell r="AP29">
            <v>668.97692629813548</v>
          </cell>
          <cell r="AQ29">
            <v>115.09280452441038</v>
          </cell>
          <cell r="AR29">
            <v>681.65083632016865</v>
          </cell>
          <cell r="AU29">
            <v>769.3234652428556</v>
          </cell>
          <cell r="AV29">
            <v>75.529652969144323</v>
          </cell>
          <cell r="AW29">
            <v>694.88677488949224</v>
          </cell>
          <cell r="AZ29">
            <v>702.42577261304223</v>
          </cell>
          <cell r="BA29">
            <v>76.428815504491268</v>
          </cell>
          <cell r="BB29">
            <v>681.65083632016865</v>
          </cell>
        </row>
        <row r="30">
          <cell r="AK30">
            <v>344.60167909292494</v>
          </cell>
          <cell r="AL30">
            <v>236.95880658800706</v>
          </cell>
          <cell r="AM30">
            <v>737.60652904376593</v>
          </cell>
          <cell r="AP30">
            <v>689.20335818584988</v>
          </cell>
          <cell r="AQ30">
            <v>118.47940329400353</v>
          </cell>
          <cell r="AR30">
            <v>702.48240861311035</v>
          </cell>
          <cell r="AU30">
            <v>792.58386191372722</v>
          </cell>
          <cell r="AV30">
            <v>71.521103207965552</v>
          </cell>
          <cell r="AW30">
            <v>716.12284373181149</v>
          </cell>
          <cell r="AZ30">
            <v>723.66352609514229</v>
          </cell>
          <cell r="BA30">
            <v>78.745457067356</v>
          </cell>
          <cell r="BB30">
            <v>702.48240861311035</v>
          </cell>
        </row>
        <row r="31">
          <cell r="AK31">
            <v>354.79018527385995</v>
          </cell>
          <cell r="AL31">
            <v>243.78221319430867</v>
          </cell>
          <cell r="AM31">
            <v>759.64278932869399</v>
          </cell>
          <cell r="AP31">
            <v>709.58037054771989</v>
          </cell>
          <cell r="AQ31">
            <v>121.89110659715433</v>
          </cell>
          <cell r="AR31">
            <v>723.46932317018468</v>
          </cell>
          <cell r="AU31">
            <v>816.01742612987766</v>
          </cell>
          <cell r="AV31">
            <v>67.475434009139008</v>
          </cell>
          <cell r="AW31">
            <v>737.51727119290672</v>
          </cell>
          <cell r="AZ31">
            <v>745.05938907510586</v>
          </cell>
          <cell r="BA31">
            <v>81.079352156142846</v>
          </cell>
          <cell r="BB31">
            <v>723.46932317018468</v>
          </cell>
        </row>
        <row r="32">
          <cell r="AK32">
            <v>365.07530945563474</v>
          </cell>
          <cell r="AL32">
            <v>250.6704719615536</v>
          </cell>
          <cell r="AM32">
            <v>781.88783841496218</v>
          </cell>
          <cell r="AP32">
            <v>730.15061891126948</v>
          </cell>
          <cell r="AQ32">
            <v>125.3352359807768</v>
          </cell>
          <cell r="AR32">
            <v>744.65508420472588</v>
          </cell>
          <cell r="AU32">
            <v>839.67321174795973</v>
          </cell>
          <cell r="AV32">
            <v>63.396311222834782</v>
          </cell>
          <cell r="AW32">
            <v>759.1144062281187</v>
          </cell>
          <cell r="AZ32">
            <v>766.65814985683312</v>
          </cell>
          <cell r="BA32">
            <v>83.435375115110133</v>
          </cell>
          <cell r="BB32">
            <v>744.65508420472588</v>
          </cell>
        </row>
        <row r="33">
          <cell r="AK33">
            <v>375.46760053079709</v>
          </cell>
          <cell r="AL33">
            <v>257.63079022775941</v>
          </cell>
          <cell r="AM33">
            <v>804.36431380769193</v>
          </cell>
          <cell r="AP33">
            <v>750.93520106159417</v>
          </cell>
          <cell r="AQ33">
            <v>128.8153951138797</v>
          </cell>
          <cell r="AR33">
            <v>766.06125124542086</v>
          </cell>
          <cell r="AU33">
            <v>863.57548122083324</v>
          </cell>
          <cell r="AV33">
            <v>59.284357978546907</v>
          </cell>
          <cell r="AW33">
            <v>780.93622699775926</v>
          </cell>
          <cell r="AZ33">
            <v>788.48196111467394</v>
          </cell>
          <cell r="BA33">
            <v>85.815937938081788</v>
          </cell>
          <cell r="BB33">
            <v>766.06125124542086</v>
          </cell>
        </row>
        <row r="34">
          <cell r="AK34">
            <v>385.9277739770713</v>
          </cell>
          <cell r="AL34">
            <v>264.63618786999177</v>
          </cell>
          <cell r="AM34">
            <v>826.98808709372429</v>
          </cell>
          <cell r="AP34">
            <v>771.85554795414259</v>
          </cell>
          <cell r="AQ34">
            <v>132.31809393499589</v>
          </cell>
          <cell r="AR34">
            <v>787.60770199402305</v>
          </cell>
          <cell r="AU34">
            <v>887.63388014726388</v>
          </cell>
          <cell r="AV34">
            <v>55.132539139581617</v>
          </cell>
          <cell r="AW34">
            <v>802.90105543080017</v>
          </cell>
          <cell r="AZ34">
            <v>810.4483253518498</v>
          </cell>
          <cell r="BA34">
            <v>88.212062623330581</v>
          </cell>
          <cell r="BB34">
            <v>787.60770199402305</v>
          </cell>
        </row>
        <row r="35">
          <cell r="AK35">
            <v>394.19205080764254</v>
          </cell>
          <cell r="AL35">
            <v>274.30554279341737</v>
          </cell>
          <cell r="AM35">
            <v>843.76645586098698</v>
          </cell>
          <cell r="AP35">
            <v>788.38410161528509</v>
          </cell>
          <cell r="AQ35">
            <v>136.82699284232223</v>
          </cell>
          <cell r="AR35">
            <v>803.58710081998743</v>
          </cell>
          <cell r="AU35">
            <v>906.64171685757776</v>
          </cell>
          <cell r="AV35">
            <v>56.359689908861291</v>
          </cell>
          <cell r="AW35">
            <v>819.1907338456183</v>
          </cell>
          <cell r="AZ35">
            <v>827.80330669604939</v>
          </cell>
          <cell r="BA35">
            <v>90.240659565055367</v>
          </cell>
          <cell r="BB35">
            <v>803.58710081998743</v>
          </cell>
        </row>
        <row r="36">
          <cell r="AK36">
            <v>402.46429606891405</v>
          </cell>
          <cell r="AL36">
            <v>284.01545446164016</v>
          </cell>
          <cell r="AM36">
            <v>860.55373874897873</v>
          </cell>
          <cell r="AP36">
            <v>804.9285921378281</v>
          </cell>
          <cell r="AQ36">
            <v>141.35331374127713</v>
          </cell>
          <cell r="AR36">
            <v>819.57498928474172</v>
          </cell>
          <cell r="AU36">
            <v>925.66788095850222</v>
          </cell>
          <cell r="AV36">
            <v>57.588387079779572</v>
          </cell>
          <cell r="AW36">
            <v>835.48906674658133</v>
          </cell>
          <cell r="AZ36">
            <v>845.17502174471952</v>
          </cell>
          <cell r="BA36">
            <v>92.272302025555902</v>
          </cell>
          <cell r="BB36">
            <v>819.57498928474172</v>
          </cell>
        </row>
        <row r="37">
          <cell r="AK37">
            <v>410.91712843754925</v>
          </cell>
          <cell r="AL37">
            <v>293.88793025853522</v>
          </cell>
          <cell r="AM37">
            <v>877.71898634260515</v>
          </cell>
          <cell r="AP37">
            <v>821.8342568750985</v>
          </cell>
          <cell r="AQ37">
            <v>145.95776402101751</v>
          </cell>
          <cell r="AR37">
            <v>835.92284413581444</v>
          </cell>
          <cell r="AU37">
            <v>945.10939540636321</v>
          </cell>
          <cell r="AV37">
            <v>58.843332792257058</v>
          </cell>
          <cell r="AW37">
            <v>852.15435567243219</v>
          </cell>
          <cell r="AZ37">
            <v>862.92596971885337</v>
          </cell>
          <cell r="BA37">
            <v>94.346572689261308</v>
          </cell>
          <cell r="BB37">
            <v>835.92284413581444</v>
          </cell>
        </row>
        <row r="38">
          <cell r="AK38">
            <v>419.32849431803339</v>
          </cell>
          <cell r="AL38">
            <v>303.76552344298483</v>
          </cell>
          <cell r="AM38">
            <v>894.78757448966189</v>
          </cell>
          <cell r="AP38">
            <v>838.65698863606679</v>
          </cell>
          <cell r="AQ38">
            <v>150.56204205434904</v>
          </cell>
          <cell r="AR38">
            <v>852.17864237110643</v>
          </cell>
          <cell r="AU38">
            <v>964.45553693147679</v>
          </cell>
          <cell r="AV38">
            <v>60.092744855025266</v>
          </cell>
          <cell r="AW38">
            <v>868.72580047539986</v>
          </cell>
          <cell r="AZ38">
            <v>880.58983806787023</v>
          </cell>
          <cell r="BA38">
            <v>96.412535701469096</v>
          </cell>
          <cell r="BB38">
            <v>852.17864237110643</v>
          </cell>
        </row>
        <row r="39">
          <cell r="AK39">
            <v>427.93161048765563</v>
          </cell>
          <cell r="AL39">
            <v>313.8165143576141</v>
          </cell>
          <cell r="AM39">
            <v>912.25730917911085</v>
          </cell>
          <cell r="AP39">
            <v>855.86322097531126</v>
          </cell>
          <cell r="AQ39">
            <v>155.24960752575413</v>
          </cell>
          <cell r="AR39">
            <v>868.81648493248645</v>
          </cell>
          <cell r="AU39">
            <v>984.24270412160774</v>
          </cell>
          <cell r="AV39">
            <v>61.370037162958361</v>
          </cell>
          <cell r="AW39">
            <v>885.68670794088416</v>
          </cell>
          <cell r="AZ39">
            <v>898.65638202407672</v>
          </cell>
          <cell r="BA39">
            <v>98.523789391343968</v>
          </cell>
          <cell r="BB39">
            <v>868.81648493248645</v>
          </cell>
        </row>
        <row r="40">
          <cell r="AK40">
            <v>436.53478757796341</v>
          </cell>
          <cell r="AL40">
            <v>323.90214772960337</v>
          </cell>
          <cell r="AM40">
            <v>929.71912774238012</v>
          </cell>
          <cell r="AP40">
            <v>873.06957515592683</v>
          </cell>
          <cell r="AQ40">
            <v>159.95167789116218</v>
          </cell>
          <cell r="AR40">
            <v>885.44678832607622</v>
          </cell>
          <cell r="AU40">
            <v>1004.0300114293158</v>
          </cell>
          <cell r="AV40">
            <v>62.64774050737185</v>
          </cell>
          <cell r="AW40">
            <v>902.63992984697086</v>
          </cell>
          <cell r="AZ40">
            <v>916.72305391372322</v>
          </cell>
          <cell r="BA40">
            <v>100.63626400652286</v>
          </cell>
          <cell r="BB40">
            <v>885.44678832607622</v>
          </cell>
        </row>
        <row r="41">
          <cell r="AK41">
            <v>445.28573985643504</v>
          </cell>
          <cell r="AL41">
            <v>334.1317055464076</v>
          </cell>
          <cell r="AM41">
            <v>947.48770210053476</v>
          </cell>
          <cell r="AP41">
            <v>890.57147971287009</v>
          </cell>
          <cell r="AQ41">
            <v>164.72224361606467</v>
          </cell>
          <cell r="AR41">
            <v>902.36924009574727</v>
          </cell>
          <cell r="AU41">
            <v>1024.1572016698005</v>
          </cell>
          <cell r="AV41">
            <v>63.947049859082021</v>
          </cell>
          <cell r="AW41">
            <v>919.89097291314033</v>
          </cell>
          <cell r="AZ41">
            <v>935.10005369851365</v>
          </cell>
          <cell r="BA41">
            <v>102.78400160595906</v>
          </cell>
          <cell r="BB41">
            <v>902.36924009574727</v>
          </cell>
        </row>
        <row r="42">
          <cell r="AK42">
            <v>454.0977005621487</v>
          </cell>
          <cell r="AL42">
            <v>344.44151509306687</v>
          </cell>
          <cell r="AM42">
            <v>965.37807452841992</v>
          </cell>
          <cell r="AP42">
            <v>908.1954011242974</v>
          </cell>
          <cell r="AQ42">
            <v>169.52980820986886</v>
          </cell>
          <cell r="AR42">
            <v>919.40769002706645</v>
          </cell>
          <cell r="AU42">
            <v>1044.424711292942</v>
          </cell>
          <cell r="AV42">
            <v>65.255521414116188</v>
          </cell>
          <cell r="AW42">
            <v>937.26026653244639</v>
          </cell>
          <cell r="AZ42">
            <v>953.60517118051234</v>
          </cell>
          <cell r="BA42">
            <v>104.94702412991882</v>
          </cell>
          <cell r="BB42">
            <v>919.40769002706645</v>
          </cell>
        </row>
        <row r="43">
          <cell r="AK43">
            <v>462.99874435952523</v>
          </cell>
          <cell r="AL43">
            <v>354.85305224635147</v>
          </cell>
          <cell r="AM43">
            <v>983.44988765417406</v>
          </cell>
          <cell r="AP43">
            <v>925.99748871905047</v>
          </cell>
          <cell r="AQ43">
            <v>174.38492853249272</v>
          </cell>
          <cell r="AR43">
            <v>936.61894062302281</v>
          </cell>
          <cell r="AU43">
            <v>1064.897112026908</v>
          </cell>
          <cell r="AV43">
            <v>66.577191707172602</v>
          </cell>
          <cell r="AW43">
            <v>954.80571616910095</v>
          </cell>
          <cell r="AZ43">
            <v>972.29736315500315</v>
          </cell>
          <cell r="BA43">
            <v>107.13182624961277</v>
          </cell>
          <cell r="BB43">
            <v>936.61894062302281</v>
          </cell>
        </row>
        <row r="44">
          <cell r="AK44">
            <v>472.03183123475299</v>
          </cell>
          <cell r="AL44">
            <v>365.4001801500678</v>
          </cell>
          <cell r="AM44">
            <v>1001.7941742032527</v>
          </cell>
          <cell r="AP44">
            <v>944.06366246950597</v>
          </cell>
          <cell r="AQ44">
            <v>179.30417762010762</v>
          </cell>
          <cell r="AR44">
            <v>954.08968971738364</v>
          </cell>
          <cell r="AU44">
            <v>1085.6732118399318</v>
          </cell>
          <cell r="AV44">
            <v>67.918249098525621</v>
          </cell>
          <cell r="AW44">
            <v>972.6157031099541</v>
          </cell>
          <cell r="AZ44">
            <v>991.26684559298133</v>
          </cell>
          <cell r="BA44">
            <v>109.34838104862624</v>
          </cell>
          <cell r="BB44">
            <v>954.08968971738364</v>
          </cell>
        </row>
        <row r="45">
          <cell r="AK45">
            <v>481.08524769537729</v>
          </cell>
          <cell r="AL45">
            <v>375.99712266688351</v>
          </cell>
          <cell r="AM45">
            <v>1020.1736812831051</v>
          </cell>
          <cell r="AP45">
            <v>962.17049539075458</v>
          </cell>
          <cell r="AQ45">
            <v>184.24541401099555</v>
          </cell>
          <cell r="AR45">
            <v>971.59398217438559</v>
          </cell>
          <cell r="AU45">
            <v>1106.4960696993676</v>
          </cell>
          <cell r="AV45">
            <v>69.262627859689061</v>
          </cell>
          <cell r="AW45">
            <v>990.45988474087858</v>
          </cell>
          <cell r="AZ45">
            <v>1010.2790201602922</v>
          </cell>
          <cell r="BA45">
            <v>111.57083403999177</v>
          </cell>
          <cell r="BB45">
            <v>971.59398217438559</v>
          </cell>
        </row>
        <row r="46">
          <cell r="AK46">
            <v>490.35182428755974</v>
          </cell>
          <cell r="AL46">
            <v>386.79500545200511</v>
          </cell>
          <cell r="AM46">
            <v>1038.9972220918223</v>
          </cell>
          <cell r="AP46">
            <v>980.70364857511947</v>
          </cell>
          <cell r="AQ46">
            <v>189.28266224247059</v>
          </cell>
          <cell r="AR46">
            <v>989.52116389697346</v>
          </cell>
          <cell r="AU46">
            <v>1127.8091958613873</v>
          </cell>
          <cell r="AV46">
            <v>70.638094967298812</v>
          </cell>
          <cell r="AW46">
            <v>1008.7351670794391</v>
          </cell>
          <cell r="AZ46">
            <v>1029.7388310038755</v>
          </cell>
          <cell r="BA46">
            <v>113.8439200443845</v>
          </cell>
          <cell r="BB46">
            <v>989.52116389697346</v>
          </cell>
        </row>
        <row r="47">
          <cell r="AK47">
            <v>499.55991660253352</v>
          </cell>
          <cell r="AL47">
            <v>397.58078879953359</v>
          </cell>
          <cell r="AM47">
            <v>1057.6889268757088</v>
          </cell>
          <cell r="AP47">
            <v>999.11983320506704</v>
          </cell>
          <cell r="AQ47">
            <v>194.31158135436473</v>
          </cell>
          <cell r="AR47">
            <v>1007.3227875006751</v>
          </cell>
          <cell r="AU47">
            <v>1148.9878081858269</v>
          </cell>
          <cell r="AV47">
            <v>72.005532806847924</v>
          </cell>
          <cell r="AW47">
            <v>1026.8824532773872</v>
          </cell>
          <cell r="AZ47">
            <v>1049.0758248653203</v>
          </cell>
          <cell r="BA47">
            <v>116.10461510003711</v>
          </cell>
          <cell r="BB47">
            <v>1007.3227875006751</v>
          </cell>
        </row>
        <row r="48">
          <cell r="AK48">
            <v>509.00383308376757</v>
          </cell>
          <cell r="AL48">
            <v>408.58811091077939</v>
          </cell>
          <cell r="AM48">
            <v>1076.8720550275627</v>
          </cell>
          <cell r="AP48">
            <v>1018.0076661675351</v>
          </cell>
          <cell r="AQ48">
            <v>199.44639990221094</v>
          </cell>
          <cell r="AR48">
            <v>1025.5924333595833</v>
          </cell>
          <cell r="AU48">
            <v>1170.7088160926653</v>
          </cell>
          <cell r="AV48">
            <v>73.407355519563751</v>
          </cell>
          <cell r="AW48">
            <v>1045.5068495413227</v>
          </cell>
          <cell r="AZ48">
            <v>1068.9080494759119</v>
          </cell>
          <cell r="BA48">
            <v>118.42129994193776</v>
          </cell>
          <cell r="BB48">
            <v>1025.5924333595833</v>
          </cell>
        </row>
        <row r="49">
          <cell r="AK49">
            <v>518.43743998183072</v>
          </cell>
          <cell r="AL49">
            <v>419.62117625375032</v>
          </cell>
          <cell r="AM49">
            <v>1096.0254603642732</v>
          </cell>
          <cell r="AP49">
            <v>1036.8748799636614</v>
          </cell>
          <cell r="AQ49">
            <v>204.59141926799765</v>
          </cell>
          <cell r="AR49">
            <v>1043.833771775498</v>
          </cell>
          <cell r="AU49">
            <v>1192.4061119582107</v>
          </cell>
          <cell r="AV49">
            <v>74.808086977244031</v>
          </cell>
          <cell r="AW49">
            <v>1064.1023887031777</v>
          </cell>
          <cell r="AZ49">
            <v>1088.7186239618445</v>
          </cell>
          <cell r="BA49">
            <v>120.73677293536596</v>
          </cell>
          <cell r="BB49">
            <v>1043.833771775498</v>
          </cell>
        </row>
        <row r="50">
          <cell r="AK50">
            <v>528.04540544928443</v>
          </cell>
          <cell r="AL50">
            <v>430.8290990155752</v>
          </cell>
          <cell r="AM50">
            <v>1115.5396313796143</v>
          </cell>
          <cell r="AP50">
            <v>1056.0908108985689</v>
          </cell>
          <cell r="AQ50">
            <v>209.8193664036892</v>
          </cell>
          <cell r="AR50">
            <v>1062.4186965520134</v>
          </cell>
          <cell r="AU50">
            <v>1214.5044325333542</v>
          </cell>
          <cell r="AV50">
            <v>76.23436979334042</v>
          </cell>
          <cell r="AW50">
            <v>1083.0481858054507</v>
          </cell>
          <cell r="AZ50">
            <v>1108.8953514434975</v>
          </cell>
          <cell r="BA50">
            <v>123.09402829016433</v>
          </cell>
          <cell r="BB50">
            <v>1062.4186965520134</v>
          </cell>
        </row>
        <row r="51">
          <cell r="AK51">
            <v>537.73251242369213</v>
          </cell>
          <cell r="AL51">
            <v>442.1356213261468</v>
          </cell>
          <cell r="AM51">
            <v>1135.2130817833499</v>
          </cell>
          <cell r="AP51">
            <v>1075.4650248473843</v>
          </cell>
          <cell r="AQ51">
            <v>215.09300496947682</v>
          </cell>
          <cell r="AR51">
            <v>1081.1553159841428</v>
          </cell>
          <cell r="AU51">
            <v>1236.7847785744918</v>
          </cell>
          <cell r="AV51">
            <v>77.67247401675553</v>
          </cell>
          <cell r="AW51">
            <v>1102.148623090631</v>
          </cell>
          <cell r="AZ51">
            <v>1129.2382760897533</v>
          </cell>
          <cell r="BA51">
            <v>125.47091956552815</v>
          </cell>
          <cell r="BB51">
            <v>1081.1553159841428</v>
          </cell>
        </row>
        <row r="52">
          <cell r="AK52">
            <v>547.5068738021605</v>
          </cell>
          <cell r="AL52">
            <v>453.54762965288649</v>
          </cell>
          <cell r="AM52">
            <v>1155.0628886019774</v>
          </cell>
          <cell r="AP52">
            <v>1095.013747604321</v>
          </cell>
          <cell r="AQ52">
            <v>220.41567048551494</v>
          </cell>
          <cell r="AR52">
            <v>1100.0598939066449</v>
          </cell>
          <cell r="AU52">
            <v>1259.2658097449691</v>
          </cell>
          <cell r="AV52">
            <v>79.123574020441254</v>
          </cell>
          <cell r="AW52">
            <v>1121.4202801960944</v>
          </cell>
          <cell r="AZ52">
            <v>1149.764434984537</v>
          </cell>
          <cell r="BA52">
            <v>127.86934730089168</v>
          </cell>
          <cell r="BB52">
            <v>1100.0598939066449</v>
          </cell>
        </row>
        <row r="53">
          <cell r="AK53">
            <v>557.45982144804736</v>
          </cell>
          <cell r="AL53">
            <v>465.14163445665099</v>
          </cell>
          <cell r="AM53">
            <v>1175.2815343904692</v>
          </cell>
          <cell r="AP53">
            <v>1114.9196428960947</v>
          </cell>
          <cell r="AQ53">
            <v>225.82448817895423</v>
          </cell>
          <cell r="AR53">
            <v>1119.3157470385422</v>
          </cell>
          <cell r="AU53">
            <v>1282.1575893305089</v>
          </cell>
          <cell r="AV53">
            <v>80.600878642488368</v>
          </cell>
          <cell r="AW53">
            <v>1141.0500333888051</v>
          </cell>
          <cell r="AZ53">
            <v>1170.6656250408994</v>
          </cell>
          <cell r="BA53">
            <v>130.31067163785565</v>
          </cell>
          <cell r="BB53">
            <v>1119.3157470385422</v>
          </cell>
        </row>
        <row r="54">
          <cell r="AK54">
            <v>567.40293791585179</v>
          </cell>
          <cell r="AL54">
            <v>476.76121072677859</v>
          </cell>
          <cell r="AM54">
            <v>1195.4715987535242</v>
          </cell>
          <cell r="AP54">
            <v>1134.8058758317036</v>
          </cell>
          <cell r="AQ54">
            <v>231.24346149023393</v>
          </cell>
          <cell r="AR54">
            <v>1138.5443797652611</v>
          </cell>
          <cell r="AU54">
            <v>1305.026757206459</v>
          </cell>
          <cell r="AV54">
            <v>82.077154541286745</v>
          </cell>
          <cell r="AW54">
            <v>1160.6520376247809</v>
          </cell>
          <cell r="AZ54">
            <v>1191.5461696232887</v>
          </cell>
          <cell r="BA54">
            <v>132.75087604068983</v>
          </cell>
          <cell r="BB54">
            <v>1138.5443797652611</v>
          </cell>
        </row>
        <row r="55">
          <cell r="AK55">
            <v>577.62406956691405</v>
          </cell>
          <cell r="AL55">
            <v>488.64843649076835</v>
          </cell>
          <cell r="AM55">
            <v>1216.23950051667</v>
          </cell>
          <cell r="AP55">
            <v>1155.2481391338281</v>
          </cell>
          <cell r="AQ55">
            <v>236.78999125103311</v>
          </cell>
          <cell r="AR55">
            <v>1158.3233338253999</v>
          </cell>
          <cell r="AU55">
            <v>1328.5353600039023</v>
          </cell>
          <cell r="AV55">
            <v>83.594042365895021</v>
          </cell>
          <cell r="AW55">
            <v>1180.8150490453106</v>
          </cell>
          <cell r="AZ55">
            <v>1213.0105460905197</v>
          </cell>
          <cell r="BA55">
            <v>135.25731318430223</v>
          </cell>
          <cell r="BB55">
            <v>1158.3233338253999</v>
          </cell>
        </row>
        <row r="56">
          <cell r="AK56">
            <v>586.84531583146111</v>
          </cell>
          <cell r="AL56">
            <v>499.71858795955097</v>
          </cell>
          <cell r="AM56">
            <v>1234.8953578539335</v>
          </cell>
          <cell r="AP56">
            <v>1173.6906316629222</v>
          </cell>
          <cell r="AQ56">
            <v>241.93868235505633</v>
          </cell>
          <cell r="AR56">
            <v>1176.0908170037462</v>
          </cell>
          <cell r="AU56">
            <v>1349.7442264123604</v>
          </cell>
          <cell r="AV56">
            <v>84.966561065168605</v>
          </cell>
          <cell r="AW56">
            <v>1198.9275318970228</v>
          </cell>
          <cell r="AZ56">
            <v>1232.3751632460683</v>
          </cell>
          <cell r="BA56">
            <v>137.53062002921359</v>
          </cell>
          <cell r="BB56">
            <v>1176.0908170037462</v>
          </cell>
        </row>
        <row r="57">
          <cell r="AK57">
            <v>596.22958827308423</v>
          </cell>
          <cell r="AL57">
            <v>510.95068958675222</v>
          </cell>
          <cell r="AM57">
            <v>1253.8888917015772</v>
          </cell>
          <cell r="AP57">
            <v>1192.4591765461685</v>
          </cell>
          <cell r="AQ57">
            <v>247.16426568411495</v>
          </cell>
          <cell r="AR57">
            <v>1194.179896858645</v>
          </cell>
          <cell r="AU57">
            <v>1371.3280530280936</v>
          </cell>
          <cell r="AV57">
            <v>86.362952483192203</v>
          </cell>
          <cell r="AW57">
            <v>1217.3678560209487</v>
          </cell>
          <cell r="AZ57">
            <v>1252.0821353734771</v>
          </cell>
          <cell r="BA57">
            <v>139.84293979495976</v>
          </cell>
          <cell r="BB57">
            <v>1194.179896858645</v>
          </cell>
        </row>
        <row r="58">
          <cell r="AK58">
            <v>605.58111289258954</v>
          </cell>
          <cell r="AL58">
            <v>522.1777260870233</v>
          </cell>
          <cell r="AM58">
            <v>1272.8082073371195</v>
          </cell>
          <cell r="AP58">
            <v>1211.1622257851791</v>
          </cell>
          <cell r="AQ58">
            <v>252.38590094206126</v>
          </cell>
          <cell r="AR58">
            <v>1212.1982927020183</v>
          </cell>
          <cell r="AU58">
            <v>1392.8365596529561</v>
          </cell>
          <cell r="AV58">
            <v>87.754867856291412</v>
          </cell>
          <cell r="AW58">
            <v>1235.7361236282711</v>
          </cell>
          <cell r="AZ58">
            <v>1271.720337074438</v>
          </cell>
          <cell r="BA58">
            <v>142.14838099035634</v>
          </cell>
          <cell r="BB58">
            <v>1212.1982927020183</v>
          </cell>
        </row>
        <row r="59">
          <cell r="AK59">
            <v>615.02882127966143</v>
          </cell>
          <cell r="AL59">
            <v>533.51020828164712</v>
          </cell>
          <cell r="AM59">
            <v>1291.9244470667441</v>
          </cell>
          <cell r="AP59">
            <v>1230.0576425593229</v>
          </cell>
          <cell r="AQ59">
            <v>257.65704465443804</v>
          </cell>
          <cell r="AR59">
            <v>1230.4042353016612</v>
          </cell>
          <cell r="AU59">
            <v>1414.5662889432213</v>
          </cell>
          <cell r="AV59">
            <v>89.160982966578132</v>
          </cell>
          <cell r="AW59">
            <v>1254.2955796764506</v>
          </cell>
          <cell r="AZ59">
            <v>1291.5605246872888</v>
          </cell>
          <cell r="BA59">
            <v>144.4771846438021</v>
          </cell>
          <cell r="BB59">
            <v>1230.4042353016612</v>
          </cell>
        </row>
        <row r="60">
          <cell r="AK60">
            <v>624.53672609260798</v>
          </cell>
          <cell r="AL60">
            <v>544.91742416969066</v>
          </cell>
          <cell r="AM60">
            <v>1311.1618986388671</v>
          </cell>
          <cell r="AP60">
            <v>1249.073452185216</v>
          </cell>
          <cell r="AQ60">
            <v>262.96283203899281</v>
          </cell>
          <cell r="AR60">
            <v>1248.7256177513018</v>
          </cell>
          <cell r="AU60">
            <v>1436.4344700129982</v>
          </cell>
          <cell r="AV60">
            <v>90.576086591208636</v>
          </cell>
          <cell r="AW60">
            <v>1272.9727171251134</v>
          </cell>
          <cell r="AZ60">
            <v>1311.5271247944768</v>
          </cell>
          <cell r="BA60">
            <v>146.82091455510431</v>
          </cell>
          <cell r="BB60">
            <v>1248.7256177513018</v>
          </cell>
        </row>
        <row r="61">
          <cell r="AK61">
            <v>634.04765449820331</v>
          </cell>
          <cell r="AL61">
            <v>556.349329207094</v>
          </cell>
          <cell r="AM61">
            <v>1330.4005698430508</v>
          </cell>
          <cell r="AP61">
            <v>1268.0953089964066</v>
          </cell>
          <cell r="AQ61">
            <v>268.27912317496231</v>
          </cell>
          <cell r="AR61">
            <v>1267.0481617552864</v>
          </cell>
          <cell r="AU61">
            <v>1458.3096053458673</v>
          </cell>
          <cell r="AV61">
            <v>91.991885132398281</v>
          </cell>
          <cell r="AW61">
            <v>1291.6510386825735</v>
          </cell>
          <cell r="AZ61">
            <v>1331.5000744462268</v>
          </cell>
          <cell r="BA61">
            <v>149.16612449755419</v>
          </cell>
          <cell r="BB61">
            <v>1267.0481617552864</v>
          </cell>
        </row>
        <row r="62">
          <cell r="AK62">
            <v>643.7136309470917</v>
          </cell>
          <cell r="AL62">
            <v>567.93934067560542</v>
          </cell>
          <cell r="AM62">
            <v>1349.9594431861865</v>
          </cell>
          <cell r="AP62">
            <v>1287.4272618941834</v>
          </cell>
          <cell r="AQ62">
            <v>273.67025224264921</v>
          </cell>
          <cell r="AR62">
            <v>1285.6756601773204</v>
          </cell>
          <cell r="AU62">
            <v>1480.5413511783106</v>
          </cell>
          <cell r="AV62">
            <v>93.430435577463584</v>
          </cell>
          <cell r="AW62">
            <v>1310.6402361030937</v>
          </cell>
          <cell r="AZ62">
            <v>1351.7986249888925</v>
          </cell>
          <cell r="BA62">
            <v>151.54858054297245</v>
          </cell>
          <cell r="BB62">
            <v>1285.6756601773204</v>
          </cell>
        </row>
        <row r="63">
          <cell r="AK63">
            <v>653.28758285256311</v>
          </cell>
          <cell r="AL63">
            <v>579.46977688052198</v>
          </cell>
          <cell r="AM63">
            <v>1369.3203007813611</v>
          </cell>
          <cell r="AP63">
            <v>1306.5751657051262</v>
          </cell>
          <cell r="AQ63">
            <v>279.03130657431507</v>
          </cell>
          <cell r="AR63">
            <v>1304.1145721727248</v>
          </cell>
          <cell r="AU63">
            <v>1502.5614405608949</v>
          </cell>
          <cell r="AV63">
            <v>94.855880674072722</v>
          </cell>
          <cell r="AW63">
            <v>1329.4371852246222</v>
          </cell>
          <cell r="AZ63">
            <v>1371.9039239903825</v>
          </cell>
          <cell r="BA63">
            <v>153.91012545170554</v>
          </cell>
          <cell r="BB63">
            <v>1304.1145721727248</v>
          </cell>
        </row>
        <row r="64">
          <cell r="AK64">
            <v>663.07257759263939</v>
          </cell>
          <cell r="AL64">
            <v>591.20884571947067</v>
          </cell>
          <cell r="AM64">
            <v>1389.1185284761998</v>
          </cell>
          <cell r="AP64">
            <v>1326.1451551852788</v>
          </cell>
          <cell r="AQ64">
            <v>284.49147463192571</v>
          </cell>
          <cell r="AR64">
            <v>1322.97002712019</v>
          </cell>
          <cell r="AU64">
            <v>1525.0669284630706</v>
          </cell>
          <cell r="AV64">
            <v>96.312217974349849</v>
          </cell>
          <cell r="AW64">
            <v>1348.6587655108735</v>
          </cell>
          <cell r="AZ64">
            <v>1392.4524129445424</v>
          </cell>
          <cell r="BA64">
            <v>156.3221384045217</v>
          </cell>
          <cell r="BB64">
            <v>1322.97002712019</v>
          </cell>
        </row>
        <row r="65">
          <cell r="AK65">
            <v>672.89139372934835</v>
          </cell>
          <cell r="AL65">
            <v>602.9999119497254</v>
          </cell>
          <cell r="AM65">
            <v>1408.9825316211216</v>
          </cell>
          <cell r="AP65">
            <v>1345.7827874586967</v>
          </cell>
          <cell r="AQ65">
            <v>289.97529674524401</v>
          </cell>
          <cell r="AR65">
            <v>1341.8881253534489</v>
          </cell>
          <cell r="AU65">
            <v>1547.6502055775011</v>
          </cell>
          <cell r="AV65">
            <v>97.773721851280982</v>
          </cell>
          <cell r="AW65">
            <v>1367.9442054573994</v>
          </cell>
          <cell r="AZ65">
            <v>1413.0719268316313</v>
          </cell>
          <cell r="BA65">
            <v>158.74288680797332</v>
          </cell>
          <cell r="BB65">
            <v>1341.8881253534489</v>
          </cell>
        </row>
        <row r="66">
          <cell r="AK66">
            <v>682.91265566830862</v>
          </cell>
          <cell r="AL66">
            <v>614.99456641605059</v>
          </cell>
          <cell r="AM66">
            <v>1429.265284814001</v>
          </cell>
          <cell r="AP66">
            <v>1365.8253113366172</v>
          </cell>
          <cell r="AQ66">
            <v>295.5556411416942</v>
          </cell>
          <cell r="AR66">
            <v>1361.2050331561916</v>
          </cell>
          <cell r="AU66">
            <v>1570.6991080371099</v>
          </cell>
          <cell r="AV66">
            <v>99.264899676377098</v>
          </cell>
          <cell r="AW66">
            <v>1387.6361988485446</v>
          </cell>
          <cell r="AZ66">
            <v>1434.116576903448</v>
          </cell>
          <cell r="BA66">
            <v>161.21216789546958</v>
          </cell>
          <cell r="BB66">
            <v>1361.2050331561916</v>
          </cell>
        </row>
        <row r="67">
          <cell r="AK67">
            <v>692.88260475144705</v>
          </cell>
          <cell r="AL67">
            <v>626.96512451563365</v>
          </cell>
          <cell r="AM67">
            <v>1449.4355029124865</v>
          </cell>
          <cell r="AP67">
            <v>1385.7652095028941</v>
          </cell>
          <cell r="AQ67">
            <v>301.12303471360184</v>
          </cell>
          <cell r="AR67">
            <v>1380.4147646785586</v>
          </cell>
          <cell r="AU67">
            <v>1593.6299909283282</v>
          </cell>
          <cell r="AV67">
            <v>100.74887604223744</v>
          </cell>
          <cell r="AW67">
            <v>1407.2189348664917</v>
          </cell>
          <cell r="AZ67">
            <v>1455.0534699780387</v>
          </cell>
          <cell r="BA67">
            <v>163.67010717642287</v>
          </cell>
          <cell r="BB67">
            <v>1380.4147646785586</v>
          </cell>
        </row>
        <row r="68">
          <cell r="AK68">
            <v>702.99126973260263</v>
          </cell>
          <cell r="AL68">
            <v>639.08297248418421</v>
          </cell>
          <cell r="AM68">
            <v>1469.8908367136237</v>
          </cell>
          <cell r="AP68">
            <v>1405.9825394652053</v>
          </cell>
          <cell r="AQ68">
            <v>306.75982679240843</v>
          </cell>
          <cell r="AR68">
            <v>1399.8960349653557</v>
          </cell>
          <cell r="AU68">
            <v>1616.879920384986</v>
          </cell>
          <cell r="AV68">
            <v>102.25327559746947</v>
          </cell>
          <cell r="AW68">
            <v>1427.0784822462365</v>
          </cell>
          <cell r="AZ68">
            <v>1476.2816664384654</v>
          </cell>
          <cell r="BA68">
            <v>166.16157284588789</v>
          </cell>
          <cell r="BB68">
            <v>1399.8960349653557</v>
          </cell>
        </row>
        <row r="69">
          <cell r="AK69">
            <v>705.55022043795373</v>
          </cell>
          <cell r="AL69">
            <v>641.40929130723066</v>
          </cell>
          <cell r="AM69">
            <v>1475.2413700066306</v>
          </cell>
          <cell r="AP69">
            <v>1411.1004408759075</v>
          </cell>
          <cell r="AQ69">
            <v>307.87645982747074</v>
          </cell>
          <cell r="AR69">
            <v>1404.9917809586957</v>
          </cell>
          <cell r="AU69">
            <v>1622.7655070072935</v>
          </cell>
          <cell r="AV69">
            <v>102.62548660915691</v>
          </cell>
          <cell r="AW69">
            <v>1432.273174763719</v>
          </cell>
          <cell r="AZ69">
            <v>1481.6554629197028</v>
          </cell>
          <cell r="BA69">
            <v>166.76641573987999</v>
          </cell>
          <cell r="BB69">
            <v>1404.9917809586957</v>
          </cell>
        </row>
        <row r="70">
          <cell r="AK70">
            <v>708.1442526537752</v>
          </cell>
          <cell r="AL70">
            <v>643.76750241252284</v>
          </cell>
          <cell r="AM70">
            <v>1480.6652555488026</v>
          </cell>
          <cell r="AP70">
            <v>1416.2885053075504</v>
          </cell>
          <cell r="AQ70">
            <v>309.008401158011</v>
          </cell>
          <cell r="AR70">
            <v>1410.1573862369548</v>
          </cell>
          <cell r="AU70">
            <v>1628.731781103683</v>
          </cell>
          <cell r="AV70">
            <v>103.00280038600366</v>
          </cell>
          <cell r="AW70">
            <v>1437.53908305709</v>
          </cell>
          <cell r="AZ70">
            <v>1487.1029305729278</v>
          </cell>
          <cell r="BA70">
            <v>167.37955062725595</v>
          </cell>
          <cell r="BB70">
            <v>1410.1573862369548</v>
          </cell>
        </row>
        <row r="71">
          <cell r="AK71">
            <v>710.72881021585908</v>
          </cell>
          <cell r="AL71">
            <v>646.11710019623558</v>
          </cell>
          <cell r="AM71">
            <v>1486.0693304513418</v>
          </cell>
          <cell r="AP71">
            <v>1421.4576204317182</v>
          </cell>
          <cell r="AQ71">
            <v>310.13620809419308</v>
          </cell>
          <cell r="AR71">
            <v>1415.3041242393731</v>
          </cell>
          <cell r="AU71">
            <v>1634.6762634964759</v>
          </cell>
          <cell r="AV71">
            <v>103.37873603139769</v>
          </cell>
          <cell r="AW71">
            <v>1442.7857577197492</v>
          </cell>
          <cell r="AZ71">
            <v>1492.5305014533042</v>
          </cell>
          <cell r="BA71">
            <v>167.99044605102125</v>
          </cell>
          <cell r="BB71">
            <v>1415.3041242393731</v>
          </cell>
        </row>
        <row r="72">
          <cell r="AK72">
            <v>713.29928660726171</v>
          </cell>
          <cell r="AL72">
            <v>648.45389691569244</v>
          </cell>
          <cell r="AM72">
            <v>1491.4439629060926</v>
          </cell>
          <cell r="AP72">
            <v>1426.5985732145234</v>
          </cell>
          <cell r="AQ72">
            <v>311.25787051953239</v>
          </cell>
          <cell r="AR72">
            <v>1420.4228218153262</v>
          </cell>
          <cell r="AU72">
            <v>1640.588359196702</v>
          </cell>
          <cell r="AV72">
            <v>103.75262350651079</v>
          </cell>
          <cell r="AW72">
            <v>1448.0038474816433</v>
          </cell>
          <cell r="AZ72">
            <v>1497.9285018752496</v>
          </cell>
          <cell r="BA72">
            <v>168.59801319808003</v>
          </cell>
          <cell r="BB72">
            <v>1420.4228218153262</v>
          </cell>
        </row>
        <row r="73">
          <cell r="AK73">
            <v>715.90952853309295</v>
          </cell>
          <cell r="AL73">
            <v>650.82684412099354</v>
          </cell>
          <cell r="AM73">
            <v>1496.9017414782852</v>
          </cell>
          <cell r="AP73">
            <v>1431.8190570661859</v>
          </cell>
          <cell r="AQ73">
            <v>312.3968851780769</v>
          </cell>
          <cell r="AR73">
            <v>1425.6207061697953</v>
          </cell>
          <cell r="AU73">
            <v>1646.5919156261136</v>
          </cell>
          <cell r="AV73">
            <v>104.13229505935897</v>
          </cell>
          <cell r="AW73">
            <v>1453.302661629403</v>
          </cell>
          <cell r="AZ73">
            <v>1503.4100099194952</v>
          </cell>
          <cell r="BA73">
            <v>169.21497947145832</v>
          </cell>
          <cell r="BB73">
            <v>1425.6207061697953</v>
          </cell>
        </row>
        <row r="74">
          <cell r="AK74">
            <v>718.45688827741742</v>
          </cell>
          <cell r="AL74">
            <v>653.14262570674305</v>
          </cell>
          <cell r="AM74">
            <v>1502.228039125509</v>
          </cell>
          <cell r="AP74">
            <v>1436.9137765548348</v>
          </cell>
          <cell r="AQ74">
            <v>313.50846033923671</v>
          </cell>
          <cell r="AR74">
            <v>1430.6933705957229</v>
          </cell>
          <cell r="AU74">
            <v>1652.4508430380599</v>
          </cell>
          <cell r="AV74">
            <v>104.5028201130789</v>
          </cell>
          <cell r="AW74">
            <v>1458.4738243936981</v>
          </cell>
          <cell r="AZ74">
            <v>1508.7594653825765</v>
          </cell>
          <cell r="BA74">
            <v>169.8170826837532</v>
          </cell>
          <cell r="BB74">
            <v>1430.6933705957229</v>
          </cell>
        </row>
        <row r="75">
          <cell r="AK75">
            <v>721.09281047860304</v>
          </cell>
          <cell r="AL75">
            <v>655.53891861691181</v>
          </cell>
          <cell r="AM75">
            <v>1507.7395128188973</v>
          </cell>
          <cell r="AP75">
            <v>1442.1856209572061</v>
          </cell>
          <cell r="AQ75">
            <v>314.65868093611766</v>
          </cell>
          <cell r="AR75">
            <v>1435.9423931608544</v>
          </cell>
          <cell r="AU75">
            <v>1658.5134641007869</v>
          </cell>
          <cell r="AV75">
            <v>104.88622697870589</v>
          </cell>
          <cell r="AW75">
            <v>1463.8247697270847</v>
          </cell>
          <cell r="AZ75">
            <v>1514.2949020050662</v>
          </cell>
          <cell r="BA75">
            <v>170.44011884039708</v>
          </cell>
          <cell r="BB75">
            <v>1435.9423931608544</v>
          </cell>
        </row>
        <row r="76">
          <cell r="AK76">
            <v>723.6174786645031</v>
          </cell>
          <cell r="AL76">
            <v>657.83407151318465</v>
          </cell>
          <cell r="AM76">
            <v>1513.0183644803246</v>
          </cell>
          <cell r="AP76">
            <v>1447.2349573290062</v>
          </cell>
          <cell r="AQ76">
            <v>315.76035432632864</v>
          </cell>
          <cell r="AR76">
            <v>1440.9698709336424</v>
          </cell>
          <cell r="AU76">
            <v>1664.3202009283571</v>
          </cell>
          <cell r="AV76">
            <v>105.25345144210954</v>
          </cell>
          <cell r="AW76">
            <v>1468.9498684274995</v>
          </cell>
          <cell r="AZ76">
            <v>1519.5967051954565</v>
          </cell>
          <cell r="BA76">
            <v>171.03685859342801</v>
          </cell>
          <cell r="BB76">
            <v>1440.9698709336424</v>
          </cell>
        </row>
        <row r="77">
          <cell r="AK77">
            <v>726.27900929183386</v>
          </cell>
          <cell r="AL77">
            <v>660.25364481075815</v>
          </cell>
          <cell r="AM77">
            <v>1518.5833830647437</v>
          </cell>
          <cell r="AP77">
            <v>1452.5580185836677</v>
          </cell>
          <cell r="AQ77">
            <v>316.92174950916387</v>
          </cell>
          <cell r="AR77">
            <v>1446.2698886330891</v>
          </cell>
          <cell r="AU77">
            <v>1670.4417213712179</v>
          </cell>
          <cell r="AV77">
            <v>105.6405831697213</v>
          </cell>
          <cell r="AW77">
            <v>1474.352799091984</v>
          </cell>
          <cell r="AZ77">
            <v>1525.1859195128511</v>
          </cell>
          <cell r="BA77">
            <v>171.66594765079711</v>
          </cell>
          <cell r="BB77">
            <v>1446.2698886330891</v>
          </cell>
        </row>
        <row r="78">
          <cell r="AK78">
            <v>728.78139774570673</v>
          </cell>
          <cell r="AL78">
            <v>662.52854340518797</v>
          </cell>
          <cell r="AM78">
            <v>1523.8156498319322</v>
          </cell>
          <cell r="AP78">
            <v>1457.5627954914135</v>
          </cell>
          <cell r="AQ78">
            <v>318.01370083449024</v>
          </cell>
          <cell r="AR78">
            <v>1451.2529998399355</v>
          </cell>
          <cell r="AU78">
            <v>1676.1972148151256</v>
          </cell>
          <cell r="AV78">
            <v>106.00456694483007</v>
          </cell>
          <cell r="AW78">
            <v>1479.43266973974</v>
          </cell>
          <cell r="AZ78">
            <v>1530.4409352659843</v>
          </cell>
          <cell r="BA78">
            <v>172.25742128534887</v>
          </cell>
          <cell r="BB78">
            <v>1451.2529998399355</v>
          </cell>
        </row>
        <row r="79">
          <cell r="AK79">
            <v>731.46339128352497</v>
          </cell>
          <cell r="AL79">
            <v>664.96671934865901</v>
          </cell>
          <cell r="AM79">
            <v>1529.4234545019158</v>
          </cell>
          <cell r="AP79">
            <v>1462.9267825670499</v>
          </cell>
          <cell r="AQ79">
            <v>319.18402528735635</v>
          </cell>
          <cell r="AR79">
            <v>1456.5937661923006</v>
          </cell>
          <cell r="AU79">
            <v>1682.3657999521074</v>
          </cell>
          <cell r="AV79">
            <v>106.39467509578544</v>
          </cell>
          <cell r="AW79">
            <v>1484.877140293122</v>
          </cell>
          <cell r="AZ79">
            <v>1536.0731216954023</v>
          </cell>
          <cell r="BA79">
            <v>172.89134703065136</v>
          </cell>
          <cell r="BB79">
            <v>1456.5937661923006</v>
          </cell>
        </row>
        <row r="80">
          <cell r="AK80">
            <v>733.94891695488514</v>
          </cell>
          <cell r="AL80">
            <v>667.22628814080463</v>
          </cell>
          <cell r="AM80">
            <v>1534.6204627238508</v>
          </cell>
          <cell r="AP80">
            <v>1467.8978339097703</v>
          </cell>
          <cell r="AQ80">
            <v>320.26861830758622</v>
          </cell>
          <cell r="AR80">
            <v>1461.5432978322387</v>
          </cell>
          <cell r="AU80">
            <v>1688.0825089962357</v>
          </cell>
          <cell r="AV80">
            <v>106.75620610252875</v>
          </cell>
          <cell r="AW80">
            <v>1489.9227793435443</v>
          </cell>
          <cell r="AZ80">
            <v>1541.2927256052587</v>
          </cell>
          <cell r="BA80">
            <v>173.4788349166092</v>
          </cell>
          <cell r="BB80">
            <v>1461.5432978322387</v>
          </cell>
        </row>
        <row r="81">
          <cell r="AK81">
            <v>736.60745963559725</v>
          </cell>
          <cell r="AL81">
            <v>669.6431451232703</v>
          </cell>
          <cell r="AM81">
            <v>1540.1792337835216</v>
          </cell>
          <cell r="AP81">
            <v>1473.2149192711945</v>
          </cell>
          <cell r="AQ81">
            <v>321.42870965916973</v>
          </cell>
          <cell r="AR81">
            <v>1466.8373655081157</v>
          </cell>
          <cell r="AU81">
            <v>1694.1971571618737</v>
          </cell>
          <cell r="AV81">
            <v>107.14290321972325</v>
          </cell>
          <cell r="AW81">
            <v>1495.3196444500209</v>
          </cell>
          <cell r="AZ81">
            <v>1546.8756652347543</v>
          </cell>
          <cell r="BA81">
            <v>174.10721773205026</v>
          </cell>
          <cell r="BB81">
            <v>1466.8373655081157</v>
          </cell>
        </row>
        <row r="82">
          <cell r="AK82">
            <v>739.1202498052819</v>
          </cell>
          <cell r="AL82">
            <v>671.92749982298346</v>
          </cell>
          <cell r="AM82">
            <v>1545.433249592862</v>
          </cell>
          <cell r="AP82">
            <v>1478.2404996105638</v>
          </cell>
          <cell r="AQ82">
            <v>322.52519991503209</v>
          </cell>
          <cell r="AR82">
            <v>1471.84119008844</v>
          </cell>
          <cell r="AU82">
            <v>1699.9765745521483</v>
          </cell>
          <cell r="AV82">
            <v>107.50839997167736</v>
          </cell>
          <cell r="AW82">
            <v>1500.4206306726815</v>
          </cell>
          <cell r="AZ82">
            <v>1552.1525245910918</v>
          </cell>
          <cell r="BA82">
            <v>174.70114995397572</v>
          </cell>
          <cell r="BB82">
            <v>1471.84119008844</v>
          </cell>
        </row>
        <row r="83">
          <cell r="AK83">
            <v>741.75575690275832</v>
          </cell>
          <cell r="AL83">
            <v>674.32341536614388</v>
          </cell>
          <cell r="AM83">
            <v>1550.943855342131</v>
          </cell>
          <cell r="AP83">
            <v>1483.5115138055166</v>
          </cell>
          <cell r="AQ83">
            <v>323.67523937574907</v>
          </cell>
          <cell r="AR83">
            <v>1477.0893860401247</v>
          </cell>
          <cell r="AU83">
            <v>1706.0382408763442</v>
          </cell>
          <cell r="AV83">
            <v>107.89174645858303</v>
          </cell>
          <cell r="AW83">
            <v>1505.7707333418748</v>
          </cell>
          <cell r="AZ83">
            <v>1557.6870894957924</v>
          </cell>
          <cell r="BA83">
            <v>175.32408799519743</v>
          </cell>
          <cell r="BB83">
            <v>1477.0893860401247</v>
          </cell>
        </row>
        <row r="84">
          <cell r="AK84">
            <v>744.29556093080816</v>
          </cell>
          <cell r="AL84">
            <v>676.63232811891646</v>
          </cell>
          <cell r="AM84">
            <v>1556.254354673508</v>
          </cell>
          <cell r="AP84">
            <v>1488.5911218616163</v>
          </cell>
          <cell r="AQ84">
            <v>324.78351749707991</v>
          </cell>
          <cell r="AR84">
            <v>1482.1470044509599</v>
          </cell>
          <cell r="AU84">
            <v>1711.8797901408586</v>
          </cell>
          <cell r="AV84">
            <v>108.26117249902664</v>
          </cell>
          <cell r="AW84">
            <v>1510.9265579354446</v>
          </cell>
          <cell r="AZ84">
            <v>1563.020677954697</v>
          </cell>
          <cell r="BA84">
            <v>175.92440531091827</v>
          </cell>
          <cell r="BB84">
            <v>1482.1470044509599</v>
          </cell>
        </row>
        <row r="85">
          <cell r="AK85">
            <v>746.90843567937452</v>
          </cell>
          <cell r="AL85">
            <v>679.00766879943137</v>
          </cell>
          <cell r="AM85">
            <v>1561.7176382386922</v>
          </cell>
          <cell r="AP85">
            <v>1493.816871358749</v>
          </cell>
          <cell r="AQ85">
            <v>325.92368102372706</v>
          </cell>
          <cell r="AR85">
            <v>1487.3501316558973</v>
          </cell>
          <cell r="AU85">
            <v>1717.8894020625614</v>
          </cell>
          <cell r="AV85">
            <v>108.64122700790902</v>
          </cell>
          <cell r="AW85">
            <v>1516.2307167365943</v>
          </cell>
          <cell r="AZ85">
            <v>1568.5077149266865</v>
          </cell>
          <cell r="BA85">
            <v>176.54199388785216</v>
          </cell>
          <cell r="BB85">
            <v>1487.3501316558973</v>
          </cell>
        </row>
        <row r="86">
          <cell r="AK86">
            <v>749.47497378024605</v>
          </cell>
          <cell r="AL86">
            <v>681.34088525476909</v>
          </cell>
          <cell r="AM86">
            <v>1567.084036085969</v>
          </cell>
          <cell r="AP86">
            <v>1498.9499475604921</v>
          </cell>
          <cell r="AQ86">
            <v>327.04362492228915</v>
          </cell>
          <cell r="AR86">
            <v>1492.4609867485417</v>
          </cell>
          <cell r="AU86">
            <v>1723.7924396945659</v>
          </cell>
          <cell r="AV86">
            <v>109.01454164076306</v>
          </cell>
          <cell r="AW86">
            <v>1521.4408117339503</v>
          </cell>
          <cell r="AZ86">
            <v>1573.8974449385166</v>
          </cell>
          <cell r="BA86">
            <v>177.14863016623997</v>
          </cell>
          <cell r="BB86">
            <v>1492.4609867485417</v>
          </cell>
        </row>
        <row r="87">
          <cell r="AK87">
            <v>752.06560797147768</v>
          </cell>
          <cell r="AL87">
            <v>683.69600724679788</v>
          </cell>
          <cell r="AM87">
            <v>1572.5008166676353</v>
          </cell>
          <cell r="AP87">
            <v>1504.1312159429554</v>
          </cell>
          <cell r="AQ87">
            <v>328.17408347846299</v>
          </cell>
          <cell r="AR87">
            <v>1497.6198253977477</v>
          </cell>
          <cell r="AU87">
            <v>1729.7508983343987</v>
          </cell>
          <cell r="AV87">
            <v>109.39136115948767</v>
          </cell>
          <cell r="AW87">
            <v>1526.6998220074126</v>
          </cell>
          <cell r="AZ87">
            <v>1579.3377767401032</v>
          </cell>
          <cell r="BA87">
            <v>177.76096188416744</v>
          </cell>
          <cell r="BB87">
            <v>1497.6198253977477</v>
          </cell>
        </row>
        <row r="88">
          <cell r="AK88">
            <v>754.65857716377457</v>
          </cell>
          <cell r="AL88">
            <v>686.05325196706781</v>
          </cell>
          <cell r="AM88">
            <v>1577.922479524256</v>
          </cell>
          <cell r="AP88">
            <v>1509.3171543275491</v>
          </cell>
          <cell r="AQ88">
            <v>329.30556094419256</v>
          </cell>
          <cell r="AR88">
            <v>1502.7833138326246</v>
          </cell>
          <cell r="AU88">
            <v>1735.7147274766814</v>
          </cell>
          <cell r="AV88">
            <v>109.76852031473085</v>
          </cell>
          <cell r="AW88">
            <v>1531.9635723536464</v>
          </cell>
          <cell r="AZ88">
            <v>1584.7830120439266</v>
          </cell>
          <cell r="BA88">
            <v>178.37384551143762</v>
          </cell>
          <cell r="BB88">
            <v>1502.7833138326246</v>
          </cell>
        </row>
        <row r="89">
          <cell r="AK89">
            <v>757.22735169223779</v>
          </cell>
          <cell r="AL89">
            <v>688.38850153839803</v>
          </cell>
          <cell r="AM89">
            <v>1583.2935535383156</v>
          </cell>
          <cell r="AP89">
            <v>1514.4547033844756</v>
          </cell>
          <cell r="AQ89">
            <v>330.42648073843105</v>
          </cell>
          <cell r="AR89">
            <v>1507.8986224174432</v>
          </cell>
          <cell r="AU89">
            <v>1741.6229088921471</v>
          </cell>
          <cell r="AV89">
            <v>110.14216024614369</v>
          </cell>
          <cell r="AW89">
            <v>1537.1782073187528</v>
          </cell>
          <cell r="AZ89">
            <v>1590.1774385536994</v>
          </cell>
          <cell r="BA89">
            <v>178.98101039998349</v>
          </cell>
          <cell r="BB89">
            <v>1507.8986224174432</v>
          </cell>
        </row>
        <row r="90">
          <cell r="AK90">
            <v>759.84643082155071</v>
          </cell>
          <cell r="AL90">
            <v>690.76948256504613</v>
          </cell>
          <cell r="AM90">
            <v>1588.7698098996061</v>
          </cell>
          <cell r="AP90">
            <v>1519.6928616431014</v>
          </cell>
          <cell r="AQ90">
            <v>331.56935163122216</v>
          </cell>
          <cell r="AR90">
            <v>1513.1141046662915</v>
          </cell>
          <cell r="AU90">
            <v>1747.6467908895668</v>
          </cell>
          <cell r="AV90">
            <v>110.52311721040738</v>
          </cell>
          <cell r="AW90">
            <v>1542.4949610675787</v>
          </cell>
          <cell r="AZ90">
            <v>1595.6775047252565</v>
          </cell>
          <cell r="BA90">
            <v>179.60006546691199</v>
          </cell>
          <cell r="BB90">
            <v>1513.1141046662915</v>
          </cell>
        </row>
        <row r="91">
          <cell r="AK91">
            <v>762.39371618565258</v>
          </cell>
          <cell r="AL91">
            <v>693.08519653241137</v>
          </cell>
          <cell r="AM91">
            <v>1594.0959520245462</v>
          </cell>
          <cell r="AP91">
            <v>1524.7874323713052</v>
          </cell>
          <cell r="AQ91">
            <v>332.68089433555747</v>
          </cell>
          <cell r="AR91">
            <v>1518.1866209757582</v>
          </cell>
          <cell r="AU91">
            <v>1753.5055472270008</v>
          </cell>
          <cell r="AV91">
            <v>110.89363144518583</v>
          </cell>
          <cell r="AW91">
            <v>1547.6659728393652</v>
          </cell>
          <cell r="AZ91">
            <v>1601.0268039898704</v>
          </cell>
          <cell r="BA91">
            <v>180.20215109842695</v>
          </cell>
          <cell r="BB91">
            <v>1518.1866209757582</v>
          </cell>
        </row>
        <row r="92">
          <cell r="AK92">
            <v>765.03857015887729</v>
          </cell>
          <cell r="AL92">
            <v>695.48960923534298</v>
          </cell>
          <cell r="AM92">
            <v>1599.6261012412888</v>
          </cell>
          <cell r="AP92">
            <v>1530.0771403177546</v>
          </cell>
          <cell r="AQ92">
            <v>333.83501243296462</v>
          </cell>
          <cell r="AR92">
            <v>1523.4534297536084</v>
          </cell>
          <cell r="AU92">
            <v>1759.5887113654178</v>
          </cell>
          <cell r="AV92">
            <v>111.27833747765487</v>
          </cell>
          <cell r="AW92">
            <v>1553.0350497488241</v>
          </cell>
          <cell r="AZ92">
            <v>1606.5809973336422</v>
          </cell>
          <cell r="BA92">
            <v>180.82729840118918</v>
          </cell>
          <cell r="BB92">
            <v>1523.4534297536084</v>
          </cell>
        </row>
        <row r="93">
          <cell r="AK93">
            <v>767.56472692211878</v>
          </cell>
          <cell r="AL93">
            <v>697.78611538374435</v>
          </cell>
          <cell r="AM93">
            <v>1604.908065382612</v>
          </cell>
          <cell r="AP93">
            <v>1535.1294538442376</v>
          </cell>
          <cell r="AQ93">
            <v>334.9373353841973</v>
          </cell>
          <cell r="AR93">
            <v>1528.4838717929638</v>
          </cell>
          <cell r="AU93">
            <v>1765.3988719208733</v>
          </cell>
          <cell r="AV93">
            <v>111.64577846139909</v>
          </cell>
          <cell r="AW93">
            <v>1558.1631702743805</v>
          </cell>
          <cell r="AZ93">
            <v>1611.8859265364495</v>
          </cell>
          <cell r="BA93">
            <v>181.42438999977352</v>
          </cell>
          <cell r="BB93">
            <v>1528.4838717929638</v>
          </cell>
        </row>
        <row r="94">
          <cell r="AK94">
            <v>770.23501027107477</v>
          </cell>
          <cell r="AL94">
            <v>700.21364570097705</v>
          </cell>
          <cell r="AM94">
            <v>1610.4913851122474</v>
          </cell>
          <cell r="AP94">
            <v>1540.4700205421495</v>
          </cell>
          <cell r="AQ94">
            <v>336.10254993646902</v>
          </cell>
          <cell r="AR94">
            <v>1533.8013191545213</v>
          </cell>
          <cell r="AU94">
            <v>1771.5405236234722</v>
          </cell>
          <cell r="AV94">
            <v>112.03418331215633</v>
          </cell>
          <cell r="AW94">
            <v>1563.5838690410169</v>
          </cell>
          <cell r="AZ94">
            <v>1617.4935215692572</v>
          </cell>
          <cell r="BA94">
            <v>182.05554788225405</v>
          </cell>
          <cell r="BB94">
            <v>1533.8013191545213</v>
          </cell>
        </row>
        <row r="95">
          <cell r="AK95">
            <v>772.74038948827445</v>
          </cell>
          <cell r="AL95">
            <v>702.49126317115861</v>
          </cell>
          <cell r="AM95">
            <v>1615.7299052936648</v>
          </cell>
          <cell r="AP95">
            <v>1545.4807789765489</v>
          </cell>
          <cell r="AQ95">
            <v>337.19580632215616</v>
          </cell>
          <cell r="AR95">
            <v>1538.7903859939663</v>
          </cell>
          <cell r="AU95">
            <v>1777.3028958230313</v>
          </cell>
          <cell r="AV95">
            <v>112.39860210738539</v>
          </cell>
          <cell r="AW95">
            <v>1568.6698109647232</v>
          </cell>
          <cell r="AZ95">
            <v>1622.7548179253763</v>
          </cell>
          <cell r="BA95">
            <v>182.64772842450125</v>
          </cell>
          <cell r="BB95">
            <v>1538.7903859939663</v>
          </cell>
        </row>
        <row r="96">
          <cell r="AK96">
            <v>775.4255884468588</v>
          </cell>
          <cell r="AL96">
            <v>704.93235313350795</v>
          </cell>
          <cell r="AM96">
            <v>1621.3444122070684</v>
          </cell>
          <cell r="AP96">
            <v>1550.8511768937176</v>
          </cell>
          <cell r="AQ96">
            <v>338.36752950408385</v>
          </cell>
          <cell r="AR96">
            <v>1544.1375354353031</v>
          </cell>
          <cell r="AU96">
            <v>1783.4788534277752</v>
          </cell>
          <cell r="AV96">
            <v>112.78917650136128</v>
          </cell>
          <cell r="AW96">
            <v>1574.1207885505519</v>
          </cell>
          <cell r="AZ96">
            <v>1628.3937357384034</v>
          </cell>
          <cell r="BA96">
            <v>183.28241181471208</v>
          </cell>
          <cell r="BB96">
            <v>1544.1375354353031</v>
          </cell>
        </row>
        <row r="97">
          <cell r="AK97">
            <v>775.49999999999989</v>
          </cell>
          <cell r="AL97">
            <v>704.99999999999989</v>
          </cell>
          <cell r="AM97">
            <v>1621.4999999999995</v>
          </cell>
          <cell r="AP97">
            <v>1550.9999999999998</v>
          </cell>
          <cell r="AQ97">
            <v>338.39999999999992</v>
          </cell>
          <cell r="AR97">
            <v>1544.2857142857138</v>
          </cell>
          <cell r="AU97">
            <v>1783.6499999999996</v>
          </cell>
          <cell r="AV97">
            <v>112.79999999999998</v>
          </cell>
          <cell r="AW97">
            <v>1574.2718446601939</v>
          </cell>
          <cell r="AZ97">
            <v>1628.5499999999997</v>
          </cell>
          <cell r="BA97">
            <v>183.29999999999995</v>
          </cell>
          <cell r="BB97">
            <v>1544.2857142857138</v>
          </cell>
        </row>
        <row r="98">
          <cell r="AK98">
            <v>775.49999999999989</v>
          </cell>
          <cell r="AL98">
            <v>704.99999999999989</v>
          </cell>
          <cell r="AM98">
            <v>1621.4999999999995</v>
          </cell>
          <cell r="AP98">
            <v>1550.9999999999998</v>
          </cell>
          <cell r="AQ98">
            <v>338.39999999999992</v>
          </cell>
          <cell r="AR98">
            <v>1544.2857142857138</v>
          </cell>
          <cell r="AU98">
            <v>1783.6499999999996</v>
          </cell>
          <cell r="AV98">
            <v>112.79999999999998</v>
          </cell>
          <cell r="AW98">
            <v>1574.2718446601939</v>
          </cell>
          <cell r="AZ98">
            <v>1628.5499999999997</v>
          </cell>
          <cell r="BA98">
            <v>183.29999999999995</v>
          </cell>
          <cell r="BB98">
            <v>1544.2857142857138</v>
          </cell>
        </row>
        <row r="99">
          <cell r="AK99">
            <v>775.49999999999989</v>
          </cell>
          <cell r="AL99">
            <v>704.99999999999989</v>
          </cell>
          <cell r="AM99">
            <v>1621.4999999999995</v>
          </cell>
          <cell r="AP99">
            <v>1550.9999999999998</v>
          </cell>
          <cell r="AQ99">
            <v>338.39999999999992</v>
          </cell>
          <cell r="AR99">
            <v>1544.2857142857138</v>
          </cell>
          <cell r="AU99">
            <v>1783.6499999999996</v>
          </cell>
          <cell r="AV99">
            <v>112.79999999999998</v>
          </cell>
          <cell r="AW99">
            <v>1574.2718446601939</v>
          </cell>
          <cell r="AZ99">
            <v>1628.5499999999997</v>
          </cell>
          <cell r="BA99">
            <v>183.29999999999995</v>
          </cell>
          <cell r="BB99">
            <v>1544.2857142857138</v>
          </cell>
        </row>
        <row r="100">
          <cell r="AK100">
            <v>775.49999999999989</v>
          </cell>
          <cell r="AL100">
            <v>704.99999999999989</v>
          </cell>
          <cell r="AM100">
            <v>1621.4999999999995</v>
          </cell>
          <cell r="AP100">
            <v>1550.9999999999998</v>
          </cell>
          <cell r="AQ100">
            <v>338.39999999999992</v>
          </cell>
          <cell r="AR100">
            <v>1544.2857142857138</v>
          </cell>
          <cell r="AU100">
            <v>1783.6499999999996</v>
          </cell>
          <cell r="AV100">
            <v>112.79999999999998</v>
          </cell>
          <cell r="AW100">
            <v>1574.2718446601939</v>
          </cell>
          <cell r="AZ100">
            <v>1628.5499999999997</v>
          </cell>
          <cell r="BA100">
            <v>183.29999999999995</v>
          </cell>
          <cell r="BB100">
            <v>1544.2857142857138</v>
          </cell>
        </row>
        <row r="101">
          <cell r="AK101">
            <v>775.49999999999989</v>
          </cell>
          <cell r="AL101">
            <v>704.99999999999989</v>
          </cell>
          <cell r="AM101">
            <v>1621.4999999999995</v>
          </cell>
          <cell r="AP101">
            <v>1550.9999999999998</v>
          </cell>
          <cell r="AQ101">
            <v>338.39999999999992</v>
          </cell>
          <cell r="AR101">
            <v>1544.2857142857138</v>
          </cell>
          <cell r="AU101">
            <v>1783.6499999999996</v>
          </cell>
          <cell r="AV101">
            <v>112.79999999999998</v>
          </cell>
          <cell r="AW101">
            <v>1574.2718446601939</v>
          </cell>
          <cell r="AZ101">
            <v>1628.5499999999997</v>
          </cell>
          <cell r="BA101">
            <v>183.29999999999995</v>
          </cell>
          <cell r="BB101">
            <v>1544.2857142857138</v>
          </cell>
        </row>
        <row r="102">
          <cell r="AK102">
            <v>775.49999999999989</v>
          </cell>
          <cell r="AL102">
            <v>704.99999999999989</v>
          </cell>
          <cell r="AM102">
            <v>1621.4999999999995</v>
          </cell>
          <cell r="AP102">
            <v>1550.9999999999998</v>
          </cell>
          <cell r="AQ102">
            <v>338.39999999999992</v>
          </cell>
          <cell r="AR102">
            <v>1544.2857142857138</v>
          </cell>
          <cell r="AU102">
            <v>1783.6499999999996</v>
          </cell>
          <cell r="AV102">
            <v>112.79999999999998</v>
          </cell>
          <cell r="AW102">
            <v>1574.2718446601939</v>
          </cell>
          <cell r="AZ102">
            <v>1628.5499999999997</v>
          </cell>
          <cell r="BA102">
            <v>183.29999999999995</v>
          </cell>
          <cell r="BB102">
            <v>1544.2857142857138</v>
          </cell>
        </row>
        <row r="103">
          <cell r="AK103">
            <v>775.49999999999989</v>
          </cell>
          <cell r="AL103">
            <v>704.99999999999989</v>
          </cell>
          <cell r="AM103">
            <v>1621.4999999999995</v>
          </cell>
          <cell r="AP103">
            <v>1550.9999999999998</v>
          </cell>
          <cell r="AQ103">
            <v>338.39999999999992</v>
          </cell>
          <cell r="AR103">
            <v>1544.2857142857138</v>
          </cell>
          <cell r="AU103">
            <v>1783.6499999999996</v>
          </cell>
          <cell r="AV103">
            <v>112.79999999999998</v>
          </cell>
          <cell r="AW103">
            <v>1574.2718446601939</v>
          </cell>
          <cell r="AZ103">
            <v>1628.5499999999997</v>
          </cell>
          <cell r="BA103">
            <v>183.29999999999995</v>
          </cell>
          <cell r="BB103">
            <v>1544.2857142857138</v>
          </cell>
        </row>
        <row r="104">
          <cell r="AK104">
            <v>775.49999999999989</v>
          </cell>
          <cell r="AL104">
            <v>704.99999999999989</v>
          </cell>
          <cell r="AM104">
            <v>1621.4999999999995</v>
          </cell>
          <cell r="AP104">
            <v>1550.9999999999998</v>
          </cell>
          <cell r="AQ104">
            <v>338.39999999999992</v>
          </cell>
          <cell r="AR104">
            <v>1544.2857142857138</v>
          </cell>
          <cell r="AU104">
            <v>1783.6499999999996</v>
          </cell>
          <cell r="AV104">
            <v>112.79999999999998</v>
          </cell>
          <cell r="AW104">
            <v>1574.2718446601939</v>
          </cell>
          <cell r="AZ104">
            <v>1628.5499999999997</v>
          </cell>
          <cell r="BA104">
            <v>183.29999999999995</v>
          </cell>
          <cell r="BB104">
            <v>1544.2857142857138</v>
          </cell>
        </row>
      </sheetData>
      <sheetData sheetId="17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纲要"/>
      <sheetName val="数据总览"/>
      <sheetName val="验证"/>
      <sheetName val="Sheet10"/>
      <sheetName val="将领（模板）"/>
      <sheetName val="士兵(模板)"/>
      <sheetName val="战术（模板）"/>
      <sheetName val="相关演算"/>
      <sheetName val="将领属性数据"/>
      <sheetName val="士兵属性数据"/>
      <sheetName val="综合属性数据"/>
      <sheetName val="战斗模拟数据2v2"/>
      <sheetName val="Sheet8"/>
      <sheetName val="战斗模拟器3v3(正常)"/>
      <sheetName val="战斗模拟器3v3（单绕后）"/>
      <sheetName val="战斗模拟器3v3（双绕后）"/>
      <sheetName val="Sheet7"/>
      <sheetName val="Sheet4"/>
      <sheetName val="Sheet3"/>
      <sheetName val="Sheet1"/>
      <sheetName val="Sheet2"/>
      <sheetName val="Sheet6"/>
    </sheetNames>
    <sheetDataSet>
      <sheetData sheetId="0"/>
      <sheetData sheetId="1">
        <row r="10">
          <cell r="CE10">
            <v>60</v>
          </cell>
          <cell r="CF10">
            <v>0.94499999999999984</v>
          </cell>
        </row>
        <row r="11">
          <cell r="CE11">
            <v>61.727141518136094</v>
          </cell>
          <cell r="CF11">
            <v>1.9546928147409761</v>
          </cell>
        </row>
        <row r="12">
          <cell r="CE12">
            <v>63.133512780976638</v>
          </cell>
          <cell r="CF12">
            <v>2.3215799904637051</v>
          </cell>
        </row>
        <row r="13">
          <cell r="CE13">
            <v>63.131597855391043</v>
          </cell>
          <cell r="CF13">
            <v>2.1381364026023406</v>
          </cell>
        </row>
        <row r="14">
          <cell r="CE14">
            <v>60000</v>
          </cell>
          <cell r="CF14">
            <v>629.99999999999989</v>
          </cell>
        </row>
        <row r="15">
          <cell r="CE15">
            <v>50400.000000000007</v>
          </cell>
          <cell r="CF15">
            <v>1596.0000000000002</v>
          </cell>
        </row>
        <row r="16">
          <cell r="CE16">
            <v>49499.999999999985</v>
          </cell>
          <cell r="CF16">
            <v>1974</v>
          </cell>
        </row>
        <row r="17">
          <cell r="CE17">
            <v>50625</v>
          </cell>
          <cell r="CF17">
            <v>1785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K20:U39"/>
  <sheetViews>
    <sheetView topLeftCell="A10" workbookViewId="0">
      <selection activeCell="J19" sqref="J19"/>
    </sheetView>
  </sheetViews>
  <sheetFormatPr defaultRowHeight="13.5" x14ac:dyDescent="0.15"/>
  <sheetData>
    <row r="20" spans="11:21" x14ac:dyDescent="0.15">
      <c r="K20" s="1" t="s">
        <v>1</v>
      </c>
      <c r="L20" s="1">
        <v>8</v>
      </c>
      <c r="M20" s="2" t="s">
        <v>16</v>
      </c>
      <c r="N20" s="2">
        <v>1</v>
      </c>
      <c r="O20" s="2" t="s">
        <v>15</v>
      </c>
      <c r="P20" s="2">
        <v>5</v>
      </c>
      <c r="Q20" s="2"/>
      <c r="R20" s="2"/>
      <c r="S20" s="2"/>
      <c r="T20" s="1" t="s">
        <v>1</v>
      </c>
      <c r="U20" s="1">
        <v>8</v>
      </c>
    </row>
    <row r="21" spans="11:21" x14ac:dyDescent="0.15">
      <c r="K21" s="1" t="s">
        <v>2</v>
      </c>
      <c r="L21" s="1">
        <v>12</v>
      </c>
      <c r="M21" s="2" t="s">
        <v>16</v>
      </c>
      <c r="N21" s="2">
        <v>3</v>
      </c>
      <c r="O21" s="2" t="s">
        <v>15</v>
      </c>
      <c r="P21" s="2">
        <v>3</v>
      </c>
      <c r="Q21" s="2"/>
      <c r="R21" s="2"/>
      <c r="S21" s="2"/>
      <c r="T21" s="2" t="s">
        <v>24</v>
      </c>
      <c r="U21" s="2">
        <v>10</v>
      </c>
    </row>
    <row r="22" spans="11:21" x14ac:dyDescent="0.15">
      <c r="K22" s="1" t="s">
        <v>3</v>
      </c>
      <c r="L22" s="1">
        <v>16</v>
      </c>
      <c r="M22" s="2" t="s">
        <v>16</v>
      </c>
      <c r="N22" s="2">
        <v>5</v>
      </c>
      <c r="O22" s="2" t="s">
        <v>15</v>
      </c>
      <c r="P22" s="2">
        <v>1</v>
      </c>
      <c r="Q22" s="2"/>
      <c r="R22" s="2"/>
      <c r="S22" s="2"/>
      <c r="T22" s="1" t="s">
        <v>2</v>
      </c>
      <c r="U22" s="1">
        <v>12</v>
      </c>
    </row>
    <row r="23" spans="11:21" x14ac:dyDescent="0.15">
      <c r="K23" s="1" t="s">
        <v>4</v>
      </c>
      <c r="L23" s="1">
        <v>20</v>
      </c>
      <c r="M23" s="2" t="s">
        <v>14</v>
      </c>
      <c r="N23" s="2">
        <v>1</v>
      </c>
      <c r="O23" s="2" t="s">
        <v>16</v>
      </c>
      <c r="P23" s="2">
        <v>5</v>
      </c>
      <c r="Q23" s="2"/>
      <c r="R23" s="2"/>
      <c r="S23" s="2"/>
      <c r="T23" s="1" t="s">
        <v>3</v>
      </c>
      <c r="U23" s="1">
        <v>16</v>
      </c>
    </row>
    <row r="24" spans="11:21" x14ac:dyDescent="0.15">
      <c r="K24" s="1" t="s">
        <v>10</v>
      </c>
      <c r="L24" s="1">
        <v>30</v>
      </c>
      <c r="M24" s="2" t="s">
        <v>14</v>
      </c>
      <c r="N24" s="2">
        <v>4</v>
      </c>
      <c r="O24" s="2" t="s">
        <v>16</v>
      </c>
      <c r="P24" s="2">
        <v>2</v>
      </c>
      <c r="Q24" s="2"/>
      <c r="R24" s="2"/>
      <c r="S24" s="2"/>
      <c r="T24" s="2" t="s">
        <v>25</v>
      </c>
      <c r="U24" s="2">
        <v>20</v>
      </c>
    </row>
    <row r="25" spans="11:21" x14ac:dyDescent="0.15">
      <c r="K25" s="1" t="s">
        <v>11</v>
      </c>
      <c r="L25" s="1">
        <v>32</v>
      </c>
      <c r="M25" s="2" t="s">
        <v>14</v>
      </c>
      <c r="N25" s="2">
        <v>4</v>
      </c>
      <c r="O25" s="2" t="s">
        <v>16</v>
      </c>
      <c r="P25" s="2">
        <v>1</v>
      </c>
      <c r="Q25" s="2" t="s">
        <v>17</v>
      </c>
      <c r="R25" s="2">
        <v>1</v>
      </c>
      <c r="S25" s="2"/>
      <c r="T25" s="2" t="s">
        <v>26</v>
      </c>
      <c r="U25" s="2">
        <v>30</v>
      </c>
    </row>
    <row r="26" spans="11:21" x14ac:dyDescent="0.15">
      <c r="K26" s="1" t="s">
        <v>5</v>
      </c>
      <c r="L26" s="1">
        <v>35</v>
      </c>
      <c r="M26" s="2" t="s">
        <v>14</v>
      </c>
      <c r="N26" s="2">
        <v>6</v>
      </c>
      <c r="O26" s="2"/>
      <c r="P26" s="2"/>
      <c r="Q26" s="2"/>
      <c r="R26" s="2"/>
      <c r="S26" s="2"/>
      <c r="T26" s="1" t="s">
        <v>11</v>
      </c>
      <c r="U26" s="1">
        <v>32</v>
      </c>
    </row>
    <row r="27" spans="11:21" x14ac:dyDescent="0.15">
      <c r="K27" s="1" t="s">
        <v>12</v>
      </c>
      <c r="L27" s="1">
        <v>36</v>
      </c>
      <c r="M27" s="2" t="s">
        <v>18</v>
      </c>
      <c r="N27" s="2">
        <v>1</v>
      </c>
      <c r="O27" s="2" t="s">
        <v>14</v>
      </c>
      <c r="P27" s="2">
        <v>5</v>
      </c>
      <c r="Q27" s="2"/>
      <c r="R27" s="2"/>
      <c r="S27" s="2"/>
      <c r="T27" s="1" t="s">
        <v>5</v>
      </c>
      <c r="U27" s="1">
        <v>35</v>
      </c>
    </row>
    <row r="28" spans="11:21" x14ac:dyDescent="0.15">
      <c r="K28" s="1" t="s">
        <v>6</v>
      </c>
      <c r="L28" s="1">
        <v>44</v>
      </c>
      <c r="M28" s="2" t="s">
        <v>19</v>
      </c>
      <c r="N28" s="2">
        <v>1</v>
      </c>
      <c r="O28" s="2" t="s">
        <v>14</v>
      </c>
      <c r="P28" s="2">
        <v>5</v>
      </c>
      <c r="Q28" s="2"/>
      <c r="R28" s="2"/>
      <c r="S28" s="2"/>
      <c r="T28" s="1" t="s">
        <v>12</v>
      </c>
      <c r="U28" s="1">
        <v>36</v>
      </c>
    </row>
    <row r="29" spans="11:21" x14ac:dyDescent="0.15">
      <c r="K29" s="1" t="s">
        <v>13</v>
      </c>
      <c r="L29" s="1">
        <v>46</v>
      </c>
      <c r="M29" s="2" t="s">
        <v>20</v>
      </c>
      <c r="N29" s="2">
        <v>1</v>
      </c>
      <c r="O29" s="2" t="s">
        <v>18</v>
      </c>
      <c r="P29" s="2">
        <v>5</v>
      </c>
      <c r="Q29" s="2"/>
      <c r="R29" s="2"/>
      <c r="S29" s="2"/>
      <c r="T29" s="2" t="s">
        <v>27</v>
      </c>
      <c r="U29" s="2">
        <v>40</v>
      </c>
    </row>
    <row r="30" spans="11:21" x14ac:dyDescent="0.15">
      <c r="K30" s="1" t="s">
        <v>7</v>
      </c>
      <c r="L30" s="1">
        <v>48</v>
      </c>
      <c r="M30" s="2" t="s">
        <v>21</v>
      </c>
      <c r="N30" s="2">
        <v>6</v>
      </c>
      <c r="O30" s="2"/>
      <c r="P30" s="2"/>
      <c r="Q30" s="2"/>
      <c r="R30" s="2"/>
      <c r="S30" s="2"/>
      <c r="T30" s="1" t="s">
        <v>6</v>
      </c>
      <c r="U30" s="1">
        <v>44</v>
      </c>
    </row>
    <row r="31" spans="11:21" x14ac:dyDescent="0.15">
      <c r="K31" s="1" t="s">
        <v>8</v>
      </c>
      <c r="L31" s="1">
        <v>58</v>
      </c>
      <c r="M31" s="2" t="s">
        <v>22</v>
      </c>
      <c r="N31" s="2">
        <v>6</v>
      </c>
      <c r="O31" s="2"/>
      <c r="P31" s="2"/>
      <c r="Q31" s="2"/>
      <c r="R31" s="2"/>
      <c r="S31" s="2"/>
      <c r="T31" s="1" t="s">
        <v>13</v>
      </c>
      <c r="U31" s="1">
        <v>46</v>
      </c>
    </row>
    <row r="32" spans="11:21" x14ac:dyDescent="0.15">
      <c r="K32" s="1" t="s">
        <v>9</v>
      </c>
      <c r="L32" s="1">
        <v>66</v>
      </c>
      <c r="M32" s="2" t="s">
        <v>23</v>
      </c>
      <c r="N32" s="2">
        <v>6</v>
      </c>
      <c r="O32" s="2"/>
      <c r="P32" s="2"/>
      <c r="Q32" s="2"/>
      <c r="R32" s="2"/>
      <c r="S32" s="2"/>
      <c r="T32" s="1" t="s">
        <v>7</v>
      </c>
      <c r="U32" s="1">
        <v>48</v>
      </c>
    </row>
    <row r="33" spans="11:21" x14ac:dyDescent="0.15">
      <c r="K33" s="2"/>
      <c r="L33" s="2"/>
      <c r="M33" s="2"/>
      <c r="N33" s="2"/>
      <c r="O33" s="2"/>
      <c r="P33" s="2"/>
      <c r="Q33" s="2"/>
      <c r="R33" s="2"/>
      <c r="S33" s="2"/>
      <c r="T33" s="2" t="s">
        <v>28</v>
      </c>
      <c r="U33" s="2">
        <v>50</v>
      </c>
    </row>
    <row r="34" spans="11:21" x14ac:dyDescent="0.15">
      <c r="K34" s="1"/>
      <c r="L34" s="1"/>
      <c r="M34" s="2"/>
      <c r="N34" s="2"/>
      <c r="O34" s="2"/>
      <c r="P34" s="2"/>
      <c r="Q34" s="2"/>
      <c r="R34" s="2"/>
      <c r="S34" s="2"/>
      <c r="T34" s="2" t="s">
        <v>29</v>
      </c>
      <c r="U34" s="2">
        <v>60</v>
      </c>
    </row>
    <row r="35" spans="11:21" x14ac:dyDescent="0.15">
      <c r="K35" s="2"/>
      <c r="L35" s="2"/>
      <c r="M35" s="2"/>
      <c r="N35" s="2"/>
      <c r="O35" s="2"/>
      <c r="P35" s="2"/>
      <c r="Q35" s="2"/>
      <c r="R35" s="2"/>
      <c r="S35" s="2"/>
      <c r="T35" s="1" t="s">
        <v>8</v>
      </c>
      <c r="U35" s="1">
        <v>58</v>
      </c>
    </row>
    <row r="36" spans="11:21" x14ac:dyDescent="0.15">
      <c r="K36" s="2"/>
      <c r="L36" s="2"/>
      <c r="M36" s="2"/>
      <c r="N36" s="2"/>
      <c r="O36" s="2"/>
      <c r="P36" s="2"/>
      <c r="Q36" s="2"/>
      <c r="R36" s="2"/>
      <c r="S36" s="2"/>
      <c r="T36" s="2" t="s">
        <v>30</v>
      </c>
      <c r="U36" s="2">
        <v>70</v>
      </c>
    </row>
    <row r="37" spans="11:21" x14ac:dyDescent="0.15">
      <c r="K37" s="2"/>
      <c r="L37" s="2"/>
      <c r="M37" s="2"/>
      <c r="N37" s="2"/>
      <c r="O37" s="2"/>
      <c r="P37" s="2"/>
      <c r="Q37" s="2"/>
      <c r="R37" s="2"/>
      <c r="S37" s="2"/>
      <c r="T37" s="2" t="s">
        <v>30</v>
      </c>
      <c r="U37" s="2">
        <v>80</v>
      </c>
    </row>
    <row r="38" spans="11:21" x14ac:dyDescent="0.15">
      <c r="K38" s="2"/>
      <c r="L38" s="2"/>
      <c r="M38" s="2"/>
      <c r="N38" s="2"/>
      <c r="O38" s="2"/>
      <c r="P38" s="2"/>
      <c r="Q38" s="2"/>
      <c r="R38" s="2"/>
      <c r="S38" s="2"/>
      <c r="T38" s="2" t="s">
        <v>30</v>
      </c>
      <c r="U38" s="2">
        <v>90</v>
      </c>
    </row>
    <row r="39" spans="11:21" x14ac:dyDescent="0.15">
      <c r="K39" s="2"/>
      <c r="L39" s="2"/>
      <c r="M39" s="2"/>
      <c r="N39" s="2"/>
      <c r="O39" s="2"/>
      <c r="P39" s="2"/>
      <c r="Q39" s="2"/>
      <c r="R39" s="2"/>
      <c r="S39" s="2"/>
      <c r="T39" s="2" t="s">
        <v>30</v>
      </c>
      <c r="U39" s="2">
        <v>100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BE363"/>
  <sheetViews>
    <sheetView tabSelected="1" workbookViewId="0">
      <selection activeCell="F1" sqref="F1:F2"/>
    </sheetView>
  </sheetViews>
  <sheetFormatPr defaultColWidth="8.125" defaultRowHeight="11.25" x14ac:dyDescent="0.15"/>
  <cols>
    <col min="1" max="12" width="8.125" style="3"/>
    <col min="13" max="13" width="4.375" style="12" customWidth="1"/>
    <col min="14" max="14" width="10.5" style="3" bestFit="1" customWidth="1"/>
    <col min="15" max="15" width="9.75" style="3" bestFit="1" customWidth="1"/>
    <col min="16" max="16" width="9" style="3" bestFit="1" customWidth="1"/>
    <col min="17" max="35" width="8.125" style="3"/>
    <col min="36" max="36" width="3" style="12" customWidth="1"/>
    <col min="37" max="43" width="8.125" style="3"/>
    <col min="44" max="44" width="8.125" style="10"/>
    <col min="45" max="50" width="8.125" style="3"/>
    <col min="51" max="51" width="8.125" style="10"/>
    <col min="52" max="16384" width="8.125" style="3"/>
  </cols>
  <sheetData>
    <row r="1" spans="2:57" x14ac:dyDescent="0.15">
      <c r="F1" s="48" t="s">
        <v>168</v>
      </c>
      <c r="G1" s="48" t="s">
        <v>46</v>
      </c>
      <c r="H1" s="11"/>
      <c r="I1" s="48" t="s">
        <v>42</v>
      </c>
      <c r="J1" s="48" t="s">
        <v>46</v>
      </c>
      <c r="K1" s="48" t="s">
        <v>47</v>
      </c>
    </row>
    <row r="2" spans="2:57" ht="13.5" customHeight="1" x14ac:dyDescent="0.15">
      <c r="F2" s="48"/>
      <c r="G2" s="48"/>
      <c r="H2" s="11"/>
      <c r="I2" s="48"/>
      <c r="J2" s="48"/>
      <c r="K2" s="48"/>
      <c r="P2" s="47" t="s">
        <v>169</v>
      </c>
      <c r="Q2" s="47"/>
      <c r="R2" s="47"/>
      <c r="S2" s="47"/>
      <c r="T2" s="47"/>
      <c r="W2" s="47" t="s">
        <v>170</v>
      </c>
      <c r="X2" s="47"/>
      <c r="Y2" s="47"/>
      <c r="Z2" s="47"/>
      <c r="AA2" s="47"/>
      <c r="AD2" s="47" t="s">
        <v>171</v>
      </c>
      <c r="AE2" s="47"/>
      <c r="AF2" s="47"/>
      <c r="AG2" s="47"/>
      <c r="AH2" s="47"/>
      <c r="AM2" s="47" t="s">
        <v>43</v>
      </c>
      <c r="AN2" s="47"/>
      <c r="AO2" s="47"/>
      <c r="AP2" s="47"/>
      <c r="AQ2" s="47"/>
      <c r="AT2" s="47" t="s">
        <v>44</v>
      </c>
      <c r="AU2" s="47"/>
      <c r="AV2" s="47"/>
      <c r="AW2" s="47"/>
      <c r="AX2" s="47"/>
      <c r="BA2" s="47" t="s">
        <v>48</v>
      </c>
      <c r="BB2" s="47"/>
      <c r="BC2" s="47"/>
      <c r="BD2" s="47"/>
      <c r="BE2" s="47"/>
    </row>
    <row r="3" spans="2:57" ht="13.5" customHeight="1" x14ac:dyDescent="0.15">
      <c r="F3" s="45">
        <f>[4]节奏总纲!F3</f>
        <v>1</v>
      </c>
      <c r="G3" s="45">
        <f>[4]节奏总纲!G3</f>
        <v>7.1773462536293131E-2</v>
      </c>
      <c r="I3" s="45">
        <f>[4]节奏总纲!I3</f>
        <v>1</v>
      </c>
      <c r="J3" s="45">
        <f>[4]节奏总纲!J3</f>
        <v>7.4349177498517554E-3</v>
      </c>
      <c r="K3" s="45">
        <f>[4]节奏总纲!K3</f>
        <v>0.1</v>
      </c>
      <c r="N3" s="45" t="str">
        <f>[4]节奏总纲!N3</f>
        <v>对应玩家等级</v>
      </c>
      <c r="O3" s="3" t="s">
        <v>168</v>
      </c>
      <c r="P3" s="3" t="s">
        <v>49</v>
      </c>
      <c r="Q3" s="3" t="s">
        <v>50</v>
      </c>
      <c r="R3" s="3" t="s">
        <v>51</v>
      </c>
      <c r="S3" s="3" t="s">
        <v>52</v>
      </c>
      <c r="T3" s="3" t="s">
        <v>53</v>
      </c>
      <c r="V3" s="3" t="s">
        <v>168</v>
      </c>
      <c r="W3" s="3" t="s">
        <v>49</v>
      </c>
      <c r="X3" s="3" t="s">
        <v>50</v>
      </c>
      <c r="Y3" s="3" t="s">
        <v>51</v>
      </c>
      <c r="Z3" s="3" t="s">
        <v>52</v>
      </c>
      <c r="AA3" s="3" t="s">
        <v>53</v>
      </c>
      <c r="AC3" s="3" t="s">
        <v>54</v>
      </c>
      <c r="AD3" s="3" t="s">
        <v>49</v>
      </c>
      <c r="AE3" s="3" t="s">
        <v>50</v>
      </c>
      <c r="AF3" s="3" t="s">
        <v>51</v>
      </c>
      <c r="AG3" s="3" t="s">
        <v>52</v>
      </c>
      <c r="AH3" s="3" t="s">
        <v>53</v>
      </c>
      <c r="AL3" s="3" t="s">
        <v>42</v>
      </c>
      <c r="AM3" s="3" t="s">
        <v>49</v>
      </c>
      <c r="AN3" s="3" t="s">
        <v>50</v>
      </c>
      <c r="AO3" s="3" t="s">
        <v>51</v>
      </c>
      <c r="AP3" s="3" t="s">
        <v>52</v>
      </c>
      <c r="AQ3" s="3" t="s">
        <v>53</v>
      </c>
      <c r="AS3" s="3" t="s">
        <v>42</v>
      </c>
      <c r="AT3" s="3" t="s">
        <v>49</v>
      </c>
      <c r="AU3" s="3" t="s">
        <v>50</v>
      </c>
      <c r="AV3" s="3" t="s">
        <v>51</v>
      </c>
      <c r="AW3" s="3" t="s">
        <v>52</v>
      </c>
      <c r="AX3" s="3" t="s">
        <v>53</v>
      </c>
      <c r="AZ3" s="3" t="s">
        <v>54</v>
      </c>
      <c r="BA3" s="3" t="s">
        <v>49</v>
      </c>
      <c r="BB3" s="3" t="s">
        <v>50</v>
      </c>
      <c r="BC3" s="3" t="s">
        <v>51</v>
      </c>
      <c r="BD3" s="3" t="s">
        <v>52</v>
      </c>
      <c r="BE3" s="3" t="s">
        <v>53</v>
      </c>
    </row>
    <row r="4" spans="2:57" x14ac:dyDescent="0.15">
      <c r="F4" s="45">
        <f>[4]节奏总纲!F4</f>
        <v>2</v>
      </c>
      <c r="G4" s="45">
        <f>[4]节奏总纲!G4</f>
        <v>0.1486983549970351</v>
      </c>
      <c r="I4" s="45">
        <f>[4]节奏总纲!I4</f>
        <v>2</v>
      </c>
      <c r="J4" s="45">
        <f>[4]节奏总纲!J4</f>
        <v>2.3963093307967063E-2</v>
      </c>
      <c r="K4" s="45">
        <f>[4]节奏总纲!K4</f>
        <v>0.15</v>
      </c>
      <c r="N4" s="45">
        <f>[4]节奏总纲!N4</f>
        <v>2</v>
      </c>
      <c r="O4" s="3">
        <v>1</v>
      </c>
      <c r="P4" s="45">
        <f>[4]节奏总纲!P4</f>
        <v>7.1773462536293131E-2</v>
      </c>
      <c r="Q4" s="45">
        <f>[4]节奏总纲!Q4</f>
        <v>5.8516904005839789E-2</v>
      </c>
      <c r="R4" s="45">
        <f>[4]节奏总纲!R4</f>
        <v>4.4930187547719498E-2</v>
      </c>
      <c r="S4" s="45">
        <f>[4]节奏总纲!S4</f>
        <v>3.02884011903157E-2</v>
      </c>
      <c r="T4" s="45">
        <f>[4]节奏总纲!T4</f>
        <v>1.5431294445303024E-2</v>
      </c>
      <c r="V4" s="3">
        <v>1</v>
      </c>
      <c r="W4" s="45">
        <f>[4]节奏总纲!W4</f>
        <v>7.1773462536293131E-2</v>
      </c>
      <c r="X4" s="45">
        <f>[4]节奏总纲!X4</f>
        <v>5.8516904005839789E-2</v>
      </c>
      <c r="Y4" s="45">
        <f>[4]节奏总纲!Y4</f>
        <v>4.4930187547719498E-2</v>
      </c>
      <c r="Z4" s="45">
        <f>[4]节奏总纲!Z4</f>
        <v>3.02884011903157E-2</v>
      </c>
      <c r="AA4" s="45">
        <f>[4]节奏总纲!AA4</f>
        <v>1.5431294445303024E-2</v>
      </c>
      <c r="AC4" s="3">
        <v>1</v>
      </c>
      <c r="AD4" s="45">
        <f>[4]节奏总纲!AD4</f>
        <v>10</v>
      </c>
      <c r="AE4" s="45">
        <f>[4]节奏总纲!AE4</f>
        <v>11.346235173925287</v>
      </c>
      <c r="AF4" s="45">
        <f>[4]节奏总纲!AF4</f>
        <v>13.106126001972257</v>
      </c>
      <c r="AG4" s="45">
        <f>[4]节奏总纲!AG4</f>
        <v>16.109274568567038</v>
      </c>
      <c r="AH4" s="45">
        <f>[4]节奏总纲!AH4</f>
        <v>22.275055148316603</v>
      </c>
      <c r="AL4" s="3">
        <v>1</v>
      </c>
      <c r="AM4" s="45">
        <f>[4]节奏总纲!AM4</f>
        <v>7.4349177498517554E-3</v>
      </c>
      <c r="AN4" s="45">
        <f>[4]节奏总纲!AN4</f>
        <v>5.947934199881405E-3</v>
      </c>
      <c r="AO4" s="45">
        <f>[4]节奏总纲!AO4</f>
        <v>4.4609506499110529E-3</v>
      </c>
      <c r="AP4" s="45">
        <f>[4]节奏总纲!AP4</f>
        <v>2.9739670999407025E-3</v>
      </c>
      <c r="AQ4" s="45">
        <f>[4]节奏总纲!AQ4</f>
        <v>1.4869835499703513E-3</v>
      </c>
      <c r="AS4" s="3">
        <v>1</v>
      </c>
      <c r="AT4" s="45">
        <f>[4]节奏总纲!AT4</f>
        <v>7.4349177498517554E-3</v>
      </c>
      <c r="AU4" s="45">
        <f>[4]节奏总纲!AU4</f>
        <v>5.947934199881405E-3</v>
      </c>
      <c r="AV4" s="45">
        <f>[4]节奏总纲!AV4</f>
        <v>4.4609506499110529E-3</v>
      </c>
      <c r="AW4" s="45">
        <f>[4]节奏总纲!AW4</f>
        <v>2.9739670999407025E-3</v>
      </c>
      <c r="AX4" s="45">
        <f>[4]节奏总纲!AX4</f>
        <v>1.4869835499703513E-3</v>
      </c>
      <c r="AY4" s="3"/>
      <c r="AZ4" s="3">
        <v>1</v>
      </c>
      <c r="BA4" s="45">
        <f>[4]节奏总纲!BA4</f>
        <v>11.296493250964016</v>
      </c>
      <c r="BB4" s="45">
        <f>[4]节奏总纲!BB4</f>
        <v>12.361596792946616</v>
      </c>
      <c r="BC4" s="45">
        <f>[4]节奏总纲!BC4</f>
        <v>13.798091195443488</v>
      </c>
      <c r="BD4" s="45">
        <f>[4]节奏总纲!BD4</f>
        <v>15.911635365458322</v>
      </c>
      <c r="BE4" s="45">
        <f>[4]节奏总纲!BE4</f>
        <v>19.707330185578734</v>
      </c>
    </row>
    <row r="5" spans="2:57" x14ac:dyDescent="0.15">
      <c r="F5" s="45">
        <f>[4]节奏总纲!F5</f>
        <v>3</v>
      </c>
      <c r="G5" s="45">
        <f>[4]节奏总纲!G5</f>
        <v>0.23114441334491631</v>
      </c>
      <c r="I5" s="45">
        <f>[4]节奏总纲!I5</f>
        <v>3</v>
      </c>
      <c r="J5" s="45">
        <f>[4]节奏总纲!J5</f>
        <v>5.1571656651039799E-2</v>
      </c>
      <c r="K5" s="45">
        <f>[4]节奏总纲!K5</f>
        <v>0.2</v>
      </c>
      <c r="N5" s="45">
        <f>[4]节奏总纲!N5</f>
        <v>4</v>
      </c>
      <c r="O5" s="3">
        <v>2</v>
      </c>
      <c r="P5" s="45">
        <f>[4]节奏总纲!P5</f>
        <v>0.1486983549970351</v>
      </c>
      <c r="Q5" s="45">
        <f>[4]节奏总纲!Q5</f>
        <v>0.12182856224907086</v>
      </c>
      <c r="R5" s="45">
        <f>[4]节奏总纲!R5</f>
        <v>9.4170668219622319E-2</v>
      </c>
      <c r="S5" s="45">
        <f>[4]节奏总纲!S5</f>
        <v>6.3717245116229532E-2</v>
      </c>
      <c r="T5" s="45">
        <f>[4]节奏总纲!T5</f>
        <v>3.2639288921849204E-2</v>
      </c>
      <c r="V5" s="3">
        <v>2</v>
      </c>
      <c r="W5" s="45">
        <f>[4]节奏总纲!W5</f>
        <v>7.6924892460741967E-2</v>
      </c>
      <c r="X5" s="45">
        <f>[4]节奏总纲!X5</f>
        <v>6.3311658243231067E-2</v>
      </c>
      <c r="Y5" s="45">
        <f>[4]节奏总纲!Y5</f>
        <v>4.9240480671902821E-2</v>
      </c>
      <c r="Z5" s="45">
        <f>[4]节奏总纲!Z5</f>
        <v>3.3428843925913831E-2</v>
      </c>
      <c r="AA5" s="45">
        <f>[4]节奏总纲!AA5</f>
        <v>1.7207994476546182E-2</v>
      </c>
      <c r="AC5" s="3">
        <v>2</v>
      </c>
      <c r="AD5" s="45">
        <f>[4]节奏总纲!AD5</f>
        <v>15.845161563010114</v>
      </c>
      <c r="AE5" s="45">
        <f>[4]节奏总纲!AE5</f>
        <v>17.438847650524853</v>
      </c>
      <c r="AF5" s="45">
        <f>[4]节奏总纲!AF5</f>
        <v>19.470152165794897</v>
      </c>
      <c r="AG5" s="45">
        <f>[4]节奏总纲!AG5</f>
        <v>23.242553929267501</v>
      </c>
      <c r="AH5" s="45">
        <f>[4]节奏总纲!AH5</f>
        <v>30.214190555648791</v>
      </c>
      <c r="AL5" s="3">
        <v>2</v>
      </c>
      <c r="AM5" s="45">
        <f>[4]节奏总纲!AM5</f>
        <v>2.3963093307967063E-2</v>
      </c>
      <c r="AN5" s="45">
        <f>[4]节奏总纲!AN5</f>
        <v>1.9170474646373652E-2</v>
      </c>
      <c r="AO5" s="45">
        <f>[4]节奏总纲!AO5</f>
        <v>1.4377855984780237E-2</v>
      </c>
      <c r="AP5" s="45">
        <f>[4]节奏总纲!AP5</f>
        <v>9.5852373231868262E-3</v>
      </c>
      <c r="AQ5" s="45">
        <f>[4]节奏总纲!AQ5</f>
        <v>4.7926186615934131E-3</v>
      </c>
      <c r="AS5" s="3">
        <v>2</v>
      </c>
      <c r="AT5" s="45">
        <f>[4]节奏总纲!AT5</f>
        <v>1.6528175558115307E-2</v>
      </c>
      <c r="AU5" s="45">
        <f>[4]节奏总纲!AU5</f>
        <v>1.3222540446492247E-2</v>
      </c>
      <c r="AV5" s="45">
        <f>[4]节奏总纲!AV5</f>
        <v>9.9169053348691846E-3</v>
      </c>
      <c r="AW5" s="45">
        <f>[4]节奏总纲!AW5</f>
        <v>6.6112702232461237E-3</v>
      </c>
      <c r="AX5" s="45">
        <f>[4]节奏总纲!AX5</f>
        <v>3.3056351116230618E-3</v>
      </c>
      <c r="AY5" s="3"/>
      <c r="AZ5" s="3">
        <v>2</v>
      </c>
      <c r="BA5" s="45">
        <f>[4]节奏总纲!BA5</f>
        <v>14.729965238833779</v>
      </c>
      <c r="BB5" s="45">
        <f>[4]节奏总纲!BB5</f>
        <v>15.911635365458322</v>
      </c>
      <c r="BC5" s="45">
        <f>[4]节奏总纲!BC5</f>
        <v>17.448850811924295</v>
      </c>
      <c r="BD5" s="45">
        <f>[4]节奏总纲!BD5</f>
        <v>19.707330185578734</v>
      </c>
      <c r="BE5" s="45">
        <f>[4]节奏总纲!BE5</f>
        <v>23.710496742673982</v>
      </c>
    </row>
    <row r="6" spans="2:57" x14ac:dyDescent="0.15">
      <c r="B6" s="47" t="s">
        <v>172</v>
      </c>
      <c r="C6" s="47"/>
      <c r="D6" s="47"/>
      <c r="F6" s="45">
        <f>[4]节奏总纲!F6</f>
        <v>4</v>
      </c>
      <c r="G6" s="45">
        <f>[4]节奏总纲!G6</f>
        <v>0.3195079107728942</v>
      </c>
      <c r="I6" s="45">
        <f>[4]节奏总纲!I6</f>
        <v>4</v>
      </c>
      <c r="J6" s="45">
        <f>[4]节奏总纲!J6</f>
        <v>9.2637640824031031E-2</v>
      </c>
      <c r="K6" s="45">
        <f>[4]节奏总纲!K6</f>
        <v>0.25</v>
      </c>
      <c r="N6" s="45">
        <f>[4]节奏总纲!N6</f>
        <v>6</v>
      </c>
      <c r="O6" s="3">
        <v>3</v>
      </c>
      <c r="P6" s="45">
        <f>[4]节奏总纲!P6</f>
        <v>0.23114441334491631</v>
      </c>
      <c r="Q6" s="45">
        <f>[4]节奏总纲!Q6</f>
        <v>0.19000070776952119</v>
      </c>
      <c r="R6" s="45">
        <f>[4]节奏总纲!R6</f>
        <v>0.14723899130071169</v>
      </c>
      <c r="S6" s="45">
        <f>[4]节奏总纲!S6</f>
        <v>0.10008553097834876</v>
      </c>
      <c r="T6" s="45">
        <f>[4]节奏总纲!T6</f>
        <v>5.1290945321236923E-2</v>
      </c>
      <c r="V6" s="3">
        <v>3</v>
      </c>
      <c r="W6" s="45">
        <f>[4]节奏总纲!W6</f>
        <v>8.2446058347881213E-2</v>
      </c>
      <c r="X6" s="45">
        <f>[4]节奏总纲!X6</f>
        <v>6.8172145520450325E-2</v>
      </c>
      <c r="Y6" s="45">
        <f>[4]节奏总纲!Y6</f>
        <v>5.3068323081089372E-2</v>
      </c>
      <c r="Z6" s="45">
        <f>[4]节奏总纲!Z6</f>
        <v>3.6368285862119223E-2</v>
      </c>
      <c r="AA6" s="45">
        <f>[4]节奏总纲!AA6</f>
        <v>1.865165639938772E-2</v>
      </c>
      <c r="AC6" s="3">
        <v>3</v>
      </c>
      <c r="AD6" s="45">
        <f>[4]节奏总纲!AD6</f>
        <v>20</v>
      </c>
      <c r="AE6" s="45">
        <f>[4]节奏总纲!AE6</f>
        <v>21.62238113702513</v>
      </c>
      <c r="AF6" s="45">
        <f>[4]节奏总纲!AF6</f>
        <v>24.172852355290843</v>
      </c>
      <c r="AG6" s="45">
        <f>[4]节奏总纲!AG6</f>
        <v>28.251331388527245</v>
      </c>
      <c r="AH6" s="45">
        <f>[4]节奏总纲!AH6</f>
        <v>35.104721956092163</v>
      </c>
      <c r="AL6" s="3">
        <v>3</v>
      </c>
      <c r="AM6" s="45">
        <f>[4]节奏总纲!AM6</f>
        <v>5.1571656651039799E-2</v>
      </c>
      <c r="AN6" s="45">
        <f>[4]节奏总纲!AN6</f>
        <v>4.1257325320831845E-2</v>
      </c>
      <c r="AO6" s="45">
        <f>[4]节奏总纲!AO6</f>
        <v>3.0942993990623877E-2</v>
      </c>
      <c r="AP6" s="45">
        <f>[4]节奏总纲!AP6</f>
        <v>2.0628662660415922E-2</v>
      </c>
      <c r="AQ6" s="45">
        <f>[4]节奏总纲!AQ6</f>
        <v>1.0314331330207961E-2</v>
      </c>
      <c r="AS6" s="3">
        <v>3</v>
      </c>
      <c r="AT6" s="45">
        <f>[4]节奏总纲!AT6</f>
        <v>2.7608563343072736E-2</v>
      </c>
      <c r="AU6" s="45">
        <f>[4]节奏总纲!AU6</f>
        <v>2.2086850674458192E-2</v>
      </c>
      <c r="AV6" s="45">
        <f>[4]节奏总纲!AV6</f>
        <v>1.6565138005843638E-2</v>
      </c>
      <c r="AW6" s="45">
        <f>[4]节奏总纲!AW6</f>
        <v>1.1043425337229096E-2</v>
      </c>
      <c r="AX6" s="45">
        <f>[4]节奏总纲!AX6</f>
        <v>5.5217126686145481E-3</v>
      </c>
      <c r="AY6" s="3"/>
      <c r="AZ6" s="3">
        <v>3</v>
      </c>
      <c r="BA6" s="45">
        <f>[4]节奏总纲!BA6</f>
        <v>16.888397947066121</v>
      </c>
      <c r="BB6" s="45">
        <f>[4]节奏总纲!BB6</f>
        <v>18.108391417375849</v>
      </c>
      <c r="BC6" s="45">
        <f>[4]节奏总纲!BC6</f>
        <v>19.707330185578734</v>
      </c>
      <c r="BD6" s="45">
        <f>[4]节奏总纲!BD6</f>
        <v>22.041972908628715</v>
      </c>
      <c r="BE6" s="45">
        <f>[4]节奏总纲!BE6</f>
        <v>26.127796402772656</v>
      </c>
    </row>
    <row r="7" spans="2:57" x14ac:dyDescent="0.15">
      <c r="B7" s="3" t="s">
        <v>168</v>
      </c>
      <c r="C7" s="3" t="s">
        <v>55</v>
      </c>
      <c r="D7" s="3" t="s">
        <v>56</v>
      </c>
      <c r="F7" s="45">
        <f>[4]节奏总纲!F7</f>
        <v>5</v>
      </c>
      <c r="G7" s="45">
        <f>[4]节奏总纲!G7</f>
        <v>0.41421356237309515</v>
      </c>
      <c r="I7" s="45">
        <f>[4]节奏总纲!I7</f>
        <v>5</v>
      </c>
      <c r="J7" s="45">
        <f>[4]节奏总纲!J7</f>
        <v>0.15</v>
      </c>
      <c r="K7" s="45">
        <f>[4]节奏总纲!K7</f>
        <v>0.3</v>
      </c>
      <c r="N7" s="45">
        <f>[4]节奏总纲!N7</f>
        <v>8</v>
      </c>
      <c r="O7" s="3">
        <v>4</v>
      </c>
      <c r="P7" s="45">
        <f>[4]节奏总纲!P7</f>
        <v>0.3195079107728942</v>
      </c>
      <c r="Q7" s="45">
        <f>[4]节奏总纲!Q7</f>
        <v>0.26343427243225126</v>
      </c>
      <c r="R7" s="45">
        <f>[4]节奏总纲!R7</f>
        <v>0.20506017713404351</v>
      </c>
      <c r="S7" s="45">
        <f>[4]节奏总纲!S7</f>
        <v>0.14067933311330533</v>
      </c>
      <c r="T7" s="45">
        <f>[4]节奏总纲!T7</f>
        <v>7.220878783467409E-2</v>
      </c>
      <c r="V7" s="3">
        <v>4</v>
      </c>
      <c r="W7" s="45">
        <f>[4]节奏总纲!W7</f>
        <v>8.8363497427977888E-2</v>
      </c>
      <c r="X7" s="45">
        <f>[4]节奏总纲!X7</f>
        <v>7.3433564662730072E-2</v>
      </c>
      <c r="Y7" s="45">
        <f>[4]节奏总纲!Y7</f>
        <v>5.7821185833331817E-2</v>
      </c>
      <c r="Z7" s="45">
        <f>[4]节奏总纲!Z7</f>
        <v>4.0593802134956572E-2</v>
      </c>
      <c r="AA7" s="45">
        <f>[4]节奏总纲!AA7</f>
        <v>2.0917842513437167E-2</v>
      </c>
      <c r="AC7" s="3">
        <v>4</v>
      </c>
      <c r="AD7" s="45">
        <f>[4]节奏总纲!AD7</f>
        <v>23.213386604241784</v>
      </c>
      <c r="AE7" s="45">
        <f>[4]节奏总纲!AE7</f>
        <v>25.054535492058545</v>
      </c>
      <c r="AF7" s="45">
        <f>[4]节奏总纲!AF7</f>
        <v>27.499662080045322</v>
      </c>
      <c r="AG7" s="45">
        <f>[4]节奏总纲!AG7</f>
        <v>31.401928743619859</v>
      </c>
      <c r="AH7" s="45">
        <f>[4]节奏总纲!AH7</f>
        <v>39.311580680789042</v>
      </c>
      <c r="AL7" s="3">
        <v>4</v>
      </c>
      <c r="AM7" s="45">
        <f>[4]节奏总纲!AM7</f>
        <v>9.2637640824031031E-2</v>
      </c>
      <c r="AN7" s="45">
        <f>[4]节奏总纲!AN7</f>
        <v>7.4110112659224833E-2</v>
      </c>
      <c r="AO7" s="45">
        <f>[4]节奏总纲!AO7</f>
        <v>5.5582584494418615E-2</v>
      </c>
      <c r="AP7" s="45">
        <f>[4]节奏总纲!AP7</f>
        <v>3.7055056329612417E-2</v>
      </c>
      <c r="AQ7" s="45">
        <f>[4]节奏总纲!AQ7</f>
        <v>1.8527528164806208E-2</v>
      </c>
      <c r="AS7" s="3">
        <v>4</v>
      </c>
      <c r="AT7" s="45">
        <f>[4]节奏总纲!AT7</f>
        <v>4.1065984172991232E-2</v>
      </c>
      <c r="AU7" s="45">
        <f>[4]节奏总纲!AU7</f>
        <v>3.2852787338392989E-2</v>
      </c>
      <c r="AV7" s="45">
        <f>[4]节奏总纲!AV7</f>
        <v>2.4639590503794738E-2</v>
      </c>
      <c r="AW7" s="45">
        <f>[4]节奏总纲!AW7</f>
        <v>1.6426393669196494E-2</v>
      </c>
      <c r="AX7" s="45">
        <f>[4]节奏总纲!AX7</f>
        <v>8.2131968345982471E-3</v>
      </c>
      <c r="AY7" s="3"/>
      <c r="AZ7" s="3">
        <v>4</v>
      </c>
      <c r="BA7" s="45">
        <f>[4]节奏总纲!BA7</f>
        <v>18.453550676044042</v>
      </c>
      <c r="BB7" s="45">
        <f>[4]节奏总纲!BB7</f>
        <v>19.707330185578734</v>
      </c>
      <c r="BC7" s="45">
        <f>[4]节奏总纲!BC7</f>
        <v>21.34613466141565</v>
      </c>
      <c r="BD7" s="45">
        <f>[4]节奏总纲!BD7</f>
        <v>23.710496742673982</v>
      </c>
      <c r="BE7" s="45">
        <f>[4]节奏总纲!BE7</f>
        <v>27.863030247590562</v>
      </c>
    </row>
    <row r="8" spans="2:57" x14ac:dyDescent="0.15">
      <c r="B8" s="3">
        <f>[4]节奏总纲!B8</f>
        <v>10</v>
      </c>
      <c r="C8" s="45">
        <f>[4]节奏总纲!C8</f>
        <v>1</v>
      </c>
      <c r="D8" s="45">
        <f>[4]节奏总纲!D8</f>
        <v>1</v>
      </c>
      <c r="F8" s="45">
        <f>[4]节奏总纲!F8</f>
        <v>6</v>
      </c>
      <c r="G8" s="45">
        <f>[4]节奏总纲!G8</f>
        <v>0.51571656651039799</v>
      </c>
      <c r="I8" s="45">
        <f>[4]节奏总纲!I8</f>
        <v>6</v>
      </c>
      <c r="J8" s="45">
        <f>[4]节奏总纲!J8</f>
        <v>0.22055744069899194</v>
      </c>
      <c r="K8" s="45">
        <f>[4]节奏总纲!K8</f>
        <v>0.34</v>
      </c>
      <c r="N8" s="45">
        <f>[4]节奏总纲!N8</f>
        <v>10</v>
      </c>
      <c r="O8" s="3">
        <v>5</v>
      </c>
      <c r="P8" s="45">
        <f>[4]节奏总纲!P8</f>
        <v>0.41421356237309515</v>
      </c>
      <c r="Q8" s="45">
        <f>[4]节奏总纲!Q8</f>
        <v>0.34114628997048119</v>
      </c>
      <c r="R8" s="45">
        <f>[4]节奏总纲!R8</f>
        <v>0.26720916908688369</v>
      </c>
      <c r="S8" s="45">
        <f>[4]节奏总纲!S8</f>
        <v>0.18515346238077354</v>
      </c>
      <c r="T8" s="45">
        <f>[4]节奏总纲!T8</f>
        <v>9.5559068839473044E-2</v>
      </c>
      <c r="V8" s="3">
        <v>5</v>
      </c>
      <c r="W8" s="45">
        <f>[4]节奏总纲!W8</f>
        <v>9.4705651600200946E-2</v>
      </c>
      <c r="X8" s="45">
        <f>[4]节奏总纲!X8</f>
        <v>7.7712017538229927E-2</v>
      </c>
      <c r="Y8" s="45">
        <f>[4]节奏总纲!Y8</f>
        <v>6.2148991952840182E-2</v>
      </c>
      <c r="Z8" s="45">
        <f>[4]节奏总纲!Z8</f>
        <v>4.4474129267468215E-2</v>
      </c>
      <c r="AA8" s="45">
        <f>[4]节奏总纲!AA8</f>
        <v>2.3350281004798953E-2</v>
      </c>
      <c r="AC8" s="3">
        <v>5</v>
      </c>
      <c r="AD8" s="45">
        <f>[4]节奏总纲!AD8</f>
        <v>25.845161563010112</v>
      </c>
      <c r="AE8" s="45">
        <f>[4]节奏总纲!AE8</f>
        <v>27.573455844878005</v>
      </c>
      <c r="AF8" s="45">
        <f>[4]节奏总纲!AF8</f>
        <v>30.054858386523687</v>
      </c>
      <c r="AG8" s="45">
        <f>[4]节奏总纲!AG8</f>
        <v>34.358057202844883</v>
      </c>
      <c r="AH8" s="45">
        <f>[4]节奏总纲!AH8</f>
        <v>42.193850357660303</v>
      </c>
      <c r="AL8" s="3">
        <v>5</v>
      </c>
      <c r="AM8" s="45">
        <f>[4]节奏总纲!AM8</f>
        <v>0.15</v>
      </c>
      <c r="AN8" s="45">
        <f>[4]节奏总纲!AN8</f>
        <v>0.12</v>
      </c>
      <c r="AO8" s="45">
        <f>[4]节奏总纲!AO8</f>
        <v>0.09</v>
      </c>
      <c r="AP8" s="45">
        <f>[4]节奏总纲!AP8</f>
        <v>0.06</v>
      </c>
      <c r="AQ8" s="45">
        <f>[4]节奏总纲!AQ8</f>
        <v>0.03</v>
      </c>
      <c r="AS8" s="3">
        <v>5</v>
      </c>
      <c r="AT8" s="45">
        <f>[4]节奏总纲!AT8</f>
        <v>5.7362359175968963E-2</v>
      </c>
      <c r="AU8" s="45">
        <f>[4]节奏总纲!AU8</f>
        <v>4.5889887340775162E-2</v>
      </c>
      <c r="AV8" s="45">
        <f>[4]节奏总纲!AV8</f>
        <v>3.4417415505581382E-2</v>
      </c>
      <c r="AW8" s="45">
        <f>[4]节奏总纲!AW8</f>
        <v>2.2944943670387581E-2</v>
      </c>
      <c r="AX8" s="45">
        <f>[4]节奏总纲!AX8</f>
        <v>1.1472471835193791E-2</v>
      </c>
      <c r="AY8" s="3"/>
      <c r="AZ8" s="3">
        <v>5</v>
      </c>
      <c r="BA8" s="45">
        <f>[4]节奏总纲!BA8</f>
        <v>19.707330185578734</v>
      </c>
      <c r="BB8" s="45">
        <f>[4]节奏总纲!BB8</f>
        <v>20.993539484876777</v>
      </c>
      <c r="BC8" s="45">
        <f>[4]节奏总纲!BC8</f>
        <v>22.639743033177162</v>
      </c>
      <c r="BD8" s="45">
        <f>[4]节奏总纲!BD8</f>
        <v>25.044229735272328</v>
      </c>
      <c r="BE8" s="45">
        <f>[4]节奏总纲!BE8</f>
        <v>29.216428548527322</v>
      </c>
    </row>
    <row r="9" spans="2:57" x14ac:dyDescent="0.15">
      <c r="B9" s="45">
        <f>[4]节奏总纲!B9</f>
        <v>20</v>
      </c>
      <c r="C9" s="45">
        <f>[4]节奏总纲!C9</f>
        <v>3</v>
      </c>
      <c r="D9" s="45">
        <f>[4]节奏总纲!D9</f>
        <v>2</v>
      </c>
      <c r="F9" s="45">
        <f>[4]节奏总纲!F9</f>
        <v>7</v>
      </c>
      <c r="G9" s="45">
        <f>[4]节奏总纲!G9</f>
        <v>0.62450479271247095</v>
      </c>
      <c r="I9" s="45">
        <f>[4]节奏总纲!I9</f>
        <v>7</v>
      </c>
      <c r="J9" s="45">
        <f>[4]节奏总纲!J9</f>
        <v>0.31141300609369982</v>
      </c>
      <c r="K9" s="45">
        <f>[4]节奏总纲!K9</f>
        <v>0.38</v>
      </c>
      <c r="N9" s="45">
        <f>[4]节奏总纲!N9</f>
        <v>12</v>
      </c>
      <c r="O9" s="3">
        <v>6</v>
      </c>
      <c r="P9" s="45">
        <f>[4]节奏总纲!P9</f>
        <v>0.51571656651039799</v>
      </c>
      <c r="Q9" s="45">
        <f>[4]节奏总纲!Q9</f>
        <v>0.42675545878735432</v>
      </c>
      <c r="R9" s="45">
        <f>[4]节奏总纲!R9</f>
        <v>0.33480319497855038</v>
      </c>
      <c r="S9" s="45">
        <f>[4]节奏总纲!S9</f>
        <v>0.23274288646614261</v>
      </c>
      <c r="T9" s="45">
        <f>[4]节奏总纲!T9</f>
        <v>0.12078081987673521</v>
      </c>
      <c r="V9" s="3">
        <v>6</v>
      </c>
      <c r="W9" s="45">
        <f>[4]节奏总纲!W9</f>
        <v>0.10150300413730284</v>
      </c>
      <c r="X9" s="45">
        <f>[4]节奏总纲!X9</f>
        <v>8.5609168816873138E-2</v>
      </c>
      <c r="Y9" s="45">
        <f>[4]节奏总纲!Y9</f>
        <v>6.7594025891666687E-2</v>
      </c>
      <c r="Z9" s="45">
        <f>[4]节奏总纲!Z9</f>
        <v>4.7589424085369064E-2</v>
      </c>
      <c r="AA9" s="45">
        <f>[4]节奏总纲!AA9</f>
        <v>2.5221751037262166E-2</v>
      </c>
      <c r="AC9" s="3">
        <v>6</v>
      </c>
      <c r="AD9" s="45">
        <f>[4]节奏总纲!AD9</f>
        <v>28.071211008105138</v>
      </c>
      <c r="AE9" s="45">
        <f>[4]节奏总纲!AE9</f>
        <v>30.080048155193968</v>
      </c>
      <c r="AF9" s="45">
        <f>[4]节奏总纲!AF9</f>
        <v>32.839908487844475</v>
      </c>
      <c r="AG9" s="45">
        <f>[4]节奏总纲!AG9</f>
        <v>36.35058851445833</v>
      </c>
      <c r="AH9" s="45">
        <f>[4]节奏总纲!AH9</f>
        <v>44.644215928840055</v>
      </c>
      <c r="AL9" s="3">
        <v>6</v>
      </c>
      <c r="AM9" s="45">
        <f>[4]节奏总纲!AM9</f>
        <v>0.22055744069899194</v>
      </c>
      <c r="AN9" s="45">
        <f>[4]节奏总纲!AN9</f>
        <v>0.17644595255919357</v>
      </c>
      <c r="AO9" s="45">
        <f>[4]节奏总纲!AO9</f>
        <v>0.13233446441939517</v>
      </c>
      <c r="AP9" s="45">
        <f>[4]节奏总纲!AP9</f>
        <v>8.8222976279596785E-2</v>
      </c>
      <c r="AQ9" s="45">
        <f>[4]节奏总纲!AQ9</f>
        <v>4.4111488139798392E-2</v>
      </c>
      <c r="AS9" s="3">
        <v>6</v>
      </c>
      <c r="AT9" s="45">
        <f>[4]节奏总纲!AT9</f>
        <v>7.0557440698991947E-2</v>
      </c>
      <c r="AU9" s="45">
        <f>[4]节奏总纲!AU9</f>
        <v>5.6445952559193574E-2</v>
      </c>
      <c r="AV9" s="45">
        <f>[4]节奏总纲!AV9</f>
        <v>4.2334464419395174E-2</v>
      </c>
      <c r="AW9" s="45">
        <f>[4]节奏总纲!AW9</f>
        <v>2.8222976279596787E-2</v>
      </c>
      <c r="AX9" s="45">
        <f>[4]节奏总纲!AX9</f>
        <v>1.4111488139798394E-2</v>
      </c>
      <c r="AY9" s="3"/>
      <c r="AZ9" s="3">
        <v>6</v>
      </c>
      <c r="BA9" s="45">
        <f>[4]节奏总纲!BA9</f>
        <v>20.745154613657583</v>
      </c>
      <c r="BB9" s="45">
        <f>[4]节奏总纲!BB9</f>
        <v>22.041972908628715</v>
      </c>
      <c r="BC9" s="45">
        <f>[4]节奏总纲!BC9</f>
        <v>23.710496742673982</v>
      </c>
      <c r="BD9" s="45">
        <f>[4]节奏总纲!BD9</f>
        <v>26.127796402772656</v>
      </c>
      <c r="BE9" s="45">
        <f>[4]节奏总纲!BE9</f>
        <v>30.329493925593439</v>
      </c>
    </row>
    <row r="10" spans="2:57" x14ac:dyDescent="0.15">
      <c r="B10" s="45">
        <f>[4]节奏总纲!B10</f>
        <v>30</v>
      </c>
      <c r="C10" s="45">
        <f>[4]节奏总纲!C10</f>
        <v>7</v>
      </c>
      <c r="D10" s="45">
        <f>[4]节奏总纲!D10</f>
        <v>4</v>
      </c>
      <c r="F10" s="45">
        <f>[4]节奏总纲!F10</f>
        <v>8</v>
      </c>
      <c r="G10" s="45">
        <f>[4]节奏总纲!G10</f>
        <v>0.74110112659224825</v>
      </c>
      <c r="I10" s="45">
        <f>[4]节奏总纲!I10</f>
        <v>8</v>
      </c>
      <c r="J10" s="45">
        <f>[4]节奏总纲!J10</f>
        <v>0.42660095793436714</v>
      </c>
      <c r="K10" s="45">
        <f>[4]节奏总纲!K10</f>
        <v>0.42</v>
      </c>
      <c r="N10" s="45">
        <f>[4]节奏总纲!N10</f>
        <v>14</v>
      </c>
      <c r="O10" s="3">
        <v>7</v>
      </c>
      <c r="P10" s="45">
        <f>[4]节奏总纲!P10</f>
        <v>0.62450479271247095</v>
      </c>
      <c r="Q10" s="45">
        <f>[4]节奏总纲!Q10</f>
        <v>0.51771447315863839</v>
      </c>
      <c r="R10" s="45">
        <f>[4]节奏总纲!R10</f>
        <v>0.40842613443395603</v>
      </c>
      <c r="S10" s="45">
        <f>[4]节奏总纲!S10</f>
        <v>0.28514888835251423</v>
      </c>
      <c r="T10" s="45">
        <f>[4]节奏总纲!T10</f>
        <v>0.14863214066556807</v>
      </c>
      <c r="V10" s="3">
        <v>7</v>
      </c>
      <c r="W10" s="45">
        <f>[4]节奏总纲!W10</f>
        <v>0.10878822620207296</v>
      </c>
      <c r="X10" s="45">
        <f>[4]节奏总纲!X10</f>
        <v>9.0959014371284064E-2</v>
      </c>
      <c r="Y10" s="45">
        <f>[4]节奏总纲!Y10</f>
        <v>7.3622939455405656E-2</v>
      </c>
      <c r="Z10" s="45">
        <f>[4]节奏总纲!Z10</f>
        <v>5.2406001886371623E-2</v>
      </c>
      <c r="AA10" s="45">
        <f>[4]节奏总纲!AA10</f>
        <v>2.7851320788832859E-2</v>
      </c>
      <c r="AC10" s="3">
        <v>7</v>
      </c>
      <c r="AD10" s="45">
        <f>[4]节奏总纲!AD10</f>
        <v>30</v>
      </c>
      <c r="AE10" s="45">
        <f>[4]节奏总纲!AE10</f>
        <v>31.662483851536667</v>
      </c>
      <c r="AF10" s="45">
        <f>[4]节奏总纲!AF10</f>
        <v>34.614248246871476</v>
      </c>
      <c r="AG10" s="45">
        <f>[4]节奏总纲!AG10</f>
        <v>38.140293589530224</v>
      </c>
      <c r="AH10" s="45">
        <f>[4]节奏总纲!AH10</f>
        <v>47.014931650582803</v>
      </c>
      <c r="AL10" s="3">
        <v>7</v>
      </c>
      <c r="AM10" s="45">
        <f>[4]节奏总纲!AM10</f>
        <v>0.31141300609369982</v>
      </c>
      <c r="AN10" s="45">
        <f>[4]节奏总纲!AN10</f>
        <v>0.24913040487495985</v>
      </c>
      <c r="AO10" s="45">
        <f>[4]节奏总纲!AO10</f>
        <v>0.18684780365621989</v>
      </c>
      <c r="AP10" s="45">
        <f>[4]节奏总纲!AP10</f>
        <v>0.12456520243747993</v>
      </c>
      <c r="AQ10" s="45">
        <f>[4]节奏总纲!AQ10</f>
        <v>6.2282601218739964E-2</v>
      </c>
      <c r="AS10" s="3">
        <v>7</v>
      </c>
      <c r="AT10" s="45">
        <f>[4]节奏总纲!AT10</f>
        <v>9.0855565394707877E-2</v>
      </c>
      <c r="AU10" s="45">
        <f>[4]节奏总纲!AU10</f>
        <v>7.2684452315766285E-2</v>
      </c>
      <c r="AV10" s="45">
        <f>[4]节奏总纲!AV10</f>
        <v>5.451333923682472E-2</v>
      </c>
      <c r="AW10" s="45">
        <f>[4]节奏总纲!AW10</f>
        <v>3.6342226157883142E-2</v>
      </c>
      <c r="AX10" s="45">
        <f>[4]节奏总纲!AX10</f>
        <v>1.8171113078941571E-2</v>
      </c>
      <c r="AY10" s="3"/>
      <c r="AZ10" s="3">
        <v>7</v>
      </c>
      <c r="BA10" s="45">
        <f>[4]节奏总纲!BA10</f>
        <v>21.627432338833255</v>
      </c>
      <c r="BB10" s="45">
        <f>[4]节奏总纲!BB10</f>
        <v>22.938628095451385</v>
      </c>
      <c r="BC10" s="45">
        <f>[4]节奏总纲!BC10</f>
        <v>24.619152272059132</v>
      </c>
      <c r="BD10" s="45">
        <f>[4]节奏总纲!BD10</f>
        <v>27.059707353051884</v>
      </c>
      <c r="BE10" s="45">
        <f>[4]节奏总纲!BE10</f>
        <v>31.280110398778046</v>
      </c>
    </row>
    <row r="11" spans="2:57" x14ac:dyDescent="0.15">
      <c r="B11" s="45">
        <f>[4]节奏总纲!B11</f>
        <v>40</v>
      </c>
      <c r="C11" s="45">
        <f>[4]节奏总纲!C11</f>
        <v>15</v>
      </c>
      <c r="D11" s="45">
        <f>[4]节奏总纲!D11</f>
        <v>8</v>
      </c>
      <c r="F11" s="45">
        <f>[4]节奏总纲!F11</f>
        <v>9</v>
      </c>
      <c r="G11" s="45">
        <f>[4]节奏总纲!G11</f>
        <v>0.86606598307361482</v>
      </c>
      <c r="I11" s="45">
        <f>[4]节奏总纲!I11</f>
        <v>9</v>
      </c>
      <c r="J11" s="45">
        <f>[4]节奏总纲!J11</f>
        <v>0.57090651823243421</v>
      </c>
      <c r="K11" s="45">
        <f>[4]节奏总纲!K11</f>
        <v>0.46</v>
      </c>
      <c r="N11" s="45">
        <f>[4]节奏总纲!N11</f>
        <v>16</v>
      </c>
      <c r="O11" s="3">
        <v>8</v>
      </c>
      <c r="P11" s="45">
        <f>[4]节奏总纲!P11</f>
        <v>0.74110112659224825</v>
      </c>
      <c r="Q11" s="45">
        <f>[4]节奏总纲!Q11</f>
        <v>0.61511393507156598</v>
      </c>
      <c r="R11" s="45">
        <f>[4]节奏总纲!R11</f>
        <v>0.4866811098331294</v>
      </c>
      <c r="S11" s="45">
        <f>[4]节奏总纲!S11</f>
        <v>0.34142528902104879</v>
      </c>
      <c r="T11" s="45">
        <f>[4]节奏总纲!T11</f>
        <v>0.17808660072011726</v>
      </c>
      <c r="V11" s="3">
        <v>8</v>
      </c>
      <c r="W11" s="45">
        <f>[4]节奏总纲!W11</f>
        <v>0.1165963338797773</v>
      </c>
      <c r="X11" s="45">
        <f>[4]节奏总纲!X11</f>
        <v>9.7399461912927587E-2</v>
      </c>
      <c r="Y11" s="45">
        <f>[4]节奏总纲!Y11</f>
        <v>7.8254975399173365E-2</v>
      </c>
      <c r="Z11" s="45">
        <f>[4]节奏总纲!Z11</f>
        <v>5.6276400668534565E-2</v>
      </c>
      <c r="AA11" s="45">
        <f>[4]节奏总纲!AA11</f>
        <v>2.9454460054549186E-2</v>
      </c>
      <c r="AC11" s="3">
        <v>8</v>
      </c>
      <c r="AD11" s="45">
        <f>[4]节奏总纲!AD11</f>
        <v>31.691928656135214</v>
      </c>
      <c r="AE11" s="45">
        <f>[4]节奏总纲!AE11</f>
        <v>33.772643611221405</v>
      </c>
      <c r="AF11" s="45">
        <f>[4]节奏总纲!AF11</f>
        <v>36.173596314570908</v>
      </c>
      <c r="AG11" s="45">
        <f>[4]节奏总纲!AG11</f>
        <v>40.880807952708558</v>
      </c>
      <c r="AH11" s="45">
        <f>[4]节奏总纲!AH11</f>
        <v>48.668422080838546</v>
      </c>
      <c r="AL11" s="3">
        <v>8</v>
      </c>
      <c r="AM11" s="45">
        <f>[4]节奏总纲!AM11</f>
        <v>0.42660095793436714</v>
      </c>
      <c r="AN11" s="45">
        <f>[4]节奏总纲!AN11</f>
        <v>0.34128076634749371</v>
      </c>
      <c r="AO11" s="45">
        <f>[4]节奏总纲!AO11</f>
        <v>0.25596057476062029</v>
      </c>
      <c r="AP11" s="45">
        <f>[4]节奏总纲!AP11</f>
        <v>0.17064038317374686</v>
      </c>
      <c r="AQ11" s="45">
        <f>[4]节奏总纲!AQ11</f>
        <v>8.5320191586873428E-2</v>
      </c>
      <c r="AS11" s="3">
        <v>8</v>
      </c>
      <c r="AT11" s="45">
        <f>[4]节奏总纲!AT11</f>
        <v>0.11518795184066732</v>
      </c>
      <c r="AU11" s="45">
        <f>[4]节奏总纲!AU11</f>
        <v>9.2150361472533859E-2</v>
      </c>
      <c r="AV11" s="45">
        <f>[4]节奏总纲!AV11</f>
        <v>6.9112771104400395E-2</v>
      </c>
      <c r="AW11" s="45">
        <f>[4]节奏总纲!AW11</f>
        <v>4.607518073626693E-2</v>
      </c>
      <c r="AX11" s="45">
        <f>[4]节奏总纲!AX11</f>
        <v>2.3037590368133465E-2</v>
      </c>
      <c r="AY11" s="3"/>
      <c r="AZ11" s="3">
        <v>8</v>
      </c>
      <c r="BA11" s="45">
        <f>[4]节奏总纲!BA11</f>
        <v>22.400634983357783</v>
      </c>
      <c r="BB11" s="45">
        <f>[4]节奏总纲!BB11</f>
        <v>23.710496742673982</v>
      </c>
      <c r="BC11" s="45">
        <f>[4]节奏总纲!BC11</f>
        <v>25.412810862541733</v>
      </c>
      <c r="BD11" s="45">
        <f>[4]节奏总纲!BD11</f>
        <v>27.863030247590562</v>
      </c>
      <c r="BE11" s="45">
        <f>[4]节奏总纲!BE11</f>
        <v>32.113552950216736</v>
      </c>
    </row>
    <row r="12" spans="2:57" x14ac:dyDescent="0.15">
      <c r="B12" s="45">
        <f>[4]节奏总纲!B12</f>
        <v>50</v>
      </c>
      <c r="C12" s="45">
        <f>[4]节奏总纲!C12</f>
        <v>31</v>
      </c>
      <c r="D12" s="45">
        <f>[4]节奏总纲!D12</f>
        <v>16</v>
      </c>
      <c r="F12" s="45">
        <f>[4]节奏总纲!F12</f>
        <v>10</v>
      </c>
      <c r="G12" s="45">
        <f>[4]节奏总纲!G12</f>
        <v>1</v>
      </c>
      <c r="I12" s="45">
        <f>[4]节奏总纲!I12</f>
        <v>10</v>
      </c>
      <c r="J12" s="45">
        <f>[4]节奏总纲!J12</f>
        <v>0.75</v>
      </c>
      <c r="K12" s="45">
        <f>[4]节奏总纲!K12</f>
        <v>0.5</v>
      </c>
      <c r="N12" s="45">
        <f>[4]节奏总纲!N12</f>
        <v>18</v>
      </c>
      <c r="O12" s="3">
        <v>9</v>
      </c>
      <c r="P12" s="45">
        <f>[4]节奏总纲!P12</f>
        <v>0.86606598307361482</v>
      </c>
      <c r="Q12" s="45">
        <f>[4]节奏总纲!Q12</f>
        <v>0.7196142253358665</v>
      </c>
      <c r="R12" s="45">
        <f>[4]节奏总纲!R12</f>
        <v>0.57091069604212685</v>
      </c>
      <c r="S12" s="45">
        <f>[4]节奏总纲!S12</f>
        <v>0.40237425573600144</v>
      </c>
      <c r="T12" s="45">
        <f>[4]节奏总纲!T12</f>
        <v>0.21097367347673257</v>
      </c>
      <c r="V12" s="3">
        <v>9</v>
      </c>
      <c r="W12" s="45">
        <f>[4]节奏总纲!W12</f>
        <v>0.12496485648136657</v>
      </c>
      <c r="X12" s="45">
        <f>[4]节奏总纲!X12</f>
        <v>0.10450029026430052</v>
      </c>
      <c r="Y12" s="45">
        <f>[4]节奏总纲!Y12</f>
        <v>8.4229586208997453E-2</v>
      </c>
      <c r="Z12" s="45">
        <f>[4]节奏总纲!Z12</f>
        <v>6.0948966714952646E-2</v>
      </c>
      <c r="AA12" s="45">
        <f>[4]节奏总纲!AA12</f>
        <v>3.2887072756615315E-2</v>
      </c>
      <c r="AC12" s="3">
        <v>9</v>
      </c>
      <c r="AD12" s="45">
        <f>[4]节奏总纲!AD12</f>
        <v>33.213386604241784</v>
      </c>
      <c r="AE12" s="45">
        <f>[4]节奏总纲!AE12</f>
        <v>35.155124289153036</v>
      </c>
      <c r="AF12" s="45">
        <f>[4]节奏总纲!AF12</f>
        <v>37.595981939187354</v>
      </c>
      <c r="AG12" s="45">
        <f>[4]节奏总纲!AG12</f>
        <v>42.278196042555955</v>
      </c>
      <c r="AH12" s="45">
        <f>[4]节奏总纲!AH12</f>
        <v>50.696046304953342</v>
      </c>
      <c r="AL12" s="3">
        <v>9</v>
      </c>
      <c r="AM12" s="45">
        <f>[4]节奏总纲!AM12</f>
        <v>0.57090651823243421</v>
      </c>
      <c r="AN12" s="45">
        <f>[4]节奏总纲!AN12</f>
        <v>0.45672521458594739</v>
      </c>
      <c r="AO12" s="45">
        <f>[4]节奏总纲!AO12</f>
        <v>0.34254391093946052</v>
      </c>
      <c r="AP12" s="45">
        <f>[4]节奏总纲!AP12</f>
        <v>0.2283626072929737</v>
      </c>
      <c r="AQ12" s="45">
        <f>[4]节奏总纲!AQ12</f>
        <v>0.11418130364648685</v>
      </c>
      <c r="AS12" s="3">
        <v>9</v>
      </c>
      <c r="AT12" s="45">
        <f>[4]节奏总纲!AT12</f>
        <v>0.14430556029806707</v>
      </c>
      <c r="AU12" s="45">
        <f>[4]节奏总纲!AU12</f>
        <v>0.11544444823845368</v>
      </c>
      <c r="AV12" s="45">
        <f>[4]节奏总纲!AV12</f>
        <v>8.6583336178840231E-2</v>
      </c>
      <c r="AW12" s="45">
        <f>[4]节奏总纲!AW12</f>
        <v>5.7722224119226839E-2</v>
      </c>
      <c r="AX12" s="45">
        <f>[4]节奏总纲!AX12</f>
        <v>2.886111205961342E-2</v>
      </c>
      <c r="AY12" s="3"/>
      <c r="AZ12" s="3">
        <v>9</v>
      </c>
      <c r="BA12" s="45">
        <f>[4]节奏总纲!BA12</f>
        <v>23.100336713798686</v>
      </c>
      <c r="BB12" s="45">
        <f>[4]节奏总纲!BB12</f>
        <v>24.402761517547276</v>
      </c>
      <c r="BC12" s="45">
        <f>[4]节奏总纲!BC12</f>
        <v>26.127796402772656</v>
      </c>
      <c r="BD12" s="45">
        <f>[4]节奏总纲!BD12</f>
        <v>28.568390277483555</v>
      </c>
      <c r="BE12" s="45">
        <f>[4]节奏总纲!BE12</f>
        <v>32.842201900114915</v>
      </c>
    </row>
    <row r="13" spans="2:57" x14ac:dyDescent="0.15">
      <c r="B13" s="45">
        <f>[4]节奏总纲!B13</f>
        <v>60</v>
      </c>
      <c r="C13" s="45">
        <f>[4]节奏总纲!C13</f>
        <v>63</v>
      </c>
      <c r="D13" s="45">
        <f>[4]节奏总纲!D13</f>
        <v>32</v>
      </c>
      <c r="F13" s="45">
        <f>[4]节奏总纲!F13</f>
        <v>11</v>
      </c>
      <c r="G13" s="45">
        <f>[4]节奏总纲!G13</f>
        <v>1.1435469250725863</v>
      </c>
      <c r="I13" s="45">
        <f>[4]节奏总纲!I13</f>
        <v>11</v>
      </c>
      <c r="J13" s="45">
        <f>[4]节奏总纲!J13</f>
        <v>0.93464628919691628</v>
      </c>
      <c r="K13" s="45">
        <f>[4]节奏总纲!K13</f>
        <v>0.52</v>
      </c>
      <c r="N13" s="45">
        <f>[4]节奏总纲!N13</f>
        <v>20</v>
      </c>
      <c r="O13" s="3">
        <v>10</v>
      </c>
      <c r="P13" s="45">
        <f>[4]节奏总纲!P13</f>
        <v>1</v>
      </c>
      <c r="Q13" s="45">
        <f>[4]节奏总纲!Q13</f>
        <v>0.83250000000000002</v>
      </c>
      <c r="R13" s="45">
        <f>[4]节奏总纲!R13</f>
        <v>0.66269999999999996</v>
      </c>
      <c r="S13" s="45">
        <f>[4]节奏总纲!S13</f>
        <v>0.46850000000000003</v>
      </c>
      <c r="T13" s="45">
        <f>[4]节奏总纲!T13</f>
        <v>0.2462</v>
      </c>
      <c r="V13" s="3">
        <v>10</v>
      </c>
      <c r="W13" s="45">
        <f>[4]节奏总纲!W13</f>
        <v>0.13393401692638518</v>
      </c>
      <c r="X13" s="45">
        <f>[4]节奏总纲!X13</f>
        <v>0.11288577466413352</v>
      </c>
      <c r="Y13" s="45">
        <f>[4]节奏总纲!Y13</f>
        <v>9.1789303957873103E-2</v>
      </c>
      <c r="Z13" s="45">
        <f>[4]节奏总纲!Z13</f>
        <v>6.6125744263998587E-2</v>
      </c>
      <c r="AA13" s="45">
        <f>[4]节奏总纲!AA13</f>
        <v>3.5226326523267432E-2</v>
      </c>
      <c r="AC13" s="3">
        <v>10</v>
      </c>
      <c r="AD13" s="45">
        <f>[4]节奏总纲!AD13</f>
        <v>34.585942742481357</v>
      </c>
      <c r="AE13" s="45">
        <f>[4]节奏总纲!AE13</f>
        <v>36.484306444785368</v>
      </c>
      <c r="AF13" s="45">
        <f>[4]节奏总纲!AF13</f>
        <v>38.827985031139249</v>
      </c>
      <c r="AG13" s="45">
        <f>[4]节奏总纲!AG13</f>
        <v>43.25026258139421</v>
      </c>
      <c r="AH13" s="45">
        <f>[4]节奏总纲!AH13</f>
        <v>52.052970542858162</v>
      </c>
      <c r="AL13" s="3">
        <v>10</v>
      </c>
      <c r="AM13" s="45">
        <f>[4]节奏总纲!AM13</f>
        <v>0.75</v>
      </c>
      <c r="AN13" s="45">
        <f>[4]节奏总纲!AN13</f>
        <v>0.60000000000000009</v>
      </c>
      <c r="AO13" s="45">
        <f>[4]节奏总纲!AO13</f>
        <v>0.44999999999999996</v>
      </c>
      <c r="AP13" s="45">
        <f>[4]节奏总纲!AP13</f>
        <v>0.30000000000000004</v>
      </c>
      <c r="AQ13" s="45">
        <f>[4]节奏总纲!AQ13</f>
        <v>0.15000000000000002</v>
      </c>
      <c r="AS13" s="3">
        <v>10</v>
      </c>
      <c r="AT13" s="45">
        <f>[4]节奏总纲!AT13</f>
        <v>0.17909348176756579</v>
      </c>
      <c r="AU13" s="45">
        <f>[4]节奏总纲!AU13</f>
        <v>0.1432747854140527</v>
      </c>
      <c r="AV13" s="45">
        <f>[4]节奏总纲!AV13</f>
        <v>0.10745608906053944</v>
      </c>
      <c r="AW13" s="45">
        <f>[4]节奏总纲!AW13</f>
        <v>7.1637392707026348E-2</v>
      </c>
      <c r="AX13" s="45">
        <f>[4]节奏总纲!AX13</f>
        <v>3.5818696353513174E-2</v>
      </c>
      <c r="AY13" s="3"/>
      <c r="AZ13" s="3">
        <v>10</v>
      </c>
      <c r="BA13" s="45">
        <f>[4]节奏总纲!BA13</f>
        <v>23.710496742673982</v>
      </c>
      <c r="BB13" s="45">
        <f>[4]节奏总纲!BB13</f>
        <v>25.044229735272328</v>
      </c>
      <c r="BC13" s="45">
        <f>[4]节奏总纲!BC13</f>
        <v>26.755953543357073</v>
      </c>
      <c r="BD13" s="45">
        <f>[4]节奏总纲!BD13</f>
        <v>29.216428548527322</v>
      </c>
      <c r="BE13" s="45">
        <f>[4]节奏总纲!BE13</f>
        <v>33.487933395889513</v>
      </c>
    </row>
    <row r="14" spans="2:57" x14ac:dyDescent="0.15">
      <c r="B14" s="45">
        <f>[4]节奏总纲!B14</f>
        <v>70</v>
      </c>
      <c r="C14" s="45">
        <f>[4]节奏总纲!C14</f>
        <v>127</v>
      </c>
      <c r="D14" s="45">
        <f>[4]节奏总纲!D14</f>
        <v>64</v>
      </c>
      <c r="F14" s="45">
        <f>[4]节奏总纲!F14</f>
        <v>12</v>
      </c>
      <c r="G14" s="45">
        <f>[4]节奏总纲!G14</f>
        <v>1.2973967099940702</v>
      </c>
      <c r="I14" s="45">
        <f>[4]节奏总纲!I14</f>
        <v>12</v>
      </c>
      <c r="J14" s="45">
        <f>[4]节奏总纲!J14</f>
        <v>1.1550685436347259</v>
      </c>
      <c r="K14" s="45">
        <f>[4]节奏总纲!K14</f>
        <v>0.54</v>
      </c>
      <c r="N14" s="45">
        <f>[4]节奏总纲!N14</f>
        <v>21</v>
      </c>
      <c r="O14" s="3">
        <v>11</v>
      </c>
      <c r="P14" s="45">
        <f>[4]节奏总纲!P14</f>
        <v>1.1435469250725863</v>
      </c>
      <c r="Q14" s="45">
        <f>[4]节奏总纲!Q14</f>
        <v>0.95428990897307331</v>
      </c>
      <c r="R14" s="45">
        <f>[4]节奏总纲!R14</f>
        <v>0.76217402556087877</v>
      </c>
      <c r="S14" s="45">
        <f>[4]节奏总纲!S14</f>
        <v>0.54055463148181149</v>
      </c>
      <c r="T14" s="45">
        <f>[4]节奏总纲!T14</f>
        <v>0.28451447495805943</v>
      </c>
      <c r="V14" s="3">
        <v>11</v>
      </c>
      <c r="W14" s="45">
        <f>[4]节奏总纲!W14</f>
        <v>0.14354692507258626</v>
      </c>
      <c r="X14" s="45">
        <f>[4]节奏总纲!X14</f>
        <v>0.12178990897307329</v>
      </c>
      <c r="Y14" s="45">
        <f>[4]节奏总纲!Y14</f>
        <v>9.9474025560878809E-2</v>
      </c>
      <c r="Z14" s="45">
        <f>[4]节奏总纲!Z14</f>
        <v>7.205463148181146E-2</v>
      </c>
      <c r="AA14" s="45">
        <f>[4]节奏总纲!AA14</f>
        <v>3.8314474958059425E-2</v>
      </c>
      <c r="AC14" s="3">
        <v>11</v>
      </c>
      <c r="AD14" s="45">
        <f>[4]节奏总纲!AD14</f>
        <v>35.845161563010116</v>
      </c>
      <c r="AE14" s="45">
        <f>[4]节奏总纲!AE14</f>
        <v>37.71662672478071</v>
      </c>
      <c r="AF14" s="45">
        <f>[4]节奏总纲!AF14</f>
        <v>40.465165430190439</v>
      </c>
      <c r="AG14" s="45">
        <f>[4]节奏总纲!AG14</f>
        <v>44.734030134946977</v>
      </c>
      <c r="AH14" s="45">
        <f>[4]节奏总纲!AH14</f>
        <v>53.18961642289748</v>
      </c>
      <c r="AL14" s="3">
        <v>11</v>
      </c>
      <c r="AM14" s="45">
        <f>[4]节奏总纲!AM14</f>
        <v>0.93464628919691628</v>
      </c>
      <c r="AN14" s="45">
        <f>[4]节奏总纲!AN14</f>
        <v>0.74771703135753309</v>
      </c>
      <c r="AO14" s="45">
        <f>[4]节奏总纲!AO14</f>
        <v>0.56078777351814979</v>
      </c>
      <c r="AP14" s="45">
        <f>[4]节奏总纲!AP14</f>
        <v>0.37385851567876655</v>
      </c>
      <c r="AQ14" s="45">
        <f>[4]节奏总纲!AQ14</f>
        <v>0.18692925783938327</v>
      </c>
      <c r="AS14" s="3">
        <v>11</v>
      </c>
      <c r="AT14" s="45">
        <f>[4]节奏总纲!AT14</f>
        <v>0.18464628919691628</v>
      </c>
      <c r="AU14" s="45">
        <f>[4]节奏总纲!AU14</f>
        <v>0.147717031357533</v>
      </c>
      <c r="AV14" s="45">
        <f>[4]节奏总纲!AV14</f>
        <v>0.11078777351814983</v>
      </c>
      <c r="AW14" s="45">
        <f>[4]节奏总纲!AW14</f>
        <v>7.3858515678766501E-2</v>
      </c>
      <c r="AX14" s="45">
        <f>[4]节奏总纲!AX14</f>
        <v>3.692925783938325E-2</v>
      </c>
      <c r="AY14" s="3"/>
      <c r="AZ14" s="3">
        <v>11</v>
      </c>
      <c r="BA14" s="45">
        <f>[4]节奏总纲!BA14</f>
        <v>24.272927064840161</v>
      </c>
      <c r="BB14" s="45">
        <f>[4]节奏总纲!BB14</f>
        <v>25.597101426176433</v>
      </c>
      <c r="BC14" s="45">
        <f>[4]节奏总纲!BC14</f>
        <v>27.327481651231444</v>
      </c>
      <c r="BD14" s="45">
        <f>[4]节奏总纲!BD14</f>
        <v>29.80118336305917</v>
      </c>
      <c r="BE14" s="45">
        <f>[4]节奏总纲!BE14</f>
        <v>34.09469189131628</v>
      </c>
    </row>
    <row r="15" spans="2:57" x14ac:dyDescent="0.15">
      <c r="B15" s="45">
        <f>[4]节奏总纲!B15</f>
        <v>80</v>
      </c>
      <c r="C15" s="45">
        <f>[4]节奏总纲!C15</f>
        <v>255</v>
      </c>
      <c r="D15" s="45">
        <f>[4]节奏总纲!D15</f>
        <v>128</v>
      </c>
      <c r="F15" s="45">
        <f>[4]节奏总纲!F15</f>
        <v>13</v>
      </c>
      <c r="G15" s="45">
        <f>[4]节奏总纲!G15</f>
        <v>1.4622888266898326</v>
      </c>
      <c r="I15" s="45">
        <f>[4]节奏总纲!I15</f>
        <v>13</v>
      </c>
      <c r="J15" s="45">
        <f>[4]节奏总纲!J15</f>
        <v>1.417602554491646</v>
      </c>
      <c r="K15" s="45">
        <f>[4]节奏总纲!K15</f>
        <v>0.56000000000000005</v>
      </c>
      <c r="N15" s="45">
        <f>[4]节奏总纲!N15</f>
        <v>22</v>
      </c>
      <c r="O15" s="3">
        <v>12</v>
      </c>
      <c r="P15" s="45">
        <f>[4]节奏总纲!P15</f>
        <v>1.2973967099940702</v>
      </c>
      <c r="Q15" s="45">
        <f>[4]节奏总纲!Q15</f>
        <v>1.086310265278035</v>
      </c>
      <c r="R15" s="45">
        <f>[4]节奏总纲!R15</f>
        <v>0.86756917997303473</v>
      </c>
      <c r="S15" s="45">
        <f>[4]节奏总纲!S15</f>
        <v>0.61807979264117507</v>
      </c>
      <c r="T15" s="45">
        <f>[4]节奏总纲!T15</f>
        <v>0.32694397091850569</v>
      </c>
      <c r="V15" s="3">
        <v>12</v>
      </c>
      <c r="W15" s="45">
        <f>[4]节奏总纲!W15</f>
        <v>0.15384978492148393</v>
      </c>
      <c r="X15" s="45">
        <f>[4]节奏总纲!X15</f>
        <v>0.13202035630496167</v>
      </c>
      <c r="Y15" s="45">
        <f>[4]节奏总纲!Y15</f>
        <v>0.10539515441215597</v>
      </c>
      <c r="Z15" s="45">
        <f>[4]节奏总纲!Z15</f>
        <v>7.7525161159363587E-2</v>
      </c>
      <c r="AA15" s="45">
        <f>[4]节奏总纲!AA15</f>
        <v>4.2429495960446262E-2</v>
      </c>
      <c r="AC15" s="3">
        <v>12</v>
      </c>
      <c r="AD15" s="45">
        <f>[4]节奏总纲!AD15</f>
        <v>37.004247194324648</v>
      </c>
      <c r="AE15" s="45">
        <f>[4]节奏总纲!AE15</f>
        <v>38.824869702597148</v>
      </c>
      <c r="AF15" s="45">
        <f>[4]节奏总纲!AF15</f>
        <v>42.13405100967487</v>
      </c>
      <c r="AG15" s="45">
        <f>[4]节奏总纲!AG15</f>
        <v>46.287050125727269</v>
      </c>
      <c r="AH15" s="45">
        <f>[4]节奏总纲!AH15</f>
        <v>54.516985958269117</v>
      </c>
      <c r="AL15" s="3">
        <v>12</v>
      </c>
      <c r="AM15" s="45">
        <f>[4]节奏总纲!AM15</f>
        <v>1.1550685436347259</v>
      </c>
      <c r="AN15" s="45">
        <f>[4]节奏总纲!AN15</f>
        <v>0.92405483490778073</v>
      </c>
      <c r="AO15" s="45">
        <f>[4]节奏总纲!AO15</f>
        <v>0.69304112618083547</v>
      </c>
      <c r="AP15" s="45">
        <f>[4]节奏总纲!AP15</f>
        <v>0.46202741745389037</v>
      </c>
      <c r="AQ15" s="45">
        <f>[4]节奏总纲!AQ15</f>
        <v>0.23101370872694518</v>
      </c>
      <c r="AS15" s="3">
        <v>12</v>
      </c>
      <c r="AT15" s="45">
        <f>[4]节奏总纲!AT15</f>
        <v>0.22042225443780961</v>
      </c>
      <c r="AU15" s="45">
        <f>[4]节奏总纲!AU15</f>
        <v>0.17633780355024764</v>
      </c>
      <c r="AV15" s="45">
        <f>[4]节奏总纲!AV15</f>
        <v>0.13225335266268567</v>
      </c>
      <c r="AW15" s="45">
        <f>[4]节奏总纲!AW15</f>
        <v>8.816890177512382E-2</v>
      </c>
      <c r="AX15" s="45">
        <f>[4]节奏总纲!AX15</f>
        <v>4.408445088756191E-2</v>
      </c>
      <c r="AY15" s="3"/>
      <c r="AZ15" s="3">
        <v>12</v>
      </c>
      <c r="BA15" s="45">
        <f>[4]节奏总纲!BA15</f>
        <v>24.792264875668618</v>
      </c>
      <c r="BB15" s="45">
        <f>[4]节奏总纲!BB15</f>
        <v>26.127796402772656</v>
      </c>
      <c r="BC15" s="45">
        <f>[4]节奏总纲!BC15</f>
        <v>27.863030247590562</v>
      </c>
      <c r="BD15" s="45">
        <f>[4]节奏总纲!BD15</f>
        <v>30.329493925593439</v>
      </c>
      <c r="BE15" s="45">
        <f>[4]节奏总纲!BE15</f>
        <v>34.627226072894942</v>
      </c>
    </row>
    <row r="16" spans="2:57" x14ac:dyDescent="0.15">
      <c r="B16" s="45">
        <f>[4]节奏总纲!B16</f>
        <v>90</v>
      </c>
      <c r="C16" s="45">
        <f>[4]节奏总纲!C16</f>
        <v>511</v>
      </c>
      <c r="D16" s="45">
        <f>[4]节奏总纲!D16</f>
        <v>256</v>
      </c>
      <c r="F16" s="45">
        <f>[4]节奏总纲!F16</f>
        <v>14</v>
      </c>
      <c r="G16" s="45">
        <f>[4]节奏总纲!G16</f>
        <v>1.6390158215457884</v>
      </c>
      <c r="I16" s="45">
        <f>[4]节奏总纲!I16</f>
        <v>14</v>
      </c>
      <c r="J16" s="45">
        <f>[4]节奏总纲!J16</f>
        <v>1.7296773068470075</v>
      </c>
      <c r="K16" s="45">
        <f>[4]节奏总纲!K16</f>
        <v>0.57999999999999996</v>
      </c>
      <c r="N16" s="45">
        <f>[4]节奏总纲!N16</f>
        <v>23</v>
      </c>
      <c r="O16" s="3">
        <v>13</v>
      </c>
      <c r="P16" s="45">
        <f>[4]节奏总纲!P16</f>
        <v>1.4622888266898326</v>
      </c>
      <c r="Q16" s="45">
        <f>[4]节奏总纲!Q16</f>
        <v>1.2305160476594943</v>
      </c>
      <c r="R16" s="45">
        <f>[4]节奏总纲!R16</f>
        <v>0.98675250025029904</v>
      </c>
      <c r="S16" s="45">
        <f>[4]节奏总纲!S16</f>
        <v>0.70409207005115437</v>
      </c>
      <c r="T16" s="45">
        <f>[4]节奏总纲!T16</f>
        <v>0.37478462628060405</v>
      </c>
      <c r="V16" s="3">
        <v>13</v>
      </c>
      <c r="W16" s="45">
        <f>[4]节奏总纲!W16</f>
        <v>0.16489211669576243</v>
      </c>
      <c r="X16" s="45">
        <f>[4]节奏总纲!X16</f>
        <v>0.14420578238145931</v>
      </c>
      <c r="Y16" s="45">
        <f>[4]节奏总纲!Y16</f>
        <v>0.1191833202772643</v>
      </c>
      <c r="Z16" s="45">
        <f>[4]节奏总纲!Z16</f>
        <v>8.6012277409979299E-2</v>
      </c>
      <c r="AA16" s="45">
        <f>[4]节奏总纲!AA16</f>
        <v>4.7840655362098361E-2</v>
      </c>
      <c r="AC16" s="3">
        <v>13</v>
      </c>
      <c r="AD16" s="45">
        <f>[4]节奏总纲!AD16</f>
        <v>38.071211008105138</v>
      </c>
      <c r="AE16" s="45">
        <f>[4]节奏总纲!AE16</f>
        <v>39.799162199848318</v>
      </c>
      <c r="AF16" s="45">
        <f>[4]节奏总纲!AF16</f>
        <v>42.906802632470637</v>
      </c>
      <c r="AG16" s="45">
        <f>[4]节奏总纲!AG16</f>
        <v>47.330744974032761</v>
      </c>
      <c r="AH16" s="45">
        <f>[4]节奏总纲!AH16</f>
        <v>55.811514889894269</v>
      </c>
      <c r="AL16" s="3">
        <v>13</v>
      </c>
      <c r="AM16" s="45">
        <f>[4]节奏总纲!AM16</f>
        <v>1.417602554491646</v>
      </c>
      <c r="AN16" s="45">
        <f>[4]节奏总纲!AN16</f>
        <v>1.1340820435933168</v>
      </c>
      <c r="AO16" s="45">
        <f>[4]节奏总纲!AO16</f>
        <v>0.85056153269498758</v>
      </c>
      <c r="AP16" s="45">
        <f>[4]节奏总纲!AP16</f>
        <v>0.56704102179665838</v>
      </c>
      <c r="AQ16" s="45">
        <f>[4]节奏总纲!AQ16</f>
        <v>0.28352051089832919</v>
      </c>
      <c r="AS16" s="3">
        <v>13</v>
      </c>
      <c r="AT16" s="45">
        <f>[4]节奏总纲!AT16</f>
        <v>0.26253401085692007</v>
      </c>
      <c r="AU16" s="45">
        <f>[4]节奏总纲!AU16</f>
        <v>0.21002720868553604</v>
      </c>
      <c r="AV16" s="45">
        <f>[4]节奏总纲!AV16</f>
        <v>0.15752040651415211</v>
      </c>
      <c r="AW16" s="45">
        <f>[4]节奏总纲!AW16</f>
        <v>0.10501360434276802</v>
      </c>
      <c r="AX16" s="45">
        <f>[4]节奏总纲!AX16</f>
        <v>5.2506802171384009E-2</v>
      </c>
      <c r="AY16" s="3"/>
      <c r="AZ16" s="3">
        <v>13</v>
      </c>
      <c r="BA16" s="45">
        <f>[4]节奏总纲!BA16</f>
        <v>25.265378411633971</v>
      </c>
      <c r="BB16" s="45">
        <f>[4]节奏总纲!BB16</f>
        <v>26.598914258210968</v>
      </c>
      <c r="BC16" s="45">
        <f>[4]节奏总纲!BC16</f>
        <v>28.339982398803929</v>
      </c>
      <c r="BD16" s="45">
        <f>[4]节奏总纲!BD16</f>
        <v>30.828727146189561</v>
      </c>
      <c r="BE16" s="45">
        <f>[4]节奏总纲!BE16</f>
        <v>35.146386283795508</v>
      </c>
    </row>
    <row r="17" spans="2:57" x14ac:dyDescent="0.15">
      <c r="B17" s="45">
        <f>[4]节奏总纲!B17</f>
        <v>100</v>
      </c>
      <c r="C17" s="45">
        <f>[4]节奏总纲!C17</f>
        <v>1023</v>
      </c>
      <c r="D17" s="45">
        <f>[4]节奏总纲!D17</f>
        <v>512</v>
      </c>
      <c r="F17" s="45">
        <f>[4]节奏总纲!F17</f>
        <v>15</v>
      </c>
      <c r="G17" s="45">
        <f>[4]节奏总纲!G17</f>
        <v>1.8284271247461898</v>
      </c>
      <c r="I17" s="45">
        <f>[4]节奏总纲!I17</f>
        <v>15</v>
      </c>
      <c r="J17" s="45">
        <f>[4]节奏总纲!J17</f>
        <v>2.1</v>
      </c>
      <c r="K17" s="45">
        <f>[4]节奏总纲!K17</f>
        <v>0.6</v>
      </c>
      <c r="N17" s="45">
        <f>[4]节奏总纲!N17</f>
        <v>24</v>
      </c>
      <c r="O17" s="3">
        <v>14</v>
      </c>
      <c r="P17" s="45">
        <f>[4]节奏总纲!P17</f>
        <v>1.6390158215457884</v>
      </c>
      <c r="Q17" s="45">
        <f>[4]节奏总纲!Q17</f>
        <v>1.3816903375630996</v>
      </c>
      <c r="R17" s="45">
        <f>[4]节奏总纲!R17</f>
        <v>1.1115805301723538</v>
      </c>
      <c r="S17" s="45">
        <f>[4]节奏总纲!S17</f>
        <v>0.7944309687032437</v>
      </c>
      <c r="T17" s="45">
        <f>[4]节奏总纲!T17</f>
        <v>0.42384949145174089</v>
      </c>
      <c r="V17" s="3">
        <v>14</v>
      </c>
      <c r="W17" s="45">
        <f>[4]节奏总纲!W17</f>
        <v>0.17672699485595578</v>
      </c>
      <c r="X17" s="45">
        <f>[4]节奏总纲!X17</f>
        <v>0.15117428990360526</v>
      </c>
      <c r="Y17" s="45">
        <f>[4]节奏总纲!Y17</f>
        <v>0.12482802992205477</v>
      </c>
      <c r="Z17" s="45">
        <f>[4]节奏总纲!Z17</f>
        <v>9.0338898652089328E-2</v>
      </c>
      <c r="AA17" s="45">
        <f>[4]节奏总纲!AA17</f>
        <v>4.906486517113684E-2</v>
      </c>
      <c r="AC17" s="3">
        <v>14</v>
      </c>
      <c r="AD17" s="45">
        <f>[4]节奏总纲!AD17</f>
        <v>39.066704614192943</v>
      </c>
      <c r="AE17" s="45">
        <f>[4]节奏总纲!AE17</f>
        <v>40.901535778778538</v>
      </c>
      <c r="AF17" s="45">
        <f>[4]节奏总纲!AF17</f>
        <v>43.554689800275305</v>
      </c>
      <c r="AG17" s="45">
        <f>[4]节奏总纲!AG17</f>
        <v>48.1998153872389</v>
      </c>
      <c r="AH17" s="45">
        <f>[4]节奏总纲!AH17</f>
        <v>57.35490191078302</v>
      </c>
      <c r="AL17" s="3">
        <v>14</v>
      </c>
      <c r="AM17" s="45">
        <f>[4]节奏总纲!AM17</f>
        <v>1.7296773068470075</v>
      </c>
      <c r="AN17" s="45">
        <f>[4]节奏总纲!AN17</f>
        <v>1.383741845477606</v>
      </c>
      <c r="AO17" s="45">
        <f>[4]节奏总纲!AO17</f>
        <v>1.0378063841082044</v>
      </c>
      <c r="AP17" s="45">
        <f>[4]节奏总纲!AP17</f>
        <v>0.69187092273880302</v>
      </c>
      <c r="AQ17" s="45">
        <f>[4]节奏总纲!AQ17</f>
        <v>0.34593546136940151</v>
      </c>
      <c r="AS17" s="3">
        <v>14</v>
      </c>
      <c r="AT17" s="45">
        <f>[4]节奏总纲!AT17</f>
        <v>0.31207475235536153</v>
      </c>
      <c r="AU17" s="45">
        <f>[4]节奏总纲!AU17</f>
        <v>0.24965980188428927</v>
      </c>
      <c r="AV17" s="45">
        <f>[4]节奏总纲!AV17</f>
        <v>0.18724485141321678</v>
      </c>
      <c r="AW17" s="45">
        <f>[4]节奏总纲!AW17</f>
        <v>0.12482990094214463</v>
      </c>
      <c r="AX17" s="45">
        <f>[4]节奏总纲!AX17</f>
        <v>6.2414950471072317E-2</v>
      </c>
      <c r="AY17" s="3"/>
      <c r="AZ17" s="3">
        <v>14</v>
      </c>
      <c r="BA17" s="45">
        <f>[4]节奏总纲!BA17</f>
        <v>25.707675764357255</v>
      </c>
      <c r="BB17" s="45">
        <f>[4]节奏总纲!BB17</f>
        <v>27.059707353051884</v>
      </c>
      <c r="BC17" s="45">
        <f>[4]节奏总纲!BC17</f>
        <v>28.796798156163181</v>
      </c>
      <c r="BD17" s="45">
        <f>[4]节奏总纲!BD17</f>
        <v>31.280110398778046</v>
      </c>
      <c r="BE17" s="45">
        <f>[4]节奏总纲!BE17</f>
        <v>35.634340563113874</v>
      </c>
    </row>
    <row r="18" spans="2:57" x14ac:dyDescent="0.15">
      <c r="F18" s="45">
        <f>[4]节奏总纲!F18</f>
        <v>16</v>
      </c>
      <c r="G18" s="45">
        <f>[4]节奏总纲!G18</f>
        <v>2.031433133020796</v>
      </c>
      <c r="I18" s="45">
        <f>[4]节奏总纲!I18</f>
        <v>16</v>
      </c>
      <c r="J18" s="45">
        <f>[4]节奏总纲!J18</f>
        <v>2.5387719203926467</v>
      </c>
      <c r="K18" s="45">
        <f>[4]节奏总纲!K18</f>
        <v>0.62</v>
      </c>
      <c r="N18" s="45">
        <f>[4]节奏总纲!N18</f>
        <v>25</v>
      </c>
      <c r="O18" s="3">
        <v>15</v>
      </c>
      <c r="P18" s="45">
        <f>[4]节奏总纲!P18</f>
        <v>1.8284271247461898</v>
      </c>
      <c r="Q18" s="45">
        <f>[4]节奏总纲!Q18</f>
        <v>1.5473978756727005</v>
      </c>
      <c r="R18" s="45">
        <f>[4]节奏总纲!R18</f>
        <v>1.2458902428020537</v>
      </c>
      <c r="S18" s="45">
        <f>[4]节奏总纲!S18</f>
        <v>0.8878842117767497</v>
      </c>
      <c r="T18" s="45">
        <f>[4]节奏总纲!T18</f>
        <v>0.47374546802173778</v>
      </c>
      <c r="V18" s="3">
        <v>15</v>
      </c>
      <c r="W18" s="45">
        <f>[4]节奏总纲!W18</f>
        <v>0.18941130320040145</v>
      </c>
      <c r="X18" s="45">
        <f>[4]节奏总纲!X18</f>
        <v>0.16570753810960093</v>
      </c>
      <c r="Y18" s="45">
        <f>[4]节奏总纲!Y18</f>
        <v>0.13430971262969993</v>
      </c>
      <c r="Z18" s="45">
        <f>[4]节奏总纲!Z18</f>
        <v>9.3453243073505998E-2</v>
      </c>
      <c r="AA18" s="45">
        <f>[4]节奏总纲!AA18</f>
        <v>4.9895976569996892E-2</v>
      </c>
      <c r="AC18" s="3">
        <v>15</v>
      </c>
      <c r="AD18" s="45">
        <f>[4]节奏总纲!AD18</f>
        <v>40</v>
      </c>
      <c r="AE18" s="45">
        <f>[4]节奏总纲!AE18</f>
        <v>42.20026298986344</v>
      </c>
      <c r="AF18" s="45">
        <f>[4]节奏总纲!AF18</f>
        <v>44.375222872747266</v>
      </c>
      <c r="AG18" s="45">
        <f>[4]节奏总纲!AG18</f>
        <v>49.043874916206335</v>
      </c>
      <c r="AH18" s="45">
        <f>[4]节奏总纲!AH18</f>
        <v>58.331545066831659</v>
      </c>
      <c r="AL18" s="3">
        <v>15</v>
      </c>
      <c r="AM18" s="45">
        <f>[4]节奏总纲!AM18</f>
        <v>2.1</v>
      </c>
      <c r="AN18" s="45">
        <f>[4]节奏总纲!AN18</f>
        <v>1.6800000000000002</v>
      </c>
      <c r="AO18" s="45">
        <f>[4]节奏总纲!AO18</f>
        <v>1.26</v>
      </c>
      <c r="AP18" s="45">
        <f>[4]节奏总纲!AP18</f>
        <v>0.84000000000000008</v>
      </c>
      <c r="AQ18" s="45">
        <f>[4]节奏总纲!AQ18</f>
        <v>0.42000000000000004</v>
      </c>
      <c r="AS18" s="3">
        <v>15</v>
      </c>
      <c r="AT18" s="45">
        <f>[4]节奏总纲!AT18</f>
        <v>0.3703226931529926</v>
      </c>
      <c r="AU18" s="45">
        <f>[4]节奏总纲!AU18</f>
        <v>0.29625815452239412</v>
      </c>
      <c r="AV18" s="45">
        <f>[4]节奏总纲!AV18</f>
        <v>0.22219361589179565</v>
      </c>
      <c r="AW18" s="45">
        <f>[4]节奏总纲!AW18</f>
        <v>0.14812907726119706</v>
      </c>
      <c r="AX18" s="45">
        <f>[4]节奏总纲!AX18</f>
        <v>7.4064538630598531E-2</v>
      </c>
      <c r="AY18" s="3"/>
      <c r="AZ18" s="3">
        <v>15</v>
      </c>
      <c r="BA18" s="45">
        <f>[4]节奏总纲!BA18</f>
        <v>26.127796402772656</v>
      </c>
      <c r="BB18" s="45">
        <f>[4]节奏总纲!BB18</f>
        <v>27.461368800321225</v>
      </c>
      <c r="BC18" s="45">
        <f>[4]节奏总纲!BC18</f>
        <v>29.216428548527322</v>
      </c>
      <c r="BD18" s="45">
        <f>[4]节奏总纲!BD18</f>
        <v>31.706504654507764</v>
      </c>
      <c r="BE18" s="45">
        <f>[4]节奏总纲!BE18</f>
        <v>36.105477566569242</v>
      </c>
    </row>
    <row r="19" spans="2:57" x14ac:dyDescent="0.15">
      <c r="F19" s="45">
        <f>[4]节奏总纲!F19</f>
        <v>17</v>
      </c>
      <c r="G19" s="45">
        <f>[4]节奏总纲!G19</f>
        <v>2.2490095854249419</v>
      </c>
      <c r="I19" s="45">
        <f>[4]节奏总纲!I19</f>
        <v>17</v>
      </c>
      <c r="J19" s="45">
        <f>[4]节奏总纲!J19</f>
        <v>3.0579402515786085</v>
      </c>
      <c r="K19" s="45">
        <f>[4]节奏总纲!K19</f>
        <v>0.64</v>
      </c>
      <c r="N19" s="45">
        <f>[4]节奏总纲!N19</f>
        <v>26</v>
      </c>
      <c r="O19" s="3">
        <v>16</v>
      </c>
      <c r="P19" s="45">
        <f>[4]节奏总纲!P19</f>
        <v>2.031433133020796</v>
      </c>
      <c r="Q19" s="45">
        <f>[4]节奏总纲!Q19</f>
        <v>1.720014433728708</v>
      </c>
      <c r="R19" s="45">
        <f>[4]节奏总纲!R19</f>
        <v>1.3829996769605579</v>
      </c>
      <c r="S19" s="45">
        <f>[4]节奏总纲!S19</f>
        <v>0.98646392939489846</v>
      </c>
      <c r="T19" s="45">
        <f>[4]节奏总纲!T19</f>
        <v>0.53243862416475063</v>
      </c>
      <c r="V19" s="3">
        <v>16</v>
      </c>
      <c r="W19" s="45">
        <f>[4]节奏总纲!W19</f>
        <v>0.20300600827460613</v>
      </c>
      <c r="X19" s="45">
        <f>[4]节奏总纲!X19</f>
        <v>0.17261655805600751</v>
      </c>
      <c r="Y19" s="45">
        <f>[4]节奏总纲!Y19</f>
        <v>0.13710943415850418</v>
      </c>
      <c r="Z19" s="45">
        <f>[4]节奏总纲!Z19</f>
        <v>9.8579717618148766E-2</v>
      </c>
      <c r="AA19" s="45">
        <f>[4]节奏总纲!AA19</f>
        <v>5.8693156143012848E-2</v>
      </c>
      <c r="AC19" s="3">
        <v>16</v>
      </c>
      <c r="AD19" s="45">
        <f>[4]节奏总纲!AD19</f>
        <v>40.870795385807064</v>
      </c>
      <c r="AE19" s="45">
        <f>[4]节奏总纲!AE19</f>
        <v>43.059378776156237</v>
      </c>
      <c r="AF19" s="45">
        <f>[4]节奏总纲!AF19</f>
        <v>45.674973818246251</v>
      </c>
      <c r="AG19" s="45">
        <f>[4]节奏总纲!AG19</f>
        <v>49.992035451503504</v>
      </c>
      <c r="AH19" s="45">
        <f>[4]节奏总纲!AH19</f>
        <v>58.959685391756864</v>
      </c>
      <c r="AL19" s="3">
        <v>16</v>
      </c>
      <c r="AM19" s="45">
        <f>[4]节奏总纲!AM19</f>
        <v>2.5387719203926467</v>
      </c>
      <c r="AN19" s="45">
        <f>[4]节奏总纲!AN19</f>
        <v>2.0310175363141174</v>
      </c>
      <c r="AO19" s="45">
        <f>[4]节奏总纲!AO19</f>
        <v>1.5232631522355879</v>
      </c>
      <c r="AP19" s="45">
        <f>[4]节奏总纲!AP19</f>
        <v>1.0155087681570587</v>
      </c>
      <c r="AQ19" s="45">
        <f>[4]节奏总纲!AQ19</f>
        <v>0.50775438407852935</v>
      </c>
      <c r="AS19" s="3">
        <v>16</v>
      </c>
      <c r="AT19" s="45">
        <f>[4]节奏总纲!AT19</f>
        <v>0.43877192039264656</v>
      </c>
      <c r="AU19" s="45">
        <f>[4]节奏总纲!AU19</f>
        <v>0.35101753631411725</v>
      </c>
      <c r="AV19" s="45">
        <f>[4]节奏总纲!AV19</f>
        <v>0.26326315223558794</v>
      </c>
      <c r="AW19" s="45">
        <f>[4]节奏总纲!AW19</f>
        <v>0.17550876815705863</v>
      </c>
      <c r="AX19" s="45">
        <f>[4]节奏总纲!AX19</f>
        <v>8.7754384078529313E-2</v>
      </c>
      <c r="AY19" s="3"/>
      <c r="AZ19" s="3">
        <v>16</v>
      </c>
      <c r="BA19" s="45">
        <f>[4]节奏总纲!BA19</f>
        <v>26.504690687123308</v>
      </c>
      <c r="BB19" s="45">
        <f>[4]节奏总纲!BB19</f>
        <v>27.863030247590562</v>
      </c>
      <c r="BC19" s="45">
        <f>[4]节奏总纲!BC19</f>
        <v>29.606265091548554</v>
      </c>
      <c r="BD19" s="45">
        <f>[4]节奏总纲!BD19</f>
        <v>32.113552950216736</v>
      </c>
      <c r="BE19" s="45">
        <f>[4]节奏总纲!BE19</f>
        <v>36.526331209747774</v>
      </c>
    </row>
    <row r="20" spans="2:57" x14ac:dyDescent="0.15">
      <c r="F20" s="45">
        <f>[4]节奏总纲!F20</f>
        <v>18</v>
      </c>
      <c r="G20" s="45">
        <f>[4]节奏总纲!G20</f>
        <v>2.4822022531844965</v>
      </c>
      <c r="I20" s="45">
        <f>[4]节奏总纲!I20</f>
        <v>18</v>
      </c>
      <c r="J20" s="45">
        <f>[4]节奏总纲!J20</f>
        <v>3.671491735587451</v>
      </c>
      <c r="K20" s="45">
        <f>[4]节奏总纲!K20</f>
        <v>0.66</v>
      </c>
      <c r="N20" s="45">
        <f>[4]节奏总纲!N20</f>
        <v>27</v>
      </c>
      <c r="O20" s="3">
        <v>17</v>
      </c>
      <c r="P20" s="45">
        <f>[4]节奏总纲!P20</f>
        <v>2.2490095854249419</v>
      </c>
      <c r="Q20" s="45">
        <f>[4]节奏总纲!Q20</f>
        <v>1.9037866140622133</v>
      </c>
      <c r="R20" s="45">
        <f>[4]节奏总纲!R20</f>
        <v>1.532250230550013</v>
      </c>
      <c r="S20" s="45">
        <f>[4]节奏总纲!S20</f>
        <v>1.1103360323242939</v>
      </c>
      <c r="T20" s="45">
        <f>[4]节奏总纲!T20</f>
        <v>0.60498357847930939</v>
      </c>
      <c r="V20" s="3">
        <v>17</v>
      </c>
      <c r="W20" s="45">
        <f>[4]节奏总纲!W20</f>
        <v>0.21757645240414591</v>
      </c>
      <c r="X20" s="45">
        <f>[4]节奏总纲!X20</f>
        <v>0.18377218033350529</v>
      </c>
      <c r="Y20" s="45">
        <f>[4]节奏总纲!Y20</f>
        <v>0.14925055358945505</v>
      </c>
      <c r="Z20" s="45">
        <f>[4]节奏总纲!Z20</f>
        <v>0.12387210292939543</v>
      </c>
      <c r="AA20" s="45">
        <f>[4]节奏总纲!AA20</f>
        <v>7.2544954314558763E-2</v>
      </c>
      <c r="AC20" s="3">
        <v>17</v>
      </c>
      <c r="AD20" s="45">
        <f>[4]节奏总纲!AD20</f>
        <v>41.691928656135218</v>
      </c>
      <c r="AE20" s="45">
        <f>[4]节奏总纲!AE20</f>
        <v>43.627237281088568</v>
      </c>
      <c r="AF20" s="45">
        <f>[4]节奏总纲!AF20</f>
        <v>46.731365232916339</v>
      </c>
      <c r="AG20" s="45">
        <f>[4]节奏总纲!AG20</f>
        <v>51.067827933035609</v>
      </c>
      <c r="AH20" s="45">
        <f>[4]节奏总纲!AH20</f>
        <v>59.566675716760187</v>
      </c>
      <c r="AL20" s="3">
        <v>17</v>
      </c>
      <c r="AM20" s="45">
        <f>[4]节奏总纲!AM20</f>
        <v>3.0579402515786085</v>
      </c>
      <c r="AN20" s="45">
        <f>[4]节奏总纲!AN20</f>
        <v>2.4463522012628869</v>
      </c>
      <c r="AO20" s="45">
        <f>[4]节奏总纲!AO20</f>
        <v>1.8347641509471651</v>
      </c>
      <c r="AP20" s="45">
        <f>[4]节奏总纲!AP20</f>
        <v>1.2231761006314434</v>
      </c>
      <c r="AQ20" s="45">
        <f>[4]节奏总纲!AQ20</f>
        <v>0.61158805031572172</v>
      </c>
      <c r="AS20" s="3">
        <v>17</v>
      </c>
      <c r="AT20" s="45">
        <f>[4]节奏总纲!AT20</f>
        <v>0.51916833118596184</v>
      </c>
      <c r="AU20" s="45">
        <f>[4]节奏总纲!AU20</f>
        <v>0.41533466494876947</v>
      </c>
      <c r="AV20" s="45">
        <f>[4]节奏总纲!AV20</f>
        <v>0.3115009987115771</v>
      </c>
      <c r="AW20" s="45">
        <f>[4]节奏总纲!AW20</f>
        <v>0.20766733247438474</v>
      </c>
      <c r="AX20" s="45">
        <f>[4]节奏总纲!AX20</f>
        <v>0.10383366623719237</v>
      </c>
      <c r="AY20" s="3"/>
      <c r="AZ20" s="3">
        <v>17</v>
      </c>
      <c r="BA20" s="45">
        <f>[4]节奏总纲!BA20</f>
        <v>26.881584971473956</v>
      </c>
      <c r="BB20" s="45">
        <f>[4]节奏总纲!BB20</f>
        <v>28.225778459464117</v>
      </c>
      <c r="BC20" s="45">
        <f>[4]节奏总纲!BC20</f>
        <v>29.996101634569786</v>
      </c>
      <c r="BD20" s="45">
        <f>[4]节奏总纲!BD20</f>
        <v>32.477877425165822</v>
      </c>
      <c r="BE20" s="45">
        <f>[4]节奏总纲!BE20</f>
        <v>36.947184852926306</v>
      </c>
    </row>
    <row r="21" spans="2:57" x14ac:dyDescent="0.15">
      <c r="F21" s="45">
        <f>[4]节奏总纲!F21</f>
        <v>19</v>
      </c>
      <c r="G21" s="45">
        <f>[4]节奏总纲!G21</f>
        <v>2.7321319661472296</v>
      </c>
      <c r="I21" s="45">
        <f>[4]节奏总纲!I21</f>
        <v>19</v>
      </c>
      <c r="J21" s="45">
        <f>[4]节奏总纲!J21</f>
        <v>4.3957950643309154</v>
      </c>
      <c r="K21" s="45">
        <f>[4]节奏总纲!K21</f>
        <v>0.68</v>
      </c>
      <c r="N21" s="45">
        <f>[4]节奏总纲!N21</f>
        <v>28</v>
      </c>
      <c r="O21" s="3">
        <v>18</v>
      </c>
      <c r="P21" s="45">
        <f>[4]节奏总纲!P21</f>
        <v>2.4822022531844965</v>
      </c>
      <c r="Q21" s="45">
        <f>[4]节奏总纲!Q21</f>
        <v>2.1230275871486999</v>
      </c>
      <c r="R21" s="45">
        <f>[4]节奏总纲!R21</f>
        <v>1.7343147143000077</v>
      </c>
      <c r="S21" s="45">
        <f>[4]节奏总纲!S21</f>
        <v>1.252519256956897</v>
      </c>
      <c r="T21" s="45">
        <f>[4]节奏总纲!T21</f>
        <v>0.67888231624595985</v>
      </c>
      <c r="V21" s="3">
        <v>18</v>
      </c>
      <c r="W21" s="45">
        <f>[4]节奏总纲!W21</f>
        <v>0.23319266775955461</v>
      </c>
      <c r="X21" s="45">
        <f>[4]节奏总纲!X21</f>
        <v>0.2192409730864866</v>
      </c>
      <c r="Y21" s="45">
        <f>[4]节奏总纲!Y21</f>
        <v>0.20206448374999475</v>
      </c>
      <c r="Z21" s="45">
        <f>[4]节奏总纲!Z21</f>
        <v>0.14218322463260313</v>
      </c>
      <c r="AA21" s="45">
        <f>[4]节奏总纲!AA21</f>
        <v>7.3898737766650457E-2</v>
      </c>
      <c r="AC21" s="3">
        <v>18</v>
      </c>
      <c r="AD21" s="45">
        <f>[4]节奏总纲!AD21</f>
        <v>42.470630686057078</v>
      </c>
      <c r="AE21" s="45">
        <f>[4]节奏总纲!AE21</f>
        <v>44.223398677758482</v>
      </c>
      <c r="AF21" s="45">
        <f>[4]节奏总纲!AF21</f>
        <v>47.472112335518474</v>
      </c>
      <c r="AG21" s="45">
        <f>[4]节奏总纲!AG21</f>
        <v>52.078649422967331</v>
      </c>
      <c r="AH21" s="45">
        <f>[4]节奏总纲!AH21</f>
        <v>60.224883421798346</v>
      </c>
      <c r="AL21" s="3">
        <v>18</v>
      </c>
      <c r="AM21" s="45">
        <f>[4]节奏总纲!AM21</f>
        <v>3.671491735587451</v>
      </c>
      <c r="AN21" s="45">
        <f>[4]节奏总纲!AN21</f>
        <v>2.9371933884699608</v>
      </c>
      <c r="AO21" s="45">
        <f>[4]节奏总纲!AO21</f>
        <v>2.2028950413524706</v>
      </c>
      <c r="AP21" s="45">
        <f>[4]节奏总纲!AP21</f>
        <v>1.4685966942349804</v>
      </c>
      <c r="AQ21" s="45">
        <f>[4]节奏总纲!AQ21</f>
        <v>0.7342983471174902</v>
      </c>
      <c r="AS21" s="3">
        <v>18</v>
      </c>
      <c r="AT21" s="45">
        <f>[4]节奏总纲!AT21</f>
        <v>0.61355148400884252</v>
      </c>
      <c r="AU21" s="45">
        <f>[4]节奏总纲!AU21</f>
        <v>0.49084118720707393</v>
      </c>
      <c r="AV21" s="45">
        <f>[4]节奏总纲!AV21</f>
        <v>0.36813089040530556</v>
      </c>
      <c r="AW21" s="45">
        <f>[4]节奏总纲!AW21</f>
        <v>0.24542059360353696</v>
      </c>
      <c r="AX21" s="45">
        <f>[4]节奏总纲!AX21</f>
        <v>0.12271029680176848</v>
      </c>
      <c r="AY21" s="3"/>
      <c r="AZ21" s="3">
        <v>18</v>
      </c>
      <c r="BA21" s="45">
        <f>[4]节奏总纲!BA21</f>
        <v>27.220371931959619</v>
      </c>
      <c r="BB21" s="45">
        <f>[4]节奏总纲!BB21</f>
        <v>28.568390277483555</v>
      </c>
      <c r="BC21" s="45">
        <f>[4]节奏总纲!BC21</f>
        <v>30.329493925593439</v>
      </c>
      <c r="BD21" s="45">
        <f>[4]节奏总纲!BD21</f>
        <v>32.842201900114915</v>
      </c>
      <c r="BE21" s="45">
        <f>[4]节奏总纲!BE21</f>
        <v>37.317457773889828</v>
      </c>
    </row>
    <row r="22" spans="2:57" x14ac:dyDescent="0.15">
      <c r="B22" s="47" t="s">
        <v>45</v>
      </c>
      <c r="C22" s="47"/>
      <c r="D22" s="47"/>
      <c r="F22" s="45">
        <f>[4]节奏总纲!F22</f>
        <v>20</v>
      </c>
      <c r="G22" s="45">
        <f>[4]节奏总纲!G22</f>
        <v>3</v>
      </c>
      <c r="I22" s="45">
        <f>[4]节奏总纲!I22</f>
        <v>20</v>
      </c>
      <c r="J22" s="45">
        <f>[4]节奏总纲!J22</f>
        <v>5.25</v>
      </c>
      <c r="K22" s="45">
        <f>[4]节奏总纲!K22</f>
        <v>0.7</v>
      </c>
      <c r="N22" s="45">
        <f>[4]节奏总纲!N22</f>
        <v>29</v>
      </c>
      <c r="O22" s="3">
        <v>19</v>
      </c>
      <c r="P22" s="45">
        <f>[4]节奏总纲!P22</f>
        <v>2.7321319661472296</v>
      </c>
      <c r="Q22" s="45">
        <f>[4]节奏总纲!Q22</f>
        <v>2.355097754818912</v>
      </c>
      <c r="R22" s="45">
        <f>[4]节奏总纲!R22</f>
        <v>1.9165905742522815</v>
      </c>
      <c r="S22" s="45">
        <f>[4]节奏总纲!S22</f>
        <v>1.3802730692975804</v>
      </c>
      <c r="T22" s="45">
        <f>[4]节奏总纲!T22</f>
        <v>0.75106307749387335</v>
      </c>
      <c r="V22" s="3">
        <v>19</v>
      </c>
      <c r="W22" s="45">
        <f>[4]节奏总纲!W22</f>
        <v>0.24992971296273314</v>
      </c>
      <c r="X22" s="45">
        <f>[4]节奏总纲!X22</f>
        <v>0.23207016767021216</v>
      </c>
      <c r="Y22" s="45">
        <f>[4]节奏总纲!Y22</f>
        <v>0.1822758599522738</v>
      </c>
      <c r="Z22" s="45">
        <f>[4]节奏总纲!Z22</f>
        <v>0.12775381234068339</v>
      </c>
      <c r="AA22" s="45">
        <f>[4]节奏总纲!AA22</f>
        <v>7.2180761247913505E-2</v>
      </c>
      <c r="AC22" s="3">
        <v>19</v>
      </c>
      <c r="AD22" s="45">
        <f>[4]节奏总纲!AD22</f>
        <v>43.213386604241784</v>
      </c>
      <c r="AE22" s="45">
        <f>[4]节奏总纲!AE22</f>
        <v>44.873637423264775</v>
      </c>
      <c r="AF22" s="45">
        <f>[4]节奏总纲!AF22</f>
        <v>48.121561941110905</v>
      </c>
      <c r="AG22" s="45">
        <f>[4]节奏总纲!AG22</f>
        <v>52.842628083304149</v>
      </c>
      <c r="AH22" s="45">
        <f>[4]节奏总纲!AH22</f>
        <v>61.014061333089884</v>
      </c>
      <c r="AL22" s="3">
        <v>19</v>
      </c>
      <c r="AM22" s="45">
        <f>[4]节奏总纲!AM22</f>
        <v>4.3957950643309154</v>
      </c>
      <c r="AN22" s="45">
        <f>[4]节奏总纲!AN22</f>
        <v>3.5166360514647326</v>
      </c>
      <c r="AO22" s="45">
        <f>[4]节奏总纲!AO22</f>
        <v>2.6374770385985493</v>
      </c>
      <c r="AP22" s="45">
        <f>[4]节奏总纲!AP22</f>
        <v>1.7583180257323663</v>
      </c>
      <c r="AQ22" s="45">
        <f>[4]节奏总纲!AQ22</f>
        <v>0.87915901286618314</v>
      </c>
      <c r="AS22" s="3">
        <v>19</v>
      </c>
      <c r="AT22" s="45">
        <f>[4]节奏总纲!AT22</f>
        <v>0.72430332874346437</v>
      </c>
      <c r="AU22" s="45">
        <f>[4]节奏总纲!AU22</f>
        <v>0.57944266299477176</v>
      </c>
      <c r="AV22" s="45">
        <f>[4]节奏总纲!AV22</f>
        <v>0.43458199724607871</v>
      </c>
      <c r="AW22" s="45">
        <f>[4]节奏总纲!AW22</f>
        <v>0.28972133149738588</v>
      </c>
      <c r="AX22" s="45">
        <f>[4]节奏总纲!AX22</f>
        <v>0.14486066574869294</v>
      </c>
      <c r="AY22" s="3"/>
      <c r="AZ22" s="3">
        <v>19</v>
      </c>
      <c r="BA22" s="45">
        <f>[4]节奏总纲!BA22</f>
        <v>27.541701089775092</v>
      </c>
      <c r="BB22" s="45">
        <f>[4]节奏总纲!BB22</f>
        <v>28.911002095502997</v>
      </c>
      <c r="BC22" s="45">
        <f>[4]节奏总纲!BC22</f>
        <v>30.662316072657521</v>
      </c>
      <c r="BD22" s="45">
        <f>[4]节奏总纲!BD22</f>
        <v>33.176527924103851</v>
      </c>
      <c r="BE22" s="45">
        <f>[4]节奏总纲!BE22</f>
        <v>37.680472138177471</v>
      </c>
    </row>
    <row r="23" spans="2:57" x14ac:dyDescent="0.15">
      <c r="B23" s="3" t="s">
        <v>168</v>
      </c>
      <c r="C23" s="3" t="s">
        <v>57</v>
      </c>
      <c r="D23" s="3" t="s">
        <v>58</v>
      </c>
      <c r="F23" s="45">
        <f>[4]节奏总纲!F23</f>
        <v>21</v>
      </c>
      <c r="G23" s="45">
        <f>[4]节奏总纲!G23</f>
        <v>3.2870938501451725</v>
      </c>
      <c r="I23" s="45">
        <f>[4]节奏总纲!I23</f>
        <v>21</v>
      </c>
      <c r="J23" s="45">
        <f>[4]节奏总纲!J23</f>
        <v>6.2565025247829205</v>
      </c>
      <c r="K23" s="45">
        <f>[4]节奏总纲!K23</f>
        <v>0.72</v>
      </c>
      <c r="N23" s="45">
        <f>[4]节奏总纲!N23</f>
        <v>30</v>
      </c>
      <c r="O23" s="3">
        <v>20</v>
      </c>
      <c r="P23" s="45">
        <f>[4]节奏总纲!P23</f>
        <v>3</v>
      </c>
      <c r="Q23" s="45">
        <f>[4]节奏总纲!Q23</f>
        <v>2.5818000000000003</v>
      </c>
      <c r="R23" s="45">
        <f>[4]节奏总纲!R23</f>
        <v>2.0939999999999999</v>
      </c>
      <c r="S23" s="45">
        <f>[4]节奏总纲!S23</f>
        <v>1.5128999999999999</v>
      </c>
      <c r="T23" s="45">
        <f>[4]节奏总纲!T23</f>
        <v>0.83219999999999994</v>
      </c>
      <c r="V23" s="3">
        <v>20</v>
      </c>
      <c r="W23" s="45">
        <f>[4]节奏总纲!W23</f>
        <v>0.26786803385277036</v>
      </c>
      <c r="X23" s="45">
        <f>[4]节奏总纲!X23</f>
        <v>0.22670224518108828</v>
      </c>
      <c r="Y23" s="45">
        <f>[4]节奏总纲!Y23</f>
        <v>0.17740942574771834</v>
      </c>
      <c r="Z23" s="45">
        <f>[4]节奏总纲!Z23</f>
        <v>0.13262693070241949</v>
      </c>
      <c r="AA23" s="45">
        <f>[4]节奏总纲!AA23</f>
        <v>8.1136922506126585E-2</v>
      </c>
      <c r="AC23" s="3">
        <v>20</v>
      </c>
      <c r="AD23" s="45">
        <f>[4]节奏总纲!AD23</f>
        <v>43.920692243099523</v>
      </c>
      <c r="AE23" s="45">
        <f>[4]节奏总纲!AE23</f>
        <v>45.857904340208215</v>
      </c>
      <c r="AF23" s="45">
        <f>[4]节奏总纲!AF23</f>
        <v>48.755985404002274</v>
      </c>
      <c r="AG23" s="45">
        <f>[4]节奏总纲!AG23</f>
        <v>53.388247609646612</v>
      </c>
      <c r="AH23" s="45">
        <f>[4]节奏总纲!AH23</f>
        <v>61.726216870213456</v>
      </c>
      <c r="AL23" s="3">
        <v>20</v>
      </c>
      <c r="AM23" s="45">
        <f>[4]节奏总纲!AM23</f>
        <v>5.25</v>
      </c>
      <c r="AN23" s="45">
        <f>[4]节奏总纲!AN23</f>
        <v>4.2</v>
      </c>
      <c r="AO23" s="45">
        <f>[4]节奏总纲!AO23</f>
        <v>3.15</v>
      </c>
      <c r="AP23" s="45">
        <f>[4]节奏总纲!AP23</f>
        <v>2.1</v>
      </c>
      <c r="AQ23" s="45">
        <f>[4]节奏总纲!AQ23</f>
        <v>1.05</v>
      </c>
      <c r="AS23" s="3">
        <v>20</v>
      </c>
      <c r="AT23" s="45">
        <f>[4]节奏总纲!AT23</f>
        <v>0.85420493566908462</v>
      </c>
      <c r="AU23" s="45">
        <f>[4]节奏总纲!AU23</f>
        <v>0.68336394853526761</v>
      </c>
      <c r="AV23" s="45">
        <f>[4]节奏总纲!AV23</f>
        <v>0.51252296140145059</v>
      </c>
      <c r="AW23" s="45">
        <f>[4]节奏总纲!AW23</f>
        <v>0.3416819742676338</v>
      </c>
      <c r="AX23" s="45">
        <f>[4]节奏总纲!AX23</f>
        <v>0.1708409871338169</v>
      </c>
      <c r="AY23" s="3"/>
      <c r="AZ23" s="3">
        <v>20</v>
      </c>
      <c r="BA23" s="45">
        <f>[4]节奏总纲!BA23</f>
        <v>27.863030247590562</v>
      </c>
      <c r="BB23" s="45">
        <f>[4]节奏总纲!BB23</f>
        <v>29.216428548527322</v>
      </c>
      <c r="BC23" s="45">
        <f>[4]节奏总纲!BC23</f>
        <v>30.995138219721603</v>
      </c>
      <c r="BD23" s="45">
        <f>[4]节奏总纲!BD23</f>
        <v>33.487933395889513</v>
      </c>
      <c r="BE23" s="45">
        <f>[4]节奏总纲!BE23</f>
        <v>38.037513426486328</v>
      </c>
    </row>
    <row r="24" spans="2:57" x14ac:dyDescent="0.15">
      <c r="B24" s="45">
        <f>[4]节奏总纲!B24</f>
        <v>5</v>
      </c>
      <c r="C24" s="45">
        <f>[4]节奏总纲!C24</f>
        <v>0.5</v>
      </c>
      <c r="D24" s="45">
        <f>[4]节奏总纲!D24</f>
        <v>0.5</v>
      </c>
      <c r="F24" s="45">
        <f>[4]节奏总纲!F24</f>
        <v>22</v>
      </c>
      <c r="G24" s="45">
        <f>[4]节奏总纲!G24</f>
        <v>3.5947934199881395</v>
      </c>
      <c r="I24" s="45">
        <f>[4]节奏总纲!I24</f>
        <v>22</v>
      </c>
      <c r="J24" s="45">
        <f>[4]节奏总纲!J24</f>
        <v>7.4414868317755332</v>
      </c>
      <c r="K24" s="45">
        <f>[4]节奏总纲!K24</f>
        <v>0.74</v>
      </c>
      <c r="N24" s="45">
        <f>[4]节奏总纲!N24</f>
        <v>31</v>
      </c>
      <c r="O24" s="3">
        <v>21</v>
      </c>
      <c r="P24" s="45">
        <f>[4]节奏总纲!P24</f>
        <v>3.2870938501451725</v>
      </c>
      <c r="Q24" s="45">
        <f>[4]节奏总纲!Q24</f>
        <v>2.8242710360447321</v>
      </c>
      <c r="R24" s="45">
        <f>[4]节奏总纲!R24</f>
        <v>2.3072111734168965</v>
      </c>
      <c r="S24" s="45">
        <f>[4]节奏总纲!S24</f>
        <v>1.6793762480391687</v>
      </c>
      <c r="T24" s="45">
        <f>[4]节奏总纲!T24</f>
        <v>0.9108537058752274</v>
      </c>
      <c r="V24" s="3">
        <v>21</v>
      </c>
      <c r="W24" s="45">
        <f>[4]节奏总纲!W24</f>
        <v>0.28709385014517252</v>
      </c>
      <c r="X24" s="45">
        <f>[4]节奏总纲!X24</f>
        <v>0.24247103604473175</v>
      </c>
      <c r="Y24" s="45">
        <f>[4]节奏总纲!Y24</f>
        <v>0.21321117341689666</v>
      </c>
      <c r="Z24" s="45">
        <f>[4]节奏总纲!Z24</f>
        <v>0.16647624803916883</v>
      </c>
      <c r="AA24" s="45">
        <f>[4]节奏总纲!AA24</f>
        <v>7.8653705875227464E-2</v>
      </c>
      <c r="AC24" s="3">
        <v>21</v>
      </c>
      <c r="AD24" s="45">
        <f>[4]节奏总纲!AD24</f>
        <v>44.585942742481357</v>
      </c>
      <c r="AE24" s="45">
        <f>[4]节奏总纲!AE24</f>
        <v>46.693368700544774</v>
      </c>
      <c r="AF24" s="45">
        <f>[4]节奏总纲!AF24</f>
        <v>49.391292229480371</v>
      </c>
      <c r="AG24" s="45">
        <f>[4]节奏总纲!AG24</f>
        <v>53.877218251345155</v>
      </c>
      <c r="AH24" s="45">
        <f>[4]节奏总纲!AH24</f>
        <v>62.505076422881061</v>
      </c>
      <c r="AL24" s="3">
        <v>21</v>
      </c>
      <c r="AM24" s="45">
        <f>[4]节奏总纲!AM24</f>
        <v>6.2565025247829205</v>
      </c>
      <c r="AN24" s="45">
        <f>[4]节奏总纲!AN24</f>
        <v>5.0052020198263367</v>
      </c>
      <c r="AO24" s="45">
        <f>[4]节奏总纲!AO24</f>
        <v>3.7539015148697521</v>
      </c>
      <c r="AP24" s="45">
        <f>[4]节奏总纲!AP24</f>
        <v>2.5026010099131684</v>
      </c>
      <c r="AQ24" s="45">
        <f>[4]节奏总纲!AQ24</f>
        <v>1.2513005049565842</v>
      </c>
      <c r="AS24" s="3">
        <v>21</v>
      </c>
      <c r="AT24" s="45">
        <f>[4]节奏总纲!AT24</f>
        <v>1.0065025247829205</v>
      </c>
      <c r="AU24" s="45">
        <f>[4]节奏总纲!AU24</f>
        <v>0.80520201982633655</v>
      </c>
      <c r="AV24" s="45">
        <f>[4]节奏总纲!AV24</f>
        <v>0.60390151486975219</v>
      </c>
      <c r="AW24" s="45">
        <f>[4]节奏总纲!AW24</f>
        <v>0.40260100991316827</v>
      </c>
      <c r="AX24" s="45">
        <f>[4]节奏总纲!AX24</f>
        <v>0.20130050495658414</v>
      </c>
      <c r="AY24" s="3"/>
      <c r="AZ24" s="3">
        <v>21</v>
      </c>
      <c r="BA24" s="45">
        <f>[4]节奏总纲!BA24</f>
        <v>28.157256095860227</v>
      </c>
      <c r="BB24" s="45">
        <f>[4]节奏总纲!BB24</f>
        <v>29.508805955793246</v>
      </c>
      <c r="BC24" s="45">
        <f>[4]节奏总纲!BC24</f>
        <v>31.280110398778046</v>
      </c>
      <c r="BD24" s="45">
        <f>[4]节奏总纲!BD24</f>
        <v>33.799338867675175</v>
      </c>
      <c r="BE24" s="45">
        <f>[4]节奏总纲!BE24</f>
        <v>38.35066605767593</v>
      </c>
    </row>
    <row r="25" spans="2:57" x14ac:dyDescent="0.15">
      <c r="B25" s="45">
        <f>[4]节奏总纲!B25</f>
        <v>10</v>
      </c>
      <c r="C25" s="45">
        <f>[4]节奏总纲!C25</f>
        <v>1.5</v>
      </c>
      <c r="D25" s="45">
        <f>[4]节奏总纲!D25</f>
        <v>1</v>
      </c>
      <c r="F25" s="45">
        <f>[4]节奏总纲!F25</f>
        <v>23</v>
      </c>
      <c r="G25" s="45">
        <f>[4]节奏总纲!G25</f>
        <v>3.9245776533796644</v>
      </c>
      <c r="I25" s="45">
        <f>[4]节奏总纲!I25</f>
        <v>23</v>
      </c>
      <c r="J25" s="45">
        <f>[4]节奏总纲!J25</f>
        <v>8.8355567243832152</v>
      </c>
      <c r="K25" s="45">
        <f>[4]节奏总纲!K25</f>
        <v>0.76</v>
      </c>
      <c r="N25" s="45">
        <f>[4]节奏总纲!N25</f>
        <v>32</v>
      </c>
      <c r="O25" s="3">
        <v>22</v>
      </c>
      <c r="P25" s="45">
        <f>[4]节奏总纲!P25</f>
        <v>3.5947934199881395</v>
      </c>
      <c r="Q25" s="45">
        <f>[4]节奏总纲!Q25</f>
        <v>3.1066204735537499</v>
      </c>
      <c r="R25" s="45">
        <f>[4]节奏总纲!R25</f>
        <v>2.5422379066156124</v>
      </c>
      <c r="S25" s="45">
        <f>[4]节奏总纲!S25</f>
        <v>1.8257955780119761</v>
      </c>
      <c r="T25" s="45">
        <f>[4]节奏总纲!T25</f>
        <v>0.97886224826277035</v>
      </c>
      <c r="V25" s="3">
        <v>22</v>
      </c>
      <c r="W25" s="45">
        <f>[4]节奏总纲!W25</f>
        <v>0.30769956984296698</v>
      </c>
      <c r="X25" s="45">
        <f>[4]节奏总纲!X25</f>
        <v>0.28234943750901786</v>
      </c>
      <c r="Y25" s="45">
        <f>[4]节奏总纲!Y25</f>
        <v>0.23502673319871592</v>
      </c>
      <c r="Z25" s="45">
        <f>[4]节奏总纲!Z25</f>
        <v>0.14641932997280738</v>
      </c>
      <c r="AA25" s="45">
        <f>[4]节奏总纲!AA25</f>
        <v>6.8008542387542947E-2</v>
      </c>
      <c r="AC25" s="3">
        <v>22</v>
      </c>
      <c r="AD25" s="45">
        <f>[4]节奏总纲!AD25</f>
        <v>45.229416240679988</v>
      </c>
      <c r="AE25" s="45">
        <f>[4]节奏总纲!AE25</f>
        <v>47.375055553579685</v>
      </c>
      <c r="AF25" s="45">
        <f>[4]节奏总纲!AF25</f>
        <v>50.025516850018207</v>
      </c>
      <c r="AG25" s="45">
        <f>[4]节奏总纲!AG25</f>
        <v>54.453664438609223</v>
      </c>
      <c r="AH25" s="45">
        <f>[4]节奏总纲!AH25</f>
        <v>63.349146073875346</v>
      </c>
      <c r="AL25" s="3">
        <v>22</v>
      </c>
      <c r="AM25" s="45">
        <f>[4]节奏总纲!AM25</f>
        <v>7.4414868317755332</v>
      </c>
      <c r="AN25" s="45">
        <f>[4]节奏总纲!AN25</f>
        <v>5.9531894654204267</v>
      </c>
      <c r="AO25" s="45">
        <f>[4]节奏总纲!AO25</f>
        <v>4.4648920990653194</v>
      </c>
      <c r="AP25" s="45">
        <f>[4]节奏总纲!AP25</f>
        <v>2.9765947327102134</v>
      </c>
      <c r="AQ25" s="45">
        <f>[4]节奏总纲!AQ25</f>
        <v>1.4882973663551067</v>
      </c>
      <c r="AS25" s="3">
        <v>22</v>
      </c>
      <c r="AT25" s="45">
        <f>[4]节奏总纲!AT25</f>
        <v>1.1849843069926127</v>
      </c>
      <c r="AU25" s="45">
        <f>[4]节奏总纲!AU25</f>
        <v>0.94798744559408998</v>
      </c>
      <c r="AV25" s="45">
        <f>[4]节奏总纲!AV25</f>
        <v>0.71099058419556727</v>
      </c>
      <c r="AW25" s="45">
        <f>[4]节奏总纲!AW25</f>
        <v>0.47399372279704499</v>
      </c>
      <c r="AX25" s="45">
        <f>[4]节奏总纲!AX25</f>
        <v>0.2369968613985225</v>
      </c>
      <c r="AY25" s="3"/>
      <c r="AZ25" s="3">
        <v>22</v>
      </c>
      <c r="BA25" s="45">
        <f>[4]节奏总纲!BA25</f>
        <v>28.431345550275779</v>
      </c>
      <c r="BB25" s="45">
        <f>[4]节奏总纲!BB25</f>
        <v>29.80118336305917</v>
      </c>
      <c r="BC25" s="45">
        <f>[4]节奏总纲!BC25</f>
        <v>31.564373235931193</v>
      </c>
      <c r="BD25" s="45">
        <f>[4]节奏总纲!BD25</f>
        <v>34.09469189131628</v>
      </c>
      <c r="BE25" s="45">
        <f>[4]节奏总纲!BE25</f>
        <v>38.663818688865533</v>
      </c>
    </row>
    <row r="26" spans="2:57" x14ac:dyDescent="0.15">
      <c r="B26" s="45">
        <f>[4]节奏总纲!B26</f>
        <v>15</v>
      </c>
      <c r="C26" s="45">
        <f>[4]节奏总纲!C26</f>
        <v>3.5</v>
      </c>
      <c r="D26" s="45">
        <f>[4]节奏总纲!D26</f>
        <v>2</v>
      </c>
      <c r="F26" s="45">
        <f>[4]节奏总纲!F26</f>
        <v>24</v>
      </c>
      <c r="G26" s="45">
        <f>[4]节奏总纲!G26</f>
        <v>4.2780316430915768</v>
      </c>
      <c r="I26" s="45">
        <f>[4]节奏总纲!I26</f>
        <v>24</v>
      </c>
      <c r="J26" s="45">
        <f>[4]节奏总纲!J26</f>
        <v>10.47447102993563</v>
      </c>
      <c r="K26" s="45">
        <f>[4]节奏总纲!K26</f>
        <v>0.78</v>
      </c>
      <c r="N26" s="45">
        <f>[4]节奏总纲!N26</f>
        <v>33</v>
      </c>
      <c r="O26" s="3">
        <v>23</v>
      </c>
      <c r="P26" s="45">
        <f>[4]节奏总纲!P26</f>
        <v>3.9245776533796644</v>
      </c>
      <c r="Q26" s="45">
        <f>[4]节奏总纲!Q26</f>
        <v>3.399861621122803</v>
      </c>
      <c r="R26" s="45">
        <f>[4]节奏总纲!R26</f>
        <v>2.7503440194884687</v>
      </c>
      <c r="S26" s="45">
        <f>[4]节奏总纲!S26</f>
        <v>1.9642511155165219</v>
      </c>
      <c r="T26" s="45">
        <f>[4]节奏总纲!T26</f>
        <v>1.0557113887591298</v>
      </c>
      <c r="V26" s="3">
        <v>23</v>
      </c>
      <c r="W26" s="45">
        <f>[4]节奏总纲!W26</f>
        <v>0.32978423339152485</v>
      </c>
      <c r="X26" s="45">
        <f>[4]节奏总纲!X26</f>
        <v>0.29324114756905306</v>
      </c>
      <c r="Y26" s="45">
        <f>[4]节奏总纲!Y26</f>
        <v>0.2081061128728563</v>
      </c>
      <c r="Z26" s="45">
        <f>[4]节奏总纲!Z26</f>
        <v>0.13845553750454576</v>
      </c>
      <c r="AA26" s="45">
        <f>[4]节奏总纲!AA26</f>
        <v>7.6849140496359492E-2</v>
      </c>
      <c r="AC26" s="3">
        <v>23</v>
      </c>
      <c r="AD26" s="45">
        <f>[4]节奏总纲!AD26</f>
        <v>45.845161563010116</v>
      </c>
      <c r="AE26" s="45">
        <f>[4]节奏总纲!AE26</f>
        <v>47.983142791043427</v>
      </c>
      <c r="AF26" s="45">
        <f>[4]节奏总纲!AF26</f>
        <v>50.623101159578091</v>
      </c>
      <c r="AG26" s="45">
        <f>[4]节奏总纲!AG26</f>
        <v>55.069351371844888</v>
      </c>
      <c r="AH26" s="45">
        <f>[4]节奏总纲!AH26</f>
        <v>64.121910888863553</v>
      </c>
      <c r="AL26" s="3">
        <v>23</v>
      </c>
      <c r="AM26" s="45">
        <f>[4]节奏总纲!AM26</f>
        <v>8.8355567243832152</v>
      </c>
      <c r="AN26" s="45">
        <f>[4]节奏总纲!AN26</f>
        <v>7.0684453795065725</v>
      </c>
      <c r="AO26" s="45">
        <f>[4]节奏总纲!AO26</f>
        <v>5.3013340346299289</v>
      </c>
      <c r="AP26" s="45">
        <f>[4]节奏总纲!AP26</f>
        <v>3.5342226897532862</v>
      </c>
      <c r="AQ26" s="45">
        <f>[4]节奏总纲!AQ26</f>
        <v>1.7671113448766431</v>
      </c>
      <c r="AS26" s="3">
        <v>23</v>
      </c>
      <c r="AT26" s="45">
        <f>[4]节奏总纲!AT26</f>
        <v>1.394069892607682</v>
      </c>
      <c r="AU26" s="45">
        <f>[4]节奏总纲!AU26</f>
        <v>1.1152559140861458</v>
      </c>
      <c r="AV26" s="45">
        <f>[4]节奏总纲!AV26</f>
        <v>0.83644193556460955</v>
      </c>
      <c r="AW26" s="45">
        <f>[4]节奏总纲!AW26</f>
        <v>0.55762795704307289</v>
      </c>
      <c r="AX26" s="45">
        <f>[4]节奏总纲!AX26</f>
        <v>0.27881397852153644</v>
      </c>
      <c r="AY26" s="3"/>
      <c r="AZ26" s="3">
        <v>23</v>
      </c>
      <c r="BA26" s="45">
        <f>[4]节奏总纲!BA26</f>
        <v>28.705435004691331</v>
      </c>
      <c r="BB26" s="45">
        <f>[4]节奏总纲!BB26</f>
        <v>30.079877315295377</v>
      </c>
      <c r="BC26" s="45">
        <f>[4]节奏总纲!BC26</f>
        <v>31.848636073084339</v>
      </c>
      <c r="BD26" s="45">
        <f>[4]节奏总纲!BD26</f>
        <v>34.360958982105608</v>
      </c>
      <c r="BE26" s="45">
        <f>[4]节奏总纲!BE26</f>
        <v>38.976971320055128</v>
      </c>
    </row>
    <row r="27" spans="2:57" x14ac:dyDescent="0.15">
      <c r="B27" s="45">
        <f>[4]节奏总纲!B27</f>
        <v>20</v>
      </c>
      <c r="C27" s="45">
        <f>[4]节奏总纲!C27</f>
        <v>7.5</v>
      </c>
      <c r="D27" s="45">
        <f>[4]节奏总纲!D27</f>
        <v>4</v>
      </c>
      <c r="F27" s="45">
        <f>[4]节奏总纲!F27</f>
        <v>25</v>
      </c>
      <c r="G27" s="45">
        <f>[4]节奏总纲!G27</f>
        <v>4.6568542494923806</v>
      </c>
      <c r="I27" s="45">
        <f>[4]节奏总纲!I27</f>
        <v>25</v>
      </c>
      <c r="J27" s="45">
        <f>[4]节奏总纲!J27</f>
        <v>12.4</v>
      </c>
      <c r="K27" s="45">
        <f>[4]节奏总纲!K27</f>
        <v>0.8</v>
      </c>
      <c r="N27" s="45">
        <f>[4]节奏总纲!N27</f>
        <v>34</v>
      </c>
      <c r="O27" s="3">
        <v>24</v>
      </c>
      <c r="P27" s="45">
        <f>[4]节奏总纲!P27</f>
        <v>4.2780316430915768</v>
      </c>
      <c r="Q27" s="45">
        <f>[4]节奏总纲!Q27</f>
        <v>3.6722623624298096</v>
      </c>
      <c r="R27" s="45">
        <f>[4]节奏总纲!R27</f>
        <v>2.9539808495547337</v>
      </c>
      <c r="S27" s="45">
        <f>[4]节奏总纲!S27</f>
        <v>2.1116364190300021</v>
      </c>
      <c r="T27" s="45">
        <f>[4]节奏总纲!T27</f>
        <v>1.1798811271646568</v>
      </c>
      <c r="V27" s="3">
        <v>24</v>
      </c>
      <c r="W27" s="45">
        <f>[4]节奏总纲!W27</f>
        <v>0.35345398971191244</v>
      </c>
      <c r="X27" s="45">
        <f>[4]节奏总纲!X27</f>
        <v>0.27240074130700664</v>
      </c>
      <c r="Y27" s="45">
        <f>[4]节奏总纲!Y27</f>
        <v>0.20363683006626498</v>
      </c>
      <c r="Z27" s="45">
        <f>[4]节奏总纲!Z27</f>
        <v>0.14738530351348023</v>
      </c>
      <c r="AA27" s="45">
        <f>[4]节奏总纲!AA27</f>
        <v>0.12416973840552692</v>
      </c>
      <c r="AC27" s="3">
        <v>24</v>
      </c>
      <c r="AD27" s="45">
        <f>[4]节奏总纲!AD27</f>
        <v>46.430041330048923</v>
      </c>
      <c r="AE27" s="45">
        <f>[4]节奏总纲!AE27</f>
        <v>48.507368125568433</v>
      </c>
      <c r="AF27" s="45">
        <f>[4]节奏总纲!AF27</f>
        <v>51.27572776277318</v>
      </c>
      <c r="AG27" s="45">
        <f>[4]节奏总纲!AG27</f>
        <v>55.77612841815268</v>
      </c>
      <c r="AH27" s="45">
        <f>[4]节奏总纲!AH27</f>
        <v>64.590290845776906</v>
      </c>
      <c r="AL27" s="3">
        <v>24</v>
      </c>
      <c r="AM27" s="45">
        <f>[4]节奏总纲!AM27</f>
        <v>10.47447102993563</v>
      </c>
      <c r="AN27" s="45">
        <f>[4]节奏总纲!AN27</f>
        <v>8.3795768239485042</v>
      </c>
      <c r="AO27" s="45">
        <f>[4]节奏总纲!AO27</f>
        <v>6.2846826179613782</v>
      </c>
      <c r="AP27" s="45">
        <f>[4]节奏总纲!AP27</f>
        <v>4.1897884119742521</v>
      </c>
      <c r="AQ27" s="45">
        <f>[4]节奏总纲!AQ27</f>
        <v>2.0948942059871261</v>
      </c>
      <c r="AS27" s="3">
        <v>24</v>
      </c>
      <c r="AT27" s="45">
        <f>[4]节奏总纲!AT27</f>
        <v>1.6389143055524151</v>
      </c>
      <c r="AU27" s="45">
        <f>[4]节奏总纲!AU27</f>
        <v>1.3111314444419317</v>
      </c>
      <c r="AV27" s="45">
        <f>[4]节奏总纲!AV27</f>
        <v>0.98334858333144926</v>
      </c>
      <c r="AW27" s="45">
        <f>[4]节奏总纲!AW27</f>
        <v>0.65556572222096587</v>
      </c>
      <c r="AX27" s="45">
        <f>[4]节奏总纲!AX27</f>
        <v>0.32778286111048294</v>
      </c>
      <c r="AY27" s="3"/>
      <c r="AZ27" s="3">
        <v>24</v>
      </c>
      <c r="BA27" s="45">
        <f>[4]节奏总纲!BA27</f>
        <v>28.979524459106884</v>
      </c>
      <c r="BB27" s="45">
        <f>[4]节奏总纲!BB27</f>
        <v>30.329493925593439</v>
      </c>
      <c r="BC27" s="45">
        <f>[4]节奏总纲!BC27</f>
        <v>32.113552950216736</v>
      </c>
      <c r="BD27" s="45">
        <f>[4]节奏总纲!BD27</f>
        <v>34.627226072894942</v>
      </c>
      <c r="BE27" s="45">
        <f>[4]节奏总纲!BE27</f>
        <v>39.250296194358178</v>
      </c>
    </row>
    <row r="28" spans="2:57" x14ac:dyDescent="0.15">
      <c r="B28" s="45">
        <f>[4]节奏总纲!B28</f>
        <v>25</v>
      </c>
      <c r="C28" s="45">
        <f>[4]节奏总纲!C28</f>
        <v>15.5</v>
      </c>
      <c r="D28" s="45">
        <f>[4]节奏总纲!D28</f>
        <v>8</v>
      </c>
      <c r="F28" s="45">
        <f>[4]节奏总纲!F28</f>
        <v>26</v>
      </c>
      <c r="G28" s="45">
        <f>[4]节奏总纲!G28</f>
        <v>5.062866266041592</v>
      </c>
      <c r="I28" s="45">
        <f>[4]节奏总纲!I28</f>
        <v>26</v>
      </c>
      <c r="J28" s="45">
        <f>[4]节奏总纲!J28</f>
        <v>14.6609224175611</v>
      </c>
      <c r="K28" s="45">
        <f>[4]节奏总纲!K28</f>
        <v>0.82</v>
      </c>
      <c r="N28" s="45">
        <f>[4]节奏总纲!N28</f>
        <v>35</v>
      </c>
      <c r="O28" s="3">
        <v>25</v>
      </c>
      <c r="P28" s="45">
        <f>[4]节奏总纲!P28</f>
        <v>4.6568542494923806</v>
      </c>
      <c r="Q28" s="45">
        <f>[4]节奏总纲!Q28</f>
        <v>3.9783505853413406</v>
      </c>
      <c r="R28" s="45">
        <f>[4]节奏总纲!R28</f>
        <v>3.2202147135239811</v>
      </c>
      <c r="S28" s="45">
        <f>[4]节奏总纲!S28</f>
        <v>2.3763927235159619</v>
      </c>
      <c r="T28" s="45">
        <f>[4]节奏总纲!T28</f>
        <v>1.2964682230586786</v>
      </c>
      <c r="V28" s="3">
        <v>25</v>
      </c>
      <c r="W28" s="45">
        <f>[4]节奏总纲!W28</f>
        <v>0.37882260640080379</v>
      </c>
      <c r="X28" s="45">
        <f>[4]节奏总纲!X28</f>
        <v>0.30608822291153093</v>
      </c>
      <c r="Y28" s="45">
        <f>[4]节奏总纲!Y28</f>
        <v>0.26623386396924742</v>
      </c>
      <c r="Z28" s="45">
        <f>[4]节奏总纲!Z28</f>
        <v>0.26475630448595977</v>
      </c>
      <c r="AA28" s="45">
        <f>[4]节奏总纲!AA28</f>
        <v>0.11658709589402183</v>
      </c>
      <c r="AC28" s="3">
        <v>25</v>
      </c>
      <c r="AD28" s="45">
        <f>[4]节奏总纲!AD28</f>
        <v>47.004247194324648</v>
      </c>
      <c r="AE28" s="45">
        <f>[4]节奏总纲!AE28</f>
        <v>49.030210648389748</v>
      </c>
      <c r="AF28" s="45">
        <f>[4]节奏总纲!AF28</f>
        <v>52.020697812247455</v>
      </c>
      <c r="AG28" s="45">
        <f>[4]节奏总纲!AG28</f>
        <v>56.554852116625298</v>
      </c>
      <c r="AH28" s="45">
        <f>[4]节奏总纲!AH28</f>
        <v>65.052602295057284</v>
      </c>
      <c r="AL28" s="3">
        <v>25</v>
      </c>
      <c r="AM28" s="45">
        <f>[4]节奏总纲!AM28</f>
        <v>12.4</v>
      </c>
      <c r="AN28" s="45">
        <f>[4]节奏总纲!AN28</f>
        <v>9.9200000000000017</v>
      </c>
      <c r="AO28" s="45">
        <f>[4]节奏总纲!AO28</f>
        <v>7.4399999999999995</v>
      </c>
      <c r="AP28" s="45">
        <f>[4]节奏总纲!AP28</f>
        <v>4.9600000000000009</v>
      </c>
      <c r="AQ28" s="45">
        <f>[4]节奏总纲!AQ28</f>
        <v>2.4800000000000004</v>
      </c>
      <c r="AS28" s="3">
        <v>25</v>
      </c>
      <c r="AT28" s="45">
        <f>[4]节奏总纲!AT28</f>
        <v>1.9255289700643701</v>
      </c>
      <c r="AU28" s="45">
        <f>[4]节奏总纲!AU28</f>
        <v>1.5404231760514975</v>
      </c>
      <c r="AV28" s="45">
        <f>[4]节奏总纲!AV28</f>
        <v>1.1553173820386213</v>
      </c>
      <c r="AW28" s="45">
        <f>[4]节奏总纲!AW28</f>
        <v>0.77021158802574874</v>
      </c>
      <c r="AX28" s="45">
        <f>[4]节奏总纲!AX28</f>
        <v>0.38510579401287437</v>
      </c>
      <c r="AY28" s="3"/>
      <c r="AZ28" s="3">
        <v>25</v>
      </c>
      <c r="BA28" s="45">
        <f>[4]节奏总纲!BA28</f>
        <v>29.216428548527322</v>
      </c>
      <c r="BB28" s="45">
        <f>[4]节奏总纲!BB28</f>
        <v>30.579110535891502</v>
      </c>
      <c r="BC28" s="45">
        <f>[4]节奏总纲!BC28</f>
        <v>32.356435933516131</v>
      </c>
      <c r="BD28" s="45">
        <f>[4]节奏总纲!BD28</f>
        <v>34.893493163684269</v>
      </c>
      <c r="BE28" s="45">
        <f>[4]节奏总纲!BE28</f>
        <v>39.520459727922798</v>
      </c>
    </row>
    <row r="29" spans="2:57" x14ac:dyDescent="0.15">
      <c r="B29" s="45">
        <f>[4]节奏总纲!B29</f>
        <v>30</v>
      </c>
      <c r="C29" s="45">
        <f>[4]节奏总纲!C29</f>
        <v>31.5</v>
      </c>
      <c r="D29" s="45">
        <f>[4]节奏总纲!D29</f>
        <v>16</v>
      </c>
      <c r="F29" s="45">
        <f>[4]节奏总纲!F29</f>
        <v>27</v>
      </c>
      <c r="G29" s="45">
        <f>[4]节奏总纲!G29</f>
        <v>5.4980191708498847</v>
      </c>
      <c r="I29" s="45">
        <f>[4]节奏总纲!I29</f>
        <v>27</v>
      </c>
      <c r="J29" s="45">
        <f>[4]节奏总纲!J29</f>
        <v>17.314186320787698</v>
      </c>
      <c r="K29" s="45">
        <f>[4]节奏总纲!K29</f>
        <v>0.84</v>
      </c>
      <c r="N29" s="45">
        <f>[4]节奏总纲!N29</f>
        <v>36</v>
      </c>
      <c r="O29" s="3">
        <v>26</v>
      </c>
      <c r="P29" s="45">
        <f>[4]节奏总纲!P29</f>
        <v>5.062866266041592</v>
      </c>
      <c r="Q29" s="45">
        <f>[4]节奏总纲!Q29</f>
        <v>4.3753290271131435</v>
      </c>
      <c r="R29" s="45">
        <f>[4]节奏总纲!R29</f>
        <v>3.621468240099551</v>
      </c>
      <c r="S29" s="45">
        <f>[4]节奏总纲!S29</f>
        <v>2.6058572671316078</v>
      </c>
      <c r="T29" s="45">
        <f>[4]节奏总纲!T29</f>
        <v>1.3933007964146462</v>
      </c>
      <c r="V29" s="3">
        <v>26</v>
      </c>
      <c r="W29" s="45">
        <f>[4]节奏总纲!W29</f>
        <v>0.40601201654921137</v>
      </c>
      <c r="X29" s="45">
        <f>[4]节奏总纲!X29</f>
        <v>0.39697844177180297</v>
      </c>
      <c r="Y29" s="45">
        <f>[4]节奏总纲!Y29</f>
        <v>0.4012535265755699</v>
      </c>
      <c r="Z29" s="45">
        <f>[4]节奏总纲!Z29</f>
        <v>0.22946454361564594</v>
      </c>
      <c r="AA29" s="45">
        <f>[4]节奏总纲!AA29</f>
        <v>9.6832573355967622E-2</v>
      </c>
      <c r="AC29" s="3">
        <v>26</v>
      </c>
      <c r="AD29" s="45">
        <f>[4]节奏总纲!AD29</f>
        <v>47.540284631526092</v>
      </c>
      <c r="AE29" s="45">
        <f>[4]节奏总纲!AE29</f>
        <v>49.570062213525716</v>
      </c>
      <c r="AF29" s="45">
        <f>[4]节奏总纲!AF29</f>
        <v>52.711868104884672</v>
      </c>
      <c r="AG29" s="45">
        <f>[4]节奏总纲!AG29</f>
        <v>57.344508943408044</v>
      </c>
      <c r="AH29" s="45">
        <f>[4]节奏总纲!AH29</f>
        <v>65.472536224077203</v>
      </c>
      <c r="AL29" s="3">
        <v>26</v>
      </c>
      <c r="AM29" s="45">
        <f>[4]节奏总纲!AM29</f>
        <v>14.6609224175611</v>
      </c>
      <c r="AN29" s="45">
        <f>[4]节奏总纲!AN29</f>
        <v>11.72873793404888</v>
      </c>
      <c r="AO29" s="45">
        <f>[4]节奏总纲!AO29</f>
        <v>8.7965534505366598</v>
      </c>
      <c r="AP29" s="45">
        <f>[4]节奏总纲!AP29</f>
        <v>5.8643689670244399</v>
      </c>
      <c r="AQ29" s="45">
        <f>[4]节奏总纲!AQ29</f>
        <v>2.9321844835122199</v>
      </c>
      <c r="AS29" s="3">
        <v>26</v>
      </c>
      <c r="AT29" s="45">
        <f>[4]节奏总纲!AT29</f>
        <v>2.2609224175610994</v>
      </c>
      <c r="AU29" s="45">
        <f>[4]节奏总纲!AU29</f>
        <v>1.8087379340488781</v>
      </c>
      <c r="AV29" s="45">
        <f>[4]节奏总纲!AV29</f>
        <v>1.3565534505366603</v>
      </c>
      <c r="AW29" s="45">
        <f>[4]节奏总纲!AW29</f>
        <v>0.90436896702443903</v>
      </c>
      <c r="AX29" s="45">
        <f>[4]节奏总纲!AX29</f>
        <v>0.45218448351221951</v>
      </c>
      <c r="AY29" s="3"/>
      <c r="AZ29" s="3">
        <v>26</v>
      </c>
      <c r="BA29" s="45">
        <f>[4]节奏总纲!BA29</f>
        <v>29.45033047434006</v>
      </c>
      <c r="BB29" s="45">
        <f>[4]节奏总纲!BB29</f>
        <v>30.828727146189561</v>
      </c>
      <c r="BC29" s="45">
        <f>[4]节奏总纲!BC29</f>
        <v>32.59931891681552</v>
      </c>
      <c r="BD29" s="45">
        <f>[4]节奏总纲!BD29</f>
        <v>35.146386283795508</v>
      </c>
      <c r="BE29" s="45">
        <f>[4]节奏总纲!BE29</f>
        <v>39.790623261487418</v>
      </c>
    </row>
    <row r="30" spans="2:57" x14ac:dyDescent="0.15">
      <c r="B30" s="45">
        <f>[4]节奏总纲!B30</f>
        <v>35</v>
      </c>
      <c r="C30" s="45">
        <f>[4]节奏总纲!C30</f>
        <v>63.5</v>
      </c>
      <c r="D30" s="45">
        <f>[4]节奏总纲!D30</f>
        <v>32</v>
      </c>
      <c r="F30" s="45">
        <f>[4]节奏总纲!F30</f>
        <v>28</v>
      </c>
      <c r="G30" s="45">
        <f>[4]节奏总纲!G30</f>
        <v>5.9644045063689921</v>
      </c>
      <c r="I30" s="45">
        <f>[4]节奏总纲!I30</f>
        <v>28</v>
      </c>
      <c r="J30" s="45">
        <f>[4]节奏总纲!J30</f>
        <v>20.42625995518307</v>
      </c>
      <c r="K30" s="45">
        <f>[4]节奏总纲!K30</f>
        <v>0.86</v>
      </c>
      <c r="N30" s="45">
        <f>[4]节奏总纲!N30</f>
        <v>37</v>
      </c>
      <c r="O30" s="3">
        <v>27</v>
      </c>
      <c r="P30" s="45">
        <f>[4]节奏总纲!P30</f>
        <v>5.4980191708498847</v>
      </c>
      <c r="Q30" s="45">
        <f>[4]节奏总纲!Q30</f>
        <v>4.8124161802449041</v>
      </c>
      <c r="R30" s="45">
        <f>[4]节奏总纲!R30</f>
        <v>3.8942469787129737</v>
      </c>
      <c r="S30" s="45">
        <f>[4]节奏总纲!S30</f>
        <v>2.7677028506058319</v>
      </c>
      <c r="T30" s="45">
        <f>[4]节奏总纲!T30</f>
        <v>1.4800667607927889</v>
      </c>
      <c r="V30" s="3">
        <v>27</v>
      </c>
      <c r="W30" s="45">
        <f>[4]节奏总纲!W30</f>
        <v>0.43515290480829272</v>
      </c>
      <c r="X30" s="45">
        <f>[4]节奏总纲!X30</f>
        <v>0.43708715313176061</v>
      </c>
      <c r="Y30" s="45">
        <f>[4]节奏总纲!Y30</f>
        <v>0.27277873861342261</v>
      </c>
      <c r="Z30" s="45">
        <f>[4]节奏总纲!Z30</f>
        <v>0.16184558347422406</v>
      </c>
      <c r="AA30" s="45">
        <f>[4]节奏总纲!AA30</f>
        <v>8.6765964378142657E-2</v>
      </c>
      <c r="AC30" s="3">
        <v>27</v>
      </c>
      <c r="AD30" s="45">
        <f>[4]节奏总纲!AD30</f>
        <v>48.071211008105138</v>
      </c>
      <c r="AE30" s="45">
        <f>[4]节奏总纲!AE30</f>
        <v>50.097953262973085</v>
      </c>
      <c r="AF30" s="45">
        <f>[4]节奏总纲!AF30</f>
        <v>53.273649232991716</v>
      </c>
      <c r="AG30" s="45">
        <f>[4]节奏总纲!AG30</f>
        <v>58.076255334670506</v>
      </c>
      <c r="AH30" s="45">
        <f>[4]节奏总纲!AH30</f>
        <v>65.892470153097122</v>
      </c>
      <c r="AL30" s="3">
        <v>27</v>
      </c>
      <c r="AM30" s="45">
        <f>[4]节奏总纲!AM30</f>
        <v>17.314186320787698</v>
      </c>
      <c r="AN30" s="45">
        <f>[4]节奏总纲!AN30</f>
        <v>13.851349056630159</v>
      </c>
      <c r="AO30" s="45">
        <f>[4]节奏总纲!AO30</f>
        <v>10.388511792472618</v>
      </c>
      <c r="AP30" s="45">
        <f>[4]节奏总纲!AP30</f>
        <v>6.9256745283150796</v>
      </c>
      <c r="AQ30" s="45">
        <f>[4]节奏总纲!AQ30</f>
        <v>3.4628372641575398</v>
      </c>
      <c r="AS30" s="3">
        <v>27</v>
      </c>
      <c r="AT30" s="45">
        <f>[4]节奏总纲!AT30</f>
        <v>2.6532639032265983</v>
      </c>
      <c r="AU30" s="45">
        <f>[4]节奏总纲!AU30</f>
        <v>2.1226111225812794</v>
      </c>
      <c r="AV30" s="45">
        <f>[4]节奏总纲!AV30</f>
        <v>1.5919583419359586</v>
      </c>
      <c r="AW30" s="45">
        <f>[4]节奏总纲!AW30</f>
        <v>1.0613055612906397</v>
      </c>
      <c r="AX30" s="45">
        <f>[4]节奏总纲!AX30</f>
        <v>0.53065278064531984</v>
      </c>
      <c r="AY30" s="3"/>
      <c r="AZ30" s="3">
        <v>27</v>
      </c>
      <c r="BA30" s="45">
        <f>[4]节奏总纲!BA30</f>
        <v>29.684232400152801</v>
      </c>
      <c r="BB30" s="45">
        <f>[4]节奏总纲!BB30</f>
        <v>31.066913270913183</v>
      </c>
      <c r="BC30" s="45">
        <f>[4]节奏总纲!BC30</f>
        <v>32.842201900114915</v>
      </c>
      <c r="BD30" s="45">
        <f>[4]节奏总纲!BD30</f>
        <v>35.390363423454687</v>
      </c>
      <c r="BE30" s="45">
        <f>[4]节奏总纲!BE30</f>
        <v>40.052446592012309</v>
      </c>
    </row>
    <row r="31" spans="2:57" x14ac:dyDescent="0.15">
      <c r="B31" s="45">
        <f>[4]节奏总纲!B31</f>
        <v>40</v>
      </c>
      <c r="C31" s="45">
        <f>[4]节奏总纲!C31</f>
        <v>127.5</v>
      </c>
      <c r="D31" s="45">
        <f>[4]节奏总纲!D31</f>
        <v>64</v>
      </c>
      <c r="F31" s="45">
        <f>[4]节奏总纲!F31</f>
        <v>29</v>
      </c>
      <c r="G31" s="45">
        <f>[4]节奏总纲!G31</f>
        <v>6.4642639322944575</v>
      </c>
      <c r="I31" s="45">
        <f>[4]节奏总纲!I31</f>
        <v>29</v>
      </c>
      <c r="J31" s="45">
        <f>[4]节奏总纲!J31</f>
        <v>24.074703862418847</v>
      </c>
      <c r="K31" s="45">
        <f>[4]节奏总纲!K31</f>
        <v>0.88</v>
      </c>
      <c r="N31" s="45">
        <f>[4]节奏总纲!N31</f>
        <v>38</v>
      </c>
      <c r="O31" s="3">
        <v>28</v>
      </c>
      <c r="P31" s="45">
        <f>[4]节奏总纲!P31</f>
        <v>5.9644045063689921</v>
      </c>
      <c r="Q31" s="45">
        <f>[4]节奏总纲!Q31</f>
        <v>5.1395273631381606</v>
      </c>
      <c r="R31" s="45">
        <f>[4]节奏总纲!R31</f>
        <v>4.1058960621844145</v>
      </c>
      <c r="S31" s="45">
        <f>[4]节奏总纲!S31</f>
        <v>2.9183831249663479</v>
      </c>
      <c r="T31" s="45">
        <f>[4]节奏总纲!T31</f>
        <v>1.6378254774489254</v>
      </c>
      <c r="V31" s="3">
        <v>28</v>
      </c>
      <c r="W31" s="45">
        <f>[4]节奏总纲!W31</f>
        <v>0.46638533551910744</v>
      </c>
      <c r="X31" s="45">
        <f>[4]节奏总纲!X31</f>
        <v>0.32711118289325647</v>
      </c>
      <c r="Y31" s="45">
        <f>[4]节奏总纲!Y31</f>
        <v>0.21164908347144085</v>
      </c>
      <c r="Z31" s="45">
        <f>[4]节奏总纲!Z31</f>
        <v>0.15068027436051601</v>
      </c>
      <c r="AA31" s="45">
        <f>[4]节奏总纲!AA31</f>
        <v>0.1577587166561365</v>
      </c>
      <c r="AC31" s="3">
        <v>28</v>
      </c>
      <c r="AD31" s="45">
        <f>[4]节奏总纲!AD31</f>
        <v>48.571351621712928</v>
      </c>
      <c r="AE31" s="45">
        <f>[4]节奏总纲!AE31</f>
        <v>50.579059662644411</v>
      </c>
      <c r="AF31" s="45">
        <f>[4]节奏总纲!AF31</f>
        <v>53.742930129327554</v>
      </c>
      <c r="AG31" s="45">
        <f>[4]节奏总纲!AG31</f>
        <v>58.619807948978966</v>
      </c>
      <c r="AH31" s="45">
        <f>[4]节奏总纲!AH31</f>
        <v>66.460285544880662</v>
      </c>
      <c r="AL31" s="3">
        <v>28</v>
      </c>
      <c r="AM31" s="45">
        <f>[4]节奏总纲!AM31</f>
        <v>20.42625995518307</v>
      </c>
      <c r="AN31" s="45">
        <f>[4]节奏总纲!AN31</f>
        <v>16.341007964146456</v>
      </c>
      <c r="AO31" s="45">
        <f>[4]节奏总纲!AO31</f>
        <v>12.255755973109842</v>
      </c>
      <c r="AP31" s="45">
        <f>[4]节奏总纲!AP31</f>
        <v>8.1705039820732281</v>
      </c>
      <c r="AQ31" s="45">
        <f>[4]节奏总纲!AQ31</f>
        <v>4.0852519910366141</v>
      </c>
      <c r="AS31" s="3">
        <v>28</v>
      </c>
      <c r="AT31" s="45">
        <f>[4]节奏总纲!AT31</f>
        <v>3.1120736343953723</v>
      </c>
      <c r="AU31" s="45">
        <f>[4]节奏总纲!AU31</f>
        <v>2.4896589075162971</v>
      </c>
      <c r="AV31" s="45">
        <f>[4]节奏总纲!AV31</f>
        <v>1.8672441806372237</v>
      </c>
      <c r="AW31" s="45">
        <f>[4]节奏总纲!AW31</f>
        <v>1.2448294537581486</v>
      </c>
      <c r="AX31" s="45">
        <f>[4]节奏总纲!AX31</f>
        <v>0.62241472687907429</v>
      </c>
      <c r="AY31" s="3"/>
      <c r="AZ31" s="3">
        <v>28</v>
      </c>
      <c r="BA31" s="45">
        <f>[4]节奏总纲!BA31</f>
        <v>29.918134325965539</v>
      </c>
      <c r="BB31" s="45">
        <f>[4]节奏总纲!BB31</f>
        <v>31.280110398778046</v>
      </c>
      <c r="BC31" s="45">
        <f>[4]节奏总纲!BC31</f>
        <v>33.072726100175295</v>
      </c>
      <c r="BD31" s="45">
        <f>[4]节奏总纲!BD31</f>
        <v>35.634340563113874</v>
      </c>
      <c r="BE31" s="45">
        <f>[4]节奏总纲!BE31</f>
        <v>40.28554255651148</v>
      </c>
    </row>
    <row r="32" spans="2:57" x14ac:dyDescent="0.15">
      <c r="B32" s="45">
        <f>[4]节奏总纲!B32</f>
        <v>45</v>
      </c>
      <c r="C32" s="45">
        <f>[4]节奏总纲!C32</f>
        <v>255.5</v>
      </c>
      <c r="D32" s="45">
        <f>[4]节奏总纲!D32</f>
        <v>128</v>
      </c>
      <c r="F32" s="45">
        <f>[4]节奏总纲!F32</f>
        <v>30</v>
      </c>
      <c r="G32" s="45">
        <f>[4]节奏总纲!G32</f>
        <v>7</v>
      </c>
      <c r="I32" s="45">
        <f>[4]节奏总纲!I32</f>
        <v>30</v>
      </c>
      <c r="J32" s="45">
        <f>[4]节奏总纲!J32</f>
        <v>28.35</v>
      </c>
      <c r="K32" s="45">
        <f>[4]节奏总纲!K32</f>
        <v>0.9</v>
      </c>
      <c r="N32" s="45">
        <f>[4]节奏总纲!N32</f>
        <v>39</v>
      </c>
      <c r="O32" s="3">
        <v>29</v>
      </c>
      <c r="P32" s="45">
        <f>[4]节奏总纲!P32</f>
        <v>6.4642639322944575</v>
      </c>
      <c r="Q32" s="45">
        <f>[4]节奏总纲!Q32</f>
        <v>5.4842815201586177</v>
      </c>
      <c r="R32" s="45">
        <f>[4]节奏总纲!R32</f>
        <v>4.3795388141294946</v>
      </c>
      <c r="S32" s="45">
        <f>[4]节奏总纲!S32</f>
        <v>3.2431212148321293</v>
      </c>
      <c r="T32" s="45">
        <f>[4]节奏总纲!T32</f>
        <v>1.813872459401825</v>
      </c>
      <c r="V32" s="3">
        <v>29</v>
      </c>
      <c r="W32" s="45">
        <f>[4]节奏总纲!W32</f>
        <v>0.49985942592546539</v>
      </c>
      <c r="X32" s="45">
        <f>[4]节奏总纲!X32</f>
        <v>0.34475415702045709</v>
      </c>
      <c r="Y32" s="45">
        <f>[4]节奏总纲!Y32</f>
        <v>0.27364275194508014</v>
      </c>
      <c r="Z32" s="45">
        <f>[4]节奏总纲!Z32</f>
        <v>0.32473808986578145</v>
      </c>
      <c r="AA32" s="45">
        <f>[4]节奏总纲!AA32</f>
        <v>0.17604698195289958</v>
      </c>
      <c r="AC32" s="3">
        <v>29</v>
      </c>
      <c r="AD32" s="45">
        <f>[4]节奏总纲!AD32</f>
        <v>49.066704614192936</v>
      </c>
      <c r="AE32" s="45">
        <f>[4]节奏总纲!AE32</f>
        <v>51.059178141076508</v>
      </c>
      <c r="AF32" s="45">
        <f>[4]节奏总纲!AF32</f>
        <v>54.146345247964391</v>
      </c>
      <c r="AG32" s="45">
        <f>[4]节奏总纲!AG32</f>
        <v>59.098456397236404</v>
      </c>
      <c r="AH32" s="45">
        <f>[4]节奏总纲!AH32</f>
        <v>67.07840360441017</v>
      </c>
      <c r="AL32" s="3">
        <v>29</v>
      </c>
      <c r="AM32" s="45">
        <f>[4]节奏总纲!AM32</f>
        <v>24.074703862418847</v>
      </c>
      <c r="AN32" s="45">
        <f>[4]节奏总纲!AN32</f>
        <v>19.259763089935078</v>
      </c>
      <c r="AO32" s="45">
        <f>[4]节奏总纲!AO32</f>
        <v>14.444822317451308</v>
      </c>
      <c r="AP32" s="45">
        <f>[4]节奏总纲!AP32</f>
        <v>9.6298815449675388</v>
      </c>
      <c r="AQ32" s="45">
        <f>[4]节奏总纲!AQ32</f>
        <v>4.8149407724837694</v>
      </c>
      <c r="AS32" s="3">
        <v>29</v>
      </c>
      <c r="AT32" s="45">
        <f>[4]节奏总纲!AT32</f>
        <v>3.6484439072357766</v>
      </c>
      <c r="AU32" s="45">
        <f>[4]节奏总纲!AU32</f>
        <v>2.9187551257886213</v>
      </c>
      <c r="AV32" s="45">
        <f>[4]节奏总纲!AV32</f>
        <v>2.189066344341466</v>
      </c>
      <c r="AW32" s="45">
        <f>[4]节奏总纲!AW32</f>
        <v>1.4593775628943106</v>
      </c>
      <c r="AX32" s="45">
        <f>[4]节奏总纲!AX32</f>
        <v>0.72968878144715532</v>
      </c>
      <c r="AY32" s="3"/>
      <c r="AZ32" s="3">
        <v>29</v>
      </c>
      <c r="BA32" s="45">
        <f>[4]节奏总纲!BA32</f>
        <v>30.12980063735499</v>
      </c>
      <c r="BB32" s="45">
        <f>[4]节奏总纲!BB32</f>
        <v>31.493307526642905</v>
      </c>
      <c r="BC32" s="45">
        <f>[4]节奏总纲!BC32</f>
        <v>33.280329748032408</v>
      </c>
      <c r="BD32" s="45">
        <f>[4]节奏总纲!BD32</f>
        <v>35.878317702773053</v>
      </c>
      <c r="BE32" s="45">
        <f>[4]节奏总纲!BE32</f>
        <v>40.518638521010644</v>
      </c>
    </row>
    <row r="33" spans="2:57" x14ac:dyDescent="0.15">
      <c r="B33" s="45">
        <f>[4]节奏总纲!B33</f>
        <v>50</v>
      </c>
      <c r="C33" s="45">
        <f>[4]节奏总纲!C33</f>
        <v>511.5</v>
      </c>
      <c r="D33" s="45">
        <f>[4]节奏总纲!D33</f>
        <v>256</v>
      </c>
      <c r="F33" s="45">
        <f>[4]节奏总纲!F33</f>
        <v>31</v>
      </c>
      <c r="G33" s="45">
        <f>[4]节奏总纲!G33</f>
        <v>7.5741877002903433</v>
      </c>
      <c r="I33" s="45">
        <f>[4]节奏总纲!I33</f>
        <v>31</v>
      </c>
      <c r="J33" s="45">
        <f>[4]节奏总纲!J33</f>
        <v>33.357679571112705</v>
      </c>
      <c r="K33" s="45">
        <f>[4]节奏总纲!K33</f>
        <v>0.92</v>
      </c>
      <c r="N33" s="45">
        <f>[4]节奏总纲!N33</f>
        <v>40</v>
      </c>
      <c r="O33" s="3">
        <v>30</v>
      </c>
      <c r="P33" s="45">
        <f>[4]节奏总纲!P33</f>
        <v>7</v>
      </c>
      <c r="Q33" s="45">
        <f>[4]节奏总纲!Q33</f>
        <v>5.9401999999999999</v>
      </c>
      <c r="R33" s="45">
        <f>[4]节奏总纲!R33</f>
        <v>4.9721000000000002</v>
      </c>
      <c r="S33" s="45">
        <f>[4]节奏总纲!S33</f>
        <v>3.6497999999999999</v>
      </c>
      <c r="T33" s="45">
        <f>[4]节奏总纲!T33</f>
        <v>1.9677000000000002</v>
      </c>
      <c r="V33" s="3">
        <v>30</v>
      </c>
      <c r="W33" s="45">
        <f>[4]节奏总纲!W33</f>
        <v>0.5357360677055425</v>
      </c>
      <c r="X33" s="45">
        <f>[4]节奏总纲!X33</f>
        <v>0.45591847984138223</v>
      </c>
      <c r="Y33" s="45">
        <f>[4]节奏总纲!Y33</f>
        <v>0.59256118587050555</v>
      </c>
      <c r="Z33" s="45">
        <f>[4]节奏总纲!Z33</f>
        <v>0.40667878516787059</v>
      </c>
      <c r="AA33" s="45">
        <f>[4]节奏总纲!AA33</f>
        <v>0.15382754059817527</v>
      </c>
      <c r="AC33" s="3">
        <v>30</v>
      </c>
      <c r="AD33" s="45">
        <f>[4]节奏总纲!AD33</f>
        <v>49.533352307096472</v>
      </c>
      <c r="AE33" s="45">
        <f>[4]节奏总纲!AE33</f>
        <v>51.532384817676814</v>
      </c>
      <c r="AF33" s="45">
        <f>[4]节奏总纲!AF33</f>
        <v>54.469971359871302</v>
      </c>
      <c r="AG33" s="45">
        <f>[4]节奏总纲!AG33</f>
        <v>59.426052183124341</v>
      </c>
      <c r="AH33" s="45">
        <f>[4]节奏总纲!AH33</f>
        <v>67.692434258983567</v>
      </c>
      <c r="AL33" s="3">
        <v>30</v>
      </c>
      <c r="AM33" s="45">
        <f>[4]节奏总纲!AM33</f>
        <v>28.35</v>
      </c>
      <c r="AN33" s="45">
        <f>[4]节奏总纲!AN33</f>
        <v>22.680000000000003</v>
      </c>
      <c r="AO33" s="45">
        <f>[4]节奏总纲!AO33</f>
        <v>17.010000000000002</v>
      </c>
      <c r="AP33" s="45">
        <f>[4]节奏总纲!AP33</f>
        <v>11.340000000000002</v>
      </c>
      <c r="AQ33" s="45">
        <f>[4]节奏总纲!AQ33</f>
        <v>5.6700000000000008</v>
      </c>
      <c r="AS33" s="3">
        <v>30</v>
      </c>
      <c r="AT33" s="45">
        <f>[4]节奏总纲!AT33</f>
        <v>4.2752961375811545</v>
      </c>
      <c r="AU33" s="45">
        <f>[4]节奏总纲!AU33</f>
        <v>3.4202369100649257</v>
      </c>
      <c r="AV33" s="45">
        <f>[4]节奏总纲!AV33</f>
        <v>2.5651776825486934</v>
      </c>
      <c r="AW33" s="45">
        <f>[4]节奏总纲!AW33</f>
        <v>1.7101184550324628</v>
      </c>
      <c r="AX33" s="45">
        <f>[4]节奏总纲!AX33</f>
        <v>0.85505922751623142</v>
      </c>
      <c r="AY33" s="3"/>
      <c r="AZ33" s="3">
        <v>30</v>
      </c>
      <c r="BA33" s="45">
        <f>[4]节奏总纲!BA33</f>
        <v>30.329493925593439</v>
      </c>
      <c r="BB33" s="45">
        <f>[4]节奏总纲!BB33</f>
        <v>31.706504654507764</v>
      </c>
      <c r="BC33" s="45">
        <f>[4]节奏总纲!BC33</f>
        <v>33.487933395889513</v>
      </c>
      <c r="BD33" s="45">
        <f>[4]节奏总纲!BD33</f>
        <v>36.105477566569242</v>
      </c>
      <c r="BE33" s="45">
        <f>[4]节奏总纲!BE33</f>
        <v>40.751734485509814</v>
      </c>
    </row>
    <row r="34" spans="2:57" x14ac:dyDescent="0.15">
      <c r="B34" s="45">
        <f>[4]节奏总纲!B34</f>
        <v>55</v>
      </c>
      <c r="C34" s="45">
        <f>[4]节奏总纲!C34</f>
        <v>1023.5</v>
      </c>
      <c r="D34" s="45">
        <f>[4]节奏总纲!D34</f>
        <v>512</v>
      </c>
      <c r="F34" s="45">
        <f>[4]节奏总纲!F34</f>
        <v>32</v>
      </c>
      <c r="G34" s="45">
        <f>[4]节奏总纲!G34</f>
        <v>8.189586839976279</v>
      </c>
      <c r="I34" s="45">
        <f>[4]节奏总纲!I34</f>
        <v>32</v>
      </c>
      <c r="J34" s="45">
        <f>[4]节奏总纲!J34</f>
        <v>39.220797956048642</v>
      </c>
      <c r="K34" s="45">
        <f>[4]节奏总纲!K34</f>
        <v>0.94</v>
      </c>
      <c r="N34" s="45">
        <f>[4]节奏总纲!N34</f>
        <v>41</v>
      </c>
      <c r="O34" s="3">
        <v>31</v>
      </c>
      <c r="P34" s="45">
        <f>[4]节奏总纲!P34</f>
        <v>7.5741877002903433</v>
      </c>
      <c r="Q34" s="45">
        <f>[4]节奏总纲!Q34</f>
        <v>6.6872503205863438</v>
      </c>
      <c r="R34" s="45">
        <f>[4]节奏总纲!R34</f>
        <v>5.4806822199300926</v>
      </c>
      <c r="S34" s="45">
        <f>[4]节奏总纲!S34</f>
        <v>3.9241866475204268</v>
      </c>
      <c r="T34" s="45">
        <f>[4]节奏总纲!T34</f>
        <v>2.1185002997712092</v>
      </c>
      <c r="V34" s="3">
        <v>31</v>
      </c>
      <c r="W34" s="45">
        <f>[4]节奏总纲!W34</f>
        <v>0.57418770029034327</v>
      </c>
      <c r="X34" s="45">
        <f>[4]节奏总纲!X34</f>
        <v>0.74705032058634391</v>
      </c>
      <c r="Y34" s="45">
        <f>[4]节奏总纲!Y34</f>
        <v>0.50858221993009245</v>
      </c>
      <c r="Z34" s="45">
        <f>[4]节奏总纲!Z34</f>
        <v>0.27438664752042685</v>
      </c>
      <c r="AA34" s="45">
        <f>[4]节奏总纲!AA34</f>
        <v>0.15080029977120901</v>
      </c>
      <c r="AC34" s="3">
        <v>31</v>
      </c>
      <c r="AD34" s="45">
        <f>[4]节奏总纲!AD34</f>
        <v>50</v>
      </c>
      <c r="AE34" s="45">
        <f>[4]节奏总纲!AE34</f>
        <v>52.006211319610564</v>
      </c>
      <c r="AF34" s="45">
        <f>[4]节奏总纲!AF34</f>
        <v>54.793597471778213</v>
      </c>
      <c r="AG34" s="45">
        <f>[4]节奏总纲!AG34</f>
        <v>59.75364796901227</v>
      </c>
      <c r="AH34" s="45">
        <f>[4]节奏总纲!AH34</f>
        <v>68.302053883334693</v>
      </c>
      <c r="AL34" s="3">
        <v>31</v>
      </c>
      <c r="AM34" s="45">
        <f>[4]节奏总纲!AM34</f>
        <v>33.357679571112705</v>
      </c>
      <c r="AN34" s="45">
        <f>[4]节奏总纲!AN34</f>
        <v>26.686143656890167</v>
      </c>
      <c r="AO34" s="45">
        <f>[4]节奏总纲!AO34</f>
        <v>20.014607742667621</v>
      </c>
      <c r="AP34" s="45">
        <f>[4]节奏总纲!AP34</f>
        <v>13.343071828445083</v>
      </c>
      <c r="AQ34" s="45">
        <f>[4]节奏总纲!AQ34</f>
        <v>6.6715359142225417</v>
      </c>
      <c r="AS34" s="3">
        <v>31</v>
      </c>
      <c r="AT34" s="45">
        <f>[4]节奏总纲!AT34</f>
        <v>5.0076795711127033</v>
      </c>
      <c r="AU34" s="45">
        <f>[4]节奏总纲!AU34</f>
        <v>4.0061436568901634</v>
      </c>
      <c r="AV34" s="45">
        <f>[4]节奏总纲!AV34</f>
        <v>3.0046077426676199</v>
      </c>
      <c r="AW34" s="45">
        <f>[4]节奏总纲!AW34</f>
        <v>2.0030718284450817</v>
      </c>
      <c r="AX34" s="45">
        <f>[4]节奏总纲!AX34</f>
        <v>1.0015359142225408</v>
      </c>
      <c r="AY34" s="3"/>
      <c r="AZ34" s="3">
        <v>31</v>
      </c>
      <c r="BA34" s="45">
        <f>[4]节奏总纲!BA34</f>
        <v>30.529187213831889</v>
      </c>
      <c r="BB34" s="45">
        <f>[4]节奏总纲!BB34</f>
        <v>31.919701782372627</v>
      </c>
      <c r="BC34" s="45">
        <f>[4]节奏总纲!BC34</f>
        <v>33.695537043746626</v>
      </c>
      <c r="BD34" s="45">
        <f>[4]节奏总纲!BD34</f>
        <v>36.315904388158508</v>
      </c>
      <c r="BE34" s="45">
        <f>[4]节奏总纲!BE34</f>
        <v>40.984830450008978</v>
      </c>
    </row>
    <row r="35" spans="2:57" x14ac:dyDescent="0.15">
      <c r="B35" s="45">
        <f>[4]节奏总纲!B35</f>
        <v>60</v>
      </c>
      <c r="C35" s="45">
        <f>[4]节奏总纲!C35</f>
        <v>2047.5</v>
      </c>
      <c r="D35" s="45">
        <f>[4]节奏总纲!D35</f>
        <v>1024</v>
      </c>
      <c r="F35" s="45">
        <f>[4]节奏总纲!F35</f>
        <v>33</v>
      </c>
      <c r="G35" s="45">
        <f>[4]节奏总纲!G35</f>
        <v>8.8491553067593287</v>
      </c>
      <c r="I35" s="45">
        <f>[4]节奏总纲!I35</f>
        <v>33</v>
      </c>
      <c r="J35" s="45">
        <f>[4]节奏总纲!J35</f>
        <v>46.082812923199413</v>
      </c>
      <c r="K35" s="45">
        <f>[4]节奏总纲!K35</f>
        <v>0.96</v>
      </c>
      <c r="N35" s="45">
        <f>[4]节奏总纲!N35</f>
        <v>42</v>
      </c>
      <c r="O35" s="3">
        <v>32</v>
      </c>
      <c r="P35" s="45">
        <f>[4]节奏总纲!P35</f>
        <v>8.189586839976279</v>
      </c>
      <c r="Q35" s="45">
        <f>[4]节奏总纲!Q35</f>
        <v>7.1593368155072632</v>
      </c>
      <c r="R35" s="45">
        <f>[4]节奏总纲!R35</f>
        <v>5.7507278790313432</v>
      </c>
      <c r="S35" s="45">
        <f>[4]节奏总纲!S35</f>
        <v>4.1128105110360869</v>
      </c>
      <c r="T35" s="45">
        <f>[4]节奏总纲!T35</f>
        <v>2.2488605462574864</v>
      </c>
      <c r="V35" s="3">
        <v>32</v>
      </c>
      <c r="W35" s="45">
        <f>[4]节奏总纲!W35</f>
        <v>0.61539913968593574</v>
      </c>
      <c r="X35" s="45">
        <f>[4]节奏总纲!X35</f>
        <v>0.47208649492091936</v>
      </c>
      <c r="Y35" s="45">
        <f>[4]节奏总纲!Y35</f>
        <v>0.27004565910125056</v>
      </c>
      <c r="Z35" s="45">
        <f>[4]节奏总纲!Z35</f>
        <v>0.18862386351566007</v>
      </c>
      <c r="AA35" s="45">
        <f>[4]节奏总纲!AA35</f>
        <v>0.1303602464862772</v>
      </c>
      <c r="AC35" s="3">
        <v>32</v>
      </c>
      <c r="AD35" s="45">
        <f>[4]节奏总纲!AD35</f>
        <v>50.435397692903535</v>
      </c>
      <c r="AE35" s="45">
        <f>[4]节奏总纲!AE35</f>
        <v>52.531873649668931</v>
      </c>
      <c r="AF35" s="45">
        <f>[4]节奏总纲!AF35</f>
        <v>55.16126875478686</v>
      </c>
      <c r="AG35" s="45">
        <f>[4]节奏总纲!AG35</f>
        <v>60.073599602135708</v>
      </c>
      <c r="AH35" s="45">
        <f>[4]节奏总纲!AH35</f>
        <v>68.907246632964004</v>
      </c>
      <c r="AL35" s="3">
        <v>32</v>
      </c>
      <c r="AM35" s="45">
        <f>[4]节奏总纲!AM35</f>
        <v>39.220797956048642</v>
      </c>
      <c r="AN35" s="45">
        <f>[4]节奏总纲!AN35</f>
        <v>31.376638364838914</v>
      </c>
      <c r="AO35" s="45">
        <f>[4]节奏总纲!AO35</f>
        <v>23.532478773629183</v>
      </c>
      <c r="AP35" s="45">
        <f>[4]节奏总纲!AP35</f>
        <v>15.688319182419457</v>
      </c>
      <c r="AQ35" s="45">
        <f>[4]节奏总纲!AQ35</f>
        <v>7.8441595912097286</v>
      </c>
      <c r="AS35" s="3">
        <v>32</v>
      </c>
      <c r="AT35" s="45">
        <f>[4]节奏总纲!AT35</f>
        <v>5.8631183849359374</v>
      </c>
      <c r="AU35" s="45">
        <f>[4]节奏总纲!AU35</f>
        <v>4.6904947079487478</v>
      </c>
      <c r="AV35" s="45">
        <f>[4]节奏总纲!AV35</f>
        <v>3.5178710309615617</v>
      </c>
      <c r="AW35" s="45">
        <f>[4]节奏总纲!AW35</f>
        <v>2.3452473539743739</v>
      </c>
      <c r="AX35" s="45">
        <f>[4]节奏总纲!AX35</f>
        <v>1.1726236769871869</v>
      </c>
      <c r="AY35" s="3"/>
      <c r="AZ35" s="3">
        <v>32</v>
      </c>
      <c r="BA35" s="45">
        <f>[4]节奏总纲!BA35</f>
        <v>30.728880502070336</v>
      </c>
      <c r="BB35" s="45">
        <f>[4]节奏总纲!BB35</f>
        <v>32.113552950216736</v>
      </c>
      <c r="BC35" s="45">
        <f>[4]节奏总纲!BC35</f>
        <v>33.903140691603731</v>
      </c>
      <c r="BD35" s="45">
        <f>[4]节奏总纲!BD35</f>
        <v>36.526331209747774</v>
      </c>
      <c r="BE35" s="45">
        <f>[4]节奏总纲!BE35</f>
        <v>41.188041754455355</v>
      </c>
    </row>
    <row r="36" spans="2:57" x14ac:dyDescent="0.15">
      <c r="F36" s="45">
        <f>[4]节奏总纲!F36</f>
        <v>34</v>
      </c>
      <c r="G36" s="45">
        <f>[4]节奏总纲!G36</f>
        <v>9.5560632861831518</v>
      </c>
      <c r="I36" s="45">
        <f>[4]节奏总纲!I36</f>
        <v>34</v>
      </c>
      <c r="J36" s="45">
        <f>[4]节奏总纲!J36</f>
        <v>54.110931329932889</v>
      </c>
      <c r="K36" s="45">
        <f>[4]节奏总纲!K36</f>
        <v>0.98</v>
      </c>
      <c r="N36" s="45">
        <f>[4]节奏总纲!N36</f>
        <v>43</v>
      </c>
      <c r="O36" s="3">
        <v>33</v>
      </c>
      <c r="P36" s="45">
        <f>[4]节奏总纲!P36</f>
        <v>8.8491553067593287</v>
      </c>
      <c r="Q36" s="45">
        <f>[4]节奏总纲!Q36</f>
        <v>7.537710490297596</v>
      </c>
      <c r="R36" s="45">
        <f>[4]节奏总纲!R36</f>
        <v>6.0475127366393249</v>
      </c>
      <c r="S36" s="45">
        <f>[4]节奏总纲!S36</f>
        <v>4.3705978060084325</v>
      </c>
      <c r="T36" s="45">
        <f>[4]节奏总纲!T36</f>
        <v>2.4052004123771855</v>
      </c>
      <c r="V36" s="3">
        <v>33</v>
      </c>
      <c r="W36" s="45">
        <f>[4]节奏总纲!W36</f>
        <v>0.6595684667830497</v>
      </c>
      <c r="X36" s="45">
        <f>[4]节奏总纲!X36</f>
        <v>0.37837367479033279</v>
      </c>
      <c r="Y36" s="45">
        <f>[4]节奏总纲!Y36</f>
        <v>0.29678485760798168</v>
      </c>
      <c r="Z36" s="45">
        <f>[4]节奏总纲!Z36</f>
        <v>0.25778729497234565</v>
      </c>
      <c r="AA36" s="45">
        <f>[4]节奏总纲!AA36</f>
        <v>0.15633986611969908</v>
      </c>
      <c r="AC36" s="3">
        <v>33</v>
      </c>
      <c r="AD36" s="45">
        <f>[4]节奏总纲!AD36</f>
        <v>50.870795385807064</v>
      </c>
      <c r="AE36" s="45">
        <f>[4]节奏总纲!AE36</f>
        <v>53.048138376211348</v>
      </c>
      <c r="AF36" s="45">
        <f>[4]节奏总纲!AF36</f>
        <v>55.606492987343437</v>
      </c>
      <c r="AG36" s="45">
        <f>[4]节奏总纲!AG36</f>
        <v>60.370372191392605</v>
      </c>
      <c r="AH36" s="45">
        <f>[4]节奏总纲!AH36</f>
        <v>69.563838547318468</v>
      </c>
      <c r="AL36" s="3">
        <v>33</v>
      </c>
      <c r="AM36" s="45">
        <f>[4]节奏总纲!AM36</f>
        <v>46.082812923199413</v>
      </c>
      <c r="AN36" s="45">
        <f>[4]节奏总纲!AN36</f>
        <v>36.866250338559531</v>
      </c>
      <c r="AO36" s="45">
        <f>[4]节奏总纲!AO36</f>
        <v>27.649687753919647</v>
      </c>
      <c r="AP36" s="45">
        <f>[4]节奏总纲!AP36</f>
        <v>18.433125169279766</v>
      </c>
      <c r="AQ36" s="45">
        <f>[4]节奏总纲!AQ36</f>
        <v>9.2165625846398829</v>
      </c>
      <c r="AS36" s="3">
        <v>33</v>
      </c>
      <c r="AT36" s="45">
        <f>[4]节奏总纲!AT36</f>
        <v>6.8620149671507704</v>
      </c>
      <c r="AU36" s="45">
        <f>[4]节奏总纲!AU36</f>
        <v>5.489611973720617</v>
      </c>
      <c r="AV36" s="45">
        <f>[4]节奏总纲!AV36</f>
        <v>4.1172089802904637</v>
      </c>
      <c r="AW36" s="45">
        <f>[4]节奏总纲!AW36</f>
        <v>2.7448059868603085</v>
      </c>
      <c r="AX36" s="45">
        <f>[4]节奏总纲!AX36</f>
        <v>1.3724029934301543</v>
      </c>
      <c r="AY36" s="3"/>
      <c r="AZ36" s="3">
        <v>33</v>
      </c>
      <c r="BA36" s="45">
        <f>[4]节奏总纲!BA36</f>
        <v>30.928573790308786</v>
      </c>
      <c r="BB36" s="45">
        <f>[4]节奏总纲!BB36</f>
        <v>32.295715187691279</v>
      </c>
      <c r="BC36" s="45">
        <f>[4]节奏总纲!BC36</f>
        <v>34.09469189131628</v>
      </c>
      <c r="BD36" s="45">
        <f>[4]节奏总纲!BD36</f>
        <v>36.73675803133704</v>
      </c>
      <c r="BE36" s="45">
        <f>[4]节奏总纲!BE36</f>
        <v>41.389172829914081</v>
      </c>
    </row>
    <row r="37" spans="2:57" x14ac:dyDescent="0.15">
      <c r="F37" s="45">
        <f>[4]节奏总纲!F37</f>
        <v>35</v>
      </c>
      <c r="G37" s="45">
        <f>[4]节奏总纲!G37</f>
        <v>10.313708498984759</v>
      </c>
      <c r="I37" s="45">
        <f>[4]节奏总纲!I37</f>
        <v>35</v>
      </c>
      <c r="J37" s="45">
        <f>[4]节奏总纲!J37</f>
        <v>63.5</v>
      </c>
      <c r="K37" s="45">
        <f>[4]节奏总纲!K37</f>
        <v>1</v>
      </c>
      <c r="N37" s="45">
        <f>[4]节奏总纲!N37</f>
        <v>44</v>
      </c>
      <c r="O37" s="3">
        <v>34</v>
      </c>
      <c r="P37" s="45">
        <f>[4]节奏总纲!P37</f>
        <v>9.5560632861831518</v>
      </c>
      <c r="Q37" s="45">
        <f>[4]节奏总纲!Q37</f>
        <v>8.1360322818563358</v>
      </c>
      <c r="R37" s="45">
        <f>[4]节奏总纲!R37</f>
        <v>6.5994173054380845</v>
      </c>
      <c r="S37" s="45">
        <f>[4]节奏总纲!S37</f>
        <v>4.8181671088935447</v>
      </c>
      <c r="T37" s="45">
        <f>[4]节奏总纲!T37</f>
        <v>2.6699640821595723</v>
      </c>
      <c r="V37" s="3">
        <v>34</v>
      </c>
      <c r="W37" s="45">
        <f>[4]节奏总纲!W37</f>
        <v>0.70690797942382311</v>
      </c>
      <c r="X37" s="45">
        <f>[4]节奏总纲!X37</f>
        <v>0.59832179155873977</v>
      </c>
      <c r="Y37" s="45">
        <f>[4]节奏总纲!Y37</f>
        <v>0.5519045687987596</v>
      </c>
      <c r="Z37" s="45">
        <f>[4]节奏总纲!Z37</f>
        <v>0.44756930288511221</v>
      </c>
      <c r="AA37" s="45">
        <f>[4]节奏总纲!AA37</f>
        <v>0.26476366978238675</v>
      </c>
      <c r="AC37" s="3">
        <v>34</v>
      </c>
      <c r="AD37" s="45">
        <f>[4]节奏总纲!AD37</f>
        <v>51.285688244217212</v>
      </c>
      <c r="AE37" s="45">
        <f>[4]节奏总纲!AE37</f>
        <v>53.487941976053115</v>
      </c>
      <c r="AF37" s="45">
        <f>[4]节奏总纲!AF37</f>
        <v>56.067799114486526</v>
      </c>
      <c r="AG37" s="45">
        <f>[4]节奏总纲!AG37</f>
        <v>60.667144780649494</v>
      </c>
      <c r="AH37" s="45">
        <f>[4]节奏总纲!AH37</f>
        <v>70.198275619023235</v>
      </c>
      <c r="AL37" s="3">
        <v>34</v>
      </c>
      <c r="AM37" s="45">
        <f>[4]节奏总纲!AM37</f>
        <v>54.110931329932889</v>
      </c>
      <c r="AN37" s="45">
        <f>[4]节奏总纲!AN37</f>
        <v>43.288745063946315</v>
      </c>
      <c r="AO37" s="45">
        <f>[4]节奏总纲!AO37</f>
        <v>32.466558797959735</v>
      </c>
      <c r="AP37" s="45">
        <f>[4]节奏总纲!AP37</f>
        <v>21.644372531973158</v>
      </c>
      <c r="AQ37" s="45">
        <f>[4]节奏总纲!AQ37</f>
        <v>10.822186265986579</v>
      </c>
      <c r="AS37" s="3">
        <v>34</v>
      </c>
      <c r="AT37" s="45">
        <f>[4]节奏总纲!AT37</f>
        <v>8.0281184067334763</v>
      </c>
      <c r="AU37" s="45">
        <f>[4]节奏总纲!AU37</f>
        <v>6.4224947253867839</v>
      </c>
      <c r="AV37" s="45">
        <f>[4]节奏总纲!AV37</f>
        <v>4.8168710440400879</v>
      </c>
      <c r="AW37" s="45">
        <f>[4]节奏总纲!AW37</f>
        <v>3.2112473626933919</v>
      </c>
      <c r="AX37" s="45">
        <f>[4]节奏总纲!AX37</f>
        <v>1.605623681346696</v>
      </c>
      <c r="AY37" s="3"/>
      <c r="AZ37" s="3">
        <v>34</v>
      </c>
      <c r="BA37" s="45">
        <f>[4]节奏总纲!BA37</f>
        <v>31.109552696486158</v>
      </c>
      <c r="BB37" s="45">
        <f>[4]节奏总纲!BB37</f>
        <v>32.477877425165822</v>
      </c>
      <c r="BC37" s="45">
        <f>[4]节奏总纲!BC37</f>
        <v>34.272203285175834</v>
      </c>
      <c r="BD37" s="45">
        <f>[4]节奏总纲!BD37</f>
        <v>36.947184852926306</v>
      </c>
      <c r="BE37" s="45">
        <f>[4]节奏总纲!BE37</f>
        <v>41.590303905372799</v>
      </c>
    </row>
    <row r="38" spans="2:57" x14ac:dyDescent="0.15">
      <c r="F38" s="45">
        <f>[4]节奏总纲!F38</f>
        <v>36</v>
      </c>
      <c r="G38" s="45">
        <f>[4]节奏总纲!G38</f>
        <v>11.125732532083184</v>
      </c>
      <c r="I38" s="45">
        <f>[4]节奏总纲!I38</f>
        <v>36</v>
      </c>
      <c r="J38" s="45">
        <f>[4]节奏总纲!J38</f>
        <v>73.746861667008318</v>
      </c>
      <c r="K38" s="45">
        <f>[4]节奏总纲!K38</f>
        <v>1.01</v>
      </c>
      <c r="N38" s="45">
        <f>[4]节奏总纲!N38</f>
        <v>45</v>
      </c>
      <c r="O38" s="3">
        <v>35</v>
      </c>
      <c r="P38" s="45">
        <f>[4]节奏总纲!P38</f>
        <v>10.313708498984759</v>
      </c>
      <c r="Q38" s="45">
        <f>[4]节奏总纲!Q38</f>
        <v>8.8862912427252692</v>
      </c>
      <c r="R38" s="45">
        <f>[4]节奏总纲!R38</f>
        <v>7.2515684456361837</v>
      </c>
      <c r="S38" s="45">
        <f>[4]节奏总纲!S38</f>
        <v>5.3259990688757295</v>
      </c>
      <c r="T38" s="45">
        <f>[4]节奏总纲!T38</f>
        <v>2.9662225643080169</v>
      </c>
      <c r="V38" s="3">
        <v>35</v>
      </c>
      <c r="W38" s="45">
        <f>[4]节奏总纲!W38</f>
        <v>0.75764521280160757</v>
      </c>
      <c r="X38" s="45">
        <f>[4]节奏总纲!X38</f>
        <v>0.7502589608689334</v>
      </c>
      <c r="Y38" s="45">
        <f>[4]节奏总纲!Y38</f>
        <v>0.65215114019809928</v>
      </c>
      <c r="Z38" s="45">
        <f>[4]节奏总纲!Z38</f>
        <v>0.50783195998218478</v>
      </c>
      <c r="AA38" s="45">
        <f>[4]节奏总纲!AA38</f>
        <v>0.29625848214844464</v>
      </c>
      <c r="AC38" s="3">
        <v>35</v>
      </c>
      <c r="AD38" s="45">
        <f>[4]节奏总纲!AD38</f>
        <v>51.691928656135211</v>
      </c>
      <c r="AE38" s="45">
        <f>[4]节奏总纲!AE38</f>
        <v>53.927745575894882</v>
      </c>
      <c r="AF38" s="45">
        <f>[4]节奏总纲!AF38</f>
        <v>56.651469481409478</v>
      </c>
      <c r="AG38" s="45">
        <f>[4]节奏总纲!AG38</f>
        <v>60.963917369906383</v>
      </c>
      <c r="AH38" s="45">
        <f>[4]节奏总纲!AH38</f>
        <v>70.772987558221033</v>
      </c>
      <c r="AL38" s="3">
        <v>35</v>
      </c>
      <c r="AM38" s="45">
        <f>[4]节奏总纲!AM38</f>
        <v>63.5</v>
      </c>
      <c r="AN38" s="45">
        <f>[4]节奏总纲!AN38</f>
        <v>50.800000000000004</v>
      </c>
      <c r="AO38" s="45">
        <f>[4]节奏总纲!AO38</f>
        <v>38.1</v>
      </c>
      <c r="AP38" s="45">
        <f>[4]节奏总纲!AP38</f>
        <v>25.400000000000002</v>
      </c>
      <c r="AQ38" s="45">
        <f>[4]节奏总纲!AQ38</f>
        <v>12.700000000000001</v>
      </c>
      <c r="AS38" s="3">
        <v>35</v>
      </c>
      <c r="AT38" s="45">
        <f>[4]节奏总纲!AT38</f>
        <v>9.3890686700671111</v>
      </c>
      <c r="AU38" s="45">
        <f>[4]节奏总纲!AU38</f>
        <v>7.5112549360536889</v>
      </c>
      <c r="AV38" s="45">
        <f>[4]节奏总纲!AV38</f>
        <v>5.6334412020402667</v>
      </c>
      <c r="AW38" s="45">
        <f>[4]节奏总纲!AW38</f>
        <v>3.7556274680268444</v>
      </c>
      <c r="AX38" s="45">
        <f>[4]节奏总纲!AX38</f>
        <v>1.8778137340134222</v>
      </c>
      <c r="AY38" s="3"/>
      <c r="AZ38" s="3">
        <v>35</v>
      </c>
      <c r="BA38" s="45">
        <f>[4]节奏总纲!BA38</f>
        <v>31.280110398778046</v>
      </c>
      <c r="BB38" s="45">
        <f>[4]节奏总纲!BB38</f>
        <v>32.660039662640372</v>
      </c>
      <c r="BC38" s="45">
        <f>[4]节奏总纲!BC38</f>
        <v>34.449714679035388</v>
      </c>
      <c r="BD38" s="45">
        <f>[4]节奏总纲!BD38</f>
        <v>37.135950591746003</v>
      </c>
      <c r="BE38" s="45">
        <f>[4]节奏总纲!BE38</f>
        <v>41.791434980831518</v>
      </c>
    </row>
    <row r="39" spans="2:57" x14ac:dyDescent="0.15">
      <c r="F39" s="45">
        <f>[4]节奏总纲!F39</f>
        <v>37</v>
      </c>
      <c r="G39" s="45">
        <f>[4]节奏总纲!G39</f>
        <v>11.996038341699768</v>
      </c>
      <c r="I39" s="45">
        <f>[4]节奏总纲!I39</f>
        <v>37</v>
      </c>
      <c r="J39" s="45">
        <f>[4]节奏总纲!J39</f>
        <v>85.62747641525452</v>
      </c>
      <c r="K39" s="45">
        <f>[4]节奏总纲!K39</f>
        <v>1.02</v>
      </c>
      <c r="N39" s="45">
        <f>[4]节奏总纲!N39</f>
        <v>46</v>
      </c>
      <c r="O39" s="3">
        <v>36</v>
      </c>
      <c r="P39" s="45">
        <f>[4]节奏总纲!P39</f>
        <v>11.125732532083184</v>
      </c>
      <c r="Q39" s="45">
        <f>[4]节奏总纲!Q39</f>
        <v>9.6193083472391212</v>
      </c>
      <c r="R39" s="45">
        <f>[4]节奏总纲!R39</f>
        <v>7.8848066454873527</v>
      </c>
      <c r="S39" s="45">
        <f>[4]节奏总纲!S39</f>
        <v>5.8009569422281722</v>
      </c>
      <c r="T39" s="45">
        <f>[4]节奏总纲!T39</f>
        <v>3.2887665364837888</v>
      </c>
      <c r="V39" s="3">
        <v>36</v>
      </c>
      <c r="W39" s="45">
        <f>[4]节奏总纲!W39</f>
        <v>0.81202403309842452</v>
      </c>
      <c r="X39" s="45">
        <f>[4]节奏总纲!X39</f>
        <v>0.73301710451385205</v>
      </c>
      <c r="Y39" s="45">
        <f>[4]节奏总纲!Y39</f>
        <v>0.63323819985116891</v>
      </c>
      <c r="Z39" s="45">
        <f>[4]节奏总纲!Z39</f>
        <v>0.47495787335244266</v>
      </c>
      <c r="AA39" s="45">
        <f>[4]节奏总纲!AA39</f>
        <v>0.32254397217577191</v>
      </c>
      <c r="AC39" s="3">
        <v>36</v>
      </c>
      <c r="AD39" s="45">
        <f>[4]节奏总纲!AD39</f>
        <v>52.091594979242075</v>
      </c>
      <c r="AE39" s="45">
        <f>[4]节奏总纲!AE39</f>
        <v>54.284769295211881</v>
      </c>
      <c r="AF39" s="45">
        <f>[4]节奏总纲!AF39</f>
        <v>57.205033089813689</v>
      </c>
      <c r="AG39" s="45">
        <f>[4]节奏总纲!AG39</f>
        <v>61.354439936010067</v>
      </c>
      <c r="AH39" s="45">
        <f>[4]节奏总纲!AH39</f>
        <v>71.137985816455995</v>
      </c>
      <c r="AL39" s="3">
        <v>36</v>
      </c>
      <c r="AM39" s="45">
        <f>[4]节奏总纲!AM39</f>
        <v>73.746861667008318</v>
      </c>
      <c r="AN39" s="45">
        <f>[4]节奏总纲!AN39</f>
        <v>58.997489333606659</v>
      </c>
      <c r="AO39" s="45">
        <f>[4]节奏总纲!AO39</f>
        <v>44.248117000204992</v>
      </c>
      <c r="AP39" s="45">
        <f>[4]节奏总纲!AP39</f>
        <v>29.498744666803329</v>
      </c>
      <c r="AQ39" s="45">
        <f>[4]节奏总纲!AQ39</f>
        <v>14.749372333401665</v>
      </c>
      <c r="AS39" s="3">
        <v>36</v>
      </c>
      <c r="AT39" s="45">
        <f>[4]节奏总纲!AT39</f>
        <v>10.246861667008318</v>
      </c>
      <c r="AU39" s="45">
        <f>[4]节奏总纲!AU39</f>
        <v>8.1974893336066543</v>
      </c>
      <c r="AV39" s="45">
        <f>[4]节奏总纲!AV39</f>
        <v>6.1481170002049907</v>
      </c>
      <c r="AW39" s="45">
        <f>[4]节奏总纲!AW39</f>
        <v>4.0987446668033272</v>
      </c>
      <c r="AX39" s="45">
        <f>[4]节奏总纲!AX39</f>
        <v>2.0493723334016636</v>
      </c>
      <c r="AY39" s="3"/>
      <c r="AZ39" s="3">
        <v>36</v>
      </c>
      <c r="BA39" s="45">
        <f>[4]节奏总纲!BA39</f>
        <v>31.450668101069933</v>
      </c>
      <c r="BB39" s="45">
        <f>[4]节奏总纲!BB39</f>
        <v>32.842201900114915</v>
      </c>
      <c r="BC39" s="45">
        <f>[4]节奏总纲!BC39</f>
        <v>34.627226072894942</v>
      </c>
      <c r="BD39" s="45">
        <f>[4]节奏总纲!BD39</f>
        <v>37.317457773889828</v>
      </c>
      <c r="BE39" s="45">
        <f>[4]节奏总纲!BE39</f>
        <v>41.992566056290244</v>
      </c>
    </row>
    <row r="40" spans="2:57" x14ac:dyDescent="0.15">
      <c r="F40" s="45">
        <f>[4]节奏总纲!F40</f>
        <v>38</v>
      </c>
      <c r="G40" s="45">
        <f>[4]节奏总纲!G40</f>
        <v>12.928809012737984</v>
      </c>
      <c r="I40" s="45">
        <f>[4]节奏总纲!I40</f>
        <v>38</v>
      </c>
      <c r="J40" s="45">
        <f>[4]节奏总纲!J40</f>
        <v>99.401036064365428</v>
      </c>
      <c r="K40" s="45">
        <f>[4]节奏总纲!K40</f>
        <v>1.03</v>
      </c>
      <c r="N40" s="45">
        <f>[4]节奏总纲!N40</f>
        <v>47</v>
      </c>
      <c r="O40" s="3">
        <v>37</v>
      </c>
      <c r="P40" s="45">
        <f>[4]节奏总纲!P40</f>
        <v>11.996038341699768</v>
      </c>
      <c r="Q40" s="45">
        <f>[4]节奏总纲!Q40</f>
        <v>10.405363657590378</v>
      </c>
      <c r="R40" s="45">
        <f>[4]节奏总纲!R40</f>
        <v>8.5483769222952546</v>
      </c>
      <c r="S40" s="45">
        <f>[4]节奏总纲!S40</f>
        <v>6.3686967556084069</v>
      </c>
      <c r="T40" s="45">
        <f>[4]节奏总纲!T40</f>
        <v>3.5496277453089613</v>
      </c>
      <c r="V40" s="3">
        <v>37</v>
      </c>
      <c r="W40" s="45">
        <f>[4]节奏总纲!W40</f>
        <v>0.87030580961658366</v>
      </c>
      <c r="X40" s="45">
        <f>[4]节奏总纲!X40</f>
        <v>0.78605531035125686</v>
      </c>
      <c r="Y40" s="45">
        <f>[4]节奏总纲!Y40</f>
        <v>0.66357027680790193</v>
      </c>
      <c r="Z40" s="45">
        <f>[4]节奏总纲!Z40</f>
        <v>0.56773981338023471</v>
      </c>
      <c r="AA40" s="45">
        <f>[4]节奏总纲!AA40</f>
        <v>0.2608612088251725</v>
      </c>
      <c r="AC40" s="3">
        <v>37</v>
      </c>
      <c r="AD40" s="45">
        <f>[4]节奏总纲!AD40</f>
        <v>52.470630686057078</v>
      </c>
      <c r="AE40" s="45">
        <f>[4]节奏总纲!AE40</f>
        <v>54.625519783653523</v>
      </c>
      <c r="AF40" s="45">
        <f>[4]节奏总纲!AF40</f>
        <v>57.713971662376316</v>
      </c>
      <c r="AG40" s="45">
        <f>[4]节奏总纲!AG40</f>
        <v>61.75793862803247</v>
      </c>
      <c r="AH40" s="45">
        <f>[4]节奏总纲!AH40</f>
        <v>71.366062350204004</v>
      </c>
      <c r="AL40" s="3">
        <v>37</v>
      </c>
      <c r="AM40" s="45">
        <f>[4]节奏总纲!AM40</f>
        <v>85.62747641525452</v>
      </c>
      <c r="AN40" s="45">
        <f>[4]节奏总纲!AN40</f>
        <v>68.501981132203625</v>
      </c>
      <c r="AO40" s="45">
        <f>[4]节奏总纲!AO40</f>
        <v>51.376485849152708</v>
      </c>
      <c r="AP40" s="45">
        <f>[4]节奏总纲!AP40</f>
        <v>34.250990566101812</v>
      </c>
      <c r="AQ40" s="45">
        <f>[4]节奏总纲!AQ40</f>
        <v>17.125495283050906</v>
      </c>
      <c r="AS40" s="3">
        <v>37</v>
      </c>
      <c r="AT40" s="45">
        <f>[4]节奏总纲!AT40</f>
        <v>11.880614748246202</v>
      </c>
      <c r="AU40" s="45">
        <f>[4]节奏总纲!AU40</f>
        <v>9.5044917985969661</v>
      </c>
      <c r="AV40" s="45">
        <f>[4]节奏总纲!AV40</f>
        <v>7.1283688489477157</v>
      </c>
      <c r="AW40" s="45">
        <f>[4]节奏总纲!AW40</f>
        <v>4.7522458992984831</v>
      </c>
      <c r="AX40" s="45">
        <f>[4]节奏总纲!AX40</f>
        <v>2.3761229496492415</v>
      </c>
      <c r="AY40" s="3"/>
      <c r="AZ40" s="3">
        <v>37</v>
      </c>
      <c r="BA40" s="45">
        <f>[4]节奏总纲!BA40</f>
        <v>31.621225803361821</v>
      </c>
      <c r="BB40" s="45">
        <f>[4]节奏总纲!BB40</f>
        <v>33.02082518821102</v>
      </c>
      <c r="BC40" s="45">
        <f>[4]节奏总纲!BC40</f>
        <v>34.804737466754489</v>
      </c>
      <c r="BD40" s="45">
        <f>[4]节奏总纲!BD40</f>
        <v>37.498964956033646</v>
      </c>
      <c r="BE40" s="45">
        <f>[4]节奏总纲!BE40</f>
        <v>42.167148737437564</v>
      </c>
    </row>
    <row r="41" spans="2:57" x14ac:dyDescent="0.15">
      <c r="F41" s="45">
        <f>[4]节奏总纲!F41</f>
        <v>39</v>
      </c>
      <c r="G41" s="45">
        <f>[4]节奏总纲!G41</f>
        <v>13.928527864588917</v>
      </c>
      <c r="I41" s="45">
        <f>[4]节奏总纲!I41</f>
        <v>39</v>
      </c>
      <c r="J41" s="45">
        <f>[4]节奏总纲!J41</f>
        <v>115.36769098598003</v>
      </c>
      <c r="K41" s="45">
        <f>[4]节奏总纲!K41</f>
        <v>1.04</v>
      </c>
      <c r="N41" s="45">
        <f>[4]节奏总纲!N41</f>
        <v>48</v>
      </c>
      <c r="O41" s="3">
        <v>38</v>
      </c>
      <c r="P41" s="45">
        <f>[4]节奏总纲!P41</f>
        <v>12.928809012737984</v>
      </c>
      <c r="Q41" s="45">
        <f>[4]节奏总纲!Q41</f>
        <v>11.235135032069309</v>
      </c>
      <c r="R41" s="45">
        <f>[4]节奏总纲!R41</f>
        <v>9.3061567273688013</v>
      </c>
      <c r="S41" s="45">
        <f>[4]节奏总纲!S41</f>
        <v>6.9492348443466661</v>
      </c>
      <c r="T41" s="45">
        <f>[4]节奏总纲!T41</f>
        <v>3.7273756383723611</v>
      </c>
      <c r="V41" s="3">
        <v>38</v>
      </c>
      <c r="W41" s="45">
        <f>[4]节奏总纲!W41</f>
        <v>0.93277067103821665</v>
      </c>
      <c r="X41" s="45">
        <f>[4]节奏总纲!X41</f>
        <v>0.82977137447893057</v>
      </c>
      <c r="Y41" s="45">
        <f>[4]节奏总纲!Y41</f>
        <v>0.7577798050735467</v>
      </c>
      <c r="Z41" s="45">
        <f>[4]节奏总纲!Z41</f>
        <v>0.58053808873825918</v>
      </c>
      <c r="AA41" s="45">
        <f>[4]节奏总纲!AA41</f>
        <v>0.17774789306339978</v>
      </c>
      <c r="AC41" s="3">
        <v>38</v>
      </c>
      <c r="AD41" s="45">
        <f>[4]节奏总纲!AD41</f>
        <v>52.849666392872081</v>
      </c>
      <c r="AE41" s="45">
        <f>[4]节奏总纲!AE41</f>
        <v>54.966270272095166</v>
      </c>
      <c r="AF41" s="45">
        <f>[4]节奏总纲!AF41</f>
        <v>58.16855882677487</v>
      </c>
      <c r="AG41" s="45">
        <f>[4]节奏总纲!AG41</f>
        <v>62.2093327228473</v>
      </c>
      <c r="AH41" s="45">
        <f>[4]节奏总纲!AH41</f>
        <v>71.594138883952013</v>
      </c>
      <c r="AL41" s="3">
        <v>38</v>
      </c>
      <c r="AM41" s="45">
        <f>[4]节奏总纲!AM41</f>
        <v>99.401036064365428</v>
      </c>
      <c r="AN41" s="45">
        <f>[4]节奏总纲!AN41</f>
        <v>79.520828851492354</v>
      </c>
      <c r="AO41" s="45">
        <f>[4]节奏总纲!AO41</f>
        <v>59.640621638619251</v>
      </c>
      <c r="AP41" s="45">
        <f>[4]节奏总纲!AP41</f>
        <v>39.760414425746177</v>
      </c>
      <c r="AQ41" s="45">
        <f>[4]节奏总纲!AQ41</f>
        <v>19.880207212873088</v>
      </c>
      <c r="AS41" s="3">
        <v>38</v>
      </c>
      <c r="AT41" s="45">
        <f>[4]节奏总纲!AT41</f>
        <v>13.773559649110908</v>
      </c>
      <c r="AU41" s="45">
        <f>[4]节奏总纲!AU41</f>
        <v>11.018847719288729</v>
      </c>
      <c r="AV41" s="45">
        <f>[4]节奏总纲!AV41</f>
        <v>8.2641357894665433</v>
      </c>
      <c r="AW41" s="45">
        <f>[4]节奏总纲!AW41</f>
        <v>5.5094238596443645</v>
      </c>
      <c r="AX41" s="45">
        <f>[4]节奏总纲!AX41</f>
        <v>2.7547119298221823</v>
      </c>
      <c r="AY41" s="3"/>
      <c r="AZ41" s="3">
        <v>38</v>
      </c>
      <c r="BA41" s="45">
        <f>[4]节奏总纲!BA41</f>
        <v>31.791783505653711</v>
      </c>
      <c r="BB41" s="45">
        <f>[4]节奏总纲!BB41</f>
        <v>33.176527924103851</v>
      </c>
      <c r="BC41" s="45">
        <f>[4]节奏总纲!BC41</f>
        <v>34.982248860614042</v>
      </c>
      <c r="BD41" s="45">
        <f>[4]节奏总纲!BD41</f>
        <v>37.680472138177471</v>
      </c>
      <c r="BE41" s="45">
        <f>[4]节奏总纲!BE41</f>
        <v>42.340712512072891</v>
      </c>
    </row>
    <row r="42" spans="2:57" x14ac:dyDescent="0.15">
      <c r="F42" s="45">
        <f>[4]节奏总纲!F42</f>
        <v>40</v>
      </c>
      <c r="G42" s="45">
        <f>[4]节奏总纲!G42</f>
        <v>15</v>
      </c>
      <c r="I42" s="45">
        <f>[4]节奏总纲!I42</f>
        <v>40</v>
      </c>
      <c r="J42" s="45">
        <f>[4]节奏总纲!J42</f>
        <v>133.875</v>
      </c>
      <c r="K42" s="45">
        <f>[4]节奏总纲!K42</f>
        <v>1.05</v>
      </c>
      <c r="N42" s="45">
        <f>[4]节奏总纲!N42</f>
        <v>49</v>
      </c>
      <c r="O42" s="3">
        <v>39</v>
      </c>
      <c r="P42" s="45">
        <f>[4]节奏总纲!P42</f>
        <v>13.928527864588917</v>
      </c>
      <c r="Q42" s="45">
        <f>[4]节奏总纲!Q42</f>
        <v>12.162390531359042</v>
      </c>
      <c r="R42" s="45">
        <f>[4]节奏总纲!R42</f>
        <v>10.144146843780108</v>
      </c>
      <c r="S42" s="45">
        <f>[4]节奏总纲!S42</f>
        <v>7.311084276122723</v>
      </c>
      <c r="T42" s="45">
        <f>[4]节奏总纲!T42</f>
        <v>3.9264520050276155</v>
      </c>
      <c r="V42" s="3">
        <v>39</v>
      </c>
      <c r="W42" s="45">
        <f>[4]节奏总纲!W42</f>
        <v>0.99971885185093257</v>
      </c>
      <c r="X42" s="45">
        <f>[4]节奏总纲!X42</f>
        <v>0.92725549928973372</v>
      </c>
      <c r="Y42" s="45">
        <f>[4]节奏总纲!Y42</f>
        <v>0.83799011641130683</v>
      </c>
      <c r="Z42" s="45">
        <f>[4]节奏总纲!Z42</f>
        <v>0.361849431776057</v>
      </c>
      <c r="AA42" s="45">
        <f>[4]节奏总纲!AA42</f>
        <v>0.19907636665525441</v>
      </c>
      <c r="AC42" s="3">
        <v>39</v>
      </c>
      <c r="AD42" s="45">
        <f>[4]节奏总纲!AD42</f>
        <v>53.213386604241784</v>
      </c>
      <c r="AE42" s="45">
        <f>[4]节奏总纲!AE42</f>
        <v>55.257132688405825</v>
      </c>
      <c r="AF42" s="45">
        <f>[4]节奏总纲!AF42</f>
        <v>58.55340472097587</v>
      </c>
      <c r="AG42" s="45">
        <f>[4]节奏总纲!AG42</f>
        <v>62.732541853410567</v>
      </c>
      <c r="AH42" s="45">
        <f>[4]节奏总纲!AH42</f>
        <v>71.822215417700022</v>
      </c>
      <c r="AL42" s="3">
        <v>39</v>
      </c>
      <c r="AM42" s="45">
        <f>[4]节奏总纲!AM42</f>
        <v>115.36769098598003</v>
      </c>
      <c r="AN42" s="45">
        <f>[4]节奏总纲!AN42</f>
        <v>92.294152788784032</v>
      </c>
      <c r="AO42" s="45">
        <f>[4]节奏总纲!AO42</f>
        <v>69.220614591588017</v>
      </c>
      <c r="AP42" s="45">
        <f>[4]节奏总纲!AP42</f>
        <v>46.147076394392016</v>
      </c>
      <c r="AQ42" s="45">
        <f>[4]节奏总纲!AQ42</f>
        <v>23.073538197196008</v>
      </c>
      <c r="AS42" s="3">
        <v>39</v>
      </c>
      <c r="AT42" s="45">
        <f>[4]节奏总纲!AT42</f>
        <v>15.966654921614605</v>
      </c>
      <c r="AU42" s="45">
        <f>[4]节奏总纲!AU42</f>
        <v>12.773323937291678</v>
      </c>
      <c r="AV42" s="45">
        <f>[4]节奏总纲!AV42</f>
        <v>9.579992952968766</v>
      </c>
      <c r="AW42" s="45">
        <f>[4]节奏总纲!AW42</f>
        <v>6.3866619686458392</v>
      </c>
      <c r="AX42" s="45">
        <f>[4]节奏总纲!AX42</f>
        <v>3.1933309843229196</v>
      </c>
      <c r="AY42" s="3"/>
      <c r="AZ42" s="3">
        <v>39</v>
      </c>
      <c r="BA42" s="45">
        <f>[4]节奏总纲!BA42</f>
        <v>31.962341207945599</v>
      </c>
      <c r="BB42" s="45">
        <f>[4]节奏总纲!BB42</f>
        <v>33.332230659996682</v>
      </c>
      <c r="BC42" s="45">
        <f>[4]节奏总纲!BC42</f>
        <v>35.146386283795508</v>
      </c>
      <c r="BD42" s="45">
        <f>[4]节奏总纲!BD42</f>
        <v>37.861979320321296</v>
      </c>
      <c r="BE42" s="45">
        <f>[4]节奏总纲!BE42</f>
        <v>42.51427628670821</v>
      </c>
    </row>
    <row r="43" spans="2:57" x14ac:dyDescent="0.15">
      <c r="F43" s="45">
        <f>[4]节奏总纲!F43</f>
        <v>41</v>
      </c>
      <c r="G43" s="45">
        <f>[4]节奏总纲!G43</f>
        <v>16.148375400580683</v>
      </c>
      <c r="I43" s="45">
        <f>[4]节奏总纲!I43</f>
        <v>41</v>
      </c>
      <c r="J43" s="45">
        <f>[4]节奏总纲!J43</f>
        <v>155.32539280599755</v>
      </c>
      <c r="K43" s="45">
        <f>[4]节奏总纲!K43</f>
        <v>1.06</v>
      </c>
      <c r="N43" s="45">
        <f>[4]节奏总纲!N43</f>
        <v>50</v>
      </c>
      <c r="O43" s="3">
        <v>40</v>
      </c>
      <c r="P43" s="45">
        <f>[4]节奏总纲!P43</f>
        <v>15</v>
      </c>
      <c r="Q43" s="45">
        <f>[4]节奏总纲!Q43</f>
        <v>13.2105</v>
      </c>
      <c r="R43" s="45">
        <f>[4]节奏总纲!R43</f>
        <v>10.761000000000001</v>
      </c>
      <c r="S43" s="45">
        <f>[4]节奏总纲!S43</f>
        <v>7.6785000000000005</v>
      </c>
      <c r="T43" s="45">
        <f>[4]节奏总纲!T43</f>
        <v>4.1625000000000005</v>
      </c>
      <c r="V43" s="3">
        <v>40</v>
      </c>
      <c r="W43" s="45">
        <f>[4]节奏总纲!W43</f>
        <v>1.0714721354110832</v>
      </c>
      <c r="X43" s="45">
        <f>[4]节奏总纲!X43</f>
        <v>1.0481094686409573</v>
      </c>
      <c r="Y43" s="45">
        <f>[4]节奏总纲!Y43</f>
        <v>0.6168531562198929</v>
      </c>
      <c r="Z43" s="45">
        <f>[4]节奏总纲!Z43</f>
        <v>0.3674157238772775</v>
      </c>
      <c r="AA43" s="45">
        <f>[4]节奏总纲!AA43</f>
        <v>0.23604799497238504</v>
      </c>
      <c r="AC43" s="3">
        <v>40</v>
      </c>
      <c r="AD43" s="45">
        <f>[4]节奏总纲!AD43</f>
        <v>53.567039423670657</v>
      </c>
      <c r="AE43" s="45">
        <f>[4]节奏总纲!AE43</f>
        <v>55.542514331703835</v>
      </c>
      <c r="AF43" s="45">
        <f>[4]节奏总纲!AF43</f>
        <v>58.938250615176869</v>
      </c>
      <c r="AG43" s="45">
        <f>[4]节奏总纲!AG43</f>
        <v>63.240856030880181</v>
      </c>
      <c r="AH43" s="45">
        <f>[4]节奏总纲!AH43</f>
        <v>72.058777002132175</v>
      </c>
      <c r="AL43" s="3">
        <v>40</v>
      </c>
      <c r="AM43" s="45">
        <f>[4]节奏总纲!AM43</f>
        <v>133.875</v>
      </c>
      <c r="AN43" s="45">
        <f>[4]节奏总纲!AN43</f>
        <v>107.10000000000001</v>
      </c>
      <c r="AO43" s="45">
        <f>[4]节奏总纲!AO43</f>
        <v>80.325000000000003</v>
      </c>
      <c r="AP43" s="45">
        <f>[4]节奏总纲!AP43</f>
        <v>53.550000000000004</v>
      </c>
      <c r="AQ43" s="45">
        <f>[4]节奏总纲!AQ43</f>
        <v>26.775000000000002</v>
      </c>
      <c r="AS43" s="3">
        <v>40</v>
      </c>
      <c r="AT43" s="45">
        <f>[4]节奏总纲!AT43</f>
        <v>18.507309014019967</v>
      </c>
      <c r="AU43" s="45">
        <f>[4]节奏总纲!AU43</f>
        <v>14.805847211215976</v>
      </c>
      <c r="AV43" s="45">
        <f>[4]节奏总纲!AV43</f>
        <v>11.104385408411986</v>
      </c>
      <c r="AW43" s="45">
        <f>[4]节奏总纲!AW43</f>
        <v>7.4029236056079881</v>
      </c>
      <c r="AX43" s="45">
        <f>[4]节奏总纲!AX43</f>
        <v>3.7014618028039941</v>
      </c>
      <c r="AY43" s="3"/>
      <c r="AZ43" s="3">
        <v>40</v>
      </c>
      <c r="BA43" s="45">
        <f>[4]节奏总纲!BA43</f>
        <v>32.113552950216736</v>
      </c>
      <c r="BB43" s="45">
        <f>[4]节奏总纲!BB43</f>
        <v>33.487933395889513</v>
      </c>
      <c r="BC43" s="45">
        <f>[4]节奏总纲!BC43</f>
        <v>35.309037710234961</v>
      </c>
      <c r="BD43" s="45">
        <f>[4]节奏总纲!BD43</f>
        <v>38.037513426486328</v>
      </c>
      <c r="BE43" s="45">
        <f>[4]节奏总纲!BE43</f>
        <v>42.687840061343536</v>
      </c>
    </row>
    <row r="44" spans="2:57" x14ac:dyDescent="0.15">
      <c r="F44" s="45">
        <f>[4]节奏总纲!F44</f>
        <v>42</v>
      </c>
      <c r="G44" s="45">
        <f>[4]节奏总纲!G44</f>
        <v>17.379173679952558</v>
      </c>
      <c r="I44" s="45">
        <f>[4]节奏总纲!I44</f>
        <v>42</v>
      </c>
      <c r="J44" s="45">
        <f>[4]节奏总纲!J44</f>
        <v>180.18480345945557</v>
      </c>
      <c r="K44" s="45">
        <f>[4]节奏总纲!K44</f>
        <v>1.07</v>
      </c>
      <c r="N44" s="45">
        <f>[4]节奏总纲!N44</f>
        <v>51</v>
      </c>
      <c r="O44" s="3">
        <v>41</v>
      </c>
      <c r="P44" s="45">
        <f>[4]节奏总纲!P44</f>
        <v>16.148375400580683</v>
      </c>
      <c r="Q44" s="45">
        <f>[4]节奏总纲!Q44</f>
        <v>14.086227861926529</v>
      </c>
      <c r="R44" s="45">
        <f>[4]节奏总纲!R44</f>
        <v>11.274795704685433</v>
      </c>
      <c r="S44" s="45">
        <f>[4]节奏总纲!S44</f>
        <v>8.0435057870292379</v>
      </c>
      <c r="T44" s="45">
        <f>[4]节奏总纲!T44</f>
        <v>4.5651457257441592</v>
      </c>
      <c r="V44" s="3">
        <v>41</v>
      </c>
      <c r="W44" s="45">
        <f>[4]节奏总纲!W44</f>
        <v>1.148375400580683</v>
      </c>
      <c r="X44" s="45">
        <f>[4]节奏总纲!X44</f>
        <v>0.87572786192652963</v>
      </c>
      <c r="Y44" s="45">
        <f>[4]节奏总纲!Y44</f>
        <v>0.51379570468543179</v>
      </c>
      <c r="Z44" s="45">
        <f>[4]节奏总纲!Z44</f>
        <v>0.36500578702923736</v>
      </c>
      <c r="AA44" s="45">
        <f>[4]节奏总纲!AA44</f>
        <v>0.40264572574415869</v>
      </c>
      <c r="AC44" s="3">
        <v>41</v>
      </c>
      <c r="AD44" s="45">
        <f>[4]节奏总纲!AD44</f>
        <v>53.920692243099523</v>
      </c>
      <c r="AE44" s="45">
        <f>[4]节奏总纲!AE44</f>
        <v>55.827895975001844</v>
      </c>
      <c r="AF44" s="45">
        <f>[4]节奏总纲!AF44</f>
        <v>59.30682446743139</v>
      </c>
      <c r="AG44" s="45">
        <f>[4]节奏总纲!AG44</f>
        <v>63.733593429382751</v>
      </c>
      <c r="AH44" s="45">
        <f>[4]节奏总纲!AH44</f>
        <v>72.325333668247211</v>
      </c>
      <c r="AL44" s="3">
        <v>41</v>
      </c>
      <c r="AM44" s="45">
        <f>[4]节奏总纲!AM44</f>
        <v>155.32539280599755</v>
      </c>
      <c r="AN44" s="45">
        <f>[4]节奏总纲!AN44</f>
        <v>124.26031424479805</v>
      </c>
      <c r="AO44" s="45">
        <f>[4]节奏总纲!AO44</f>
        <v>93.195235683598526</v>
      </c>
      <c r="AP44" s="45">
        <f>[4]节奏总纲!AP44</f>
        <v>62.130157122399027</v>
      </c>
      <c r="AQ44" s="45">
        <f>[4]节奏总纲!AQ44</f>
        <v>31.065078561199513</v>
      </c>
      <c r="AS44" s="3">
        <v>41</v>
      </c>
      <c r="AT44" s="45">
        <f>[4]节奏总纲!AT44</f>
        <v>21.450392805997552</v>
      </c>
      <c r="AU44" s="45">
        <f>[4]节奏总纲!AU44</f>
        <v>17.160314244798045</v>
      </c>
      <c r="AV44" s="45">
        <f>[4]节奏总纲!AV44</f>
        <v>12.870235683598523</v>
      </c>
      <c r="AW44" s="45">
        <f>[4]节奏总纲!AW44</f>
        <v>8.5801571223990223</v>
      </c>
      <c r="AX44" s="45">
        <f>[4]节奏总纲!AX44</f>
        <v>4.2900785611995111</v>
      </c>
      <c r="AY44" s="3"/>
      <c r="AZ44" s="3">
        <v>41</v>
      </c>
      <c r="BA44" s="45">
        <f>[4]节奏总纲!BA44</f>
        <v>32.259282740196369</v>
      </c>
      <c r="BB44" s="45">
        <f>[4]节奏总纲!BB44</f>
        <v>33.643636131782344</v>
      </c>
      <c r="BC44" s="45">
        <f>[4]节奏总纲!BC44</f>
        <v>35.471689136674414</v>
      </c>
      <c r="BD44" s="45">
        <f>[4]节奏总纲!BD44</f>
        <v>38.194089742081125</v>
      </c>
      <c r="BE44" s="45">
        <f>[4]节奏总纲!BE44</f>
        <v>42.861403835978855</v>
      </c>
    </row>
    <row r="45" spans="2:57" x14ac:dyDescent="0.15">
      <c r="F45" s="45">
        <f>[4]节奏总纲!F45</f>
        <v>43</v>
      </c>
      <c r="G45" s="45">
        <f>[4]节奏总纲!G45</f>
        <v>18.698310613518661</v>
      </c>
      <c r="I45" s="45">
        <f>[4]节奏总纲!I45</f>
        <v>43</v>
      </c>
      <c r="J45" s="45">
        <f>[4]节奏总纲!J45</f>
        <v>208.99265815439742</v>
      </c>
      <c r="K45" s="45">
        <f>[4]节奏总纲!K45</f>
        <v>1.08</v>
      </c>
      <c r="N45" s="45">
        <f>[4]节奏总纲!N45</f>
        <v>52</v>
      </c>
      <c r="O45" s="3">
        <v>42</v>
      </c>
      <c r="P45" s="45">
        <f>[4]节奏总纲!P45</f>
        <v>17.379173679952558</v>
      </c>
      <c r="Q45" s="45">
        <f>[4]节奏总纲!Q45</f>
        <v>14.775773462695664</v>
      </c>
      <c r="R45" s="45">
        <f>[4]节奏总纲!R45</f>
        <v>11.826527689207715</v>
      </c>
      <c r="S45" s="45">
        <f>[4]节奏总纲!S45</f>
        <v>8.689586839976279</v>
      </c>
      <c r="T45" s="45">
        <f>[4]节奏总纲!T45</f>
        <v>4.9217819861625642</v>
      </c>
      <c r="V45" s="3">
        <v>42</v>
      </c>
      <c r="W45" s="45">
        <f>[4]节奏总纲!W45</f>
        <v>1.230798279371875</v>
      </c>
      <c r="X45" s="45">
        <f>[4]节奏总纲!X45</f>
        <v>0.68954560076913474</v>
      </c>
      <c r="Y45" s="45">
        <f>[4]节奏总纲!Y45</f>
        <v>0.55173198452228256</v>
      </c>
      <c r="Z45" s="45">
        <f>[4]节奏总纲!Z45</f>
        <v>0.6460810529470411</v>
      </c>
      <c r="AA45" s="45">
        <f>[4]节奏总纲!AA45</f>
        <v>0.35663626041840502</v>
      </c>
      <c r="AC45" s="3">
        <v>42</v>
      </c>
      <c r="AD45" s="45">
        <f>[4]节奏总纲!AD45</f>
        <v>54.255972994404218</v>
      </c>
      <c r="AE45" s="45">
        <f>[4]节奏总纲!AE45</f>
        <v>56.150297798615675</v>
      </c>
      <c r="AF45" s="45">
        <f>[4]节奏总纲!AF45</f>
        <v>59.672288448329063</v>
      </c>
      <c r="AG45" s="45">
        <f>[4]节奏总纲!AG45</f>
        <v>64.150893101555013</v>
      </c>
      <c r="AH45" s="45">
        <f>[4]节奏总纲!AH45</f>
        <v>72.591890334362247</v>
      </c>
      <c r="AL45" s="3">
        <v>42</v>
      </c>
      <c r="AM45" s="45">
        <f>[4]节奏总纲!AM45</f>
        <v>180.18480345945557</v>
      </c>
      <c r="AN45" s="45">
        <f>[4]节奏总纲!AN45</f>
        <v>144.14784276756447</v>
      </c>
      <c r="AO45" s="45">
        <f>[4]节奏总纲!AO45</f>
        <v>108.11088207567333</v>
      </c>
      <c r="AP45" s="45">
        <f>[4]节奏总纲!AP45</f>
        <v>72.073921383782235</v>
      </c>
      <c r="AQ45" s="45">
        <f>[4]节奏总纲!AQ45</f>
        <v>36.036960691891117</v>
      </c>
      <c r="AS45" s="3">
        <v>42</v>
      </c>
      <c r="AT45" s="45">
        <f>[4]节奏总纲!AT45</f>
        <v>24.859410653458013</v>
      </c>
      <c r="AU45" s="45">
        <f>[4]节奏总纲!AU45</f>
        <v>19.887528522766416</v>
      </c>
      <c r="AV45" s="45">
        <f>[4]节奏总纲!AV45</f>
        <v>14.915646392074805</v>
      </c>
      <c r="AW45" s="45">
        <f>[4]节奏总纲!AW45</f>
        <v>9.9437642613832082</v>
      </c>
      <c r="AX45" s="45">
        <f>[4]节奏总纲!AX45</f>
        <v>4.9718821306916041</v>
      </c>
      <c r="AY45" s="3"/>
      <c r="AZ45" s="3">
        <v>42</v>
      </c>
      <c r="BA45" s="45">
        <f>[4]节奏总纲!BA45</f>
        <v>32.405012530176009</v>
      </c>
      <c r="BB45" s="45">
        <f>[4]节奏总纲!BB45</f>
        <v>33.799338867675175</v>
      </c>
      <c r="BC45" s="45">
        <f>[4]节奏总纲!BC45</f>
        <v>35.634340563113874</v>
      </c>
      <c r="BD45" s="45">
        <f>[4]节奏总纲!BD45</f>
        <v>38.35066605767593</v>
      </c>
      <c r="BE45" s="45">
        <f>[4]节奏总纲!BE45</f>
        <v>43.030177309109042</v>
      </c>
    </row>
    <row r="46" spans="2:57" x14ac:dyDescent="0.15">
      <c r="F46" s="45">
        <f>[4]节奏总纲!F46</f>
        <v>44</v>
      </c>
      <c r="G46" s="45">
        <f>[4]节奏总纲!G46</f>
        <v>20.112126572366307</v>
      </c>
      <c r="I46" s="45">
        <f>[4]节奏总纲!I46</f>
        <v>44</v>
      </c>
      <c r="J46" s="45">
        <f>[4]节奏总纲!J46</f>
        <v>242.37342918215046</v>
      </c>
      <c r="K46" s="45">
        <f>[4]节奏总纲!K46</f>
        <v>1.0900000000000001</v>
      </c>
      <c r="N46" s="45">
        <f>[4]节奏总纲!N46</f>
        <v>53</v>
      </c>
      <c r="O46" s="3">
        <v>43</v>
      </c>
      <c r="P46" s="45">
        <f>[4]节奏总纲!P46</f>
        <v>18.698310613518661</v>
      </c>
      <c r="Q46" s="45">
        <f>[4]节奏总纲!Q46</f>
        <v>15.895433852552213</v>
      </c>
      <c r="R46" s="45">
        <f>[4]节奏总纲!R46</f>
        <v>13.120604557506045</v>
      </c>
      <c r="S46" s="45">
        <f>[4]节奏总纲!S46</f>
        <v>9.8053940857291852</v>
      </c>
      <c r="T46" s="45">
        <f>[4]节奏总纲!T46</f>
        <v>5.3252788627301149</v>
      </c>
      <c r="V46" s="3">
        <v>43</v>
      </c>
      <c r="W46" s="45">
        <f>[4]节奏总纲!W46</f>
        <v>1.319136933566103</v>
      </c>
      <c r="X46" s="45">
        <f>[4]节奏总纲!X46</f>
        <v>1.1196603898565485</v>
      </c>
      <c r="Y46" s="45">
        <f>[4]节奏总纲!Y46</f>
        <v>1.2940768682983297</v>
      </c>
      <c r="Z46" s="45">
        <f>[4]节奏总纲!Z46</f>
        <v>1.1158072457529062</v>
      </c>
      <c r="AA46" s="45">
        <f>[4]节奏总纲!AA46</f>
        <v>0.40349687656755062</v>
      </c>
      <c r="AC46" s="3">
        <v>43</v>
      </c>
      <c r="AD46" s="45">
        <f>[4]节奏总纲!AD46</f>
        <v>54.585942742481357</v>
      </c>
      <c r="AE46" s="45">
        <f>[4]节奏总纲!AE46</f>
        <v>56.528944819949388</v>
      </c>
      <c r="AF46" s="45">
        <f>[4]节奏总纲!AF46</f>
        <v>60.02341346161797</v>
      </c>
      <c r="AG46" s="45">
        <f>[4]节奏总纲!AG46</f>
        <v>64.479397508165817</v>
      </c>
      <c r="AH46" s="45">
        <f>[4]节奏总纲!AH46</f>
        <v>72.858447000477298</v>
      </c>
      <c r="AL46" s="3">
        <v>43</v>
      </c>
      <c r="AM46" s="45">
        <f>[4]节奏总纲!AM46</f>
        <v>208.99265815439742</v>
      </c>
      <c r="AN46" s="45">
        <f>[4]节奏总纲!AN46</f>
        <v>167.19412652351795</v>
      </c>
      <c r="AO46" s="45">
        <f>[4]节奏总纲!AO46</f>
        <v>125.39559489263844</v>
      </c>
      <c r="AP46" s="45">
        <f>[4]节奏总纲!AP46</f>
        <v>83.597063261758976</v>
      </c>
      <c r="AQ46" s="45">
        <f>[4]节奏总纲!AQ46</f>
        <v>41.798531630879488</v>
      </c>
      <c r="AS46" s="3">
        <v>43</v>
      </c>
      <c r="AT46" s="45">
        <f>[4]节奏总纲!AT46</f>
        <v>28.807854694941852</v>
      </c>
      <c r="AU46" s="45">
        <f>[4]节奏总纲!AU46</f>
        <v>23.046283755953482</v>
      </c>
      <c r="AV46" s="45">
        <f>[4]节奏总纲!AV46</f>
        <v>17.284712816965111</v>
      </c>
      <c r="AW46" s="45">
        <f>[4]节奏总纲!AW46</f>
        <v>11.523141877976741</v>
      </c>
      <c r="AX46" s="45">
        <f>[4]节奏总纲!AX46</f>
        <v>5.7615709389883705</v>
      </c>
      <c r="AY46" s="3"/>
      <c r="AZ46" s="3">
        <v>43</v>
      </c>
      <c r="BA46" s="45">
        <f>[4]节奏总纲!BA46</f>
        <v>32.550742320155642</v>
      </c>
      <c r="BB46" s="45">
        <f>[4]节奏总纲!BB46</f>
        <v>33.955041603568006</v>
      </c>
      <c r="BC46" s="45">
        <f>[4]节奏总纲!BC46</f>
        <v>35.796991989553327</v>
      </c>
      <c r="BD46" s="45">
        <f>[4]节奏总纲!BD46</f>
        <v>38.507242373270728</v>
      </c>
      <c r="BE46" s="45">
        <f>[4]节奏总纲!BE46</f>
        <v>43.179964142847631</v>
      </c>
    </row>
    <row r="47" spans="2:57" x14ac:dyDescent="0.15">
      <c r="F47" s="45">
        <f>[4]节奏总纲!F47</f>
        <v>45</v>
      </c>
      <c r="G47" s="45">
        <f>[4]节奏总纲!G47</f>
        <v>21.627416997969519</v>
      </c>
      <c r="I47" s="45">
        <f>[4]节奏总纲!I47</f>
        <v>45</v>
      </c>
      <c r="J47" s="45">
        <f>[4]节奏总纲!J47</f>
        <v>281.05</v>
      </c>
      <c r="K47" s="45">
        <f>[4]节奏总纲!K47</f>
        <v>1.1000000000000001</v>
      </c>
      <c r="N47" s="45">
        <f>[4]节奏总纲!N47</f>
        <v>54</v>
      </c>
      <c r="O47" s="3">
        <v>44</v>
      </c>
      <c r="P47" s="45">
        <f>[4]节奏总纲!P47</f>
        <v>20.112126572366307</v>
      </c>
      <c r="Q47" s="45">
        <f>[4]节奏总纲!Q47</f>
        <v>17.65643591788038</v>
      </c>
      <c r="R47" s="45">
        <f>[4]节奏总纲!R47</f>
        <v>14.705986949714243</v>
      </c>
      <c r="S47" s="45">
        <f>[4]节奏总纲!S47</f>
        <v>10.583001002379151</v>
      </c>
      <c r="T47" s="45">
        <f>[4]节奏总纲!T47</f>
        <v>5.7621242629829466</v>
      </c>
      <c r="V47" s="3">
        <v>44</v>
      </c>
      <c r="W47" s="45">
        <f>[4]节奏总纲!W47</f>
        <v>1.4138159588476462</v>
      </c>
      <c r="X47" s="45">
        <f>[4]节奏总纲!X47</f>
        <v>1.7610020653281673</v>
      </c>
      <c r="Y47" s="45">
        <f>[4]节奏总纲!Y47</f>
        <v>1.5853823922081975</v>
      </c>
      <c r="Z47" s="45">
        <f>[4]节奏总纲!Z47</f>
        <v>0.77760691664996529</v>
      </c>
      <c r="AA47" s="45">
        <f>[4]节奏总纲!AA47</f>
        <v>0.43684540025283169</v>
      </c>
      <c r="AC47" s="3">
        <v>44</v>
      </c>
      <c r="AD47" s="45">
        <f>[4]节奏总纲!AD47</f>
        <v>54.915912490558505</v>
      </c>
      <c r="AE47" s="45">
        <f>[4]节奏总纲!AE47</f>
        <v>56.907591841283093</v>
      </c>
      <c r="AF47" s="45">
        <f>[4]节奏总纲!AF47</f>
        <v>60.250068462759955</v>
      </c>
      <c r="AG47" s="45">
        <f>[4]节奏总纲!AG47</f>
        <v>64.807901914776622</v>
      </c>
      <c r="AH47" s="45">
        <f>[4]节奏总纲!AH47</f>
        <v>73.157556954461811</v>
      </c>
      <c r="AL47" s="3">
        <v>44</v>
      </c>
      <c r="AM47" s="45">
        <f>[4]节奏总纲!AM47</f>
        <v>242.37342918215046</v>
      </c>
      <c r="AN47" s="45">
        <f>[4]节奏总纲!AN47</f>
        <v>193.89874334572039</v>
      </c>
      <c r="AO47" s="45">
        <f>[4]节奏总纲!AO47</f>
        <v>145.42405750929026</v>
      </c>
      <c r="AP47" s="45">
        <f>[4]节奏总纲!AP47</f>
        <v>96.949371672860195</v>
      </c>
      <c r="AQ47" s="45">
        <f>[4]节奏总纲!AQ47</f>
        <v>48.474685836430098</v>
      </c>
      <c r="AS47" s="3">
        <v>44</v>
      </c>
      <c r="AT47" s="45">
        <f>[4]节奏总纲!AT47</f>
        <v>33.380771027753042</v>
      </c>
      <c r="AU47" s="45">
        <f>[4]节奏总纲!AU47</f>
        <v>26.704616822202439</v>
      </c>
      <c r="AV47" s="45">
        <f>[4]节奏总纲!AV47</f>
        <v>20.028462616651822</v>
      </c>
      <c r="AW47" s="45">
        <f>[4]节奏总纲!AW47</f>
        <v>13.35230841110122</v>
      </c>
      <c r="AX47" s="45">
        <f>[4]节奏总纲!AX47</f>
        <v>6.6761542055506098</v>
      </c>
      <c r="AY47" s="3"/>
      <c r="AZ47" s="3">
        <v>44</v>
      </c>
      <c r="BA47" s="45">
        <f>[4]节奏总纲!BA47</f>
        <v>32.696472110135275</v>
      </c>
      <c r="BB47" s="45">
        <f>[4]节奏总纲!BB47</f>
        <v>34.09469189131628</v>
      </c>
      <c r="BC47" s="45">
        <f>[4]节奏总纲!BC47</f>
        <v>35.95964341599278</v>
      </c>
      <c r="BD47" s="45">
        <f>[4]节奏总纲!BD47</f>
        <v>38.663818688865533</v>
      </c>
      <c r="BE47" s="45">
        <f>[4]节奏总纲!BE47</f>
        <v>43.329750976586219</v>
      </c>
    </row>
    <row r="48" spans="2:57" x14ac:dyDescent="0.15">
      <c r="F48" s="45">
        <f>[4]节奏总纲!F48</f>
        <v>46</v>
      </c>
      <c r="G48" s="45">
        <f>[4]节奏总纲!G48</f>
        <v>23.251465064166357</v>
      </c>
      <c r="I48" s="45">
        <f>[4]节奏总纲!I48</f>
        <v>46</v>
      </c>
      <c r="J48" s="45">
        <f>[4]节奏总纲!J48</f>
        <v>325.85912455595718</v>
      </c>
      <c r="K48" s="45">
        <f>[4]节奏总纲!K48</f>
        <v>1.1100000000000001</v>
      </c>
      <c r="N48" s="45">
        <f>[4]节奏总纲!N48</f>
        <v>55</v>
      </c>
      <c r="O48" s="3">
        <v>45</v>
      </c>
      <c r="P48" s="45">
        <f>[4]节奏总纲!P48</f>
        <v>21.627416997969519</v>
      </c>
      <c r="Q48" s="45">
        <f>[4]节奏总纲!Q48</f>
        <v>19.194332585697946</v>
      </c>
      <c r="R48" s="45">
        <f>[4]节奏总纲!R48</f>
        <v>15.489556053945769</v>
      </c>
      <c r="S48" s="45">
        <f>[4]节奏总纲!S48</f>
        <v>11.151096204153083</v>
      </c>
      <c r="T48" s="45">
        <f>[4]节奏总纲!T48</f>
        <v>6.1313727189243581</v>
      </c>
      <c r="V48" s="3">
        <v>45</v>
      </c>
      <c r="W48" s="45">
        <f>[4]节奏总纲!W48</f>
        <v>1.5152904256032116</v>
      </c>
      <c r="X48" s="45">
        <f>[4]节奏总纲!X48</f>
        <v>1.5378966678175665</v>
      </c>
      <c r="Y48" s="45">
        <f>[4]节奏总纲!Y48</f>
        <v>0.78356910423152648</v>
      </c>
      <c r="Z48" s="45">
        <f>[4]节奏总纲!Z48</f>
        <v>0.56809520177393225</v>
      </c>
      <c r="AA48" s="45">
        <f>[4]节奏总纲!AA48</f>
        <v>0.36924845594141154</v>
      </c>
      <c r="AC48" s="3">
        <v>45</v>
      </c>
      <c r="AD48" s="45">
        <f>[4]节奏总纲!AD48</f>
        <v>55.229416240679981</v>
      </c>
      <c r="AE48" s="45">
        <f>[4]节奏总纲!AE48</f>
        <v>57.30787242822354</v>
      </c>
      <c r="AF48" s="45">
        <f>[4]节奏总纲!AF48</f>
        <v>60.476723463901948</v>
      </c>
      <c r="AG48" s="45">
        <f>[4]节奏总纲!AG48</f>
        <v>65.095258610696206</v>
      </c>
      <c r="AH48" s="45">
        <f>[4]节奏总纲!AH48</f>
        <v>73.493529951490316</v>
      </c>
      <c r="AL48" s="3">
        <v>45</v>
      </c>
      <c r="AM48" s="45">
        <f>[4]节奏总纲!AM48</f>
        <v>281.05</v>
      </c>
      <c r="AN48" s="45">
        <f>[4]节奏总纲!AN48</f>
        <v>224.84000000000003</v>
      </c>
      <c r="AO48" s="45">
        <f>[4]节奏总纲!AO48</f>
        <v>168.63</v>
      </c>
      <c r="AP48" s="45">
        <f>[4]节奏总纲!AP48</f>
        <v>112.42000000000002</v>
      </c>
      <c r="AQ48" s="45">
        <f>[4]节奏总纲!AQ48</f>
        <v>56.210000000000008</v>
      </c>
      <c r="AS48" s="3">
        <v>45</v>
      </c>
      <c r="AT48" s="45">
        <f>[4]节奏总纲!AT48</f>
        <v>38.676570817849552</v>
      </c>
      <c r="AU48" s="45">
        <f>[4]节奏总纲!AU48</f>
        <v>30.941256654279641</v>
      </c>
      <c r="AV48" s="45">
        <f>[4]节奏总纲!AV48</f>
        <v>23.205942490709731</v>
      </c>
      <c r="AW48" s="45">
        <f>[4]节奏总纲!AW48</f>
        <v>15.470628327139821</v>
      </c>
      <c r="AX48" s="45">
        <f>[4]节奏总纲!AX48</f>
        <v>7.7353141635699103</v>
      </c>
      <c r="AY48" s="3"/>
      <c r="AZ48" s="3">
        <v>45</v>
      </c>
      <c r="BA48" s="45">
        <f>[4]节奏总纲!BA48</f>
        <v>32.842201900114915</v>
      </c>
      <c r="BB48" s="45">
        <f>[4]节奏总纲!BB48</f>
        <v>34.227825436710944</v>
      </c>
      <c r="BC48" s="45">
        <f>[4]节奏总纲!BC48</f>
        <v>36.105477566569242</v>
      </c>
      <c r="BD48" s="45">
        <f>[4]节奏总纲!BD48</f>
        <v>38.82039500446033</v>
      </c>
      <c r="BE48" s="45">
        <f>[4]节奏总纲!BE48</f>
        <v>43.479537810324807</v>
      </c>
    </row>
    <row r="49" spans="6:57" x14ac:dyDescent="0.15">
      <c r="F49" s="45">
        <f>[4]节奏总纲!F49</f>
        <v>47</v>
      </c>
      <c r="G49" s="45">
        <f>[4]节奏总纲!G49</f>
        <v>24.992076683399535</v>
      </c>
      <c r="I49" s="45">
        <f>[4]节奏总纲!I49</f>
        <v>47</v>
      </c>
      <c r="J49" s="45">
        <f>[4]节奏总纲!J49</f>
        <v>377.76930817680426</v>
      </c>
      <c r="K49" s="45">
        <f>[4]节奏总纲!K49</f>
        <v>1.1200000000000001</v>
      </c>
      <c r="N49" s="45">
        <f>[4]节奏总纲!N49</f>
        <v>56</v>
      </c>
      <c r="O49" s="3">
        <v>46</v>
      </c>
      <c r="P49" s="45">
        <f>[4]节奏总纲!P49</f>
        <v>23.251465064166357</v>
      </c>
      <c r="Q49" s="45">
        <f>[4]节奏总纲!Q49</f>
        <v>20.13344359906165</v>
      </c>
      <c r="R49" s="45">
        <f>[4]节奏总纲!R49</f>
        <v>16.245798640333035</v>
      </c>
      <c r="S49" s="45">
        <f>[4]节奏总纲!S49</f>
        <v>11.748965296923259</v>
      </c>
      <c r="T49" s="45">
        <f>[4]节奏总纲!T49</f>
        <v>6.4918090459152467</v>
      </c>
      <c r="V49" s="3">
        <v>46</v>
      </c>
      <c r="W49" s="45">
        <f>[4]节奏总纲!W49</f>
        <v>1.6240480661968384</v>
      </c>
      <c r="X49" s="45">
        <f>[4]节奏总纲!X49</f>
        <v>0.93911101336370351</v>
      </c>
      <c r="Y49" s="45">
        <f>[4]节奏总纲!Y49</f>
        <v>0.75624258638726616</v>
      </c>
      <c r="Z49" s="45">
        <f>[4]节奏总纲!Z49</f>
        <v>0.59786909277017664</v>
      </c>
      <c r="AA49" s="45">
        <f>[4]节奏总纲!AA49</f>
        <v>0.36043632699088857</v>
      </c>
      <c r="AC49" s="3">
        <v>46</v>
      </c>
      <c r="AD49" s="45">
        <f>[4]节奏总纲!AD49</f>
        <v>55.537288901845052</v>
      </c>
      <c r="AE49" s="45">
        <f>[4]节奏总纲!AE49</f>
        <v>57.71513710511573</v>
      </c>
      <c r="AF49" s="45">
        <f>[4]节奏总纲!AF49</f>
        <v>60.703378465043933</v>
      </c>
      <c r="AG49" s="45">
        <f>[4]节奏总纲!AG49</f>
        <v>65.324667871667671</v>
      </c>
      <c r="AH49" s="45">
        <f>[4]节奏总纲!AH49</f>
        <v>73.829502948518822</v>
      </c>
      <c r="AL49" s="3">
        <v>46</v>
      </c>
      <c r="AM49" s="45">
        <f>[4]节奏总纲!AM49</f>
        <v>325.85912455595718</v>
      </c>
      <c r="AN49" s="45">
        <f>[4]节奏总纲!AN49</f>
        <v>260.68729964476574</v>
      </c>
      <c r="AO49" s="45">
        <f>[4]节奏总纲!AO49</f>
        <v>195.51547473357431</v>
      </c>
      <c r="AP49" s="45">
        <f>[4]节奏总纲!AP49</f>
        <v>130.34364982238287</v>
      </c>
      <c r="AQ49" s="45">
        <f>[4]节奏总纲!AQ49</f>
        <v>65.171824911191436</v>
      </c>
      <c r="AS49" s="3">
        <v>46</v>
      </c>
      <c r="AT49" s="45">
        <f>[4]节奏总纲!AT49</f>
        <v>44.809124555957169</v>
      </c>
      <c r="AU49" s="45">
        <f>[4]节奏总纲!AU49</f>
        <v>35.847299644765712</v>
      </c>
      <c r="AV49" s="45">
        <f>[4]节奏总纲!AV49</f>
        <v>26.885474733574313</v>
      </c>
      <c r="AW49" s="45">
        <f>[4]节奏总纲!AW49</f>
        <v>17.923649822382856</v>
      </c>
      <c r="AX49" s="45">
        <f>[4]节奏总纲!AX49</f>
        <v>8.9618249111914281</v>
      </c>
      <c r="AY49" s="3"/>
      <c r="AZ49" s="3">
        <v>46</v>
      </c>
      <c r="BA49" s="45">
        <f>[4]节奏总纲!BA49</f>
        <v>32.987931690094548</v>
      </c>
      <c r="BB49" s="45">
        <f>[4]节奏总纲!BB49</f>
        <v>34.360958982105608</v>
      </c>
      <c r="BC49" s="45">
        <f>[4]节奏总纲!BC49</f>
        <v>36.245762114295424</v>
      </c>
      <c r="BD49" s="45">
        <f>[4]节奏总纲!BD49</f>
        <v>38.976971320055128</v>
      </c>
      <c r="BE49" s="45">
        <f>[4]节奏总纲!BE49</f>
        <v>43.629324644063402</v>
      </c>
    </row>
    <row r="50" spans="6:57" x14ac:dyDescent="0.15">
      <c r="F50" s="45">
        <f>[4]节奏总纲!F50</f>
        <v>48</v>
      </c>
      <c r="G50" s="45">
        <f>[4]节奏总纲!G50</f>
        <v>26.857618025475972</v>
      </c>
      <c r="I50" s="45">
        <f>[4]节奏总纲!I50</f>
        <v>48</v>
      </c>
      <c r="J50" s="45">
        <f>[4]节奏总纲!J50</f>
        <v>437.90148836012787</v>
      </c>
      <c r="K50" s="45">
        <f>[4]节奏总纲!K50</f>
        <v>1.1299999999999999</v>
      </c>
      <c r="N50" s="45">
        <f>[4]节奏总纲!N50</f>
        <v>57</v>
      </c>
      <c r="O50" s="3">
        <v>47</v>
      </c>
      <c r="P50" s="45">
        <f>[4]节奏总纲!P50</f>
        <v>24.992076683399535</v>
      </c>
      <c r="Q50" s="45">
        <f>[4]节奏总纲!Q50</f>
        <v>21.383220810316644</v>
      </c>
      <c r="R50" s="45">
        <f>[4]节奏总纲!R50</f>
        <v>17.277022611234099</v>
      </c>
      <c r="S50" s="45">
        <f>[4]节奏总纲!S50</f>
        <v>12.623497932785105</v>
      </c>
      <c r="T50" s="45">
        <f>[4]节奏总纲!T50</f>
        <v>6.9902838483468503</v>
      </c>
      <c r="V50" s="3">
        <v>47</v>
      </c>
      <c r="W50" s="45">
        <f>[4]节奏总纲!W50</f>
        <v>1.740611619233178</v>
      </c>
      <c r="X50" s="45">
        <f>[4]节奏总纲!X50</f>
        <v>1.2497772112549939</v>
      </c>
      <c r="Y50" s="45">
        <f>[4]节奏总纲!Y50</f>
        <v>1.0312239709010633</v>
      </c>
      <c r="Z50" s="45">
        <f>[4]节奏总纲!Z50</f>
        <v>0.87453263586184526</v>
      </c>
      <c r="AA50" s="45">
        <f>[4]节奏总纲!AA50</f>
        <v>0.49847480243160369</v>
      </c>
      <c r="AC50" s="3">
        <v>47</v>
      </c>
      <c r="AD50" s="45">
        <f>[4]节奏总纲!AD50</f>
        <v>55.845161563010116</v>
      </c>
      <c r="AE50" s="45">
        <f>[4]节奏总纲!AE50</f>
        <v>58.088209904658896</v>
      </c>
      <c r="AF50" s="45">
        <f>[4]节奏总纲!AF50</f>
        <v>60.930033466185925</v>
      </c>
      <c r="AG50" s="45">
        <f>[4]节奏总纲!AG50</f>
        <v>65.554077132639136</v>
      </c>
      <c r="AH50" s="45">
        <f>[4]节奏总纲!AH50</f>
        <v>74.138509756598154</v>
      </c>
      <c r="AL50" s="3">
        <v>47</v>
      </c>
      <c r="AM50" s="45">
        <f>[4]节奏总纲!AM50</f>
        <v>377.76930817680426</v>
      </c>
      <c r="AN50" s="45">
        <f>[4]节奏总纲!AN50</f>
        <v>302.21544654144344</v>
      </c>
      <c r="AO50" s="45">
        <f>[4]节奏总纲!AO50</f>
        <v>226.66158490608254</v>
      </c>
      <c r="AP50" s="45">
        <f>[4]节奏总纲!AP50</f>
        <v>151.10772327072172</v>
      </c>
      <c r="AQ50" s="45">
        <f>[4]节奏总纲!AQ50</f>
        <v>75.55386163536086</v>
      </c>
      <c r="AS50" s="3">
        <v>47</v>
      </c>
      <c r="AT50" s="45">
        <f>[4]节奏总纲!AT50</f>
        <v>51.910183620847079</v>
      </c>
      <c r="AU50" s="45">
        <f>[4]节奏总纲!AU50</f>
        <v>41.528146896677697</v>
      </c>
      <c r="AV50" s="45">
        <f>[4]节奏总纲!AV50</f>
        <v>31.14611017250823</v>
      </c>
      <c r="AW50" s="45">
        <f>[4]节奏总纲!AW50</f>
        <v>20.764073448338848</v>
      </c>
      <c r="AX50" s="45">
        <f>[4]节奏总纲!AX50</f>
        <v>10.382036724169424</v>
      </c>
      <c r="AY50" s="3"/>
      <c r="AZ50" s="3">
        <v>47</v>
      </c>
      <c r="BA50" s="45">
        <f>[4]节奏总纲!BA50</f>
        <v>33.114246829746719</v>
      </c>
      <c r="BB50" s="45">
        <f>[4]节奏总纲!BB50</f>
        <v>34.494092527500278</v>
      </c>
      <c r="BC50" s="45">
        <f>[4]节奏总纲!BC50</f>
        <v>36.386046662021599</v>
      </c>
      <c r="BD50" s="45">
        <f>[4]节奏总纲!BD50</f>
        <v>39.115214427575864</v>
      </c>
      <c r="BE50" s="45">
        <f>[4]节奏总纲!BE50</f>
        <v>43.77911147780199</v>
      </c>
    </row>
    <row r="51" spans="6:57" x14ac:dyDescent="0.15">
      <c r="F51" s="45">
        <f>[4]节奏总纲!F51</f>
        <v>49</v>
      </c>
      <c r="G51" s="45">
        <f>[4]节奏总纲!G51</f>
        <v>28.857055729177837</v>
      </c>
      <c r="I51" s="45">
        <f>[4]节奏总纲!I51</f>
        <v>49</v>
      </c>
      <c r="J51" s="45">
        <f>[4]节奏总纲!J51</f>
        <v>507.55295278468168</v>
      </c>
      <c r="K51" s="45">
        <f>[4]节奏总纲!K51</f>
        <v>1.1399999999999999</v>
      </c>
      <c r="N51" s="45">
        <f>[4]节奏总纲!N51</f>
        <v>58</v>
      </c>
      <c r="O51" s="3">
        <v>48</v>
      </c>
      <c r="P51" s="45">
        <f>[4]节奏总纲!P51</f>
        <v>26.857618025475972</v>
      </c>
      <c r="Q51" s="45">
        <f>[4]节奏总纲!Q51</f>
        <v>23.027721695043098</v>
      </c>
      <c r="R51" s="45">
        <f>[4]节奏总纲!R51</f>
        <v>18.808389903240823</v>
      </c>
      <c r="S51" s="45">
        <f>[4]节奏总纲!S51</f>
        <v>13.761843476253887</v>
      </c>
      <c r="T51" s="45">
        <f>[4]节奏总纲!T51</f>
        <v>7.6409923282479131</v>
      </c>
      <c r="V51" s="3">
        <v>48</v>
      </c>
      <c r="W51" s="45">
        <f>[4]节奏总纲!W51</f>
        <v>1.8655413420764368</v>
      </c>
      <c r="X51" s="45">
        <f>[4]节奏总纲!X51</f>
        <v>1.6445008847264546</v>
      </c>
      <c r="Y51" s="45">
        <f>[4]节奏总纲!Y51</f>
        <v>1.5313672920067241</v>
      </c>
      <c r="Z51" s="45">
        <f>[4]节奏总纲!Z51</f>
        <v>1.1383455434687821</v>
      </c>
      <c r="AA51" s="45">
        <f>[4]节奏总纲!AA51</f>
        <v>0.65070847990106273</v>
      </c>
      <c r="AC51" s="3">
        <v>48</v>
      </c>
      <c r="AD51" s="45">
        <f>[4]节奏总纲!AD51</f>
        <v>56.142785979989682</v>
      </c>
      <c r="AE51" s="45">
        <f>[4]节奏总纲!AE51</f>
        <v>58.381708722488803</v>
      </c>
      <c r="AF51" s="45">
        <f>[4]节奏总纲!AF51</f>
        <v>61.1340488429</v>
      </c>
      <c r="AG51" s="45">
        <f>[4]节奏总纲!AG51</f>
        <v>65.783486393610602</v>
      </c>
      <c r="AH51" s="45">
        <f>[4]节奏总纲!AH51</f>
        <v>74.419732129360852</v>
      </c>
      <c r="AL51" s="3">
        <v>48</v>
      </c>
      <c r="AM51" s="45">
        <f>[4]节奏总纲!AM51</f>
        <v>437.90148836012787</v>
      </c>
      <c r="AN51" s="45">
        <f>[4]节奏总纲!AN51</f>
        <v>350.32119068810232</v>
      </c>
      <c r="AO51" s="45">
        <f>[4]节奏总纲!AO51</f>
        <v>262.74089301607671</v>
      </c>
      <c r="AP51" s="45">
        <f>[4]节奏总纲!AP51</f>
        <v>175.16059534405116</v>
      </c>
      <c r="AQ51" s="45">
        <f>[4]节奏总纲!AQ51</f>
        <v>87.58029767202558</v>
      </c>
      <c r="AS51" s="3">
        <v>48</v>
      </c>
      <c r="AT51" s="45">
        <f>[4]节奏总纲!AT51</f>
        <v>60.132180183323612</v>
      </c>
      <c r="AU51" s="45">
        <f>[4]节奏总纲!AU51</f>
        <v>48.105744146658878</v>
      </c>
      <c r="AV51" s="45">
        <f>[4]节奏总纲!AV51</f>
        <v>36.079308109994173</v>
      </c>
      <c r="AW51" s="45">
        <f>[4]节奏总纲!AW51</f>
        <v>24.052872073329439</v>
      </c>
      <c r="AX51" s="45">
        <f>[4]节奏总纲!AX51</f>
        <v>12.02643603666472</v>
      </c>
      <c r="AY51" s="3"/>
      <c r="AZ51" s="3">
        <v>48</v>
      </c>
      <c r="BA51" s="45">
        <f>[4]节奏总纲!BA51</f>
        <v>33.238809018460984</v>
      </c>
      <c r="BB51" s="45">
        <f>[4]节奏总纲!BB51</f>
        <v>34.627226072894942</v>
      </c>
      <c r="BC51" s="45">
        <f>[4]节奏总纲!BC51</f>
        <v>36.526331209747774</v>
      </c>
      <c r="BD51" s="45">
        <f>[4]节奏总纲!BD51</f>
        <v>39.250296194358178</v>
      </c>
      <c r="BE51" s="45">
        <f>[4]节奏总纲!BE51</f>
        <v>43.928898311540578</v>
      </c>
    </row>
    <row r="52" spans="6:57" x14ac:dyDescent="0.15">
      <c r="F52" s="45">
        <f>[4]节奏总纲!F52</f>
        <v>50</v>
      </c>
      <c r="G52" s="45">
        <f>[4]节奏总纲!G52</f>
        <v>31</v>
      </c>
      <c r="I52" s="45">
        <f>[4]节奏总纲!I52</f>
        <v>50</v>
      </c>
      <c r="J52" s="45">
        <f>[4]节奏总纲!J52</f>
        <v>588.22499999999991</v>
      </c>
      <c r="K52" s="45">
        <f>[4]节奏总纲!K52</f>
        <v>1.1499999999999999</v>
      </c>
      <c r="N52" s="45">
        <f>[4]节奏总纲!N52</f>
        <v>59</v>
      </c>
      <c r="O52" s="3">
        <v>49</v>
      </c>
      <c r="P52" s="45">
        <f>[4]节奏总纲!P52</f>
        <v>28.857055729177837</v>
      </c>
      <c r="Q52" s="45">
        <f>[4]节奏总纲!Q52</f>
        <v>24.944038972301321</v>
      </c>
      <c r="R52" s="45">
        <f>[4]节奏总纲!R52</f>
        <v>20.384624167091225</v>
      </c>
      <c r="S52" s="45">
        <f>[4]节奏总纲!S52</f>
        <v>14.953726278859955</v>
      </c>
      <c r="T52" s="45">
        <f>[4]节奏总纲!T52</f>
        <v>8.1780895936489983</v>
      </c>
      <c r="V52" s="3">
        <v>49</v>
      </c>
      <c r="W52" s="45">
        <f>[4]节奏总纲!W52</f>
        <v>1.9994377037018651</v>
      </c>
      <c r="X52" s="45">
        <f>[4]节奏总纲!X52</f>
        <v>1.9163172772582229</v>
      </c>
      <c r="Y52" s="45">
        <f>[4]节奏总纲!Y52</f>
        <v>1.5762342638504023</v>
      </c>
      <c r="Z52" s="45">
        <f>[4]节奏总纲!Z52</f>
        <v>1.1918828026060684</v>
      </c>
      <c r="AA52" s="45">
        <f>[4]节奏总纲!AA52</f>
        <v>0.53709726540108527</v>
      </c>
      <c r="AC52" s="3">
        <v>49</v>
      </c>
      <c r="AD52" s="45">
        <f>[4]节奏总纲!AD52</f>
        <v>56.430041330048923</v>
      </c>
      <c r="AE52" s="45">
        <f>[4]节奏总纲!AE52</f>
        <v>58.675207540318702</v>
      </c>
      <c r="AF52" s="45">
        <f>[4]节奏总纲!AF52</f>
        <v>61.32795488562742</v>
      </c>
      <c r="AG52" s="45">
        <f>[4]节奏总纲!AG52</f>
        <v>66.011798229103718</v>
      </c>
      <c r="AH52" s="45">
        <f>[4]节奏总纲!AH52</f>
        <v>74.700954502123551</v>
      </c>
      <c r="AL52" s="3">
        <v>49</v>
      </c>
      <c r="AM52" s="45">
        <f>[4]节奏总纲!AM52</f>
        <v>507.55295278468168</v>
      </c>
      <c r="AN52" s="45">
        <f>[4]节奏总纲!AN52</f>
        <v>406.04236222774534</v>
      </c>
      <c r="AO52" s="45">
        <f>[4]节奏总纲!AO52</f>
        <v>304.53177167080901</v>
      </c>
      <c r="AP52" s="45">
        <f>[4]节奏总纲!AP52</f>
        <v>203.02118111387267</v>
      </c>
      <c r="AQ52" s="45">
        <f>[4]节奏总纲!AQ52</f>
        <v>101.51059055693634</v>
      </c>
      <c r="AS52" s="3">
        <v>49</v>
      </c>
      <c r="AT52" s="45">
        <f>[4]节奏总纲!AT52</f>
        <v>69.651464424553808</v>
      </c>
      <c r="AU52" s="45">
        <f>[4]节奏总纲!AU52</f>
        <v>55.721171539643024</v>
      </c>
      <c r="AV52" s="45">
        <f>[4]节奏总纲!AV52</f>
        <v>41.790878654732296</v>
      </c>
      <c r="AW52" s="45">
        <f>[4]节奏总纲!AW52</f>
        <v>27.860585769821512</v>
      </c>
      <c r="AX52" s="45">
        <f>[4]节奏总纲!AX52</f>
        <v>13.930292884910756</v>
      </c>
      <c r="AY52" s="3"/>
      <c r="AZ52" s="3">
        <v>49</v>
      </c>
      <c r="BA52" s="45">
        <f>[4]节奏总纲!BA52</f>
        <v>33.363371207175248</v>
      </c>
      <c r="BB52" s="45">
        <f>[4]节奏总纲!BB52</f>
        <v>34.760359618289606</v>
      </c>
      <c r="BC52" s="45">
        <f>[4]节奏总纲!BC52</f>
        <v>36.666615757473956</v>
      </c>
      <c r="BD52" s="45">
        <f>[4]节奏总纲!BD52</f>
        <v>39.385377961140485</v>
      </c>
      <c r="BE52" s="45">
        <f>[4]节奏总纲!BE52</f>
        <v>44.067911160744309</v>
      </c>
    </row>
    <row r="53" spans="6:57" x14ac:dyDescent="0.15">
      <c r="F53" s="45">
        <f>[4]节奏总纲!F53</f>
        <v>51</v>
      </c>
      <c r="G53" s="45">
        <f>[4]节奏总纲!G53</f>
        <v>33.296750801161366</v>
      </c>
      <c r="K53" s="13"/>
      <c r="N53" s="45">
        <f>[4]节奏总纲!N53</f>
        <v>60</v>
      </c>
      <c r="O53" s="3">
        <v>50</v>
      </c>
      <c r="P53" s="45">
        <f>[4]节奏总纲!P53</f>
        <v>31</v>
      </c>
      <c r="Q53" s="45">
        <f>[4]节奏总纲!Q53</f>
        <v>26.796399999999998</v>
      </c>
      <c r="R53" s="45">
        <f>[4]节奏总纲!R53</f>
        <v>21.9573</v>
      </c>
      <c r="S53" s="45">
        <f>[4]节奏总纲!S53</f>
        <v>16.008399999999998</v>
      </c>
      <c r="T53" s="45">
        <f>[4]节奏总纲!T53</f>
        <v>8.6490000000000009</v>
      </c>
      <c r="V53" s="3">
        <v>50</v>
      </c>
      <c r="W53" s="45">
        <f>[4]节奏总纲!W53</f>
        <v>2.1429442708221629</v>
      </c>
      <c r="X53" s="45">
        <f>[4]节奏总纲!X53</f>
        <v>1.8523610276986773</v>
      </c>
      <c r="Y53" s="45">
        <f>[4]节奏总纲!Y53</f>
        <v>1.5726758329087751</v>
      </c>
      <c r="Z53" s="45">
        <f>[4]节奏总纲!Z53</f>
        <v>1.054673721140043</v>
      </c>
      <c r="AA53" s="45">
        <f>[4]节奏总纲!AA53</f>
        <v>0.47091040635100256</v>
      </c>
      <c r="AC53" s="3">
        <v>50</v>
      </c>
      <c r="AD53" s="45">
        <f>[4]节奏总纲!AD53</f>
        <v>56.717296680108156</v>
      </c>
      <c r="AE53" s="45">
        <f>[4]节奏总纲!AE53</f>
        <v>58.968706358148609</v>
      </c>
      <c r="AF53" s="45">
        <f>[4]节奏总纲!AF53</f>
        <v>61.521860928354847</v>
      </c>
      <c r="AG53" s="45">
        <f>[4]节奏总纲!AG53</f>
        <v>66.221684668154097</v>
      </c>
      <c r="AH53" s="45">
        <f>[4]节奏总纲!AH53</f>
        <v>74.98217687488625</v>
      </c>
      <c r="AL53" s="3">
        <v>50</v>
      </c>
      <c r="AM53" s="45">
        <f>[4]节奏总纲!AM53</f>
        <v>588.22499999999991</v>
      </c>
      <c r="AN53" s="45">
        <f>[4]节奏总纲!AN53</f>
        <v>470.57999999999993</v>
      </c>
      <c r="AO53" s="45">
        <f>[4]节奏总纲!AO53</f>
        <v>352.93499999999995</v>
      </c>
      <c r="AP53" s="45">
        <f>[4]节奏总纲!AP53</f>
        <v>235.28999999999996</v>
      </c>
      <c r="AQ53" s="45">
        <f>[4]节奏总纲!AQ53</f>
        <v>117.64499999999998</v>
      </c>
      <c r="AS53" s="3">
        <v>50</v>
      </c>
      <c r="AT53" s="45">
        <f>[4]节奏总纲!AT53</f>
        <v>80.67204721531823</v>
      </c>
      <c r="AU53" s="45">
        <f>[4]节奏总纲!AU53</f>
        <v>64.537637772254584</v>
      </c>
      <c r="AV53" s="45">
        <f>[4]节奏总纲!AV53</f>
        <v>48.403228329190938</v>
      </c>
      <c r="AW53" s="45">
        <f>[4]节奏总纲!AW53</f>
        <v>32.268818886127292</v>
      </c>
      <c r="AX53" s="45">
        <f>[4]节奏总纲!AX53</f>
        <v>16.134409443063646</v>
      </c>
      <c r="AY53" s="3"/>
      <c r="AZ53" s="3">
        <v>50</v>
      </c>
      <c r="BA53" s="45">
        <f>[4]节奏总纲!BA53</f>
        <v>33.487933395889513</v>
      </c>
      <c r="BB53" s="45">
        <f>[4]节奏总纲!BB53</f>
        <v>34.893493163684269</v>
      </c>
      <c r="BC53" s="45">
        <f>[4]节奏总纲!BC53</f>
        <v>36.806900305200131</v>
      </c>
      <c r="BD53" s="45">
        <f>[4]节奏总纲!BD53</f>
        <v>39.520459727922798</v>
      </c>
      <c r="BE53" s="45">
        <f>[4]节奏总纲!BE53</f>
        <v>44.197188392263818</v>
      </c>
    </row>
    <row r="54" spans="6:57" x14ac:dyDescent="0.15">
      <c r="F54" s="45">
        <f>[4]节奏总纲!F54</f>
        <v>52</v>
      </c>
      <c r="G54" s="45">
        <f>[4]节奏总纲!G54</f>
        <v>35.758347359905123</v>
      </c>
      <c r="K54" s="13"/>
      <c r="N54" s="45">
        <f>[4]节奏总纲!N54</f>
        <v>61</v>
      </c>
      <c r="O54" s="3">
        <v>51</v>
      </c>
      <c r="P54" s="45">
        <f>[4]节奏总纲!P54</f>
        <v>33.296750801161366</v>
      </c>
      <c r="Q54" s="45">
        <f>[4]节奏总纲!Q54</f>
        <v>28.874942294767134</v>
      </c>
      <c r="R54" s="45">
        <f>[4]节奏总纲!R54</f>
        <v>23.63070404358422</v>
      </c>
      <c r="S54" s="45">
        <f>[4]节奏总纲!S54</f>
        <v>16.934727457470672</v>
      </c>
      <c r="T54" s="45">
        <f>[4]节奏总纲!T54</f>
        <v>9.1532767952392593</v>
      </c>
      <c r="V54" s="3">
        <v>51</v>
      </c>
      <c r="W54" s="45">
        <f>[4]节奏总纲!W54</f>
        <v>2.296750801161366</v>
      </c>
      <c r="X54" s="45">
        <f>[4]节奏总纲!X54</f>
        <v>2.0785422947671357</v>
      </c>
      <c r="Y54" s="45">
        <f>[4]节奏总纲!Y54</f>
        <v>1.6734040435842203</v>
      </c>
      <c r="Z54" s="45">
        <f>[4]节奏总纲!Z54</f>
        <v>0.92632745747067347</v>
      </c>
      <c r="AA54" s="45">
        <f>[4]节奏总纲!AA54</f>
        <v>0.50427679523925839</v>
      </c>
      <c r="AC54" s="3">
        <v>51</v>
      </c>
      <c r="AD54" s="45">
        <f>[4]节奏总纲!AD54</f>
        <v>57.004247194324648</v>
      </c>
      <c r="AE54" s="45">
        <f>[4]节奏总纲!AE54</f>
        <v>59.257563032030397</v>
      </c>
      <c r="AF54" s="45">
        <f>[4]节奏总纲!AF54</f>
        <v>61.715766971082274</v>
      </c>
      <c r="AG54" s="45">
        <f>[4]节奏总纲!AG54</f>
        <v>66.431571107204476</v>
      </c>
      <c r="AH54" s="45">
        <f>[4]节奏总纲!AH54</f>
        <v>75.381498984017568</v>
      </c>
      <c r="AZ54" s="3">
        <v>51</v>
      </c>
      <c r="BA54" s="45">
        <f>[4]节奏总纲!BA54</f>
        <v>33.612495584603778</v>
      </c>
      <c r="BB54" s="45">
        <f>[4]节奏总纲!BB54</f>
        <v>35.024397713965918</v>
      </c>
      <c r="BC54" s="45">
        <f>[4]节奏总纲!BC54</f>
        <v>36.947184852926306</v>
      </c>
      <c r="BD54" s="45">
        <f>[4]节奏总纲!BD54</f>
        <v>39.655541494705105</v>
      </c>
      <c r="BE54" s="45">
        <f>[4]节奏总纲!BE54</f>
        <v>44.326465623783335</v>
      </c>
    </row>
    <row r="55" spans="6:57" x14ac:dyDescent="0.15">
      <c r="F55" s="45">
        <f>[4]节奏总纲!F55</f>
        <v>53</v>
      </c>
      <c r="G55" s="45">
        <f>[4]节奏总纲!G55</f>
        <v>38.396621227037308</v>
      </c>
      <c r="K55" s="13"/>
      <c r="N55" s="45">
        <f>[4]节奏总纲!N55</f>
        <v>62</v>
      </c>
      <c r="O55" s="3">
        <v>52</v>
      </c>
      <c r="P55" s="45">
        <f>[4]节奏总纲!P55</f>
        <v>35.758347359905123</v>
      </c>
      <c r="Q55" s="45">
        <f>[4]节奏总纲!Q55</f>
        <v>30.988183822093781</v>
      </c>
      <c r="R55" s="45">
        <f>[4]节奏总纲!R55</f>
        <v>24.970053961421748</v>
      </c>
      <c r="S55" s="45">
        <f>[4]节奏总纲!S55</f>
        <v>17.897052853632513</v>
      </c>
      <c r="T55" s="45">
        <f>[4]节奏总纲!T55</f>
        <v>9.9515480702615946</v>
      </c>
      <c r="V55" s="3">
        <v>52</v>
      </c>
      <c r="W55" s="45">
        <f>[4]节奏总纲!W55</f>
        <v>2.4615965587437572</v>
      </c>
      <c r="X55" s="45">
        <f>[4]节奏总纲!X55</f>
        <v>2.1132415273266467</v>
      </c>
      <c r="Y55" s="45">
        <f>[4]节奏总纲!Y55</f>
        <v>1.3393499178375272</v>
      </c>
      <c r="Z55" s="45">
        <f>[4]节奏总纲!Z55</f>
        <v>0.96232539616184098</v>
      </c>
      <c r="AA55" s="45">
        <f>[4]节奏总纲!AA55</f>
        <v>0.7982712750223353</v>
      </c>
      <c r="AC55" s="3">
        <v>52</v>
      </c>
      <c r="AD55" s="45">
        <f>[4]节奏总纲!AD55</f>
        <v>57.27226591292537</v>
      </c>
      <c r="AE55" s="45">
        <f>[4]节奏总纲!AE55</f>
        <v>59.545865675696753</v>
      </c>
      <c r="AF55" s="45">
        <f>[4]节奏总纲!AF55</f>
        <v>61.909673013809702</v>
      </c>
      <c r="AG55" s="45">
        <f>[4]节奏总纲!AG55</f>
        <v>66.641457546254856</v>
      </c>
      <c r="AH55" s="45">
        <f>[4]节奏总纲!AH55</f>
        <v>75.788812408219002</v>
      </c>
      <c r="AZ55" s="3">
        <v>52</v>
      </c>
      <c r="BA55" s="45">
        <f>[4]节奏总纲!BA55</f>
        <v>33.737057773318043</v>
      </c>
      <c r="BB55" s="45">
        <f>[4]节奏总纲!BB55</f>
        <v>35.146386283795508</v>
      </c>
      <c r="BC55" s="45">
        <f>[4]节奏总纲!BC55</f>
        <v>37.075448197698059</v>
      </c>
      <c r="BD55" s="45">
        <f>[4]节奏总纲!BD55</f>
        <v>39.790623261487418</v>
      </c>
      <c r="BE55" s="45">
        <f>[4]节奏总纲!BE55</f>
        <v>44.455742855302844</v>
      </c>
    </row>
    <row r="56" spans="6:57" x14ac:dyDescent="0.15">
      <c r="F56" s="45">
        <f>[4]节奏总纲!F56</f>
        <v>54</v>
      </c>
      <c r="G56" s="45">
        <f>[4]节奏总纲!G56</f>
        <v>41.224253144732614</v>
      </c>
      <c r="K56" s="13"/>
      <c r="N56" s="45">
        <f>[4]节奏总纲!N56</f>
        <v>63</v>
      </c>
      <c r="O56" s="3">
        <v>53</v>
      </c>
      <c r="P56" s="45">
        <f>[4]节奏总纲!P56</f>
        <v>38.396621227037308</v>
      </c>
      <c r="Q56" s="45">
        <f>[4]节奏总纲!Q56</f>
        <v>32.89054574308016</v>
      </c>
      <c r="R56" s="45">
        <f>[4]节奏总纲!R56</f>
        <v>26.416875404201665</v>
      </c>
      <c r="S56" s="45">
        <f>[4]节奏总纲!S56</f>
        <v>19.205989937764059</v>
      </c>
      <c r="T56" s="45">
        <f>[4]节奏总纲!T56</f>
        <v>10.866243807251557</v>
      </c>
      <c r="V56" s="3">
        <v>53</v>
      </c>
      <c r="W56" s="45">
        <f>[4]节奏总纲!W56</f>
        <v>2.6382738671321846</v>
      </c>
      <c r="X56" s="45">
        <f>[4]节奏总纲!X56</f>
        <v>1.9023619209863796</v>
      </c>
      <c r="Y56" s="45">
        <f>[4]节奏总纲!Y56</f>
        <v>1.4468214427799175</v>
      </c>
      <c r="Z56" s="45">
        <f>[4]节奏总纲!Z56</f>
        <v>1.3089370841315464</v>
      </c>
      <c r="AA56" s="45">
        <f>[4]节奏总纲!AA56</f>
        <v>0.91469573698996243</v>
      </c>
      <c r="AC56" s="3">
        <v>53</v>
      </c>
      <c r="AD56" s="45">
        <f>[4]节奏总纲!AD56</f>
        <v>57.540284631526099</v>
      </c>
      <c r="AE56" s="45">
        <f>[4]节奏总纲!AE56</f>
        <v>59.834168319363108</v>
      </c>
      <c r="AF56" s="45">
        <f>[4]节奏总纲!AF56</f>
        <v>62.200932409293415</v>
      </c>
      <c r="AG56" s="45">
        <f>[4]节奏总纲!AG56</f>
        <v>66.851343985305235</v>
      </c>
      <c r="AH56" s="45">
        <f>[4]节奏总纲!AH56</f>
        <v>76.177489805676132</v>
      </c>
      <c r="AZ56" s="3">
        <v>53</v>
      </c>
      <c r="BA56" s="45">
        <f>[4]节奏总纲!BA56</f>
        <v>33.861619962032307</v>
      </c>
      <c r="BB56" s="45">
        <f>[4]节奏总纲!BB56</f>
        <v>35.268374853625097</v>
      </c>
      <c r="BC56" s="45">
        <f>[4]节奏总纲!BC56</f>
        <v>37.196452985793947</v>
      </c>
      <c r="BD56" s="45">
        <f>[4]节奏总纲!BD56</f>
        <v>39.925705028269732</v>
      </c>
      <c r="BE56" s="45">
        <f>[4]节奏总纲!BE56</f>
        <v>44.585020086822361</v>
      </c>
    </row>
    <row r="57" spans="6:57" x14ac:dyDescent="0.15">
      <c r="F57" s="45">
        <f>[4]节奏总纲!F57</f>
        <v>55</v>
      </c>
      <c r="G57" s="45">
        <f>[4]节奏总纲!G57</f>
        <v>44.254833995939045</v>
      </c>
      <c r="K57" s="13"/>
      <c r="N57" s="45">
        <f>[4]节奏总纲!N57</f>
        <v>64</v>
      </c>
      <c r="O57" s="3">
        <v>54</v>
      </c>
      <c r="P57" s="45">
        <f>[4]节奏总纲!P57</f>
        <v>41.224253144732614</v>
      </c>
      <c r="Q57" s="45">
        <f>[4]节奏总纲!Q57</f>
        <v>35.164287932456922</v>
      </c>
      <c r="R57" s="45">
        <f>[4]节奏总纲!R57</f>
        <v>28.547795302727337</v>
      </c>
      <c r="S57" s="45">
        <f>[4]节奏总纲!S57</f>
        <v>21.25110249610966</v>
      </c>
      <c r="T57" s="45">
        <f>[4]节奏总纲!T57</f>
        <v>11.571647857726445</v>
      </c>
      <c r="V57" s="3">
        <v>54</v>
      </c>
      <c r="W57" s="45">
        <f>[4]节奏总纲!W57</f>
        <v>2.8276319176953066</v>
      </c>
      <c r="X57" s="45">
        <f>[4]节奏总纲!X57</f>
        <v>2.2737421893767618</v>
      </c>
      <c r="Y57" s="45">
        <f>[4]节奏总纲!Y57</f>
        <v>2.1309198985256721</v>
      </c>
      <c r="Z57" s="45">
        <f>[4]节奏总纲!Z57</f>
        <v>2.0451125583456005</v>
      </c>
      <c r="AA57" s="45">
        <f>[4]节奏总纲!AA57</f>
        <v>0.70540405047488797</v>
      </c>
      <c r="AC57" s="3">
        <v>54</v>
      </c>
      <c r="AD57" s="45">
        <f>[4]节奏总纲!AD57</f>
        <v>57.80830335012682</v>
      </c>
      <c r="AE57" s="45">
        <f>[4]节奏总纲!AE57</f>
        <v>60.108935523157008</v>
      </c>
      <c r="AF57" s="45">
        <f>[4]节奏总纲!AF57</f>
        <v>62.577089613697083</v>
      </c>
      <c r="AG57" s="45">
        <f>[4]节奏总纲!AG57</f>
        <v>67.095211388052903</v>
      </c>
      <c r="AH57" s="45">
        <f>[4]节奏总纲!AH57</f>
        <v>76.546099996483719</v>
      </c>
      <c r="AZ57" s="3">
        <v>54</v>
      </c>
      <c r="BA57" s="45">
        <f>[4]节奏总纲!BA57</f>
        <v>33.986182150746572</v>
      </c>
      <c r="BB57" s="45">
        <f>[4]节奏总纲!BB57</f>
        <v>35.390363423454687</v>
      </c>
      <c r="BC57" s="45">
        <f>[4]节奏总纲!BC57</f>
        <v>37.317457773889828</v>
      </c>
      <c r="BD57" s="45">
        <f>[4]节奏总纲!BD57</f>
        <v>40.052446592012309</v>
      </c>
      <c r="BE57" s="45">
        <f>[4]节奏总纲!BE57</f>
        <v>44.71429731834187</v>
      </c>
    </row>
    <row r="58" spans="6:57" x14ac:dyDescent="0.15">
      <c r="F58" s="45">
        <f>[4]节奏总纲!F58</f>
        <v>56</v>
      </c>
      <c r="G58" s="45">
        <f>[4]节奏总纲!G58</f>
        <v>47.502930128332721</v>
      </c>
      <c r="K58" s="13"/>
      <c r="N58" s="45">
        <f>[4]节奏总纲!N58</f>
        <v>65</v>
      </c>
      <c r="O58" s="3">
        <v>55</v>
      </c>
      <c r="P58" s="45">
        <f>[4]节奏总纲!P58</f>
        <v>44.254833995939045</v>
      </c>
      <c r="Q58" s="45">
        <f>[4]节奏总纲!Q58</f>
        <v>38.098986587103923</v>
      </c>
      <c r="R58" s="45">
        <f>[4]节奏总纲!R58</f>
        <v>31.637780823696822</v>
      </c>
      <c r="S58" s="45">
        <f>[4]节奏总纲!S58</f>
        <v>22.901876592898454</v>
      </c>
      <c r="T58" s="45">
        <f>[4]节奏总纲!T58</f>
        <v>12.400204485662121</v>
      </c>
      <c r="V58" s="3">
        <v>55</v>
      </c>
      <c r="W58" s="45">
        <f>[4]节奏总纲!W58</f>
        <v>3.0305808512064303</v>
      </c>
      <c r="X58" s="45">
        <f>[4]节奏总纲!X58</f>
        <v>2.9346986546470006</v>
      </c>
      <c r="Y58" s="45">
        <f>[4]节奏总纲!Y58</f>
        <v>3.0899855209694849</v>
      </c>
      <c r="Z58" s="45">
        <f>[4]节奏总纲!Z58</f>
        <v>1.6507740967887941</v>
      </c>
      <c r="AA58" s="45">
        <f>[4]节奏总纲!AA58</f>
        <v>0.82855662793567575</v>
      </c>
      <c r="AC58" s="3">
        <v>55</v>
      </c>
      <c r="AD58" s="45">
        <f>[4]节奏总纲!AD58</f>
        <v>58.071211008105138</v>
      </c>
      <c r="AE58" s="45">
        <f>[4]节奏总纲!AE58</f>
        <v>60.365375078611351</v>
      </c>
      <c r="AF58" s="45">
        <f>[4]节奏总纲!AF58</f>
        <v>62.953246818100745</v>
      </c>
      <c r="AG58" s="45">
        <f>[4]节奏总纲!AG58</f>
        <v>67.42157821313657</v>
      </c>
      <c r="AH58" s="45">
        <f>[4]节奏总纲!AH58</f>
        <v>76.914710187291305</v>
      </c>
      <c r="AZ58" s="3">
        <v>55</v>
      </c>
      <c r="BA58" s="45">
        <f>[4]节奏总纲!BA58</f>
        <v>34.09469189131628</v>
      </c>
      <c r="BB58" s="45">
        <f>[4]节奏总纲!BB58</f>
        <v>35.512351993284277</v>
      </c>
      <c r="BC58" s="45">
        <f>[4]节奏总纲!BC58</f>
        <v>37.438462561985709</v>
      </c>
      <c r="BD58" s="45">
        <f>[4]节奏总纲!BD58</f>
        <v>40.168994574261895</v>
      </c>
      <c r="BE58" s="45">
        <f>[4]节奏总纲!BE58</f>
        <v>44.843574549861387</v>
      </c>
    </row>
    <row r="59" spans="6:57" x14ac:dyDescent="0.15">
      <c r="F59" s="45">
        <f>[4]节奏总纲!F59</f>
        <v>57</v>
      </c>
      <c r="G59" s="45">
        <f>[4]节奏总纲!G59</f>
        <v>50.984153366799077</v>
      </c>
      <c r="K59" s="13"/>
      <c r="N59" s="45">
        <f>[4]节奏总纲!N59</f>
        <v>66</v>
      </c>
      <c r="O59" s="3">
        <v>56</v>
      </c>
      <c r="P59" s="45">
        <f>[4]节奏总纲!P59</f>
        <v>47.502930128332721</v>
      </c>
      <c r="Q59" s="45">
        <f>[4]节奏总纲!Q59</f>
        <v>41.603066206393798</v>
      </c>
      <c r="R59" s="45">
        <f>[4]节奏总纲!R59</f>
        <v>33.883840060539733</v>
      </c>
      <c r="S59" s="45">
        <f>[4]节奏总纲!S59</f>
        <v>24.316749932693522</v>
      </c>
      <c r="T59" s="45">
        <f>[4]节奏总纲!T59</f>
        <v>13.139310473496831</v>
      </c>
      <c r="V59" s="3">
        <v>56</v>
      </c>
      <c r="W59" s="45">
        <f>[4]节奏总纲!W59</f>
        <v>3.2480961323936768</v>
      </c>
      <c r="X59" s="45">
        <f>[4]节奏总纲!X59</f>
        <v>3.5040796192898753</v>
      </c>
      <c r="Y59" s="45">
        <f>[4]节奏总纲!Y59</f>
        <v>2.2460592368429104</v>
      </c>
      <c r="Z59" s="45">
        <f>[4]节奏总纲!Z59</f>
        <v>1.4148733397950686</v>
      </c>
      <c r="AA59" s="45">
        <f>[4]节奏总纲!AA59</f>
        <v>0.73910598783471038</v>
      </c>
      <c r="AC59" s="3">
        <v>56</v>
      </c>
      <c r="AD59" s="45">
        <f>[4]节奏总纲!AD59</f>
        <v>58.321281314909029</v>
      </c>
      <c r="AE59" s="45">
        <f>[4]节奏总纲!AE59</f>
        <v>60.6218146340657</v>
      </c>
      <c r="AF59" s="45">
        <f>[4]节奏总纲!AF59</f>
        <v>63.357894649038535</v>
      </c>
      <c r="AG59" s="45">
        <f>[4]节奏总纲!AG59</f>
        <v>67.747945038220251</v>
      </c>
      <c r="AH59" s="45">
        <f>[4]节奏总纲!AH59</f>
        <v>77.13664135760645</v>
      </c>
      <c r="AZ59" s="3">
        <v>56</v>
      </c>
      <c r="BA59" s="45">
        <f>[4]节奏总纲!BA59</f>
        <v>34.201198727632011</v>
      </c>
      <c r="BB59" s="45">
        <f>[4]节奏总纲!BB59</f>
        <v>35.634340563113874</v>
      </c>
      <c r="BC59" s="45">
        <f>[4]节奏总纲!BC59</f>
        <v>37.55946735008159</v>
      </c>
      <c r="BD59" s="45">
        <f>[4]节奏总纲!BD59</f>
        <v>40.28554255651148</v>
      </c>
      <c r="BE59" s="45">
        <f>[4]节奏总纲!BE59</f>
        <v>44.972851781380903</v>
      </c>
    </row>
    <row r="60" spans="6:57" x14ac:dyDescent="0.15">
      <c r="F60" s="45">
        <f>[4]节奏总纲!F60</f>
        <v>58</v>
      </c>
      <c r="G60" s="45">
        <f>[4]节奏总纲!G60</f>
        <v>54.715236050951923</v>
      </c>
      <c r="K60" s="13"/>
      <c r="N60" s="45">
        <f>[4]节奏总纲!N60</f>
        <v>67</v>
      </c>
      <c r="O60" s="3">
        <v>57</v>
      </c>
      <c r="P60" s="45">
        <f>[4]节奏总纲!P60</f>
        <v>50.984153366799077</v>
      </c>
      <c r="Q60" s="45">
        <f>[4]节奏总纲!Q60</f>
        <v>44.244048291708239</v>
      </c>
      <c r="R60" s="45">
        <f>[4]节奏总纲!R60</f>
        <v>35.59713588069912</v>
      </c>
      <c r="S60" s="45">
        <f>[4]节奏总纲!S60</f>
        <v>25.548159252103016</v>
      </c>
      <c r="T60" s="45">
        <f>[4]节奏总纲!T60</f>
        <v>13.740229332352353</v>
      </c>
      <c r="V60" s="3">
        <v>57</v>
      </c>
      <c r="W60" s="45">
        <f>[4]节奏总纲!W60</f>
        <v>3.481223238466356</v>
      </c>
      <c r="X60" s="45">
        <f>[4]节奏总纲!X60</f>
        <v>2.640982085314441</v>
      </c>
      <c r="Y60" s="45">
        <f>[4]节奏总纲!Y60</f>
        <v>1.713295820159388</v>
      </c>
      <c r="Z60" s="45">
        <f>[4]节奏总纲!Z60</f>
        <v>1.2314093194094937</v>
      </c>
      <c r="AA60" s="45">
        <f>[4]节奏总纲!AA60</f>
        <v>0.60091885885552188</v>
      </c>
      <c r="AC60" s="3">
        <v>57</v>
      </c>
      <c r="AD60" s="45">
        <f>[4]节奏总纲!AD60</f>
        <v>58.571351621712921</v>
      </c>
      <c r="AE60" s="45">
        <f>[4]节奏总纲!AE60</f>
        <v>60.87825418952005</v>
      </c>
      <c r="AF60" s="45">
        <f>[4]节奏总纲!AF60</f>
        <v>63.766586229760094</v>
      </c>
      <c r="AG60" s="45">
        <f>[4]节奏总纲!AG60</f>
        <v>68.076239253487159</v>
      </c>
      <c r="AH60" s="45">
        <f>[4]节奏总纲!AH60</f>
        <v>77.314416769447604</v>
      </c>
      <c r="AZ60" s="3">
        <v>57</v>
      </c>
      <c r="BA60" s="45">
        <f>[4]节奏总纲!BA60</f>
        <v>34.307705563947749</v>
      </c>
      <c r="BB60" s="45">
        <f>[4]节奏总纲!BB60</f>
        <v>35.756329132943463</v>
      </c>
      <c r="BC60" s="45">
        <f>[4]节奏总纲!BC60</f>
        <v>37.680472138177478</v>
      </c>
      <c r="BD60" s="45">
        <f>[4]节奏总纲!BD60</f>
        <v>40.402090538761065</v>
      </c>
      <c r="BE60" s="45">
        <f>[4]节奏总纲!BE60</f>
        <v>45.088151688727308</v>
      </c>
    </row>
    <row r="61" spans="6:57" x14ac:dyDescent="0.15">
      <c r="F61" s="45">
        <f>[4]节奏总纲!F61</f>
        <v>59</v>
      </c>
      <c r="G61" s="45">
        <f>[4]节奏总纲!G61</f>
        <v>58.714111458355703</v>
      </c>
      <c r="K61" s="13"/>
      <c r="N61" s="45">
        <f>[4]节奏总纲!N61</f>
        <v>68</v>
      </c>
      <c r="O61" s="3">
        <v>58</v>
      </c>
      <c r="P61" s="45">
        <f>[4]节奏总纲!P61</f>
        <v>54.715236050951923</v>
      </c>
      <c r="Q61" s="45">
        <f>[4]节奏总纲!Q61</f>
        <v>46.699453969487465</v>
      </c>
      <c r="R61" s="45">
        <f>[4]节奏总纲!R61</f>
        <v>37.562009548978494</v>
      </c>
      <c r="S61" s="45">
        <f>[4]节奏总纲!S61</f>
        <v>26.859709377412297</v>
      </c>
      <c r="T61" s="45">
        <f>[4]节奏总纲!T61</f>
        <v>14.472179935476785</v>
      </c>
      <c r="V61" s="3">
        <v>58</v>
      </c>
      <c r="W61" s="45">
        <f>[4]节奏总纲!W61</f>
        <v>3.7310826841528453</v>
      </c>
      <c r="X61" s="45">
        <f>[4]节奏总纲!X61</f>
        <v>2.4554056777792255</v>
      </c>
      <c r="Y61" s="45">
        <f>[4]节奏总纲!Y61</f>
        <v>1.9648736682793739</v>
      </c>
      <c r="Z61" s="45">
        <f>[4]节奏总纲!Z61</f>
        <v>1.3115501253092816</v>
      </c>
      <c r="AA61" s="45">
        <f>[4]节奏总纲!AA61</f>
        <v>0.73195060312443161</v>
      </c>
      <c r="AC61" s="3">
        <v>58</v>
      </c>
      <c r="AD61" s="45">
        <f>[4]节奏总纲!AD61</f>
        <v>58.821421928516813</v>
      </c>
      <c r="AE61" s="45">
        <f>[4]节奏总纲!AE61</f>
        <v>61.08776612249833</v>
      </c>
      <c r="AF61" s="45">
        <f>[4]节奏总纲!AF61</f>
        <v>64.110104594708261</v>
      </c>
      <c r="AG61" s="45">
        <f>[4]节奏总纲!AG61</f>
        <v>68.411070894104071</v>
      </c>
      <c r="AH61" s="45">
        <f>[4]节奏总纲!AH61</f>
        <v>77.492192181288758</v>
      </c>
      <c r="AZ61" s="3">
        <v>58</v>
      </c>
      <c r="BA61" s="45">
        <f>[4]节奏总纲!BA61</f>
        <v>34.41421240026348</v>
      </c>
      <c r="BB61" s="45">
        <f>[4]节奏总纲!BB61</f>
        <v>35.878317702773053</v>
      </c>
      <c r="BC61" s="45">
        <f>[4]节奏总纲!BC61</f>
        <v>37.801476926273359</v>
      </c>
      <c r="BD61" s="45">
        <f>[4]节奏总纲!BD61</f>
        <v>40.518638521010644</v>
      </c>
      <c r="BE61" s="45">
        <f>[4]节奏总纲!BE61</f>
        <v>45.199736104837825</v>
      </c>
    </row>
    <row r="62" spans="6:57" x14ac:dyDescent="0.15">
      <c r="F62" s="45">
        <f>[4]节奏总纲!F62</f>
        <v>60</v>
      </c>
      <c r="G62" s="45">
        <f>[4]节奏总纲!G62</f>
        <v>63</v>
      </c>
      <c r="K62" s="13"/>
      <c r="N62" s="45">
        <f>[4]节奏总纲!N62</f>
        <v>69</v>
      </c>
      <c r="O62" s="3">
        <v>59</v>
      </c>
      <c r="P62" s="45">
        <f>[4]节奏总纲!P62</f>
        <v>58.714111458355703</v>
      </c>
      <c r="Q62" s="45">
        <f>[4]节奏总纲!Q62</f>
        <v>50.106622718560757</v>
      </c>
      <c r="R62" s="45">
        <f>[4]节奏总纲!R62</f>
        <v>40.160452237515301</v>
      </c>
      <c r="S62" s="45">
        <f>[4]节奏总纲!S62</f>
        <v>28.699457680844269</v>
      </c>
      <c r="T62" s="45">
        <f>[4]节奏总纲!T62</f>
        <v>16.064180895006121</v>
      </c>
      <c r="V62" s="3">
        <v>59</v>
      </c>
      <c r="W62" s="45">
        <f>[4]节奏总纲!W62</f>
        <v>3.99887540740378</v>
      </c>
      <c r="X62" s="45">
        <f>[4]节奏总纲!X62</f>
        <v>3.4071687490732927</v>
      </c>
      <c r="Y62" s="45">
        <f>[4]节奏总纲!Y62</f>
        <v>2.5984426885368066</v>
      </c>
      <c r="Z62" s="45">
        <f>[4]节奏总纲!Z62</f>
        <v>1.8397483034319713</v>
      </c>
      <c r="AA62" s="45">
        <f>[4]节奏总纲!AA62</f>
        <v>1.5920009595293365</v>
      </c>
      <c r="AC62" s="3">
        <v>59</v>
      </c>
      <c r="AD62" s="45">
        <f>[4]节奏总纲!AD62</f>
        <v>59.066704614192936</v>
      </c>
      <c r="AE62" s="45">
        <f>[4]节奏总纲!AE62</f>
        <v>61.254861524305603</v>
      </c>
      <c r="AF62" s="45">
        <f>[4]节奏总纲!AF62</f>
        <v>64.366833160248703</v>
      </c>
      <c r="AG62" s="45">
        <f>[4]节奏总纲!AG62</f>
        <v>68.745902534720969</v>
      </c>
      <c r="AH62" s="45">
        <f>[4]节奏总纲!AH62</f>
        <v>77.669967593129911</v>
      </c>
      <c r="AZ62" s="3">
        <v>59</v>
      </c>
      <c r="BA62" s="45">
        <f>[4]节奏总纲!BA62</f>
        <v>34.520719236579211</v>
      </c>
      <c r="BB62" s="45">
        <f>[4]节奏总纲!BB62</f>
        <v>36.000264155774609</v>
      </c>
      <c r="BC62" s="45">
        <f>[4]节奏总纲!BC62</f>
        <v>37.922481714369241</v>
      </c>
      <c r="BD62" s="45">
        <f>[4]节奏总纲!BD62</f>
        <v>40.635186503260229</v>
      </c>
      <c r="BE62" s="45">
        <f>[4]节奏总纲!BE62</f>
        <v>45.31132052094835</v>
      </c>
    </row>
    <row r="63" spans="6:57" x14ac:dyDescent="0.15">
      <c r="F63" s="45">
        <f>[4]节奏总纲!F63</f>
        <v>61</v>
      </c>
      <c r="G63" s="45">
        <f>[4]节奏总纲!G63</f>
        <v>67.593501602322732</v>
      </c>
      <c r="N63" s="45">
        <f>[4]节奏总纲!N63</f>
        <v>70</v>
      </c>
      <c r="O63" s="3">
        <v>60</v>
      </c>
      <c r="P63" s="45">
        <f>[4]节奏总纲!P63</f>
        <v>63</v>
      </c>
      <c r="Q63" s="45">
        <f>[4]节奏总纲!Q63</f>
        <v>53.575200000000002</v>
      </c>
      <c r="R63" s="45">
        <f>[4]节奏总纲!R63</f>
        <v>42.896699999999996</v>
      </c>
      <c r="S63" s="45">
        <f>[4]节奏总纲!S63</f>
        <v>31.751999999999999</v>
      </c>
      <c r="T63" s="45">
        <f>[4]节奏总纲!T63</f>
        <v>17.715600000000002</v>
      </c>
      <c r="V63" s="3">
        <v>60</v>
      </c>
      <c r="W63" s="45">
        <f>[4]节奏总纲!W63</f>
        <v>4.2858885416442973</v>
      </c>
      <c r="X63" s="45">
        <f>[4]节奏总纲!X63</f>
        <v>3.468577281439245</v>
      </c>
      <c r="Y63" s="45">
        <f>[4]节奏总纲!Y63</f>
        <v>2.7362477624846946</v>
      </c>
      <c r="Z63" s="45">
        <f>[4]节奏总纲!Z63</f>
        <v>3.0525423191557302</v>
      </c>
      <c r="AA63" s="45">
        <f>[4]节奏总纲!AA63</f>
        <v>1.6514191049938809</v>
      </c>
      <c r="AC63" s="3">
        <v>60</v>
      </c>
      <c r="AD63" s="45">
        <f>[4]节奏总纲!AD63</f>
        <v>59.300028460644697</v>
      </c>
      <c r="AE63" s="45">
        <f>[4]节奏总纲!AE63</f>
        <v>61.421956926112884</v>
      </c>
      <c r="AF63" s="45">
        <f>[4]节奏总纲!AF63</f>
        <v>64.623561725789159</v>
      </c>
      <c r="AG63" s="45">
        <f>[4]节奏总纲!AG63</f>
        <v>69.083425768047817</v>
      </c>
      <c r="AH63" s="45">
        <f>[4]节奏总纲!AH63</f>
        <v>77.847743004971065</v>
      </c>
      <c r="AZ63" s="3">
        <v>60</v>
      </c>
      <c r="BA63" s="45">
        <f>[4]节奏总纲!BA63</f>
        <v>34.627226072894942</v>
      </c>
      <c r="BB63" s="45">
        <f>[4]节奏总纲!BB63</f>
        <v>36.105477566569242</v>
      </c>
      <c r="BC63" s="45">
        <f>[4]节奏总纲!BC63</f>
        <v>38.037513426486328</v>
      </c>
      <c r="BD63" s="45">
        <f>[4]节奏总纲!BD63</f>
        <v>40.751734485509814</v>
      </c>
      <c r="BE63" s="45">
        <f>[4]节奏总纲!BE63</f>
        <v>45.422904937058867</v>
      </c>
    </row>
    <row r="64" spans="6:57" x14ac:dyDescent="0.15">
      <c r="F64" s="45">
        <f>[4]节奏总纲!F64</f>
        <v>62</v>
      </c>
      <c r="G64" s="45">
        <f>[4]节奏总纲!G64</f>
        <v>72.516694719810218</v>
      </c>
      <c r="N64" s="45">
        <f>[4]节奏总纲!N64</f>
        <v>71</v>
      </c>
      <c r="O64" s="3">
        <v>61</v>
      </c>
      <c r="P64" s="45">
        <f>[4]节奏总纲!P64</f>
        <v>67.593501602322732</v>
      </c>
      <c r="Q64" s="45">
        <f>[4]节奏总纲!Q64</f>
        <v>57.474754412455013</v>
      </c>
      <c r="R64" s="45">
        <f>[4]节奏总纲!R64</f>
        <v>47.308691771465675</v>
      </c>
      <c r="S64" s="45">
        <f>[4]节奏总纲!S64</f>
        <v>35.121583432566887</v>
      </c>
      <c r="T64" s="45">
        <f>[4]节奏总纲!T64</f>
        <v>18.980255249932224</v>
      </c>
      <c r="V64" s="3">
        <v>61</v>
      </c>
      <c r="W64" s="45">
        <f>[4]节奏总纲!W64</f>
        <v>4.593501602322732</v>
      </c>
      <c r="X64" s="45">
        <f>[4]节奏总纲!X64</f>
        <v>3.8995544124550108</v>
      </c>
      <c r="Y64" s="45">
        <f>[4]节奏总纲!Y64</f>
        <v>4.4119917714656793</v>
      </c>
      <c r="Z64" s="45">
        <f>[4]节奏总纲!Z64</f>
        <v>3.3695834325668876</v>
      </c>
      <c r="AA64" s="45">
        <f>[4]节奏总纲!AA64</f>
        <v>1.2646552499322219</v>
      </c>
      <c r="AC64" s="3">
        <v>61</v>
      </c>
      <c r="AD64" s="45">
        <f>[4]节奏总纲!AD64</f>
        <v>59.533352307096465</v>
      </c>
      <c r="AE64" s="45">
        <f>[4]节奏总纲!AE64</f>
        <v>61.589052327920164</v>
      </c>
      <c r="AF64" s="45">
        <f>[4]节奏总纲!AF64</f>
        <v>64.880290291329601</v>
      </c>
      <c r="AG64" s="45">
        <f>[4]节奏总纲!AG64</f>
        <v>69.429420344300951</v>
      </c>
      <c r="AH64" s="45">
        <f>[4]节奏总纲!AH64</f>
        <v>78.024889835708279</v>
      </c>
      <c r="AZ64" s="3">
        <v>61</v>
      </c>
      <c r="BA64" s="45">
        <f>[4]节奏总纲!BA64</f>
        <v>34.733732909210673</v>
      </c>
      <c r="BB64" s="45">
        <f>[4]节奏总纲!BB64</f>
        <v>36.210690977363875</v>
      </c>
      <c r="BC64" s="45">
        <f>[4]节奏总纲!BC64</f>
        <v>38.14189763688286</v>
      </c>
      <c r="BD64" s="45">
        <f>[4]节奏总纲!BD64</f>
        <v>40.8682824677594</v>
      </c>
      <c r="BE64" s="45">
        <f>[4]节奏总纲!BE64</f>
        <v>45.534489353169384</v>
      </c>
    </row>
    <row r="65" spans="6:57" x14ac:dyDescent="0.15">
      <c r="F65" s="45">
        <f>[4]节奏总纲!F65</f>
        <v>63</v>
      </c>
      <c r="G65" s="45">
        <f>[4]节奏总纲!G65</f>
        <v>77.793242454074615</v>
      </c>
      <c r="N65" s="45">
        <f>[4]节奏总纲!N65</f>
        <v>72</v>
      </c>
      <c r="O65" s="3">
        <v>62</v>
      </c>
      <c r="P65" s="45">
        <f>[4]节奏总纲!P65</f>
        <v>72.516694719810218</v>
      </c>
      <c r="Q65" s="45">
        <f>[4]节奏总纲!Q65</f>
        <v>63.459359549305923</v>
      </c>
      <c r="R65" s="45">
        <f>[4]节奏总纲!R65</f>
        <v>52.465828629782692</v>
      </c>
      <c r="S65" s="45">
        <f>[4]节奏总纲!S65</f>
        <v>37.599906212221597</v>
      </c>
      <c r="T65" s="45">
        <f>[4]节奏总纲!T65</f>
        <v>20.384442885738654</v>
      </c>
      <c r="V65" s="3">
        <v>62</v>
      </c>
      <c r="W65" s="45">
        <f>[4]节奏总纲!W65</f>
        <v>4.9231931174874859</v>
      </c>
      <c r="X65" s="45">
        <f>[4]节奏总纲!X65</f>
        <v>5.9846051368509094</v>
      </c>
      <c r="Y65" s="45">
        <f>[4]节奏总纲!Y65</f>
        <v>5.157136858317017</v>
      </c>
      <c r="Z65" s="45">
        <f>[4]节奏总纲!Z65</f>
        <v>2.4783227796547109</v>
      </c>
      <c r="AA65" s="45">
        <f>[4]节奏总纲!AA65</f>
        <v>1.40418763580643</v>
      </c>
      <c r="AC65" s="3">
        <v>62</v>
      </c>
      <c r="AD65" s="45">
        <f>[4]节奏总纲!AD65</f>
        <v>59.766676153548232</v>
      </c>
      <c r="AE65" s="45">
        <f>[4]节奏总纲!AE65</f>
        <v>61.756147729727438</v>
      </c>
      <c r="AF65" s="45">
        <f>[4]节奏总纲!AF65</f>
        <v>65.10358940429542</v>
      </c>
      <c r="AG65" s="45">
        <f>[4]节奏总纲!AG65</f>
        <v>69.775414920554084</v>
      </c>
      <c r="AH65" s="45">
        <f>[4]节奏总纲!AH65</f>
        <v>78.198286203761143</v>
      </c>
      <c r="AZ65" s="3">
        <v>62</v>
      </c>
      <c r="BA65" s="45">
        <f>[4]节奏总纲!BA65</f>
        <v>34.840239745526404</v>
      </c>
      <c r="BB65" s="45">
        <f>[4]节奏总纲!BB65</f>
        <v>36.315904388158508</v>
      </c>
      <c r="BC65" s="45">
        <f>[4]节奏总纲!BC65</f>
        <v>38.246281847279398</v>
      </c>
      <c r="BD65" s="45">
        <f>[4]节奏总纲!BD65</f>
        <v>40.984830450008978</v>
      </c>
      <c r="BE65" s="45">
        <f>[4]节奏总纲!BE65</f>
        <v>45.646073769279901</v>
      </c>
    </row>
    <row r="66" spans="6:57" x14ac:dyDescent="0.15">
      <c r="F66" s="45">
        <f>[4]节奏总纲!F66</f>
        <v>64</v>
      </c>
      <c r="G66" s="45">
        <f>[4]节奏总纲!G66</f>
        <v>83.4485062894652</v>
      </c>
      <c r="N66" s="45">
        <f>[4]节奏总纲!N66</f>
        <v>73</v>
      </c>
      <c r="O66" s="3">
        <v>63</v>
      </c>
      <c r="P66" s="45">
        <f>[4]节奏总纲!P66</f>
        <v>77.793242454074615</v>
      </c>
      <c r="Q66" s="45">
        <f>[4]节奏总纲!Q66</f>
        <v>68.691433086947882</v>
      </c>
      <c r="R66" s="45">
        <f>[4]节奏总纲!R66</f>
        <v>55.124291602957271</v>
      </c>
      <c r="S66" s="45">
        <f>[4]节奏总纲!S66</f>
        <v>39.511187842424498</v>
      </c>
      <c r="T66" s="45">
        <f>[4]节奏总纲!T66</f>
        <v>21.603183429496521</v>
      </c>
      <c r="V66" s="3">
        <v>63</v>
      </c>
      <c r="W66" s="45">
        <f>[4]节奏总纲!W66</f>
        <v>5.2765477342643976</v>
      </c>
      <c r="X66" s="45">
        <f>[4]节奏总纲!X66</f>
        <v>5.2320735376419591</v>
      </c>
      <c r="Y66" s="45">
        <f>[4]节奏总纲!Y66</f>
        <v>2.6584629731745792</v>
      </c>
      <c r="Z66" s="45">
        <f>[4]节奏总纲!Z66</f>
        <v>1.9112816302029003</v>
      </c>
      <c r="AA66" s="45">
        <f>[4]节奏总纲!AA66</f>
        <v>1.2187405437578676</v>
      </c>
      <c r="AC66" s="3">
        <v>63</v>
      </c>
      <c r="AD66" s="45">
        <f>[4]节奏总纲!AD66</f>
        <v>60</v>
      </c>
      <c r="AE66" s="45">
        <f>[4]节奏总纲!AE66</f>
        <v>61.923243131534718</v>
      </c>
      <c r="AF66" s="45">
        <f>[4]节奏总纲!AF66</f>
        <v>65.29768209910732</v>
      </c>
      <c r="AG66" s="45">
        <f>[4]节奏总纲!AG66</f>
        <v>70.107013411626909</v>
      </c>
      <c r="AH66" s="45">
        <f>[4]节奏总纲!AH66</f>
        <v>78.371682571813992</v>
      </c>
      <c r="AZ66" s="3">
        <v>63</v>
      </c>
      <c r="BA66" s="45">
        <f>[4]节奏总纲!BA66</f>
        <v>34.946746581842135</v>
      </c>
      <c r="BB66" s="45">
        <f>[4]节奏总纲!BB66</f>
        <v>36.421117798953141</v>
      </c>
      <c r="BC66" s="45">
        <f>[4]节奏总纲!BC66</f>
        <v>38.35066605767593</v>
      </c>
      <c r="BD66" s="45">
        <f>[4]节奏总纲!BD66</f>
        <v>41.087476216725996</v>
      </c>
      <c r="BE66" s="45">
        <f>[4]节奏总纲!BE66</f>
        <v>45.757658185390426</v>
      </c>
    </row>
    <row r="67" spans="6:57" x14ac:dyDescent="0.15">
      <c r="F67" s="45">
        <f>[4]节奏总纲!F67</f>
        <v>65</v>
      </c>
      <c r="G67" s="45">
        <f>[4]节奏总纲!G67</f>
        <v>89.509667991878061</v>
      </c>
      <c r="N67" s="45">
        <f>[4]节奏总纲!N67</f>
        <v>74</v>
      </c>
      <c r="O67" s="3">
        <v>64</v>
      </c>
      <c r="P67" s="45">
        <f>[4]节奏总纲!P67</f>
        <v>83.4485062894652</v>
      </c>
      <c r="Q67" s="45">
        <f>[4]节奏总纲!Q67</f>
        <v>71.723991155795346</v>
      </c>
      <c r="R67" s="45">
        <f>[4]节奏总纲!R67</f>
        <v>57.57112448910204</v>
      </c>
      <c r="S67" s="45">
        <f>[4]节奏总纲!S67</f>
        <v>41.540666430895776</v>
      </c>
      <c r="T67" s="45">
        <f>[4]节奏总纲!T67</f>
        <v>22.739717963879269</v>
      </c>
      <c r="V67" s="3">
        <v>64</v>
      </c>
      <c r="W67" s="45">
        <f>[4]节奏总纲!W67</f>
        <v>5.6552638353905849</v>
      </c>
      <c r="X67" s="45">
        <f>[4]节奏总纲!X67</f>
        <v>3.0325580688474645</v>
      </c>
      <c r="Y67" s="45">
        <f>[4]节奏总纲!Y67</f>
        <v>2.4468328861447688</v>
      </c>
      <c r="Z67" s="45">
        <f>[4]节奏总纲!Z67</f>
        <v>2.029478588471278</v>
      </c>
      <c r="AA67" s="45">
        <f>[4]节奏总纲!AA67</f>
        <v>1.1365345343827471</v>
      </c>
      <c r="AC67" s="3">
        <v>64</v>
      </c>
      <c r="AD67" s="45">
        <f>[4]节奏总纲!AD67</f>
        <v>60.217698846451768</v>
      </c>
      <c r="AE67" s="45">
        <f>[4]节奏总纲!AE67</f>
        <v>62.103331967107202</v>
      </c>
      <c r="AF67" s="45">
        <f>[4]节奏总纲!AF67</f>
        <v>65.491774793919205</v>
      </c>
      <c r="AG67" s="45">
        <f>[4]节奏总纲!AG67</f>
        <v>70.411981811817583</v>
      </c>
      <c r="AH67" s="45">
        <f>[4]节奏总纲!AH67</f>
        <v>78.545078939866855</v>
      </c>
      <c r="AZ67" s="3">
        <v>64</v>
      </c>
      <c r="BA67" s="45">
        <f>[4]节奏总纲!BA67</f>
        <v>35.048795427931836</v>
      </c>
      <c r="BB67" s="45">
        <f>[4]节奏总纲!BB67</f>
        <v>36.526331209747774</v>
      </c>
      <c r="BC67" s="45">
        <f>[4]节奏总纲!BC67</f>
        <v>38.455050268072462</v>
      </c>
      <c r="BD67" s="45">
        <f>[4]节奏总纲!BD67</f>
        <v>41.188041754455355</v>
      </c>
      <c r="BE67" s="45">
        <f>[4]节奏总纲!BE67</f>
        <v>45.869242601500943</v>
      </c>
    </row>
    <row r="68" spans="6:57" x14ac:dyDescent="0.15">
      <c r="F68" s="45">
        <f>[4]节奏总纲!F68</f>
        <v>66</v>
      </c>
      <c r="G68" s="45">
        <f>[4]节奏总纲!G68</f>
        <v>96.005860256665443</v>
      </c>
      <c r="N68" s="45">
        <f>[4]节奏总纲!N68</f>
        <v>75</v>
      </c>
      <c r="O68" s="3">
        <v>65</v>
      </c>
      <c r="P68" s="45">
        <f>[4]节奏总纲!P68</f>
        <v>89.509667991878061</v>
      </c>
      <c r="Q68" s="45">
        <f>[4]节奏总纲!Q68</f>
        <v>76.253286162280915</v>
      </c>
      <c r="R68" s="45">
        <f>[4]节奏总纲!R68</f>
        <v>61.466289010022663</v>
      </c>
      <c r="S68" s="45">
        <f>[4]节奏总纲!S68</f>
        <v>44.584765626754461</v>
      </c>
      <c r="T68" s="45">
        <f>[4]节奏总纲!T68</f>
        <v>24.87473673494291</v>
      </c>
      <c r="V68" s="3">
        <v>65</v>
      </c>
      <c r="W68" s="45">
        <f>[4]节奏总纲!W68</f>
        <v>6.0611617024128606</v>
      </c>
      <c r="X68" s="45">
        <f>[4]节奏总纲!X68</f>
        <v>4.5292950064855688</v>
      </c>
      <c r="Y68" s="45">
        <f>[4]节奏总纲!Y68</f>
        <v>3.8951645209206234</v>
      </c>
      <c r="Z68" s="45">
        <f>[4]节奏总纲!Z68</f>
        <v>3.0440991958586849</v>
      </c>
      <c r="AA68" s="45">
        <f>[4]节奏总纲!AA68</f>
        <v>2.1350187710636419</v>
      </c>
      <c r="AC68" s="3">
        <v>65</v>
      </c>
      <c r="AD68" s="45">
        <f>[4]节奏总纲!AD68</f>
        <v>60.435397692903535</v>
      </c>
      <c r="AE68" s="45">
        <f>[4]节奏总纲!AE68</f>
        <v>62.294460779193948</v>
      </c>
      <c r="AF68" s="45">
        <f>[4]节奏总纲!AF68</f>
        <v>65.685867488731091</v>
      </c>
      <c r="AG68" s="45">
        <f>[4]节奏总纲!AG68</f>
        <v>70.716950212008257</v>
      </c>
      <c r="AH68" s="45">
        <f>[4]节奏总纲!AH68</f>
        <v>78.718475307919704</v>
      </c>
      <c r="AZ68" s="3">
        <v>65</v>
      </c>
      <c r="BA68" s="45">
        <f>[4]节奏总纲!BA68</f>
        <v>35.146386283795508</v>
      </c>
      <c r="BB68" s="45">
        <f>[4]节奏总纲!BB68</f>
        <v>36.631544620542407</v>
      </c>
      <c r="BC68" s="45">
        <f>[4]节奏总纲!BC68</f>
        <v>38.559434478468994</v>
      </c>
      <c r="BD68" s="45">
        <f>[4]节奏总纲!BD68</f>
        <v>41.288607292184714</v>
      </c>
      <c r="BE68" s="45">
        <f>[4]节奏总纲!BE68</f>
        <v>45.98082701761146</v>
      </c>
    </row>
    <row r="69" spans="6:57" x14ac:dyDescent="0.15">
      <c r="F69" s="45">
        <f>[4]节奏总纲!F69</f>
        <v>67</v>
      </c>
      <c r="G69" s="45">
        <f>[4]节奏总纲!G69</f>
        <v>102.96830673359811</v>
      </c>
      <c r="N69" s="45">
        <f>[4]节奏总纲!N69</f>
        <v>76</v>
      </c>
      <c r="O69" s="3">
        <v>66</v>
      </c>
      <c r="P69" s="45">
        <f>[4]节奏总纲!P69</f>
        <v>96.005860256665443</v>
      </c>
      <c r="Q69" s="45">
        <f>[4]节奏总纲!Q69</f>
        <v>82.123412863551621</v>
      </c>
      <c r="R69" s="45">
        <f>[4]节奏总纲!R69</f>
        <v>66.618466432100149</v>
      </c>
      <c r="S69" s="45">
        <f>[4]节奏总纲!S69</f>
        <v>48.943787558848044</v>
      </c>
      <c r="T69" s="45">
        <f>[4]节奏总纲!T69</f>
        <v>27.256063726867318</v>
      </c>
      <c r="V69" s="3">
        <v>66</v>
      </c>
      <c r="W69" s="45">
        <f>[4]节奏总纲!W69</f>
        <v>6.496192264787382</v>
      </c>
      <c r="X69" s="45">
        <f>[4]节奏总纲!X69</f>
        <v>5.8701267012707063</v>
      </c>
      <c r="Y69" s="45">
        <f>[4]节奏总纲!Y69</f>
        <v>5.1521774220774859</v>
      </c>
      <c r="Z69" s="45">
        <f>[4]节奏总纲!Z69</f>
        <v>4.359021932093583</v>
      </c>
      <c r="AA69" s="45">
        <f>[4]节奏总纲!AA69</f>
        <v>2.3813269919244071</v>
      </c>
      <c r="AC69" s="3">
        <v>66</v>
      </c>
      <c r="AD69" s="45">
        <f>[4]节奏总纲!AD69</f>
        <v>60.653096539355303</v>
      </c>
      <c r="AE69" s="45">
        <f>[4]节奏总纲!AE69</f>
        <v>62.485589591280693</v>
      </c>
      <c r="AF69" s="45">
        <f>[4]节奏总纲!AF69</f>
        <v>65.879960183542991</v>
      </c>
      <c r="AG69" s="45">
        <f>[4]节奏总纲!AG69</f>
        <v>71.015360442378409</v>
      </c>
      <c r="AH69" s="45">
        <f>[4]节奏总纲!AH69</f>
        <v>78.891871675972567</v>
      </c>
      <c r="AZ69" s="3">
        <v>66</v>
      </c>
      <c r="BA69" s="45">
        <f>[4]节奏总纲!BA69</f>
        <v>35.243977139659179</v>
      </c>
      <c r="BB69" s="45">
        <f>[4]节奏总纲!BB69</f>
        <v>36.73675803133704</v>
      </c>
      <c r="BC69" s="45">
        <f>[4]节奏总纲!BC69</f>
        <v>38.663818688865533</v>
      </c>
      <c r="BD69" s="45">
        <f>[4]节奏总纲!BD69</f>
        <v>41.389172829914081</v>
      </c>
      <c r="BE69" s="45">
        <f>[4]节奏总纲!BE69</f>
        <v>46.079770001861057</v>
      </c>
    </row>
    <row r="70" spans="6:57" x14ac:dyDescent="0.15">
      <c r="F70" s="45">
        <f>[4]节奏总纲!F70</f>
        <v>68</v>
      </c>
      <c r="G70" s="45">
        <f>[4]节奏总纲!G70</f>
        <v>110.43047210190386</v>
      </c>
      <c r="N70" s="45">
        <f>[4]节奏总纲!N70</f>
        <v>77</v>
      </c>
      <c r="O70" s="3">
        <v>67</v>
      </c>
      <c r="P70" s="45">
        <f>[4]节奏总纲!P70</f>
        <v>102.96830673359811</v>
      </c>
      <c r="Q70" s="45">
        <f>[4]节奏总纲!Q70</f>
        <v>88.532150129547659</v>
      </c>
      <c r="R70" s="45">
        <f>[4]节奏总纲!R70</f>
        <v>72.499984771126421</v>
      </c>
      <c r="S70" s="45">
        <f>[4]节奏总纲!S70</f>
        <v>53.708268792244773</v>
      </c>
      <c r="T70" s="45">
        <f>[4]节奏总纲!T70</f>
        <v>28.872313208100909</v>
      </c>
      <c r="V70" s="3">
        <v>67</v>
      </c>
      <c r="W70" s="45">
        <f>[4]节奏总纲!W70</f>
        <v>6.9624464769326693</v>
      </c>
      <c r="X70" s="45">
        <f>[4]节奏总纲!X70</f>
        <v>6.408737265996038</v>
      </c>
      <c r="Y70" s="45">
        <f>[4]节奏总纲!Y70</f>
        <v>5.8815183390262717</v>
      </c>
      <c r="Z70" s="45">
        <f>[4]节奏总纲!Z70</f>
        <v>4.7644812333967295</v>
      </c>
      <c r="AA70" s="45">
        <f>[4]节奏总纲!AA70</f>
        <v>1.6162494812335915</v>
      </c>
      <c r="AC70" s="3">
        <v>67</v>
      </c>
      <c r="AD70" s="45">
        <f>[4]节奏总纲!AD70</f>
        <v>60.870795385807064</v>
      </c>
      <c r="AE70" s="45">
        <f>[4]节奏总纲!AE70</f>
        <v>62.676718403367438</v>
      </c>
      <c r="AF70" s="45">
        <f>[4]节奏总纲!AF70</f>
        <v>66.064869910439313</v>
      </c>
      <c r="AG70" s="45">
        <f>[4]节奏总纲!AG70</f>
        <v>71.229080612973434</v>
      </c>
      <c r="AH70" s="45">
        <f>[4]节奏总纲!AH70</f>
        <v>79.096282960363823</v>
      </c>
      <c r="AZ70" s="3">
        <v>67</v>
      </c>
      <c r="BA70" s="45">
        <f>[4]节奏总纲!BA70</f>
        <v>35.341567995522851</v>
      </c>
      <c r="BB70" s="45">
        <f>[4]节奏总纲!BB70</f>
        <v>36.841971442131673</v>
      </c>
      <c r="BC70" s="45">
        <f>[4]节奏总纲!BC70</f>
        <v>38.768202899262064</v>
      </c>
      <c r="BD70" s="45">
        <f>[4]节奏总纲!BD70</f>
        <v>41.48973836764344</v>
      </c>
      <c r="BE70" s="45">
        <f>[4]节奏总纲!BE70</f>
        <v>46.176090215954694</v>
      </c>
    </row>
    <row r="71" spans="6:57" x14ac:dyDescent="0.15">
      <c r="F71" s="45">
        <f>[4]节奏总纲!F71</f>
        <v>69</v>
      </c>
      <c r="G71" s="45">
        <f>[4]节奏总纲!G71</f>
        <v>118.42822291671132</v>
      </c>
      <c r="N71" s="45">
        <f>[4]节奏总纲!N71</f>
        <v>78</v>
      </c>
      <c r="O71" s="3">
        <v>68</v>
      </c>
      <c r="P71" s="45">
        <f>[4]节奏总纲!P71</f>
        <v>110.43047210190386</v>
      </c>
      <c r="Q71" s="45">
        <f>[4]节奏总纲!Q71</f>
        <v>95.599659698618169</v>
      </c>
      <c r="R71" s="45">
        <f>[4]节奏总纲!R71</f>
        <v>79.068218024963159</v>
      </c>
      <c r="S71" s="45">
        <f>[4]节奏总纲!S71</f>
        <v>56.772305707588771</v>
      </c>
      <c r="T71" s="45">
        <f>[4]节奏总纲!T71</f>
        <v>30.500896394545848</v>
      </c>
      <c r="V71" s="3">
        <v>68</v>
      </c>
      <c r="W71" s="45">
        <f>[4]节奏总纲!W71</f>
        <v>7.4621653683057474</v>
      </c>
      <c r="X71" s="45">
        <f>[4]节奏总纲!X71</f>
        <v>7.0675095690705092</v>
      </c>
      <c r="Y71" s="45">
        <f>[4]节奏总纲!Y71</f>
        <v>6.5682332538367376</v>
      </c>
      <c r="Z71" s="45">
        <f>[4]节奏总纲!Z71</f>
        <v>3.0640369153439977</v>
      </c>
      <c r="AA71" s="45">
        <f>[4]节奏总纲!AA71</f>
        <v>1.6285831864449385</v>
      </c>
      <c r="AC71" s="3">
        <v>68</v>
      </c>
      <c r="AD71" s="45">
        <f>[4]节奏总纲!AD71</f>
        <v>61.082568038258209</v>
      </c>
      <c r="AE71" s="45">
        <f>[4]节奏总纲!AE71</f>
        <v>62.867847215454184</v>
      </c>
      <c r="AF71" s="45">
        <f>[4]节奏总纲!AF71</f>
        <v>66.234894033864151</v>
      </c>
      <c r="AG71" s="45">
        <f>[4]节奏总纲!AG71</f>
        <v>71.442800783568472</v>
      </c>
      <c r="AH71" s="45">
        <f>[4]节奏总纲!AH71</f>
        <v>79.352076065270751</v>
      </c>
      <c r="AZ71" s="3">
        <v>68</v>
      </c>
      <c r="BA71" s="45">
        <f>[4]节奏总纲!BA71</f>
        <v>35.439158851386523</v>
      </c>
      <c r="BB71" s="45">
        <f>[4]节奏总纲!BB71</f>
        <v>36.947184852926306</v>
      </c>
      <c r="BC71" s="45">
        <f>[4]节奏总纲!BC71</f>
        <v>38.872587109658596</v>
      </c>
      <c r="BD71" s="45">
        <f>[4]节奏总纲!BD71</f>
        <v>41.590303905372799</v>
      </c>
      <c r="BE71" s="45">
        <f>[4]节奏总纲!BE71</f>
        <v>46.272410430048332</v>
      </c>
    </row>
    <row r="72" spans="6:57" x14ac:dyDescent="0.15">
      <c r="F72" s="45">
        <f>[4]节奏总纲!F72</f>
        <v>70</v>
      </c>
      <c r="G72" s="45">
        <f>[4]节奏总纲!G72</f>
        <v>127</v>
      </c>
      <c r="N72" s="45">
        <f>[4]节奏总纲!N72</f>
        <v>79</v>
      </c>
      <c r="O72" s="3">
        <v>69</v>
      </c>
      <c r="P72" s="45">
        <f>[4]节奏总纲!P72</f>
        <v>118.42822291671132</v>
      </c>
      <c r="Q72" s="45">
        <f>[4]节奏总纲!Q72</f>
        <v>103.62469505212241</v>
      </c>
      <c r="R72" s="45">
        <f>[4]节奏总纲!R72</f>
        <v>83.847181825031612</v>
      </c>
      <c r="S72" s="45">
        <f>[4]节奏总纲!S72</f>
        <v>59.758881283772538</v>
      </c>
      <c r="T72" s="45">
        <f>[4]节奏总纲!T72</f>
        <v>32.153262521887129</v>
      </c>
      <c r="V72" s="3">
        <v>69</v>
      </c>
      <c r="W72" s="45">
        <f>[4]节奏总纲!W72</f>
        <v>7.9977508148074605</v>
      </c>
      <c r="X72" s="45">
        <f>[4]节奏总纲!X72</f>
        <v>8.0250353535042365</v>
      </c>
      <c r="Y72" s="45">
        <f>[4]节奏总纲!Y72</f>
        <v>4.7789638000684533</v>
      </c>
      <c r="Z72" s="45">
        <f>[4]节奏总纲!Z72</f>
        <v>2.9865755761837676</v>
      </c>
      <c r="AA72" s="45">
        <f>[4]节奏总纲!AA72</f>
        <v>1.6523661273412813</v>
      </c>
      <c r="AC72" s="3">
        <v>69</v>
      </c>
      <c r="AD72" s="45">
        <f>[4]节奏总纲!AD72</f>
        <v>61.285688244217212</v>
      </c>
      <c r="AE72" s="45">
        <f>[4]节奏总纲!AE72</f>
        <v>63.101751361737122</v>
      </c>
      <c r="AF72" s="45">
        <f>[4]节奏总纲!AF72</f>
        <v>66.404918157288975</v>
      </c>
      <c r="AG72" s="45">
        <f>[4]节奏总纲!AG72</f>
        <v>71.656520954163497</v>
      </c>
      <c r="AH72" s="45">
        <f>[4]节奏总纲!AH72</f>
        <v>79.607869170177679</v>
      </c>
      <c r="AZ72" s="3">
        <v>69</v>
      </c>
      <c r="BA72" s="45">
        <f>[4]节奏总纲!BA72</f>
        <v>35.536749707250202</v>
      </c>
      <c r="BB72" s="45">
        <f>[4]节奏总纲!BB72</f>
        <v>37.045197000674086</v>
      </c>
      <c r="BC72" s="45">
        <f>[4]节奏总纲!BC72</f>
        <v>38.976971320055128</v>
      </c>
      <c r="BD72" s="45">
        <f>[4]节奏总纲!BD72</f>
        <v>41.690869443102159</v>
      </c>
      <c r="BE72" s="45">
        <f>[4]节奏总纲!BE72</f>
        <v>46.368730644141969</v>
      </c>
    </row>
    <row r="73" spans="6:57" x14ac:dyDescent="0.15">
      <c r="F73" s="45">
        <f>[4]节奏总纲!F73</f>
        <v>71</v>
      </c>
      <c r="G73" s="45">
        <f>[4]节奏总纲!G73</f>
        <v>136.18700320464549</v>
      </c>
      <c r="N73" s="45">
        <f>[4]节奏总纲!N73</f>
        <v>80</v>
      </c>
      <c r="O73" s="3">
        <v>70</v>
      </c>
      <c r="P73" s="45">
        <f>[4]节奏总纲!P73</f>
        <v>127</v>
      </c>
      <c r="Q73" s="45">
        <f>[4]节奏总纲!Q73</f>
        <v>109.7026</v>
      </c>
      <c r="R73" s="45">
        <f>[4]节奏总纲!R73</f>
        <v>87.744299999999996</v>
      </c>
      <c r="S73" s="45">
        <f>[4]节奏总纲!S73</f>
        <v>62.649100000000004</v>
      </c>
      <c r="T73" s="45">
        <f>[4]节奏总纲!T73</f>
        <v>33.655000000000001</v>
      </c>
      <c r="V73" s="3">
        <v>70</v>
      </c>
      <c r="W73" s="45">
        <f>[4]节奏总纲!W73</f>
        <v>8.5717770832886799</v>
      </c>
      <c r="X73" s="45">
        <f>[4]节奏总纲!X73</f>
        <v>6.0779049478775988</v>
      </c>
      <c r="Y73" s="45">
        <f>[4]节奏总纲!Y73</f>
        <v>3.8971181749683836</v>
      </c>
      <c r="Z73" s="45">
        <f>[4]节奏总纲!Z73</f>
        <v>2.8902187162274657</v>
      </c>
      <c r="AA73" s="45">
        <f>[4]节奏总纲!AA73</f>
        <v>1.5017374781128723</v>
      </c>
      <c r="AC73" s="3">
        <v>70</v>
      </c>
      <c r="AD73" s="45">
        <f>[4]节奏总纲!AD73</f>
        <v>61.488808450176215</v>
      </c>
      <c r="AE73" s="45">
        <f>[4]节奏总纲!AE73</f>
        <v>63.431505970650527</v>
      </c>
      <c r="AF73" s="45">
        <f>[4]节奏总纲!AF73</f>
        <v>66.574942280713813</v>
      </c>
      <c r="AG73" s="45">
        <f>[4]节奏总纲!AG73</f>
        <v>71.870241124758536</v>
      </c>
      <c r="AH73" s="45">
        <f>[4]节奏总纲!AH73</f>
        <v>79.863662275084607</v>
      </c>
      <c r="AZ73" s="3">
        <v>70</v>
      </c>
      <c r="BA73" s="45">
        <f>[4]节奏总纲!BA73</f>
        <v>35.634340563113874</v>
      </c>
      <c r="BB73" s="45">
        <f>[4]节奏总纲!BB73</f>
        <v>37.135950591746003</v>
      </c>
      <c r="BC73" s="45">
        <f>[4]节奏总纲!BC73</f>
        <v>39.070187171981765</v>
      </c>
      <c r="BD73" s="45">
        <f>[4]节奏总纲!BD73</f>
        <v>41.791434980831518</v>
      </c>
      <c r="BE73" s="45">
        <f>[4]节奏总纲!BE73</f>
        <v>46.465050858235607</v>
      </c>
    </row>
    <row r="74" spans="6:57" x14ac:dyDescent="0.15">
      <c r="F74" s="45">
        <f>[4]节奏总纲!F74</f>
        <v>72</v>
      </c>
      <c r="G74" s="45">
        <f>[4]节奏总纲!G74</f>
        <v>146.03338943962044</v>
      </c>
      <c r="N74" s="45">
        <f>[4]节奏总纲!N74</f>
        <v>81</v>
      </c>
      <c r="O74" s="3">
        <v>71</v>
      </c>
      <c r="P74" s="45">
        <f>[4]节奏总纲!P74</f>
        <v>136.18700320464549</v>
      </c>
      <c r="Q74" s="45">
        <f>[4]节奏总纲!Q74</f>
        <v>115.69085922234635</v>
      </c>
      <c r="R74" s="45">
        <f>[4]节奏总纲!R74</f>
        <v>92.52544997723615</v>
      </c>
      <c r="S74" s="45">
        <f>[4]节奏总纲!S74</f>
        <v>65.928128251368875</v>
      </c>
      <c r="T74" s="45">
        <f>[4]节奏总纲!T74</f>
        <v>35.395002132887363</v>
      </c>
      <c r="V74" s="3">
        <v>71</v>
      </c>
      <c r="W74" s="45">
        <f>[4]节奏总纲!W74</f>
        <v>9.1870032046454924</v>
      </c>
      <c r="X74" s="45">
        <f>[4]节奏总纲!X74</f>
        <v>5.9882592223463433</v>
      </c>
      <c r="Y74" s="45">
        <f>[4]节奏总纲!Y74</f>
        <v>4.7811499772361543</v>
      </c>
      <c r="Z74" s="45">
        <f>[4]节奏总纲!Z74</f>
        <v>3.2790282513688709</v>
      </c>
      <c r="AA74" s="45">
        <f>[4]节奏总纲!AA74</f>
        <v>1.7400021328873621</v>
      </c>
      <c r="AC74" s="3">
        <v>71</v>
      </c>
      <c r="AD74" s="45">
        <f>[4]节奏总纲!AD74</f>
        <v>61.691928656135218</v>
      </c>
      <c r="AE74" s="45">
        <f>[4]节奏总纲!AE74</f>
        <v>63.761260579563938</v>
      </c>
      <c r="AF74" s="45">
        <f>[4]节奏总纲!AF74</f>
        <v>66.744966404138637</v>
      </c>
      <c r="AG74" s="45">
        <f>[4]节奏总纲!AG74</f>
        <v>72.048729939922126</v>
      </c>
      <c r="AH74" s="45">
        <f>[4]节奏总纲!AH74</f>
        <v>80.122100130294115</v>
      </c>
      <c r="AZ74" s="3">
        <v>71</v>
      </c>
      <c r="BA74" s="45">
        <f>[4]节奏总纲!BA74</f>
        <v>35.731931418977545</v>
      </c>
      <c r="BB74" s="45">
        <f>[4]节奏总纲!BB74</f>
        <v>37.226704182817912</v>
      </c>
      <c r="BC74" s="45">
        <f>[4]节奏总纲!BC74</f>
        <v>39.160241683169971</v>
      </c>
      <c r="BD74" s="45">
        <f>[4]节奏总纲!BD74</f>
        <v>41.892000518560877</v>
      </c>
      <c r="BE74" s="45">
        <f>[4]节奏总纲!BE74</f>
        <v>46.561371072329244</v>
      </c>
    </row>
    <row r="75" spans="6:57" x14ac:dyDescent="0.15">
      <c r="F75" s="45">
        <f>[4]节奏总纲!F75</f>
        <v>73</v>
      </c>
      <c r="G75" s="45">
        <f>[4]节奏总纲!G75</f>
        <v>156.58648490814926</v>
      </c>
      <c r="N75" s="45">
        <f>[4]节奏总纲!N75</f>
        <v>82</v>
      </c>
      <c r="O75" s="3">
        <v>72</v>
      </c>
      <c r="P75" s="45">
        <f>[4]节奏总纲!P75</f>
        <v>146.03338943962044</v>
      </c>
      <c r="Q75" s="45">
        <f>[4]节奏总纲!Q75</f>
        <v>124.05536432895757</v>
      </c>
      <c r="R75" s="45">
        <f>[4]节奏总纲!R75</f>
        <v>99.112861412670384</v>
      </c>
      <c r="S75" s="45">
        <f>[4]节奏总纲!S75</f>
        <v>70.607143794056483</v>
      </c>
      <c r="T75" s="45">
        <f>[4]节奏总纲!T75</f>
        <v>39.779495283352603</v>
      </c>
      <c r="V75" s="3">
        <v>72</v>
      </c>
      <c r="W75" s="45">
        <f>[4]节奏总纲!W75</f>
        <v>9.8463862349749434</v>
      </c>
      <c r="X75" s="45">
        <f>[4]节奏总纲!X75</f>
        <v>8.3645051066112188</v>
      </c>
      <c r="Y75" s="45">
        <f>[4]节奏总纲!Y75</f>
        <v>6.5874114354342339</v>
      </c>
      <c r="Z75" s="45">
        <f>[4]节奏总纲!Z75</f>
        <v>4.6790155426876083</v>
      </c>
      <c r="AA75" s="45">
        <f>[4]节奏总纲!AA75</f>
        <v>4.3844931504652394</v>
      </c>
      <c r="AC75" s="3">
        <v>72</v>
      </c>
      <c r="AD75" s="45">
        <f>[4]节奏总纲!AD75</f>
        <v>61.895048862094221</v>
      </c>
      <c r="AE75" s="45">
        <f>[4]节奏总纲!AE75</f>
        <v>64.060938588413748</v>
      </c>
      <c r="AF75" s="45">
        <f>[4]节奏总纲!AF75</f>
        <v>66.914990527563461</v>
      </c>
      <c r="AG75" s="45">
        <f>[4]节奏总纲!AG75</f>
        <v>72.172770082816399</v>
      </c>
      <c r="AH75" s="45">
        <f>[4]节奏总纲!AH75</f>
        <v>80.383556512080204</v>
      </c>
      <c r="AZ75" s="3">
        <v>72</v>
      </c>
      <c r="BA75" s="45">
        <f>[4]节奏总纲!BA75</f>
        <v>35.829522274841217</v>
      </c>
      <c r="BB75" s="45">
        <f>[4]节奏总纲!BB75</f>
        <v>37.317457773889828</v>
      </c>
      <c r="BC75" s="45">
        <f>[4]节奏总纲!BC75</f>
        <v>39.250296194358178</v>
      </c>
      <c r="BD75" s="45">
        <f>[4]节奏总纲!BD75</f>
        <v>41.992566056290244</v>
      </c>
      <c r="BE75" s="45">
        <f>[4]节奏总纲!BE75</f>
        <v>46.657691286422882</v>
      </c>
    </row>
    <row r="76" spans="6:57" x14ac:dyDescent="0.15">
      <c r="F76" s="45">
        <f>[4]节奏总纲!F76</f>
        <v>74</v>
      </c>
      <c r="G76" s="45">
        <f>[4]节奏总纲!G76</f>
        <v>167.89701257893043</v>
      </c>
      <c r="N76" s="45">
        <f>[4]节奏总纲!N76</f>
        <v>83</v>
      </c>
      <c r="O76" s="3">
        <v>73</v>
      </c>
      <c r="P76" s="45">
        <f>[4]节奏总纲!P76</f>
        <v>156.58648490814926</v>
      </c>
      <c r="Q76" s="45">
        <f>[4]节奏总纲!Q76</f>
        <v>132.84797379607383</v>
      </c>
      <c r="R76" s="45">
        <f>[4]节奏总纲!R76</f>
        <v>106.14997811923438</v>
      </c>
      <c r="S76" s="45">
        <f>[4]节奏总纲!S76</f>
        <v>78.669050017854175</v>
      </c>
      <c r="T76" s="45">
        <f>[4]节奏总纲!T76</f>
        <v>43.5310428044655</v>
      </c>
      <c r="V76" s="3">
        <v>73</v>
      </c>
      <c r="W76" s="45">
        <f>[4]节奏总纲!W76</f>
        <v>10.553095468528824</v>
      </c>
      <c r="X76" s="45">
        <f>[4]节奏总纲!X76</f>
        <v>8.7926094671162645</v>
      </c>
      <c r="Y76" s="45">
        <f>[4]节奏总纲!Y76</f>
        <v>7.0371167065639924</v>
      </c>
      <c r="Z76" s="45">
        <f>[4]节奏总纲!Z76</f>
        <v>8.061906223797692</v>
      </c>
      <c r="AA76" s="45">
        <f>[4]节奏总纲!AA76</f>
        <v>3.7515475211128972</v>
      </c>
      <c r="AC76" s="3">
        <v>73</v>
      </c>
      <c r="AD76" s="45">
        <f>[4]节奏总纲!AD76</f>
        <v>62.091594979242075</v>
      </c>
      <c r="AE76" s="45">
        <f>[4]节奏总纲!AE76</f>
        <v>64.281723500539826</v>
      </c>
      <c r="AF76" s="45">
        <f>[4]节奏总纲!AF76</f>
        <v>67.076126289909311</v>
      </c>
      <c r="AG76" s="45">
        <f>[4]节奏总纲!AG76</f>
        <v>72.296810225710658</v>
      </c>
      <c r="AH76" s="45">
        <f>[4]节奏总纲!AH76</f>
        <v>80.645012893866308</v>
      </c>
      <c r="AZ76" s="3">
        <v>73</v>
      </c>
      <c r="BA76" s="45">
        <f>[4]节奏总纲!BA76</f>
        <v>35.927113130704889</v>
      </c>
      <c r="BB76" s="45">
        <f>[4]节奏总纲!BB76</f>
        <v>37.408211364961737</v>
      </c>
      <c r="BC76" s="45">
        <f>[4]节奏总纲!BC76</f>
        <v>39.340350705546385</v>
      </c>
      <c r="BD76" s="45">
        <f>[4]节奏总纲!BD76</f>
        <v>42.080366850119908</v>
      </c>
      <c r="BE76" s="45">
        <f>[4]节奏总纲!BE76</f>
        <v>46.754011500516519</v>
      </c>
    </row>
    <row r="77" spans="6:57" x14ac:dyDescent="0.15">
      <c r="F77" s="45">
        <f>[4]节奏总纲!F77</f>
        <v>75</v>
      </c>
      <c r="G77" s="45">
        <f>[4]节奏总纲!G77</f>
        <v>180.01933598375612</v>
      </c>
      <c r="N77" s="45">
        <f>[4]节奏总纲!N77</f>
        <v>84</v>
      </c>
      <c r="O77" s="3">
        <v>74</v>
      </c>
      <c r="P77" s="45">
        <f>[4]节奏总纲!P77</f>
        <v>167.89701257893043</v>
      </c>
      <c r="Q77" s="45">
        <f>[4]节奏总纲!Q77</f>
        <v>142.42703577070668</v>
      </c>
      <c r="R77" s="45">
        <f>[4]节奏总纲!R77</f>
        <v>118.2666556605986</v>
      </c>
      <c r="S77" s="45">
        <f>[4]节奏总纲!S77</f>
        <v>86.584489386954431</v>
      </c>
      <c r="T77" s="45">
        <f>[4]节奏总纲!T77</f>
        <v>46.507472484363731</v>
      </c>
      <c r="V77" s="3">
        <v>74</v>
      </c>
      <c r="W77" s="45">
        <f>[4]节奏总纲!W77</f>
        <v>11.31052767078117</v>
      </c>
      <c r="X77" s="45">
        <f>[4]节奏总纲!X77</f>
        <v>9.5790619746328503</v>
      </c>
      <c r="Y77" s="45">
        <f>[4]节奏总纲!Y77</f>
        <v>12.116677541364226</v>
      </c>
      <c r="Z77" s="45">
        <f>[4]节奏总纲!Z77</f>
        <v>7.9154393691002554</v>
      </c>
      <c r="AA77" s="45">
        <f>[4]节奏总纲!AA77</f>
        <v>2.9764296798982315</v>
      </c>
      <c r="AC77" s="3">
        <v>74</v>
      </c>
      <c r="AD77" s="45">
        <f>[4]节奏总纲!AD77</f>
        <v>62.281112832649576</v>
      </c>
      <c r="AE77" s="45">
        <f>[4]节奏总纲!AE77</f>
        <v>64.502508412665904</v>
      </c>
      <c r="AF77" s="45">
        <f>[4]节奏总纲!AF77</f>
        <v>67.228374232598597</v>
      </c>
      <c r="AG77" s="45">
        <f>[4]节奏总纲!AG77</f>
        <v>72.420850368604917</v>
      </c>
      <c r="AH77" s="45">
        <f>[4]节奏总纲!AH77</f>
        <v>80.906469275652412</v>
      </c>
      <c r="AZ77" s="3">
        <v>74</v>
      </c>
      <c r="BA77" s="45">
        <f>[4]节奏总纲!BA77</f>
        <v>36.021306837933537</v>
      </c>
      <c r="BB77" s="45">
        <f>[4]节奏总纲!BB77</f>
        <v>37.498964956033646</v>
      </c>
      <c r="BC77" s="45">
        <f>[4]节奏总纲!BC77</f>
        <v>39.430405216734592</v>
      </c>
      <c r="BD77" s="45">
        <f>[4]节奏总纲!BD77</f>
        <v>42.167148737437564</v>
      </c>
      <c r="BE77" s="45">
        <f>[4]节奏总纲!BE77</f>
        <v>46.850331714610157</v>
      </c>
    </row>
    <row r="78" spans="6:57" x14ac:dyDescent="0.15">
      <c r="F78" s="45">
        <f>[4]节奏总纲!F78</f>
        <v>76</v>
      </c>
      <c r="G78" s="45">
        <f>[4]节奏总纲!G78</f>
        <v>193.01172051333091</v>
      </c>
      <c r="N78" s="45">
        <f>[4]节奏总纲!N78</f>
        <v>85</v>
      </c>
      <c r="O78" s="3">
        <v>75</v>
      </c>
      <c r="P78" s="45">
        <f>[4]节奏总纲!P78</f>
        <v>180.01933598375612</v>
      </c>
      <c r="Q78" s="45">
        <f>[4]节奏总纲!Q78</f>
        <v>158.9390717400583</v>
      </c>
      <c r="R78" s="45">
        <f>[4]节奏总纲!R78</f>
        <v>129.79394124428816</v>
      </c>
      <c r="S78" s="45">
        <f>[4]节奏总纲!S78</f>
        <v>92.67395416443766</v>
      </c>
      <c r="T78" s="45">
        <f>[4]节奏总纲!T78</f>
        <v>50.063377337082578</v>
      </c>
      <c r="V78" s="3">
        <v>75</v>
      </c>
      <c r="W78" s="45">
        <f>[4]节奏总纲!W78</f>
        <v>12.122323404825693</v>
      </c>
      <c r="X78" s="45">
        <f>[4]节奏总纲!X78</f>
        <v>16.512035969351615</v>
      </c>
      <c r="Y78" s="45">
        <f>[4]节奏总纲!Y78</f>
        <v>11.527285583689562</v>
      </c>
      <c r="Z78" s="45">
        <f>[4]节奏总纲!Z78</f>
        <v>6.0894647774832293</v>
      </c>
      <c r="AA78" s="45">
        <f>[4]节奏总纲!AA78</f>
        <v>3.5559048527188466</v>
      </c>
      <c r="AC78" s="3">
        <v>75</v>
      </c>
      <c r="AD78" s="45">
        <f>[4]节奏总纲!AD78</f>
        <v>62.470630686057078</v>
      </c>
      <c r="AE78" s="45">
        <f>[4]节奏总纲!AE78</f>
        <v>64.723293324791982</v>
      </c>
      <c r="AF78" s="45">
        <f>[4]节奏总纲!AF78</f>
        <v>67.380622175287883</v>
      </c>
      <c r="AG78" s="45">
        <f>[4]节奏总纲!AG78</f>
        <v>72.544890511499176</v>
      </c>
      <c r="AH78" s="45">
        <f>[4]节奏总纲!AH78</f>
        <v>81.19433486712893</v>
      </c>
      <c r="AZ78" s="3">
        <v>75</v>
      </c>
      <c r="BA78" s="45">
        <f>[4]节奏总纲!BA78</f>
        <v>36.105477566569242</v>
      </c>
      <c r="BB78" s="45">
        <f>[4]节奏总纲!BB78</f>
        <v>37.589718547105562</v>
      </c>
      <c r="BC78" s="45">
        <f>[4]节奏总纲!BC78</f>
        <v>39.520459727922798</v>
      </c>
      <c r="BD78" s="45">
        <f>[4]节奏总纲!BD78</f>
        <v>42.253930624755228</v>
      </c>
      <c r="BE78" s="45">
        <f>[4]节奏总纲!BE78</f>
        <v>46.946651928703787</v>
      </c>
    </row>
    <row r="79" spans="6:57" x14ac:dyDescent="0.15">
      <c r="F79" s="45">
        <f>[4]节奏总纲!F79</f>
        <v>77</v>
      </c>
      <c r="G79" s="45">
        <f>[4]节奏总纲!G79</f>
        <v>206.93661346719625</v>
      </c>
      <c r="N79" s="45">
        <f>[4]节奏总纲!N79</f>
        <v>86</v>
      </c>
      <c r="O79" s="3">
        <v>76</v>
      </c>
      <c r="P79" s="45">
        <f>[4]节奏总纲!P79</f>
        <v>193.01172051333091</v>
      </c>
      <c r="Q79" s="45">
        <f>[4]节奏总纲!Q79</f>
        <v>169.03966482557522</v>
      </c>
      <c r="R79" s="45">
        <f>[4]节奏总纲!R79</f>
        <v>135.26261373574229</v>
      </c>
      <c r="S79" s="45">
        <f>[4]节奏总纲!S79</f>
        <v>96.563763772819456</v>
      </c>
      <c r="T79" s="45">
        <f>[4]节奏总纲!T79</f>
        <v>52.518489151677343</v>
      </c>
      <c r="V79" s="3">
        <v>76</v>
      </c>
      <c r="W79" s="45">
        <f>[4]节奏总纲!W79</f>
        <v>12.992384529574792</v>
      </c>
      <c r="X79" s="45">
        <f>[4]节奏总纲!X79</f>
        <v>10.10059308551692</v>
      </c>
      <c r="Y79" s="45">
        <f>[4]节奏总纲!Y79</f>
        <v>5.4686724914541287</v>
      </c>
      <c r="Z79" s="45">
        <f>[4]节奏总纲!Z79</f>
        <v>3.8898096083817961</v>
      </c>
      <c r="AA79" s="45">
        <f>[4]节奏总纲!AA79</f>
        <v>2.4551118145947655</v>
      </c>
      <c r="AC79" s="3">
        <v>76</v>
      </c>
      <c r="AD79" s="45">
        <f>[4]节奏总纲!AD79</f>
        <v>62.660148539464579</v>
      </c>
      <c r="AE79" s="45">
        <f>[4]节奏总纲!AE79</f>
        <v>64.94407823691806</v>
      </c>
      <c r="AF79" s="45">
        <f>[4]节奏总纲!AF79</f>
        <v>67.532870117977168</v>
      </c>
      <c r="AG79" s="45">
        <f>[4]节奏总纲!AG79</f>
        <v>72.668930654393435</v>
      </c>
      <c r="AH79" s="45">
        <f>[4]节奏总纲!AH79</f>
        <v>81.496909780274763</v>
      </c>
      <c r="AZ79" s="3">
        <v>76</v>
      </c>
      <c r="BA79" s="45">
        <f>[4]节奏总纲!BA79</f>
        <v>36.189648295204947</v>
      </c>
      <c r="BB79" s="45">
        <f>[4]节奏总纲!BB79</f>
        <v>37.680472138177471</v>
      </c>
      <c r="BC79" s="45">
        <f>[4]节奏总纲!BC79</f>
        <v>39.610514239111005</v>
      </c>
      <c r="BD79" s="45">
        <f>[4]节奏总纲!BD79</f>
        <v>42.340712512072891</v>
      </c>
      <c r="BE79" s="45">
        <f>[4]节奏总纲!BE79</f>
        <v>47.037096473408994</v>
      </c>
    </row>
    <row r="80" spans="6:57" x14ac:dyDescent="0.15">
      <c r="F80" s="45">
        <f>[4]节奏总纲!F80</f>
        <v>78</v>
      </c>
      <c r="G80" s="45">
        <f>[4]节奏总纲!G80</f>
        <v>221.86094420380775</v>
      </c>
      <c r="N80" s="45">
        <f>[4]节奏总纲!N80</f>
        <v>87</v>
      </c>
      <c r="O80" s="3">
        <v>77</v>
      </c>
      <c r="P80" s="45">
        <f>[4]节奏总纲!P80</f>
        <v>206.93661346719625</v>
      </c>
      <c r="Q80" s="45">
        <f>[4]节奏总纲!Q80</f>
        <v>176.37207565809135</v>
      </c>
      <c r="R80" s="45">
        <f>[4]节奏总纲!R80</f>
        <v>141.15146404597456</v>
      </c>
      <c r="S80" s="45">
        <f>[4]节奏总纲!S80</f>
        <v>101.41963426027289</v>
      </c>
      <c r="T80" s="45">
        <f>[4]节奏总纲!T80</f>
        <v>55.231382134394686</v>
      </c>
      <c r="V80" s="3">
        <v>77</v>
      </c>
      <c r="W80" s="45">
        <f>[4]节奏总纲!W80</f>
        <v>13.924892953865339</v>
      </c>
      <c r="X80" s="45">
        <f>[4]节奏总纲!X80</f>
        <v>7.3324108325161319</v>
      </c>
      <c r="Y80" s="45">
        <f>[4]节奏总纲!Y80</f>
        <v>5.8888503102322716</v>
      </c>
      <c r="Z80" s="45">
        <f>[4]节奏总纲!Z80</f>
        <v>4.85587048745343</v>
      </c>
      <c r="AA80" s="45">
        <f>[4]节奏总纲!AA80</f>
        <v>2.7128929827173422</v>
      </c>
      <c r="AC80" s="3">
        <v>77</v>
      </c>
      <c r="AD80" s="45">
        <f>[4]节奏总纲!AD80</f>
        <v>62.849666392872081</v>
      </c>
      <c r="AE80" s="45">
        <f>[4]节奏总纲!AE80</f>
        <v>65.127205744563824</v>
      </c>
      <c r="AF80" s="45">
        <f>[4]节奏总纲!AF80</f>
        <v>67.685118060666454</v>
      </c>
      <c r="AG80" s="45">
        <f>[4]节奏总纲!AG80</f>
        <v>72.792970797287694</v>
      </c>
      <c r="AH80" s="45">
        <f>[4]节奏总纲!AH80</f>
        <v>81.799484693420595</v>
      </c>
      <c r="AZ80" s="3">
        <v>77</v>
      </c>
      <c r="BA80" s="45">
        <f>[4]节奏总纲!BA80</f>
        <v>36.273819023840659</v>
      </c>
      <c r="BB80" s="45">
        <f>[4]节奏总纲!BB80</f>
        <v>37.771225729249387</v>
      </c>
      <c r="BC80" s="45">
        <f>[4]节奏总纲!BC80</f>
        <v>39.700568750299212</v>
      </c>
      <c r="BD80" s="45">
        <f>[4]节奏总纲!BD80</f>
        <v>42.427494399390554</v>
      </c>
      <c r="BE80" s="45">
        <f>[4]节奏总纲!BE80</f>
        <v>47.12024662670057</v>
      </c>
    </row>
    <row r="81" spans="6:57" x14ac:dyDescent="0.15">
      <c r="F81" s="45">
        <f>[4]节奏总纲!F81</f>
        <v>79</v>
      </c>
      <c r="G81" s="45">
        <f>[4]节奏总纲!G81</f>
        <v>237.85644583342264</v>
      </c>
      <c r="N81" s="45">
        <f>[4]节奏总纲!N81</f>
        <v>88</v>
      </c>
      <c r="O81" s="3">
        <v>78</v>
      </c>
      <c r="P81" s="45">
        <f>[4]节奏总纲!P81</f>
        <v>221.86094420380775</v>
      </c>
      <c r="Q81" s="45">
        <f>[4]节奏总纲!Q81</f>
        <v>188.42649991229393</v>
      </c>
      <c r="R81" s="45">
        <f>[4]节奏总纲!R81</f>
        <v>151.61976926888221</v>
      </c>
      <c r="S81" s="45">
        <f>[4]节奏总纲!S81</f>
        <v>109.33307330363647</v>
      </c>
      <c r="T81" s="45">
        <f>[4]节奏总纲!T81</f>
        <v>60.856456995104466</v>
      </c>
      <c r="V81" s="3">
        <v>78</v>
      </c>
      <c r="W81" s="45">
        <f>[4]节奏总纲!W81</f>
        <v>14.924330736611495</v>
      </c>
      <c r="X81" s="45">
        <f>[4]节奏总纲!X81</f>
        <v>12.054424254202587</v>
      </c>
      <c r="Y81" s="45">
        <f>[4]节奏总纲!Y81</f>
        <v>10.468305222907645</v>
      </c>
      <c r="Z81" s="45">
        <f>[4]节奏总纲!Z81</f>
        <v>7.9134390433635815</v>
      </c>
      <c r="AA81" s="45">
        <f>[4]节奏总纲!AA81</f>
        <v>5.6250748607097805</v>
      </c>
      <c r="AC81" s="3">
        <v>78</v>
      </c>
      <c r="AD81" s="45">
        <f>[4]节奏总纲!AD81</f>
        <v>63.036560194527354</v>
      </c>
      <c r="AE81" s="45">
        <f>[4]节奏总纲!AE81</f>
        <v>65.297559818826571</v>
      </c>
      <c r="AF81" s="45">
        <f>[4]节奏总纲!AF81</f>
        <v>67.83736600335574</v>
      </c>
      <c r="AG81" s="45">
        <f>[4]节奏总纲!AG81</f>
        <v>72.917010940181953</v>
      </c>
      <c r="AH81" s="45">
        <f>[4]节奏总纲!AH81</f>
        <v>82.109522801489817</v>
      </c>
      <c r="AZ81" s="3">
        <v>78</v>
      </c>
      <c r="BA81" s="45">
        <f>[4]节奏总纲!BA81</f>
        <v>36.357989752476364</v>
      </c>
      <c r="BB81" s="45">
        <f>[4]节奏总纲!BB81</f>
        <v>37.861979320321296</v>
      </c>
      <c r="BC81" s="45">
        <f>[4]节奏总纲!BC81</f>
        <v>39.790623261487418</v>
      </c>
      <c r="BD81" s="45">
        <f>[4]节奏总纲!BD81</f>
        <v>42.51427628670821</v>
      </c>
      <c r="BE81" s="45">
        <f>[4]节奏总纲!BE81</f>
        <v>47.203396779992147</v>
      </c>
    </row>
    <row r="82" spans="6:57" x14ac:dyDescent="0.15">
      <c r="F82" s="45">
        <f>[4]节奏总纲!F82</f>
        <v>80</v>
      </c>
      <c r="G82" s="45">
        <f>[4]节奏总纲!G82</f>
        <v>255</v>
      </c>
      <c r="N82" s="45">
        <f>[4]节奏总纲!N82</f>
        <v>89</v>
      </c>
      <c r="O82" s="3">
        <v>79</v>
      </c>
      <c r="P82" s="45">
        <f>[4]节奏总纲!P82</f>
        <v>237.85644583342264</v>
      </c>
      <c r="Q82" s="45">
        <f>[4]节奏总纲!Q82</f>
        <v>203.1769760309096</v>
      </c>
      <c r="R82" s="45">
        <f>[4]节奏总纲!R82</f>
        <v>164.1209476250616</v>
      </c>
      <c r="S82" s="45">
        <f>[4]节奏总纲!S82</f>
        <v>120.47428981462855</v>
      </c>
      <c r="T82" s="45">
        <f>[4]节奏总纲!T82</f>
        <v>66.62359047794169</v>
      </c>
      <c r="V82" s="3">
        <v>79</v>
      </c>
      <c r="W82" s="45">
        <f>[4]节奏总纲!W82</f>
        <v>15.995501629614893</v>
      </c>
      <c r="X82" s="45">
        <f>[4]节奏总纲!X82</f>
        <v>14.750476118615666</v>
      </c>
      <c r="Y82" s="45">
        <f>[4]节奏总纲!Y82</f>
        <v>12.501178356179395</v>
      </c>
      <c r="Z82" s="45">
        <f>[4]节奏总纲!Z82</f>
        <v>11.141216510992081</v>
      </c>
      <c r="AA82" s="45">
        <f>[4]节奏总纲!AA82</f>
        <v>5.7671334828372238</v>
      </c>
      <c r="AC82" s="3">
        <v>79</v>
      </c>
      <c r="AD82" s="45">
        <f>[4]节奏总纲!AD82</f>
        <v>63.213386604241791</v>
      </c>
      <c r="AE82" s="45">
        <f>[4]节奏总纲!AE82</f>
        <v>65.467913893089303</v>
      </c>
      <c r="AF82" s="45">
        <f>[4]节奏总纲!AF82</f>
        <v>67.98961394604504</v>
      </c>
      <c r="AG82" s="45">
        <f>[4]节奏总纲!AG82</f>
        <v>73.041810690059449</v>
      </c>
      <c r="AH82" s="45">
        <f>[4]节奏总纲!AH82</f>
        <v>82.434223760695474</v>
      </c>
      <c r="AZ82" s="3">
        <v>79</v>
      </c>
      <c r="BA82" s="45">
        <f>[4]节奏总纲!BA82</f>
        <v>36.442160481112069</v>
      </c>
      <c r="BB82" s="45">
        <f>[4]节奏总纲!BB82</f>
        <v>37.952732911393213</v>
      </c>
      <c r="BC82" s="45">
        <f>[4]节奏总纲!BC82</f>
        <v>39.880677772675625</v>
      </c>
      <c r="BD82" s="45">
        <f>[4]节奏总纲!BD82</f>
        <v>42.601058174025873</v>
      </c>
      <c r="BE82" s="45">
        <f>[4]节奏总纲!BE82</f>
        <v>47.286546933283724</v>
      </c>
    </row>
    <row r="83" spans="6:57" x14ac:dyDescent="0.15">
      <c r="F83" s="45">
        <f>[4]节奏总纲!F83</f>
        <v>81</v>
      </c>
      <c r="G83" s="45">
        <f>[4]节奏总纲!G83</f>
        <v>273.37400640929098</v>
      </c>
      <c r="N83" s="45">
        <f>[4]节奏总纲!N83</f>
        <v>90</v>
      </c>
      <c r="O83" s="3">
        <v>80</v>
      </c>
      <c r="P83" s="45">
        <f>[4]节奏总纲!P83</f>
        <v>255</v>
      </c>
      <c r="Q83" s="45">
        <f>[4]节奏总纲!Q83</f>
        <v>218.35649999999998</v>
      </c>
      <c r="R83" s="45">
        <f>[4]节奏总纲!R83</f>
        <v>178.755</v>
      </c>
      <c r="S83" s="45">
        <f>[4]节奏总纲!S83</f>
        <v>131.58000000000001</v>
      </c>
      <c r="T83" s="45">
        <f>[4]节奏总纲!T83</f>
        <v>70.533000000000001</v>
      </c>
      <c r="V83" s="3">
        <v>80</v>
      </c>
      <c r="W83" s="45">
        <f>[4]节奏总纲!W83</f>
        <v>17.14355416657736</v>
      </c>
      <c r="X83" s="45">
        <f>[4]节奏总纲!X83</f>
        <v>15.179523969090383</v>
      </c>
      <c r="Y83" s="45">
        <f>[4]节奏总纲!Y83</f>
        <v>14.634052374938392</v>
      </c>
      <c r="Z83" s="45">
        <f>[4]节奏总纲!Z83</f>
        <v>11.105710185371464</v>
      </c>
      <c r="AA83" s="45">
        <f>[4]节奏总纲!AA83</f>
        <v>3.9094095220583114</v>
      </c>
      <c r="AC83" s="3">
        <v>80</v>
      </c>
      <c r="AD83" s="45">
        <f>[4]节奏总纲!AD83</f>
        <v>63.39021301395622</v>
      </c>
      <c r="AE83" s="45">
        <f>[4]节奏总纲!AE83</f>
        <v>65.63826796735205</v>
      </c>
      <c r="AF83" s="45">
        <f>[4]节奏总纲!AF83</f>
        <v>68.194975734075129</v>
      </c>
      <c r="AG83" s="45">
        <f>[4]节奏总纲!AG83</f>
        <v>73.168146064935002</v>
      </c>
      <c r="AH83" s="45">
        <f>[4]节奏总纲!AH83</f>
        <v>82.758924719901131</v>
      </c>
      <c r="AZ83" s="3">
        <v>80</v>
      </c>
      <c r="BA83" s="45">
        <f>[4]节奏总纲!BA83</f>
        <v>36.526331209747774</v>
      </c>
      <c r="BB83" s="45">
        <f>[4]节奏总纲!BB83</f>
        <v>38.037513426486328</v>
      </c>
      <c r="BC83" s="45">
        <f>[4]节奏总纲!BC83</f>
        <v>39.970732283863832</v>
      </c>
      <c r="BD83" s="45">
        <f>[4]节奏总纲!BD83</f>
        <v>42.687840061343536</v>
      </c>
      <c r="BE83" s="45">
        <f>[4]节奏总纲!BE83</f>
        <v>47.3696970865753</v>
      </c>
    </row>
    <row r="84" spans="6:57" x14ac:dyDescent="0.15">
      <c r="F84" s="45">
        <f>[4]节奏总纲!F84</f>
        <v>82</v>
      </c>
      <c r="G84" s="45">
        <f>[4]节奏总纲!G84</f>
        <v>293.06677887924064</v>
      </c>
      <c r="N84" s="45">
        <f>[4]节奏总纲!N84</f>
        <v>91</v>
      </c>
      <c r="O84" s="3">
        <v>81</v>
      </c>
      <c r="P84" s="45">
        <f>[4]节奏总纲!P84</f>
        <v>273.37400640929098</v>
      </c>
      <c r="Q84" s="45">
        <f>[4]节奏总纲!Q84</f>
        <v>236.68721474916413</v>
      </c>
      <c r="R84" s="45">
        <f>[4]节奏总纲!R84</f>
        <v>195.73578858905233</v>
      </c>
      <c r="S84" s="45">
        <f>[4]节奏总纲!S84</f>
        <v>139.01068225912445</v>
      </c>
      <c r="T84" s="45">
        <f>[4]节奏总纲!T84</f>
        <v>74.357729743327155</v>
      </c>
      <c r="V84" s="3">
        <v>81</v>
      </c>
      <c r="W84" s="45">
        <f>[4]节奏总纲!W84</f>
        <v>18.374006409290985</v>
      </c>
      <c r="X84" s="45">
        <f>[4]节奏总纲!X84</f>
        <v>18.330714749164144</v>
      </c>
      <c r="Y84" s="45">
        <f>[4]节奏总纲!Y84</f>
        <v>16.980788589052338</v>
      </c>
      <c r="Z84" s="45">
        <f>[4]节奏总纲!Z84</f>
        <v>7.4306822591244384</v>
      </c>
      <c r="AA84" s="45">
        <f>[4]节奏总纲!AA84</f>
        <v>3.8247297433271541</v>
      </c>
      <c r="AC84" s="3">
        <v>81</v>
      </c>
      <c r="AD84" s="45">
        <f>[4]节奏总纲!AD84</f>
        <v>63.567039423670657</v>
      </c>
      <c r="AE84" s="45">
        <f>[4]节奏总纲!AE84</f>
        <v>65.808622041614797</v>
      </c>
      <c r="AF84" s="45">
        <f>[4]节奏总纲!AF84</f>
        <v>68.404226115922697</v>
      </c>
      <c r="AG84" s="45">
        <f>[4]节奏总纲!AG84</f>
        <v>73.294481439810554</v>
      </c>
      <c r="AH84" s="45">
        <f>[4]节奏总纲!AH84</f>
        <v>83.062365409284311</v>
      </c>
      <c r="AZ84" s="3">
        <v>81</v>
      </c>
      <c r="BA84" s="45">
        <f>[4]节奏总纲!BA84</f>
        <v>36.610501938383479</v>
      </c>
      <c r="BB84" s="45">
        <f>[4]节奏总纲!BB84</f>
        <v>38.11580158428373</v>
      </c>
      <c r="BC84" s="45">
        <f>[4]节奏总纲!BC84</f>
        <v>40.052446592012309</v>
      </c>
      <c r="BD84" s="45">
        <f>[4]节奏总纲!BD84</f>
        <v>42.774621948661192</v>
      </c>
      <c r="BE84" s="45">
        <f>[4]节奏总纲!BE84</f>
        <v>47.452847239866877</v>
      </c>
    </row>
    <row r="85" spans="6:57" x14ac:dyDescent="0.15">
      <c r="F85" s="45">
        <f>[4]节奏总纲!F85</f>
        <v>83</v>
      </c>
      <c r="G85" s="45">
        <f>[4]节奏总纲!G85</f>
        <v>314.1729698162988</v>
      </c>
      <c r="N85" s="45">
        <f>[4]节奏总纲!N85</f>
        <v>92</v>
      </c>
      <c r="O85" s="3">
        <v>82</v>
      </c>
      <c r="P85" s="45">
        <f>[4]节奏总纲!P85</f>
        <v>293.06677887924064</v>
      </c>
      <c r="Q85" s="45">
        <f>[4]节奏总纲!Q85</f>
        <v>256.43343151933556</v>
      </c>
      <c r="R85" s="45">
        <f>[4]节奏总纲!R85</f>
        <v>205.26397192702015</v>
      </c>
      <c r="S85" s="45">
        <f>[4]节奏总纲!S85</f>
        <v>145.91794920397393</v>
      </c>
      <c r="T85" s="45">
        <f>[4]节奏总纲!T85</f>
        <v>77.662696402998776</v>
      </c>
      <c r="V85" s="3">
        <v>82</v>
      </c>
      <c r="W85" s="45">
        <f>[4]节奏总纲!W85</f>
        <v>19.692772469949659</v>
      </c>
      <c r="X85" s="45">
        <f>[4]节奏总纲!X85</f>
        <v>19.746216770171429</v>
      </c>
      <c r="Y85" s="45">
        <f>[4]节奏总纲!Y85</f>
        <v>9.5281833379678176</v>
      </c>
      <c r="Z85" s="45">
        <f>[4]节奏总纲!Z85</f>
        <v>6.9072669448494821</v>
      </c>
      <c r="AA85" s="45">
        <f>[4]节奏总纲!AA85</f>
        <v>3.3049666596716207</v>
      </c>
      <c r="AC85" s="3">
        <v>82</v>
      </c>
      <c r="AD85" s="45">
        <f>[4]节奏总纲!AD85</f>
        <v>63.743865833385094</v>
      </c>
      <c r="AE85" s="45">
        <f>[4]节奏总纲!AE85</f>
        <v>65.978976115877543</v>
      </c>
      <c r="AF85" s="45">
        <f>[4]节奏总纲!AF85</f>
        <v>68.613476497770264</v>
      </c>
      <c r="AG85" s="45">
        <f>[4]节奏总纲!AG85</f>
        <v>73.42081681468612</v>
      </c>
      <c r="AH85" s="45">
        <f>[4]节奏总纲!AH85</f>
        <v>83.304517203232777</v>
      </c>
      <c r="AZ85" s="3">
        <v>82</v>
      </c>
      <c r="BA85" s="45">
        <f>[4]节奏总纲!BA85</f>
        <v>36.694672667019191</v>
      </c>
      <c r="BB85" s="45">
        <f>[4]节奏总纲!BB85</f>
        <v>38.194089742081125</v>
      </c>
      <c r="BC85" s="45">
        <f>[4]节奏总纲!BC85</f>
        <v>40.130145246845366</v>
      </c>
      <c r="BD85" s="45">
        <f>[4]节奏总纲!BD85</f>
        <v>42.861403835978855</v>
      </c>
      <c r="BE85" s="45">
        <f>[4]节奏总纲!BE85</f>
        <v>47.535997393158453</v>
      </c>
    </row>
    <row r="86" spans="6:57" x14ac:dyDescent="0.15">
      <c r="F86" s="45">
        <f>[4]节奏总纲!F86</f>
        <v>84</v>
      </c>
      <c r="G86" s="45">
        <f>[4]节奏总纲!G86</f>
        <v>336.79402515786086</v>
      </c>
      <c r="N86" s="45">
        <f>[4]节奏总纲!N86</f>
        <v>93</v>
      </c>
      <c r="O86" s="3">
        <v>83</v>
      </c>
      <c r="P86" s="45">
        <f>[4]节奏总纲!P86</f>
        <v>314.1729698162988</v>
      </c>
      <c r="Q86" s="45">
        <f>[4]节奏总纲!Q86</f>
        <v>269.30906972653133</v>
      </c>
      <c r="R86" s="45">
        <f>[4]节奏总纲!R86</f>
        <v>214.70580757245861</v>
      </c>
      <c r="S86" s="45">
        <f>[4]节奏总纲!S86</f>
        <v>152.37389036090491</v>
      </c>
      <c r="T86" s="45">
        <f>[4]节奏总纲!T86</f>
        <v>80.742453242788798</v>
      </c>
      <c r="V86" s="3">
        <v>83</v>
      </c>
      <c r="W86" s="45">
        <f>[4]节奏总纲!W86</f>
        <v>21.106190937058159</v>
      </c>
      <c r="X86" s="45">
        <f>[4]节奏总纲!X86</f>
        <v>12.875638207195777</v>
      </c>
      <c r="Y86" s="45">
        <f>[4]节奏总纲!Y86</f>
        <v>9.4418356454384593</v>
      </c>
      <c r="Z86" s="45">
        <f>[4]节奏总纲!Z86</f>
        <v>6.4559411569309759</v>
      </c>
      <c r="AA86" s="45">
        <f>[4]节奏总纲!AA86</f>
        <v>3.0797568397900221</v>
      </c>
      <c r="AC86" s="3">
        <v>83</v>
      </c>
      <c r="AD86" s="45">
        <f>[4]节奏总纲!AD86</f>
        <v>63.920692243099523</v>
      </c>
      <c r="AE86" s="45">
        <f>[4]节奏总纲!AE86</f>
        <v>66.136780008302011</v>
      </c>
      <c r="AF86" s="45">
        <f>[4]节奏总纲!AF86</f>
        <v>68.822726879617818</v>
      </c>
      <c r="AG86" s="45">
        <f>[4]节奏总纲!AG86</f>
        <v>73.547152189561672</v>
      </c>
      <c r="AH86" s="45">
        <f>[4]节奏总纲!AH86</f>
        <v>83.546668997181257</v>
      </c>
      <c r="AZ86" s="3">
        <v>83</v>
      </c>
      <c r="BA86" s="45">
        <f>[4]节奏总纲!BA86</f>
        <v>36.778843395654896</v>
      </c>
      <c r="BB86" s="45">
        <f>[4]节奏总纲!BB86</f>
        <v>38.272377899878528</v>
      </c>
      <c r="BC86" s="45">
        <f>[4]节奏总纲!BC86</f>
        <v>40.207843901678423</v>
      </c>
      <c r="BD86" s="45">
        <f>[4]节奏总纲!BD86</f>
        <v>42.948185723296518</v>
      </c>
      <c r="BE86" s="45">
        <f>[4]节奏总纲!BE86</f>
        <v>47.619147546450023</v>
      </c>
    </row>
    <row r="87" spans="6:57" x14ac:dyDescent="0.15">
      <c r="F87" s="45">
        <f>[4]节奏总纲!F87</f>
        <v>85</v>
      </c>
      <c r="G87" s="45">
        <f>[4]节奏总纲!G87</f>
        <v>361.0386719675123</v>
      </c>
      <c r="N87" s="45">
        <f>[4]节奏总纲!N87</f>
        <v>94</v>
      </c>
      <c r="O87" s="3">
        <v>84</v>
      </c>
      <c r="P87" s="45">
        <f>[4]节奏总纲!P87</f>
        <v>336.79402515786086</v>
      </c>
      <c r="Q87" s="45">
        <f>[4]节奏总纲!Q87</f>
        <v>285.16350110116082</v>
      </c>
      <c r="R87" s="45">
        <f>[4]节奏总纲!R87</f>
        <v>227.26860817652448</v>
      </c>
      <c r="S87" s="45">
        <f>[4]节奏总纲!S87</f>
        <v>160.14555896256283</v>
      </c>
      <c r="T87" s="45">
        <f>[4]节奏总纲!T87</f>
        <v>84.872094339780944</v>
      </c>
      <c r="V87" s="3">
        <v>84</v>
      </c>
      <c r="W87" s="45">
        <f>[4]节奏总纲!W87</f>
        <v>22.621055341562055</v>
      </c>
      <c r="X87" s="45">
        <f>[4]节奏总纲!X87</f>
        <v>15.854431374629485</v>
      </c>
      <c r="Y87" s="45">
        <f>[4]节奏总纲!Y87</f>
        <v>12.56280060406587</v>
      </c>
      <c r="Z87" s="45">
        <f>[4]节奏总纲!Z87</f>
        <v>7.7716686016579217</v>
      </c>
      <c r="AA87" s="45">
        <f>[4]节奏总纲!AA87</f>
        <v>4.1296410969921453</v>
      </c>
      <c r="AC87" s="3">
        <v>84</v>
      </c>
      <c r="AD87" s="45">
        <f>[4]节奏总纲!AD87</f>
        <v>64.090988120365651</v>
      </c>
      <c r="AE87" s="45">
        <f>[4]节奏总纲!AE87</f>
        <v>66.292816986960176</v>
      </c>
      <c r="AF87" s="45">
        <f>[4]节奏总纲!AF87</f>
        <v>69.039213123161105</v>
      </c>
      <c r="AG87" s="45">
        <f>[4]节奏总纲!AG87</f>
        <v>73.673487564437224</v>
      </c>
      <c r="AH87" s="45">
        <f>[4]节奏总纲!AH87</f>
        <v>83.788820791129737</v>
      </c>
      <c r="AZ87" s="3">
        <v>84</v>
      </c>
      <c r="BA87" s="45">
        <f>[4]节奏总纲!BA87</f>
        <v>36.863014124290601</v>
      </c>
      <c r="BB87" s="45">
        <f>[4]节奏总纲!BB87</f>
        <v>38.35066605767593</v>
      </c>
      <c r="BC87" s="45">
        <f>[4]节奏总纲!BC87</f>
        <v>40.28554255651148</v>
      </c>
      <c r="BD87" s="45">
        <f>[4]节奏总纲!BD87</f>
        <v>43.030177309109042</v>
      </c>
      <c r="BE87" s="45">
        <f>[4]节奏总纲!BE87</f>
        <v>47.7022976997416</v>
      </c>
    </row>
    <row r="88" spans="6:57" x14ac:dyDescent="0.15">
      <c r="F88" s="45">
        <f>[4]节奏总纲!F88</f>
        <v>86</v>
      </c>
      <c r="G88" s="45">
        <f>[4]节奏总纲!G88</f>
        <v>387.02344102666189</v>
      </c>
      <c r="N88" s="45">
        <f>[4]节奏总纲!N88</f>
        <v>95</v>
      </c>
      <c r="O88" s="3">
        <v>85</v>
      </c>
      <c r="P88" s="45">
        <f>[4]节奏总纲!P88</f>
        <v>361.0386719675123</v>
      </c>
      <c r="Q88" s="45">
        <f>[4]节奏总纲!Q88</f>
        <v>305.36650875012191</v>
      </c>
      <c r="R88" s="45">
        <f>[4]节奏总纲!R88</f>
        <v>241.53487154626575</v>
      </c>
      <c r="S88" s="45">
        <f>[4]节奏总纲!S88</f>
        <v>170.04921449669828</v>
      </c>
      <c r="T88" s="45">
        <f>[4]节奏总纲!T88</f>
        <v>93.870054711553195</v>
      </c>
      <c r="V88" s="3">
        <v>85</v>
      </c>
      <c r="W88" s="45">
        <f>[4]节奏总纲!W88</f>
        <v>24.244646809651442</v>
      </c>
      <c r="X88" s="45">
        <f>[4]节奏总纲!X88</f>
        <v>20.203007648961091</v>
      </c>
      <c r="Y88" s="45">
        <f>[4]节奏总纲!Y88</f>
        <v>14.266263369741267</v>
      </c>
      <c r="Z88" s="45">
        <f>[4]节奏总纲!Z88</f>
        <v>9.9036555341354529</v>
      </c>
      <c r="AA88" s="45">
        <f>[4]节奏总纲!AA88</f>
        <v>8.9979603717722512</v>
      </c>
      <c r="AC88" s="3">
        <v>85</v>
      </c>
      <c r="AD88" s="45">
        <f>[4]节奏总纲!AD88</f>
        <v>64.255972994404218</v>
      </c>
      <c r="AE88" s="45">
        <f>[4]节奏总纲!AE88</f>
        <v>66.448853965618341</v>
      </c>
      <c r="AF88" s="45">
        <f>[4]节奏总纲!AF88</f>
        <v>69.29581298878054</v>
      </c>
      <c r="AG88" s="45">
        <f>[4]节奏总纲!AG88</f>
        <v>73.799822939312776</v>
      </c>
      <c r="AH88" s="45">
        <f>[4]节奏总纲!AH88</f>
        <v>84.014214961495085</v>
      </c>
      <c r="AZ88" s="3">
        <v>85</v>
      </c>
      <c r="BA88" s="45">
        <f>[4]节奏总纲!BA88</f>
        <v>36.947184852926306</v>
      </c>
      <c r="BB88" s="45">
        <f>[4]节奏总纲!BB88</f>
        <v>38.428954215473325</v>
      </c>
      <c r="BC88" s="45">
        <f>[4]节奏总纲!BC88</f>
        <v>40.363241211344537</v>
      </c>
      <c r="BD88" s="45">
        <f>[4]节奏总纲!BD88</f>
        <v>43.105070725978337</v>
      </c>
      <c r="BE88" s="45">
        <f>[4]节奏总纲!BE88</f>
        <v>47.785447853033176</v>
      </c>
    </row>
    <row r="89" spans="6:57" x14ac:dyDescent="0.15">
      <c r="F89" s="45">
        <f>[4]节奏总纲!F89</f>
        <v>87</v>
      </c>
      <c r="G89" s="45">
        <f>[4]节奏总纲!G89</f>
        <v>414.87322693439216</v>
      </c>
      <c r="N89" s="45">
        <f>[4]节奏总纲!N89</f>
        <v>96</v>
      </c>
      <c r="O89" s="3">
        <v>86</v>
      </c>
      <c r="P89" s="45">
        <f>[4]节奏总纲!P89</f>
        <v>387.02344102666189</v>
      </c>
      <c r="Q89" s="45">
        <f>[4]节奏总纲!Q89</f>
        <v>325.56411859162796</v>
      </c>
      <c r="R89" s="45">
        <f>[4]节奏总纲!R89</f>
        <v>257.4479929709355</v>
      </c>
      <c r="S89" s="45">
        <f>[4]节奏总纲!S89</f>
        <v>188.86743922101098</v>
      </c>
      <c r="T89" s="45">
        <f>[4]节奏总纲!T89</f>
        <v>106.93457675566667</v>
      </c>
      <c r="V89" s="3">
        <v>86</v>
      </c>
      <c r="W89" s="45">
        <f>[4]节奏总纲!W89</f>
        <v>25.984769059149585</v>
      </c>
      <c r="X89" s="45">
        <f>[4]节奏总纲!X89</f>
        <v>20.197609841506051</v>
      </c>
      <c r="Y89" s="45">
        <f>[4]节奏总纲!Y89</f>
        <v>15.913121424669754</v>
      </c>
      <c r="Z89" s="45">
        <f>[4]节奏总纲!Z89</f>
        <v>18.818224724312699</v>
      </c>
      <c r="AA89" s="45">
        <f>[4]节奏总纲!AA89</f>
        <v>13.064522044113474</v>
      </c>
      <c r="AC89" s="3">
        <v>86</v>
      </c>
      <c r="AD89" s="45">
        <f>[4]节奏总纲!AD89</f>
        <v>64.420957868442798</v>
      </c>
      <c r="AE89" s="45">
        <f>[4]节奏总纲!AE89</f>
        <v>66.604890944276505</v>
      </c>
      <c r="AF89" s="45">
        <f>[4]节奏总纲!AF89</f>
        <v>69.552412854399989</v>
      </c>
      <c r="AG89" s="45">
        <f>[4]节奏总纲!AG89</f>
        <v>73.926158314188328</v>
      </c>
      <c r="AH89" s="45">
        <f>[4]节奏总纲!AH89</f>
        <v>84.125351258909461</v>
      </c>
      <c r="AZ89" s="3">
        <v>86</v>
      </c>
      <c r="BA89" s="45">
        <f>[4]节奏总纲!BA89</f>
        <v>37.027046282459708</v>
      </c>
      <c r="BB89" s="45">
        <f>[4]节奏总纲!BB89</f>
        <v>38.507242373270728</v>
      </c>
      <c r="BC89" s="45">
        <f>[4]节奏总纲!BC89</f>
        <v>40.440939866177594</v>
      </c>
      <c r="BD89" s="45">
        <f>[4]节奏总纲!BD89</f>
        <v>43.179964142847631</v>
      </c>
      <c r="BE89" s="45">
        <f>[4]节奏总纲!BE89</f>
        <v>47.868598006324753</v>
      </c>
    </row>
    <row r="90" spans="6:57" x14ac:dyDescent="0.15">
      <c r="F90" s="45">
        <f>[4]节奏总纲!F90</f>
        <v>88</v>
      </c>
      <c r="G90" s="45">
        <f>[4]节奏总纲!G90</f>
        <v>444.72188840761549</v>
      </c>
      <c r="N90" s="45">
        <f>[4]节奏总纲!N90</f>
        <v>97</v>
      </c>
      <c r="O90" s="3">
        <v>87</v>
      </c>
      <c r="P90" s="45">
        <f>[4]节奏总纲!P90</f>
        <v>414.87322693439216</v>
      </c>
      <c r="Q90" s="45">
        <f>[4]节奏总纲!Q90</f>
        <v>348.99135849721068</v>
      </c>
      <c r="R90" s="45">
        <f>[4]节奏总纲!R90</f>
        <v>290.03787294983357</v>
      </c>
      <c r="S90" s="45">
        <f>[4]节奏总纲!S90</f>
        <v>215.11176816548232</v>
      </c>
      <c r="T90" s="45">
        <f>[4]节奏总纲!T90</f>
        <v>136.90816488834943</v>
      </c>
      <c r="V90" s="3">
        <v>87</v>
      </c>
      <c r="W90" s="45">
        <f>[4]节奏总纲!W90</f>
        <v>27.849785907730279</v>
      </c>
      <c r="X90" s="45">
        <f>[4]节奏总纲!X90</f>
        <v>23.427239905582724</v>
      </c>
      <c r="Y90" s="45">
        <f>[4]节奏总纲!Y90</f>
        <v>32.589879978898068</v>
      </c>
      <c r="Z90" s="45">
        <f>[4]节奏总纲!Z90</f>
        <v>26.244328944471334</v>
      </c>
      <c r="AA90" s="45">
        <f>[4]节奏总纲!AA90</f>
        <v>29.973588132682764</v>
      </c>
      <c r="AC90" s="3">
        <v>87</v>
      </c>
      <c r="AD90" s="45">
        <f>[4]节奏总纲!AD90</f>
        <v>64.585942742481365</v>
      </c>
      <c r="AE90" s="45">
        <f>[4]节奏总纲!AE90</f>
        <v>66.76092792293467</v>
      </c>
      <c r="AF90" s="45">
        <f>[4]节奏总纲!AF90</f>
        <v>69.809012720019439</v>
      </c>
      <c r="AG90" s="45">
        <f>[4]节奏总纲!AG90</f>
        <v>74.068234340492779</v>
      </c>
      <c r="AH90" s="45">
        <f>[4]节奏总纲!AH90</f>
        <v>84.236487556323823</v>
      </c>
      <c r="AZ90" s="3">
        <v>87</v>
      </c>
      <c r="BA90" s="45">
        <f>[4]节奏总纲!BA90</f>
        <v>37.099649155317238</v>
      </c>
      <c r="BB90" s="45">
        <f>[4]节奏总纲!BB90</f>
        <v>38.58553053106813</v>
      </c>
      <c r="BC90" s="45">
        <f>[4]节奏总纲!BC90</f>
        <v>40.518638521010651</v>
      </c>
      <c r="BD90" s="45">
        <f>[4]节奏总纲!BD90</f>
        <v>43.254857559716925</v>
      </c>
      <c r="BE90" s="45">
        <f>[4]节奏总纲!BE90</f>
        <v>47.951748159616329</v>
      </c>
    </row>
    <row r="91" spans="6:57" x14ac:dyDescent="0.15">
      <c r="F91" s="45">
        <f>[4]节奏总纲!F91</f>
        <v>89</v>
      </c>
      <c r="G91" s="45">
        <f>[4]节奏总纲!G91</f>
        <v>476.71289166684534</v>
      </c>
      <c r="N91" s="45">
        <f>[4]节奏总纲!N91</f>
        <v>98</v>
      </c>
      <c r="O91" s="3">
        <v>88</v>
      </c>
      <c r="P91" s="45">
        <f>[4]节奏总纲!P91</f>
        <v>444.72188840761549</v>
      </c>
      <c r="Q91" s="45">
        <f>[4]节奏总纲!Q91</f>
        <v>391.26631742102012</v>
      </c>
      <c r="R91" s="45">
        <f>[4]节奏总纲!R91</f>
        <v>323.31281287233645</v>
      </c>
      <c r="S91" s="45">
        <f>[4]节奏总纲!S91</f>
        <v>249.04425750826471</v>
      </c>
      <c r="T91" s="45">
        <f>[4]节奏总纲!T91</f>
        <v>249.04425750826471</v>
      </c>
      <c r="V91" s="3">
        <v>88</v>
      </c>
      <c r="W91" s="45">
        <f>[4]节奏总纲!W91</f>
        <v>29.848661473223331</v>
      </c>
      <c r="X91" s="45">
        <f>[4]节奏总纲!X91</f>
        <v>42.274958923809436</v>
      </c>
      <c r="Y91" s="45">
        <f>[4]节奏总纲!Y91</f>
        <v>33.274939922502881</v>
      </c>
      <c r="Z91" s="45">
        <f>[4]节奏总纲!Z91</f>
        <v>33.932489342782389</v>
      </c>
      <c r="AA91" s="45">
        <f>[4]节奏总纲!AA91</f>
        <v>112.13609261991527</v>
      </c>
      <c r="AC91" s="3">
        <v>88</v>
      </c>
      <c r="AD91" s="45">
        <f>[4]节奏总纲!AD91</f>
        <v>64.750927616519931</v>
      </c>
      <c r="AE91" s="45">
        <f>[4]节奏总纲!AE91</f>
        <v>66.916964901592834</v>
      </c>
      <c r="AF91" s="45">
        <f>[4]节奏总纲!AF91</f>
        <v>70.053480857370602</v>
      </c>
      <c r="AG91" s="45">
        <f>[4]节奏总纲!AG91</f>
        <v>74.232452385352431</v>
      </c>
      <c r="AH91" s="45">
        <f>[4]节奏总纲!AH91</f>
        <v>84.347623853738199</v>
      </c>
      <c r="AZ91" s="3">
        <v>88</v>
      </c>
      <c r="BA91" s="45">
        <f>[4]节奏总纲!BA91</f>
        <v>37.172252028174768</v>
      </c>
      <c r="BB91" s="45">
        <f>[4]节奏总纲!BB91</f>
        <v>38.663818688865533</v>
      </c>
      <c r="BC91" s="45">
        <f>[4]节奏总纲!BC91</f>
        <v>40.596337175843701</v>
      </c>
      <c r="BD91" s="45">
        <f>[4]节奏总纲!BD91</f>
        <v>43.329750976586219</v>
      </c>
      <c r="BE91" s="45">
        <f>[4]节奏总纲!BE91</f>
        <v>48.030128751164234</v>
      </c>
    </row>
    <row r="92" spans="6:57" x14ac:dyDescent="0.15">
      <c r="F92" s="45">
        <f>[4]节奏总纲!F92</f>
        <v>90</v>
      </c>
      <c r="G92" s="45">
        <f>[4]节奏总纲!G92</f>
        <v>511</v>
      </c>
      <c r="N92" s="45">
        <f>[4]节奏总纲!N92</f>
        <v>99</v>
      </c>
      <c r="O92" s="3">
        <v>89</v>
      </c>
      <c r="P92" s="45">
        <f>[4]节奏总纲!P92</f>
        <v>476.71289166684534</v>
      </c>
      <c r="Q92" s="45">
        <f>[4]节奏总纲!Q92</f>
        <v>417.45747923265645</v>
      </c>
      <c r="R92" s="45">
        <f>[4]节奏总纲!R92</f>
        <v>343.47163844596207</v>
      </c>
      <c r="S92" s="45">
        <f>[4]节奏总纲!S92</f>
        <v>319.39763741678638</v>
      </c>
      <c r="T92" s="45">
        <f>[4]节奏总纲!T92</f>
        <v>319.39763741678638</v>
      </c>
      <c r="V92" s="3">
        <v>89</v>
      </c>
      <c r="W92" s="45">
        <f>[4]节奏总纲!W92</f>
        <v>31.991003259229842</v>
      </c>
      <c r="X92" s="45">
        <f>[4]节奏总纲!X92</f>
        <v>26.191161811636334</v>
      </c>
      <c r="Y92" s="45">
        <f>[4]节奏总纲!Y92</f>
        <v>20.15882557362562</v>
      </c>
      <c r="Z92" s="45">
        <f>[4]节奏总纲!Z92</f>
        <v>70.353379908521674</v>
      </c>
      <c r="AA92" s="45">
        <f>[4]节奏总纲!AA92</f>
        <v>70.353379908521674</v>
      </c>
      <c r="AC92" s="3">
        <v>89</v>
      </c>
      <c r="AD92" s="45">
        <f>[4]节奏总纲!AD92</f>
        <v>64.915912490558512</v>
      </c>
      <c r="AE92" s="45">
        <f>[4]节奏总纲!AE92</f>
        <v>67.066197274426031</v>
      </c>
      <c r="AF92" s="45">
        <f>[4]节奏总纲!AF92</f>
        <v>70.262635559641211</v>
      </c>
      <c r="AG92" s="45">
        <f>[4]节奏总纲!AG92</f>
        <v>74.396670430212083</v>
      </c>
      <c r="AH92" s="45">
        <f>[4]节奏总纲!AH92</f>
        <v>84.458760151152575</v>
      </c>
      <c r="AZ92" s="3">
        <v>89</v>
      </c>
      <c r="BA92" s="45">
        <f>[4]节奏总纲!BA92</f>
        <v>37.244854901032298</v>
      </c>
      <c r="BB92" s="45">
        <f>[4]节奏总纲!BB92</f>
        <v>38.742106846662928</v>
      </c>
      <c r="BC92" s="45">
        <f>[4]节奏总纲!BC92</f>
        <v>40.674035830676758</v>
      </c>
      <c r="BD92" s="45">
        <f>[4]节奏总纲!BD92</f>
        <v>43.404644393455513</v>
      </c>
      <c r="BE92" s="45">
        <f>[4]节奏总纲!BE92</f>
        <v>48.101914750802706</v>
      </c>
    </row>
    <row r="93" spans="6:57" x14ac:dyDescent="0.15">
      <c r="F93" s="45">
        <f>[4]节奏总纲!F93</f>
        <v>91</v>
      </c>
      <c r="G93" s="45">
        <f>[4]节奏总纲!G93</f>
        <v>547.74801281858208</v>
      </c>
      <c r="N93" s="45">
        <f>[4]节奏总纲!N93</f>
        <v>100</v>
      </c>
      <c r="O93" s="3">
        <v>90</v>
      </c>
      <c r="P93" s="45">
        <f>[4]节奏总纲!P93</f>
        <v>511</v>
      </c>
      <c r="Q93" s="45">
        <f>[4]节奏总纲!Q93</f>
        <v>443.95679999999999</v>
      </c>
      <c r="R93" s="45">
        <f>[4]节奏总纲!R93</f>
        <v>393.47</v>
      </c>
      <c r="S93" s="45">
        <f>[4]节奏总纲!S93</f>
        <v>393.47</v>
      </c>
      <c r="T93" s="45">
        <f>[4]节奏总纲!T93</f>
        <v>393.47</v>
      </c>
      <c r="V93" s="3">
        <v>90</v>
      </c>
      <c r="W93" s="45">
        <f>[4]节奏总纲!W93</f>
        <v>34.287108333154663</v>
      </c>
      <c r="X93" s="45">
        <f>[4]节奏总纲!X93</f>
        <v>26.499320767343534</v>
      </c>
      <c r="Y93" s="45">
        <f>[4]节奏总纲!Y93</f>
        <v>49.998361554037956</v>
      </c>
      <c r="Z93" s="45">
        <f>[4]节奏总纲!Z93</f>
        <v>74.072362583213646</v>
      </c>
      <c r="AA93" s="45">
        <f>[4]节奏总纲!AA93</f>
        <v>74.072362583213646</v>
      </c>
      <c r="AC93" s="3">
        <v>90</v>
      </c>
      <c r="AD93" s="45">
        <f>[4]节奏总纲!AD93</f>
        <v>65.075479910097457</v>
      </c>
      <c r="AE93" s="45">
        <f>[4]节奏总纲!AE93</f>
        <v>67.207689831348247</v>
      </c>
      <c r="AF93" s="45">
        <f>[4]节奏总纲!AF93</f>
        <v>70.471790261911835</v>
      </c>
      <c r="AG93" s="45">
        <f>[4]节奏总纲!AG93</f>
        <v>74.560888475071735</v>
      </c>
      <c r="AH93" s="45">
        <f>[4]节奏总纲!AH93</f>
        <v>84.569896448566936</v>
      </c>
      <c r="AZ93" s="3">
        <v>90</v>
      </c>
      <c r="BA93" s="45">
        <f>[4]节奏总纲!BA93</f>
        <v>37.317457773889828</v>
      </c>
      <c r="BB93" s="45">
        <f>[4]节奏总纲!BB93</f>
        <v>38.82039500446033</v>
      </c>
      <c r="BC93" s="45">
        <f>[4]节奏总纲!BC93</f>
        <v>40.751734485509814</v>
      </c>
      <c r="BD93" s="45">
        <f>[4]节奏总纲!BD93</f>
        <v>43.479537810324807</v>
      </c>
      <c r="BE93" s="45">
        <f>[4]节奏总纲!BE93</f>
        <v>48.173700750441178</v>
      </c>
    </row>
    <row r="94" spans="6:57" x14ac:dyDescent="0.15">
      <c r="F94" s="45">
        <f>[4]节奏总纲!F94</f>
        <v>92</v>
      </c>
      <c r="G94" s="45">
        <f>[4]节奏总纲!G94</f>
        <v>587.1335577584814</v>
      </c>
      <c r="N94" s="45">
        <f>[4]节奏总纲!N94</f>
        <v>101</v>
      </c>
      <c r="O94" s="3">
        <v>91</v>
      </c>
      <c r="P94" s="45">
        <f>[4]节奏总纲!P94</f>
        <v>547.74801281858208</v>
      </c>
      <c r="Q94" s="45">
        <f>[4]节奏总纲!Q94</f>
        <v>486.94798339571946</v>
      </c>
      <c r="R94" s="45">
        <f>[4]节奏总纲!R94</f>
        <v>486.94798339571946</v>
      </c>
      <c r="S94" s="45">
        <f>[4]节奏总纲!S94</f>
        <v>486.40023538290092</v>
      </c>
      <c r="T94" s="45">
        <f>[4]节奏总纲!T94</f>
        <v>487.49573140853806</v>
      </c>
      <c r="V94" s="3">
        <v>91</v>
      </c>
      <c r="W94" s="45">
        <f>[4]节奏总纲!W94</f>
        <v>36.748012818582083</v>
      </c>
      <c r="X94" s="45">
        <f>[4]节奏总纲!X94</f>
        <v>42.991183395719474</v>
      </c>
      <c r="Y94" s="45">
        <f>[4]节奏总纲!Y94</f>
        <v>93.477983395719434</v>
      </c>
      <c r="Z94" s="45">
        <f>[4]节奏总纲!Z94</f>
        <v>92.930235382900889</v>
      </c>
      <c r="AA94" s="45">
        <f>[4]节奏总纲!AA94</f>
        <v>94.025731408538036</v>
      </c>
      <c r="AC94" s="3">
        <v>91</v>
      </c>
      <c r="AD94" s="45">
        <f>[4]节奏总纲!AD94</f>
        <v>65.229416240679981</v>
      </c>
      <c r="AE94" s="45">
        <f>[4]节奏总纲!AE94</f>
        <v>67.349182388270449</v>
      </c>
      <c r="AF94" s="45">
        <f>[4]节奏总纲!AF94</f>
        <v>70.680944964182459</v>
      </c>
      <c r="AG94" s="45">
        <f>[4]节奏总纲!AG94</f>
        <v>74.725106519931373</v>
      </c>
      <c r="AH94" s="45">
        <f>[4]节奏总纲!AH94</f>
        <v>84.681032745981312</v>
      </c>
      <c r="AZ94" s="3">
        <v>91</v>
      </c>
      <c r="BA94" s="45">
        <f>[4]节奏总纲!BA94</f>
        <v>37.390060646747358</v>
      </c>
      <c r="BB94" s="45">
        <f>[4]节奏总纲!BB94</f>
        <v>38.898683162257733</v>
      </c>
      <c r="BC94" s="45">
        <f>[4]节奏总纲!BC94</f>
        <v>40.829433140342871</v>
      </c>
      <c r="BD94" s="45">
        <f>[4]节奏总纲!BD94</f>
        <v>43.554431227194108</v>
      </c>
      <c r="BE94" s="45">
        <f>[4]节奏总纲!BE94</f>
        <v>48.24548675007965</v>
      </c>
    </row>
    <row r="95" spans="6:57" x14ac:dyDescent="0.15">
      <c r="F95" s="45">
        <f>[4]节奏总纲!F95</f>
        <v>93</v>
      </c>
      <c r="G95" s="45">
        <f>[4]节奏总纲!G95</f>
        <v>629.34593963259704</v>
      </c>
      <c r="N95" s="45">
        <f>[4]节奏总纲!N95</f>
        <v>102</v>
      </c>
      <c r="O95" s="3">
        <v>92</v>
      </c>
      <c r="P95" s="45">
        <f>[4]节奏总纲!P95</f>
        <v>587.1335577584814</v>
      </c>
      <c r="Q95" s="45">
        <f>[4]节奏总纲!Q95</f>
        <v>584.66759681589576</v>
      </c>
      <c r="R95" s="45">
        <f>[4]节奏总纲!R95</f>
        <v>587.1335577584814</v>
      </c>
      <c r="S95" s="45">
        <f>[4]节奏总纲!S95</f>
        <v>588.60139165287762</v>
      </c>
      <c r="T95" s="45">
        <f>[4]节奏总纲!T95</f>
        <v>588.60139165287762</v>
      </c>
      <c r="V95" s="3">
        <v>92</v>
      </c>
      <c r="W95" s="45">
        <f>[4]节奏总纲!W95</f>
        <v>39.385544939899319</v>
      </c>
      <c r="X95" s="45">
        <f>[4]节奏总纲!X95</f>
        <v>97.719613420176302</v>
      </c>
      <c r="Y95" s="45">
        <f>[4]节奏总纲!Y95</f>
        <v>100.18557436276194</v>
      </c>
      <c r="Z95" s="45">
        <f>[4]节奏总纲!Z95</f>
        <v>102.20115626997671</v>
      </c>
      <c r="AA95" s="45">
        <f>[4]节奏总纲!AA95</f>
        <v>101.10566024433956</v>
      </c>
      <c r="AC95" s="3">
        <v>92</v>
      </c>
      <c r="AD95" s="45">
        <f>[4]节奏总纲!AD95</f>
        <v>65.38335257126252</v>
      </c>
      <c r="AE95" s="45">
        <f>[4]节奏总纲!AE95</f>
        <v>67.490674945192666</v>
      </c>
      <c r="AF95" s="45">
        <f>[4]节奏总纲!AF95</f>
        <v>70.890099666453068</v>
      </c>
      <c r="AG95" s="45">
        <f>[4]节奏总纲!AG95</f>
        <v>74.889324564791025</v>
      </c>
      <c r="AH95" s="45">
        <f>[4]节奏总纲!AH95</f>
        <v>84.792169043395674</v>
      </c>
      <c r="AZ95" s="3">
        <v>92</v>
      </c>
      <c r="BA95" s="45">
        <f>[4]节奏总纲!BA95</f>
        <v>37.462663519604888</v>
      </c>
      <c r="BB95" s="45">
        <f>[4]节奏总纲!BB95</f>
        <v>38.976971320055128</v>
      </c>
      <c r="BC95" s="45">
        <f>[4]节奏总纲!BC95</f>
        <v>40.907131795175928</v>
      </c>
      <c r="BD95" s="45">
        <f>[4]节奏总纲!BD95</f>
        <v>43.629324644063402</v>
      </c>
      <c r="BE95" s="45">
        <f>[4]节奏总纲!BE95</f>
        <v>48.317272749718121</v>
      </c>
    </row>
    <row r="96" spans="6:57" x14ac:dyDescent="0.15">
      <c r="F96" s="45">
        <f>[4]节奏总纲!F96</f>
        <v>94</v>
      </c>
      <c r="G96" s="45">
        <f>[4]节奏总纲!G96</f>
        <v>674.58805031572183</v>
      </c>
      <c r="N96" s="45">
        <f>[4]节奏总纲!N96</f>
        <v>103</v>
      </c>
      <c r="O96" s="3">
        <v>93</v>
      </c>
      <c r="P96" s="45">
        <f>[4]节奏总纲!P96</f>
        <v>629.34593963259704</v>
      </c>
      <c r="Q96" s="45">
        <f>[4]节奏总纲!Q96</f>
        <v>629.34593963259704</v>
      </c>
      <c r="R96" s="45">
        <f>[4]节奏总纲!R96</f>
        <v>631.23397745149475</v>
      </c>
      <c r="S96" s="45">
        <f>[4]节奏总纲!S96</f>
        <v>632.49266933076001</v>
      </c>
      <c r="T96" s="45">
        <f>[4]节奏总纲!T96</f>
        <v>634.25483796173137</v>
      </c>
      <c r="V96" s="3">
        <v>93</v>
      </c>
      <c r="W96" s="45">
        <f>[4]节奏总纲!W96</f>
        <v>42.212381874115636</v>
      </c>
      <c r="X96" s="45">
        <f>[4]节奏总纲!X96</f>
        <v>44.678342816701274</v>
      </c>
      <c r="Y96" s="45">
        <f>[4]节奏总纲!Y96</f>
        <v>44.10041969301335</v>
      </c>
      <c r="Z96" s="45">
        <f>[4]节奏总纲!Z96</f>
        <v>43.891277677882385</v>
      </c>
      <c r="AA96" s="45">
        <f>[4]节奏总纲!AA96</f>
        <v>45.653446308853745</v>
      </c>
      <c r="AC96" s="3">
        <v>93</v>
      </c>
      <c r="AD96" s="45">
        <f>[4]节奏总纲!AD96</f>
        <v>65.537288901845059</v>
      </c>
      <c r="AE96" s="45">
        <f>[4]节奏总纲!AE96</f>
        <v>67.632167502114882</v>
      </c>
      <c r="AF96" s="45">
        <f>[4]节奏总纲!AF96</f>
        <v>71.072038922635258</v>
      </c>
      <c r="AG96" s="45">
        <f>[4]节奏总纲!AG96</f>
        <v>75.08382051266976</v>
      </c>
      <c r="AH96" s="45">
        <f>[4]节奏总纲!AH96</f>
        <v>84.90330534081005</v>
      </c>
      <c r="AZ96" s="3">
        <v>93</v>
      </c>
      <c r="BA96" s="45">
        <f>[4]节奏总纲!BA96</f>
        <v>37.535266392462418</v>
      </c>
      <c r="BB96" s="45">
        <f>[4]节奏总纲!BB96</f>
        <v>39.047673544184711</v>
      </c>
      <c r="BC96" s="45">
        <f>[4]节奏总纲!BC96</f>
        <v>40.984830450008985</v>
      </c>
      <c r="BD96" s="45">
        <f>[4]节奏总纲!BD96</f>
        <v>43.704218060932696</v>
      </c>
      <c r="BE96" s="45">
        <f>[4]节奏总纲!BE96</f>
        <v>48.389058749356593</v>
      </c>
    </row>
    <row r="97" spans="6:57" x14ac:dyDescent="0.15">
      <c r="F97" s="45">
        <f>[4]节奏总纲!F97</f>
        <v>95</v>
      </c>
      <c r="G97" s="45">
        <f>[4]节奏总纲!G97</f>
        <v>723.0773439350246</v>
      </c>
      <c r="N97" s="45">
        <f>[4]节奏总纲!N97</f>
        <v>104</v>
      </c>
      <c r="O97" s="3">
        <v>94</v>
      </c>
      <c r="P97" s="45">
        <f>[4]节奏总纲!P97</f>
        <v>674.58805031572183</v>
      </c>
      <c r="Q97" s="45">
        <f>[4]节奏总纲!Q97</f>
        <v>674.58805031572183</v>
      </c>
      <c r="R97" s="45">
        <f>[4]节奏总纲!R97</f>
        <v>676.61181446666887</v>
      </c>
      <c r="S97" s="45">
        <f>[4]节奏总纲!S97</f>
        <v>678.50066100755305</v>
      </c>
      <c r="T97" s="45">
        <f>[4]节奏总纲!T97</f>
        <v>679.78237830315288</v>
      </c>
      <c r="V97" s="3">
        <v>94</v>
      </c>
      <c r="W97" s="45">
        <f>[4]节奏总纲!W97</f>
        <v>45.242110683124793</v>
      </c>
      <c r="X97" s="45">
        <f>[4]节奏总纲!X97</f>
        <v>45.242110683124793</v>
      </c>
      <c r="Y97" s="45">
        <f>[4]节奏总纲!Y97</f>
        <v>45.377837015174123</v>
      </c>
      <c r="Z97" s="45">
        <f>[4]节奏总纲!Z97</f>
        <v>46.00799167679304</v>
      </c>
      <c r="AA97" s="45">
        <f>[4]节奏总纲!AA97</f>
        <v>45.527540341421513</v>
      </c>
      <c r="AC97" s="3">
        <v>94</v>
      </c>
      <c r="AD97" s="45">
        <f>[4]节奏总纲!AD97</f>
        <v>65.691225232427584</v>
      </c>
      <c r="AE97" s="45">
        <f>[4]节奏总纲!AE97</f>
        <v>67.773660059037098</v>
      </c>
      <c r="AF97" s="45">
        <f>[4]节奏总纲!AF97</f>
        <v>71.223843620095153</v>
      </c>
      <c r="AG97" s="45">
        <f>[4]节奏总纲!AG97</f>
        <v>75.340902503995295</v>
      </c>
      <c r="AH97" s="45">
        <f>[4]节奏总纲!AH97</f>
        <v>85.009946424982715</v>
      </c>
      <c r="AZ97" s="3">
        <v>94</v>
      </c>
      <c r="BA97" s="45">
        <f>[4]节奏总纲!BA97</f>
        <v>37.607869265319941</v>
      </c>
      <c r="BB97" s="45">
        <f>[4]节奏总纲!BB97</f>
        <v>39.115214427575864</v>
      </c>
      <c r="BC97" s="45">
        <f>[4]节奏总纲!BC97</f>
        <v>41.053954370816207</v>
      </c>
      <c r="BD97" s="45">
        <f>[4]节奏总纲!BD97</f>
        <v>43.77911147780199</v>
      </c>
      <c r="BE97" s="45">
        <f>[4]节奏总纲!BE97</f>
        <v>48.460844748995065</v>
      </c>
    </row>
    <row r="98" spans="6:57" x14ac:dyDescent="0.15">
      <c r="F98" s="45">
        <f>[4]节奏总纲!F98</f>
        <v>96</v>
      </c>
      <c r="G98" s="45">
        <f>[4]节奏总纲!G98</f>
        <v>775.04688205332377</v>
      </c>
      <c r="N98" s="45">
        <f>[4]节奏总纲!N98</f>
        <v>105</v>
      </c>
      <c r="O98" s="3">
        <v>95</v>
      </c>
      <c r="P98" s="45">
        <f>[4]节奏总纲!P98</f>
        <v>723.0773439350246</v>
      </c>
      <c r="Q98" s="45">
        <f>[4]节奏总纲!Q98</f>
        <v>723.80042127895956</v>
      </c>
      <c r="R98" s="45">
        <f>[4]节奏总纲!R98</f>
        <v>725.53580690440378</v>
      </c>
      <c r="S98" s="45">
        <f>[4]节奏总纲!S98</f>
        <v>727.12657706106074</v>
      </c>
      <c r="T98" s="45">
        <f>[4]节奏总纲!T98</f>
        <v>728.42811628014385</v>
      </c>
      <c r="V98" s="3">
        <v>95</v>
      </c>
      <c r="W98" s="45">
        <f>[4]节奏总纲!W98</f>
        <v>48.489293619302771</v>
      </c>
      <c r="X98" s="45">
        <f>[4]节奏总纲!X98</f>
        <v>49.212370963237731</v>
      </c>
      <c r="Y98" s="45">
        <f>[4]节奏总纲!Y98</f>
        <v>48.92399243773491</v>
      </c>
      <c r="Z98" s="45">
        <f>[4]节奏总纲!Z98</f>
        <v>48.625916053507694</v>
      </c>
      <c r="AA98" s="45">
        <f>[4]节奏总纲!AA98</f>
        <v>48.645737976990972</v>
      </c>
      <c r="AC98" s="3">
        <v>95</v>
      </c>
      <c r="AD98" s="45">
        <f>[4]节奏总纲!AD98</f>
        <v>65.845161563010123</v>
      </c>
      <c r="AE98" s="45">
        <f>[4]节奏总纲!AE98</f>
        <v>67.915152615959315</v>
      </c>
      <c r="AF98" s="45">
        <f>[4]节奏总纲!AF98</f>
        <v>71.375648317555061</v>
      </c>
      <c r="AG98" s="45">
        <f>[4]节奏总纲!AG98</f>
        <v>75.597984495320844</v>
      </c>
      <c r="AH98" s="45">
        <f>[4]节奏总纲!AH98</f>
        <v>85.08648960020362</v>
      </c>
      <c r="AZ98" s="3">
        <v>95</v>
      </c>
      <c r="BA98" s="45">
        <f>[4]节奏总纲!BA98</f>
        <v>37.680472138177471</v>
      </c>
      <c r="BB98" s="45">
        <f>[4]节奏总纲!BB98</f>
        <v>39.182755310967018</v>
      </c>
      <c r="BC98" s="45">
        <f>[4]节奏总纲!BC98</f>
        <v>41.120998062635785</v>
      </c>
      <c r="BD98" s="45">
        <f>[4]节奏总纲!BD98</f>
        <v>43.854004894671284</v>
      </c>
      <c r="BE98" s="45">
        <f>[4]节奏总纲!BE98</f>
        <v>48.532630748633537</v>
      </c>
    </row>
    <row r="99" spans="6:57" x14ac:dyDescent="0.15">
      <c r="F99" s="45">
        <f>[4]节奏总纲!F99</f>
        <v>97</v>
      </c>
      <c r="G99" s="45">
        <f>[4]节奏总纲!G99</f>
        <v>830.74645386878444</v>
      </c>
      <c r="N99" s="45">
        <f>[4]节奏总纲!N99</f>
        <v>106</v>
      </c>
      <c r="O99" s="3">
        <v>96</v>
      </c>
      <c r="P99" s="45">
        <f>[4]节奏总纲!P99</f>
        <v>775.04688205332377</v>
      </c>
      <c r="Q99" s="45">
        <f>[4]节奏总纲!Q99</f>
        <v>775.43440549435036</v>
      </c>
      <c r="R99" s="45">
        <f>[4]节奏总纲!R99</f>
        <v>777.83705082871575</v>
      </c>
      <c r="S99" s="45">
        <f>[4]节奏总纲!S99</f>
        <v>779.38714459282244</v>
      </c>
      <c r="T99" s="45">
        <f>[4]节奏总纲!T99</f>
        <v>780.85973366872372</v>
      </c>
      <c r="V99" s="3">
        <v>96</v>
      </c>
      <c r="W99" s="45">
        <f>[4]节奏总纲!W99</f>
        <v>51.96953811829917</v>
      </c>
      <c r="X99" s="45">
        <f>[4]节奏总纲!X99</f>
        <v>51.633984215390797</v>
      </c>
      <c r="Y99" s="45">
        <f>[4]节奏总纲!Y99</f>
        <v>52.301243924311962</v>
      </c>
      <c r="Z99" s="45">
        <f>[4]节奏总纲!Z99</f>
        <v>52.260567531761694</v>
      </c>
      <c r="AA99" s="45">
        <f>[4]节奏总纲!AA99</f>
        <v>52.431617388579866</v>
      </c>
      <c r="AC99" s="3">
        <v>96</v>
      </c>
      <c r="AD99" s="45">
        <f>[4]节奏总纲!AD99</f>
        <v>65.999097893592648</v>
      </c>
      <c r="AE99" s="45">
        <f>[4]节奏总纲!AE99</f>
        <v>68.049886422146045</v>
      </c>
      <c r="AF99" s="45">
        <f>[4]节奏总纲!AF99</f>
        <v>71.52745301501497</v>
      </c>
      <c r="AG99" s="45">
        <f>[4]节奏总纲!AG99</f>
        <v>75.855066486646379</v>
      </c>
      <c r="AH99" s="45">
        <f>[4]节奏总纲!AH99</f>
        <v>85.163032775424526</v>
      </c>
      <c r="AZ99" s="3">
        <v>96</v>
      </c>
      <c r="BA99" s="45">
        <f>[4]节奏总纲!BA99</f>
        <v>37.753075011035001</v>
      </c>
      <c r="BB99" s="45">
        <f>[4]节奏总纲!BB99</f>
        <v>39.250296194358178</v>
      </c>
      <c r="BC99" s="45">
        <f>[4]节奏总纲!BC99</f>
        <v>41.188041754455355</v>
      </c>
      <c r="BD99" s="45">
        <f>[4]节奏总纲!BD99</f>
        <v>43.928898311540578</v>
      </c>
      <c r="BE99" s="45">
        <f>[4]节奏总纲!BE99</f>
        <v>48.604416748272008</v>
      </c>
    </row>
    <row r="100" spans="6:57" x14ac:dyDescent="0.15">
      <c r="F100" s="45">
        <f>[4]节奏总纲!F100</f>
        <v>98</v>
      </c>
      <c r="G100" s="45">
        <f>[4]节奏总纲!G100</f>
        <v>890.4437768152311</v>
      </c>
      <c r="N100" s="45">
        <f>[4]节奏总纲!N100</f>
        <v>107</v>
      </c>
      <c r="O100" s="3">
        <v>97</v>
      </c>
      <c r="P100" s="45">
        <f>[4]节奏总纲!P100</f>
        <v>830.74645386878444</v>
      </c>
      <c r="Q100" s="45">
        <f>[4]节奏总纲!Q100</f>
        <v>831.99257354958763</v>
      </c>
      <c r="R100" s="45">
        <f>[4]节奏总纲!R100</f>
        <v>833.57099181193837</v>
      </c>
      <c r="S100" s="45">
        <f>[4]节奏总纲!S100</f>
        <v>835.23248471967588</v>
      </c>
      <c r="T100" s="45">
        <f>[4]节奏总纲!T100</f>
        <v>836.64475369125284</v>
      </c>
      <c r="V100" s="3">
        <v>97</v>
      </c>
      <c r="W100" s="45">
        <f>[4]节奏总纲!W100</f>
        <v>55.699571815460672</v>
      </c>
      <c r="X100" s="45">
        <f>[4]节奏总纲!X100</f>
        <v>56.558168055237275</v>
      </c>
      <c r="Y100" s="45">
        <f>[4]节奏总纲!Y100</f>
        <v>55.733940983222624</v>
      </c>
      <c r="Z100" s="45">
        <f>[4]节奏总纲!Z100</f>
        <v>55.845340126853444</v>
      </c>
      <c r="AA100" s="45">
        <f>[4]节奏总纲!AA100</f>
        <v>55.785020022529125</v>
      </c>
      <c r="AC100" s="3">
        <v>97</v>
      </c>
      <c r="AD100" s="45">
        <f>[4]节奏总纲!AD100</f>
        <v>66.142785979989682</v>
      </c>
      <c r="AE100" s="45">
        <f>[4]节奏总纲!AE100</f>
        <v>68.174496465086648</v>
      </c>
      <c r="AF100" s="45">
        <f>[4]节奏总纲!AF100</f>
        <v>71.679257712474865</v>
      </c>
      <c r="AG100" s="45">
        <f>[4]节奏总纲!AG100</f>
        <v>76.089836874419873</v>
      </c>
      <c r="AH100" s="45">
        <f>[4]节奏总纲!AH100</f>
        <v>85.239575950645445</v>
      </c>
      <c r="AZ100" s="3">
        <v>97</v>
      </c>
      <c r="BA100" s="45">
        <f>[4]节奏总纲!BA100</f>
        <v>37.825677883892531</v>
      </c>
      <c r="BB100" s="45">
        <f>[4]节奏总纲!BB100</f>
        <v>39.317837077749331</v>
      </c>
      <c r="BC100" s="45">
        <f>[4]节奏总纲!BC100</f>
        <v>41.255085446274933</v>
      </c>
      <c r="BD100" s="45">
        <f>[4]节奏总纲!BD100</f>
        <v>44.003272544984547</v>
      </c>
      <c r="BE100" s="45">
        <f>[4]节奏总纲!BE100</f>
        <v>48.67620274791048</v>
      </c>
    </row>
    <row r="101" spans="6:57" x14ac:dyDescent="0.15">
      <c r="F101" s="45">
        <f>[4]节奏总纲!F101</f>
        <v>99</v>
      </c>
      <c r="G101" s="45">
        <f>[4]节奏总纲!G101</f>
        <v>954.42578333369079</v>
      </c>
      <c r="N101" s="45">
        <f>[4]节奏总纲!N101</f>
        <v>108</v>
      </c>
      <c r="O101" s="3">
        <v>98</v>
      </c>
      <c r="P101" s="45">
        <f>[4]节奏总纲!P101</f>
        <v>890.4437768152311</v>
      </c>
      <c r="Q101" s="45">
        <f>[4]节奏总纲!Q101</f>
        <v>890.88899870363866</v>
      </c>
      <c r="R101" s="45">
        <f>[4]节奏总纲!R101</f>
        <v>893.47128565640298</v>
      </c>
      <c r="S101" s="45">
        <f>[4]节奏总纲!S101</f>
        <v>894.89599569930715</v>
      </c>
      <c r="T101" s="45">
        <f>[4]节奏总纲!T101</f>
        <v>896.05357260916708</v>
      </c>
      <c r="V101" s="3">
        <v>98</v>
      </c>
      <c r="W101" s="45">
        <f>[4]节奏总纲!W101</f>
        <v>59.697322946446661</v>
      </c>
      <c r="X101" s="45">
        <f>[4]节奏总纲!X101</f>
        <v>58.89642515405103</v>
      </c>
      <c r="Y101" s="45">
        <f>[4]节奏总纲!Y101</f>
        <v>59.900293844464613</v>
      </c>
      <c r="Z101" s="45">
        <f>[4]节奏总纲!Z101</f>
        <v>59.663510979631269</v>
      </c>
      <c r="AA101" s="45">
        <f>[4]节奏总纲!AA101</f>
        <v>59.408818917914232</v>
      </c>
      <c r="AC101" s="3">
        <v>98</v>
      </c>
      <c r="AD101" s="45">
        <f>[4]节奏总纲!AD101</f>
        <v>66.286413655019302</v>
      </c>
      <c r="AE101" s="45">
        <f>[4]节奏总纲!AE101</f>
        <v>68.299106508027251</v>
      </c>
      <c r="AF101" s="45">
        <f>[4]节奏总纲!AF101</f>
        <v>71.831062409934773</v>
      </c>
      <c r="AG101" s="45">
        <f>[4]节奏总纲!AG101</f>
        <v>76.295773174118111</v>
      </c>
      <c r="AH101" s="45">
        <f>[4]节奏总纲!AH101</f>
        <v>85.316119125866351</v>
      </c>
      <c r="AZ101" s="3">
        <v>98</v>
      </c>
      <c r="BA101" s="45">
        <f>[4]节奏总纲!BA101</f>
        <v>37.898280756750061</v>
      </c>
      <c r="BB101" s="45">
        <f>[4]节奏总纲!BB101</f>
        <v>39.385377961140485</v>
      </c>
      <c r="BC101" s="45">
        <f>[4]节奏总纲!BC101</f>
        <v>41.322129138094503</v>
      </c>
      <c r="BD101" s="45">
        <f>[4]节奏总纲!BD101</f>
        <v>44.067911160744309</v>
      </c>
      <c r="BE101" s="45">
        <f>[4]节奏总纲!BE101</f>
        <v>48.747988747548945</v>
      </c>
    </row>
    <row r="102" spans="6:57" x14ac:dyDescent="0.15">
      <c r="F102" s="45">
        <f>[4]节奏总纲!F102</f>
        <v>100</v>
      </c>
      <c r="G102" s="45">
        <f>[4]节奏总纲!G102</f>
        <v>1023</v>
      </c>
      <c r="N102" s="45">
        <f>[4]节奏总纲!N102</f>
        <v>109</v>
      </c>
      <c r="O102" s="3">
        <v>99</v>
      </c>
      <c r="P102" s="45">
        <f>[4]节奏总纲!P102</f>
        <v>954.42578333369079</v>
      </c>
      <c r="Q102" s="45">
        <f>[4]节奏总纲!Q102</f>
        <v>955.8574220086914</v>
      </c>
      <c r="R102" s="45">
        <f>[4]节奏总纲!R102</f>
        <v>957.38450326202531</v>
      </c>
      <c r="S102" s="45">
        <f>[4]节奏总纲!S102</f>
        <v>959.6751251420261</v>
      </c>
      <c r="T102" s="45">
        <f>[4]节奏总纲!T102</f>
        <v>960.8204360820265</v>
      </c>
      <c r="V102" s="3">
        <v>99</v>
      </c>
      <c r="W102" s="45">
        <f>[4]节奏总纲!W102</f>
        <v>63.982006518459684</v>
      </c>
      <c r="X102" s="45">
        <f>[4]节奏总纲!X102</f>
        <v>64.968423305052738</v>
      </c>
      <c r="Y102" s="45">
        <f>[4]节奏总纲!Y102</f>
        <v>63.913217605622322</v>
      </c>
      <c r="Z102" s="45">
        <f>[4]节奏总纲!Z102</f>
        <v>64.779129442718954</v>
      </c>
      <c r="AA102" s="45">
        <f>[4]节奏总纲!AA102</f>
        <v>64.766863472859427</v>
      </c>
      <c r="AC102" s="3">
        <v>99</v>
      </c>
      <c r="AD102" s="45">
        <f>[4]节奏总纲!AD102</f>
        <v>66.430041330048923</v>
      </c>
      <c r="AE102" s="45">
        <f>[4]节奏总纲!AE102</f>
        <v>68.423716550967839</v>
      </c>
      <c r="AF102" s="45">
        <f>[4]节奏总纲!AF102</f>
        <v>71.982867107394668</v>
      </c>
      <c r="AG102" s="45">
        <f>[4]节奏总纲!AG102</f>
        <v>76.501709473816334</v>
      </c>
      <c r="AH102" s="45">
        <f>[4]节奏总纲!AH102</f>
        <v>85.392662301087256</v>
      </c>
      <c r="AZ102" s="3">
        <v>99</v>
      </c>
      <c r="BA102" s="45">
        <f>[4]节奏总纲!BA102</f>
        <v>37.970883629607592</v>
      </c>
      <c r="BB102" s="45">
        <f>[4]节奏总纲!BB102</f>
        <v>39.452918844531645</v>
      </c>
      <c r="BC102" s="45">
        <f>[4]节奏总纲!BC102</f>
        <v>41.389172829914081</v>
      </c>
      <c r="BD102" s="45">
        <f>[4]节奏总纲!BD102</f>
        <v>44.132549776504064</v>
      </c>
      <c r="BE102" s="45">
        <f>[4]节奏总纲!BE102</f>
        <v>48.819774747187417</v>
      </c>
    </row>
    <row r="103" spans="6:57" x14ac:dyDescent="0.15">
      <c r="F103" s="45">
        <f>[4]节奏总纲!F103</f>
        <v>101</v>
      </c>
      <c r="G103" s="45">
        <f>[4]节奏总纲!G103</f>
        <v>1096.4960256371633</v>
      </c>
      <c r="N103" s="45">
        <f>[4]节奏总纲!N103</f>
        <v>110</v>
      </c>
      <c r="O103" s="3">
        <v>100</v>
      </c>
      <c r="P103" s="45">
        <f>[4]节奏总纲!P103</f>
        <v>1023</v>
      </c>
      <c r="Q103" s="45">
        <f>[4]节奏总纲!Q103</f>
        <v>1023.5115</v>
      </c>
      <c r="R103" s="45">
        <f>[4]节奏总纲!R103</f>
        <v>1025.7620999999999</v>
      </c>
      <c r="S103" s="45">
        <f>[4]节奏总纲!S103</f>
        <v>1028.1149999999998</v>
      </c>
      <c r="T103" s="45">
        <f>[4]节奏总纲!T103</f>
        <v>1029.8541</v>
      </c>
      <c r="V103" s="3">
        <v>100</v>
      </c>
      <c r="W103" s="45">
        <f>[4]节奏总纲!W103</f>
        <v>68.574216666309212</v>
      </c>
      <c r="X103" s="45">
        <f>[4]节奏总纲!X103</f>
        <v>67.654077991308554</v>
      </c>
      <c r="Y103" s="45">
        <f>[4]节奏总纲!Y103</f>
        <v>68.377596737974613</v>
      </c>
      <c r="Z103" s="45">
        <f>[4]节奏总纲!Z103</f>
        <v>68.439874857973678</v>
      </c>
      <c r="AA103" s="45">
        <f>[4]节奏总纲!AA103</f>
        <v>69.033663917973513</v>
      </c>
      <c r="AC103" s="3">
        <v>100</v>
      </c>
      <c r="AD103" s="45">
        <f>[4]节奏总纲!AD103</f>
        <v>66.573669005078543</v>
      </c>
      <c r="AE103" s="45">
        <f>[4]节奏总纲!AE103</f>
        <v>68.548326593908442</v>
      </c>
      <c r="AF103" s="45">
        <f>[4]节奏总纲!AF103</f>
        <v>72.126065635163073</v>
      </c>
      <c r="AG103" s="45">
        <f>[4]节奏总纲!AG103</f>
        <v>76.707645773514571</v>
      </c>
      <c r="AH103" s="45">
        <f>[4]节奏总纲!AH103</f>
        <v>85.469205476308161</v>
      </c>
      <c r="AZ103" s="3">
        <v>100</v>
      </c>
      <c r="BA103" s="45">
        <f>[4]节奏总纲!BA103</f>
        <v>38.037513426486328</v>
      </c>
      <c r="BB103" s="45">
        <f>[4]节奏总纲!BB103</f>
        <v>39.520459727922798</v>
      </c>
      <c r="BC103" s="45">
        <f>[4]节奏总纲!BC103</f>
        <v>41.456216521733651</v>
      </c>
      <c r="BD103" s="45">
        <f>[4]节奏总纲!BD103</f>
        <v>44.197188392263818</v>
      </c>
      <c r="BE103" s="45">
        <f>[4]节奏总纲!BE103</f>
        <v>48.891560746825888</v>
      </c>
    </row>
    <row r="104" spans="6:57" x14ac:dyDescent="0.15">
      <c r="F104" s="45">
        <f>[4]节奏总纲!F104</f>
        <v>102</v>
      </c>
      <c r="G104" s="45">
        <f>[4]节奏总纲!G104</f>
        <v>1175.2671155169628</v>
      </c>
      <c r="N104" s="45">
        <f>[4]节奏总纲!N104</f>
        <v>111</v>
      </c>
      <c r="O104" s="3">
        <v>101</v>
      </c>
      <c r="P104" s="45">
        <f>[4]节奏总纲!P104</f>
        <v>1096.4960256371633</v>
      </c>
      <c r="Q104" s="45">
        <f>[4]节奏总纲!Q104</f>
        <v>1097.0442736499817</v>
      </c>
      <c r="R104" s="45">
        <f>[4]节奏总纲!R104</f>
        <v>1099.4565649063836</v>
      </c>
      <c r="S104" s="45">
        <f>[4]节奏总纲!S104</f>
        <v>1101.3206081499668</v>
      </c>
      <c r="T104" s="45">
        <f>[4]节奏总纲!T104</f>
        <v>1103.6232498038048</v>
      </c>
      <c r="V104" s="3">
        <v>101</v>
      </c>
      <c r="W104" s="45">
        <f>[4]节奏总纲!W104</f>
        <v>73.496025637163257</v>
      </c>
      <c r="X104" s="45">
        <f>[4]节奏总纲!X104</f>
        <v>73.532773649981777</v>
      </c>
      <c r="Y104" s="45">
        <f>[4]节奏总纲!Y104</f>
        <v>73.694464906383701</v>
      </c>
      <c r="Z104" s="45">
        <f>[4]节奏总纲!Z104</f>
        <v>73.20560814996702</v>
      </c>
      <c r="AA104" s="45">
        <f>[4]节奏总纲!AA104</f>
        <v>73.769149803804794</v>
      </c>
      <c r="AC104" s="3">
        <v>101</v>
      </c>
      <c r="AD104" s="45">
        <f>[4]节奏总纲!AD104</f>
        <v>66.717296680108163</v>
      </c>
      <c r="AE104" s="45">
        <f>[4]节奏总纲!AE104</f>
        <v>68.672936636849045</v>
      </c>
      <c r="AF104" s="45">
        <f>[4]节奏总纲!AF104</f>
        <v>72.26816928950025</v>
      </c>
      <c r="AG104" s="45">
        <f>[4]节奏总纲!AG104</f>
        <v>76.913582073212794</v>
      </c>
      <c r="AH104" s="45">
        <f>[4]节奏总纲!AH104</f>
        <v>85.545748651529081</v>
      </c>
      <c r="AZ104" s="3">
        <v>101</v>
      </c>
      <c r="BA104" s="45">
        <f>[4]节奏总纲!BA104</f>
        <v>38.100143952724252</v>
      </c>
      <c r="BB104" s="45">
        <f>[4]节奏总纲!BB104</f>
        <v>39.588000611313952</v>
      </c>
      <c r="BC104" s="45">
        <f>[4]节奏总纲!BC104</f>
        <v>41.523260213553229</v>
      </c>
      <c r="BD104" s="45">
        <f>[4]节奏总纲!BD104</f>
        <v>44.261827008023573</v>
      </c>
      <c r="BE104" s="45">
        <f>[4]节奏总纲!BE104</f>
        <v>48.96334674646436</v>
      </c>
    </row>
    <row r="105" spans="6:57" x14ac:dyDescent="0.15">
      <c r="F105" s="45">
        <f>[4]节奏总纲!F105</f>
        <v>103</v>
      </c>
      <c r="G105" s="45">
        <f>[4]节奏总纲!G105</f>
        <v>1259.6918792651943</v>
      </c>
      <c r="N105" s="45">
        <f>[4]节奏总纲!N105</f>
        <v>112</v>
      </c>
      <c r="O105" s="3">
        <v>102</v>
      </c>
      <c r="P105" s="45">
        <f>[4]节奏总纲!P105</f>
        <v>1175.2671155169628</v>
      </c>
      <c r="Q105" s="45">
        <f>[4]节奏总纲!Q105</f>
        <v>1175.8547490747212</v>
      </c>
      <c r="R105" s="45">
        <f>[4]节奏总纲!R105</f>
        <v>1178.4403367288585</v>
      </c>
      <c r="S105" s="45">
        <f>[4]节奏总纲!S105</f>
        <v>1180.4382908252373</v>
      </c>
      <c r="T105" s="45">
        <f>[4]节奏总纲!T105</f>
        <v>1181.7310846523062</v>
      </c>
      <c r="V105" s="3">
        <v>102</v>
      </c>
      <c r="W105" s="45">
        <f>[4]节奏总纲!W105</f>
        <v>78.771089879799547</v>
      </c>
      <c r="X105" s="45">
        <f>[4]节奏总纲!X105</f>
        <v>78.810475424739479</v>
      </c>
      <c r="Y105" s="45">
        <f>[4]节奏总纲!Y105</f>
        <v>78.983771822474864</v>
      </c>
      <c r="Z105" s="45">
        <f>[4]节奏总纲!Z105</f>
        <v>79.117682675270544</v>
      </c>
      <c r="AA105" s="45">
        <f>[4]节奏总纲!AA105</f>
        <v>78.107834848501398</v>
      </c>
      <c r="AC105" s="3">
        <v>102</v>
      </c>
      <c r="AD105" s="45">
        <f>[4]节奏总纲!AD105</f>
        <v>66.860924355137783</v>
      </c>
      <c r="AE105" s="45">
        <f>[4]节奏总纲!AE105</f>
        <v>68.797546679789647</v>
      </c>
      <c r="AF105" s="45">
        <f>[4]节奏总纲!AF105</f>
        <v>72.410272943837441</v>
      </c>
      <c r="AG105" s="45">
        <f>[4]节奏总纲!AG105</f>
        <v>77.073339256996462</v>
      </c>
      <c r="AH105" s="45">
        <f>[4]节奏总纲!AH105</f>
        <v>85.622291826749986</v>
      </c>
      <c r="AZ105" s="3">
        <v>102</v>
      </c>
      <c r="BA105" s="45">
        <f>[4]节奏总纲!BA105</f>
        <v>38.16277447896217</v>
      </c>
      <c r="BB105" s="45">
        <f>[4]节奏总纲!BB105</f>
        <v>39.655541494705105</v>
      </c>
      <c r="BC105" s="45">
        <f>[4]节奏总纲!BC105</f>
        <v>41.590303905372799</v>
      </c>
      <c r="BD105" s="45">
        <f>[4]节奏总纲!BD105</f>
        <v>44.326465623783335</v>
      </c>
      <c r="BE105" s="45">
        <f>[4]节奏总纲!BE105</f>
        <v>49.030333272797542</v>
      </c>
    </row>
    <row r="106" spans="6:57" x14ac:dyDescent="0.15">
      <c r="F106" s="45">
        <f>[4]节奏总纲!F106</f>
        <v>104</v>
      </c>
      <c r="G106" s="45">
        <f>[4]节奏总纲!G106</f>
        <v>1350.1761006314437</v>
      </c>
      <c r="N106" s="45">
        <f>[4]节奏总纲!N106</f>
        <v>113</v>
      </c>
      <c r="O106" s="3">
        <v>103</v>
      </c>
      <c r="P106" s="45">
        <f>[4]节奏总纲!P106</f>
        <v>1259.6918792651943</v>
      </c>
      <c r="Q106" s="45">
        <f>[4]节奏总纲!Q106</f>
        <v>1260.3217252048269</v>
      </c>
      <c r="R106" s="45">
        <f>[4]节奏总纲!R106</f>
        <v>1263.0930473392102</v>
      </c>
      <c r="S106" s="45">
        <f>[4]节奏总纲!S106</f>
        <v>1264.6046775943287</v>
      </c>
      <c r="T106" s="45">
        <f>[4]节奏总纲!T106</f>
        <v>1267.2500305407855</v>
      </c>
      <c r="V106" s="3">
        <v>103</v>
      </c>
      <c r="W106" s="45">
        <f>[4]节奏总纲!W106</f>
        <v>84.424763748231499</v>
      </c>
      <c r="X106" s="45">
        <f>[4]节奏总纲!X106</f>
        <v>84.46697613010565</v>
      </c>
      <c r="Y106" s="45">
        <f>[4]节奏总纲!Y106</f>
        <v>84.652710610351733</v>
      </c>
      <c r="Z106" s="45">
        <f>[4]节奏总纲!Z106</f>
        <v>84.166386769091332</v>
      </c>
      <c r="AA106" s="45">
        <f>[4]节奏总纲!AA106</f>
        <v>85.518945888479266</v>
      </c>
      <c r="AC106" s="3">
        <v>103</v>
      </c>
      <c r="AD106" s="45">
        <f>[4]节奏总纲!AD106</f>
        <v>67.004247194324648</v>
      </c>
      <c r="AE106" s="45">
        <f>[4]节奏总纲!AE106</f>
        <v>68.92215672273025</v>
      </c>
      <c r="AF106" s="45">
        <f>[4]节奏总纲!AF106</f>
        <v>72.552376598174618</v>
      </c>
      <c r="AG106" s="45">
        <f>[4]节奏总纲!AG106</f>
        <v>77.199706566395108</v>
      </c>
      <c r="AH106" s="45">
        <f>[4]节奏总纲!AH106</f>
        <v>85.698835001970892</v>
      </c>
      <c r="AZ106" s="3">
        <v>103</v>
      </c>
      <c r="BA106" s="45">
        <f>[4]节奏总纲!BA106</f>
        <v>38.225405005200088</v>
      </c>
      <c r="BB106" s="45">
        <f>[4]节奏总纲!BB106</f>
        <v>39.723082378096265</v>
      </c>
      <c r="BC106" s="45">
        <f>[4]节奏总纲!BC106</f>
        <v>41.657347597192377</v>
      </c>
      <c r="BD106" s="45">
        <f>[4]节奏总纲!BD106</f>
        <v>44.39110423954309</v>
      </c>
      <c r="BE106" s="45">
        <f>[4]节奏总纲!BE106</f>
        <v>49.09231260978715</v>
      </c>
    </row>
    <row r="107" spans="6:57" x14ac:dyDescent="0.15">
      <c r="F107" s="45">
        <f>[4]节奏总纲!F107</f>
        <v>105</v>
      </c>
      <c r="G107" s="45">
        <f>[4]节奏总纲!G107</f>
        <v>1447.1546878700494</v>
      </c>
      <c r="N107" s="45">
        <f>[4]节奏总纲!N107</f>
        <v>114</v>
      </c>
      <c r="O107" s="3">
        <v>104</v>
      </c>
      <c r="P107" s="45">
        <f>[4]节奏总纲!P107</f>
        <v>1350.1761006314437</v>
      </c>
      <c r="Q107" s="45">
        <f>[4]节奏总纲!Q107</f>
        <v>1350.8511886817594</v>
      </c>
      <c r="R107" s="45">
        <f>[4]节奏总纲!R107</f>
        <v>1353.8215761031483</v>
      </c>
      <c r="S107" s="45">
        <f>[4]节奏总纲!S107</f>
        <v>1355.4417874239064</v>
      </c>
      <c r="T107" s="45">
        <f>[4]节奏总纲!T107</f>
        <v>1358.2771572352324</v>
      </c>
      <c r="V107" s="3">
        <v>104</v>
      </c>
      <c r="W107" s="45">
        <f>[4]节奏总纲!W107</f>
        <v>90.484221366249358</v>
      </c>
      <c r="X107" s="45">
        <f>[4]节奏总纲!X107</f>
        <v>90.529463476932506</v>
      </c>
      <c r="Y107" s="45">
        <f>[4]节奏总纲!Y107</f>
        <v>90.728528763938129</v>
      </c>
      <c r="Z107" s="45">
        <f>[4]节奏总纲!Z107</f>
        <v>90.837109829577685</v>
      </c>
      <c r="AA107" s="45">
        <f>[4]节奏总纲!AA107</f>
        <v>91.027126694446906</v>
      </c>
      <c r="AC107" s="3">
        <v>104</v>
      </c>
      <c r="AD107" s="45">
        <f>[4]节奏总纲!AD107</f>
        <v>67.138256553625013</v>
      </c>
      <c r="AE107" s="45">
        <f>[4]节奏总纲!AE107</f>
        <v>69.06174906503081</v>
      </c>
      <c r="AF107" s="45">
        <f>[4]节奏总纲!AF107</f>
        <v>72.694480252511809</v>
      </c>
      <c r="AG107" s="45">
        <f>[4]节奏总纲!AG107</f>
        <v>77.326073875793739</v>
      </c>
      <c r="AH107" s="45">
        <f>[4]节奏总纲!AH107</f>
        <v>85.775378177191797</v>
      </c>
      <c r="AZ107" s="3">
        <v>104</v>
      </c>
      <c r="BA107" s="45">
        <f>[4]节奏总纲!BA107</f>
        <v>38.288035531438013</v>
      </c>
      <c r="BB107" s="45">
        <f>[4]节奏总纲!BB107</f>
        <v>39.790623261487418</v>
      </c>
      <c r="BC107" s="45">
        <f>[4]节奏总纲!BC107</f>
        <v>41.724391289011947</v>
      </c>
      <c r="BD107" s="45">
        <f>[4]节奏总纲!BD107</f>
        <v>44.455742855302844</v>
      </c>
      <c r="BE107" s="45">
        <f>[4]节奏总纲!BE107</f>
        <v>49.154291946776759</v>
      </c>
    </row>
    <row r="108" spans="6:57" x14ac:dyDescent="0.15">
      <c r="F108" s="45">
        <f>[4]节奏总纲!F108</f>
        <v>106</v>
      </c>
      <c r="G108" s="45">
        <f>[4]节奏总纲!G108</f>
        <v>1551.0937641066464</v>
      </c>
      <c r="N108" s="45">
        <f>[4]节奏总纲!N108</f>
        <v>115</v>
      </c>
      <c r="O108" s="3">
        <v>105</v>
      </c>
      <c r="P108" s="45">
        <f>[4]节奏总纲!P108</f>
        <v>1447.1546878700494</v>
      </c>
      <c r="Q108" s="45">
        <f>[4]节奏总纲!Q108</f>
        <v>1447.8782652139844</v>
      </c>
      <c r="R108" s="45">
        <f>[4]节奏总纲!R108</f>
        <v>1451.0620055272984</v>
      </c>
      <c r="S108" s="45">
        <f>[4]节奏总纲!S108</f>
        <v>1453.6668839654646</v>
      </c>
      <c r="T108" s="45">
        <f>[4]节奏总纲!T108</f>
        <v>1455.1140386533348</v>
      </c>
      <c r="V108" s="3">
        <v>105</v>
      </c>
      <c r="W108" s="45">
        <f>[4]节奏总纲!W108</f>
        <v>96.978587238605769</v>
      </c>
      <c r="X108" s="45">
        <f>[4]节奏总纲!X108</f>
        <v>97.02707653222501</v>
      </c>
      <c r="Y108" s="45">
        <f>[4]节奏总纲!Y108</f>
        <v>97.240429424150079</v>
      </c>
      <c r="Z108" s="45">
        <f>[4]节奏总纲!Z108</f>
        <v>98.225096541558287</v>
      </c>
      <c r="AA108" s="45">
        <f>[4]节奏总纲!AA108</f>
        <v>96.836881418102394</v>
      </c>
      <c r="AC108" s="3">
        <v>105</v>
      </c>
      <c r="AD108" s="45">
        <f>[4]节奏总纲!AD108</f>
        <v>67.272265912925377</v>
      </c>
      <c r="AE108" s="45">
        <f>[4]节奏总纲!AE108</f>
        <v>69.226279443273924</v>
      </c>
      <c r="AF108" s="45">
        <f>[4]节奏总纲!AF108</f>
        <v>72.836583906848986</v>
      </c>
      <c r="AG108" s="45">
        <f>[4]节奏总纲!AG108</f>
        <v>77.452441185192384</v>
      </c>
      <c r="AH108" s="45">
        <f>[4]节奏总纲!AH108</f>
        <v>85.851921352412703</v>
      </c>
      <c r="AZ108" s="3">
        <v>105</v>
      </c>
      <c r="BA108" s="45">
        <f>[4]节奏总纲!BA108</f>
        <v>38.35066605767593</v>
      </c>
      <c r="BB108" s="45">
        <f>[4]节奏总纲!BB108</f>
        <v>39.858164144878572</v>
      </c>
      <c r="BC108" s="45">
        <f>[4]节奏总纲!BC108</f>
        <v>41.791434980831518</v>
      </c>
      <c r="BD108" s="45">
        <f>[4]节奏总纲!BD108</f>
        <v>44.520381471062606</v>
      </c>
      <c r="BE108" s="45">
        <f>[4]节奏总纲!BE108</f>
        <v>49.216271283766375</v>
      </c>
    </row>
    <row r="109" spans="6:57" x14ac:dyDescent="0.15">
      <c r="F109" s="45">
        <f>[4]节奏总纲!F109</f>
        <v>107</v>
      </c>
      <c r="G109" s="45">
        <f>[4]节奏总纲!G109</f>
        <v>1662.4929077375689</v>
      </c>
      <c r="N109" s="45">
        <f>[4]节奏总纲!N109</f>
        <v>116</v>
      </c>
      <c r="O109" s="3">
        <v>106</v>
      </c>
      <c r="P109" s="45">
        <f>[4]节奏总纲!P109</f>
        <v>1551.0937641066464</v>
      </c>
      <c r="Q109" s="45">
        <f>[4]节奏总纲!Q109</f>
        <v>1551.8693109886997</v>
      </c>
      <c r="R109" s="45">
        <f>[4]节奏总纲!R109</f>
        <v>1555.2817172697341</v>
      </c>
      <c r="S109" s="45">
        <f>[4]节奏总纲!S109</f>
        <v>1557.763467292305</v>
      </c>
      <c r="T109" s="45">
        <f>[4]节奏总纲!T109</f>
        <v>1559.6247798092331</v>
      </c>
      <c r="V109" s="3">
        <v>106</v>
      </c>
      <c r="W109" s="45">
        <f>[4]节奏总纲!W109</f>
        <v>103.93907623659697</v>
      </c>
      <c r="X109" s="45">
        <f>[4]节奏总纲!X109</f>
        <v>103.9910457747153</v>
      </c>
      <c r="Y109" s="45">
        <f>[4]节奏总纲!Y109</f>
        <v>104.21971174243572</v>
      </c>
      <c r="Z109" s="45">
        <f>[4]节奏总纲!Z109</f>
        <v>104.09658332684035</v>
      </c>
      <c r="AA109" s="45">
        <f>[4]节奏总纲!AA109</f>
        <v>104.51074115589836</v>
      </c>
      <c r="AC109" s="3">
        <v>106</v>
      </c>
      <c r="AD109" s="45">
        <f>[4]节奏总纲!AD109</f>
        <v>67.406275272225741</v>
      </c>
      <c r="AE109" s="45">
        <f>[4]节奏总纲!AE109</f>
        <v>69.390809821517038</v>
      </c>
      <c r="AF109" s="45">
        <f>[4]节奏总纲!AF109</f>
        <v>72.978687561186177</v>
      </c>
      <c r="AG109" s="45">
        <f>[4]节奏总纲!AG109</f>
        <v>77.57880849459103</v>
      </c>
      <c r="AH109" s="45">
        <f>[4]节奏总纲!AH109</f>
        <v>85.928464527633622</v>
      </c>
      <c r="AZ109" s="3">
        <v>106</v>
      </c>
      <c r="BA109" s="45">
        <f>[4]节奏总纲!BA109</f>
        <v>38.413296583913848</v>
      </c>
      <c r="BB109" s="45">
        <f>[4]节奏总纲!BB109</f>
        <v>39.925705028269732</v>
      </c>
      <c r="BC109" s="45">
        <f>[4]节奏总纲!BC109</f>
        <v>41.858478672651096</v>
      </c>
      <c r="BD109" s="45">
        <f>[4]节奏总纲!BD109</f>
        <v>44.585020086822361</v>
      </c>
      <c r="BE109" s="45">
        <f>[4]节奏总纲!BE109</f>
        <v>49.278250620755983</v>
      </c>
    </row>
    <row r="110" spans="6:57" x14ac:dyDescent="0.15">
      <c r="F110" s="45">
        <f>[4]节奏总纲!F110</f>
        <v>108</v>
      </c>
      <c r="G110" s="45">
        <f>[4]节奏总纲!G110</f>
        <v>1781.8875536304624</v>
      </c>
      <c r="N110" s="45">
        <f>[4]节奏总纲!N110</f>
        <v>117</v>
      </c>
      <c r="O110" s="3">
        <v>107</v>
      </c>
      <c r="P110" s="45">
        <f>[4]节奏总纲!P110</f>
        <v>1662.4929077375689</v>
      </c>
      <c r="Q110" s="45">
        <f>[4]节奏总纲!Q110</f>
        <v>1663.3241541914376</v>
      </c>
      <c r="R110" s="45">
        <f>[4]节奏总纲!R110</f>
        <v>1666.9816385884601</v>
      </c>
      <c r="S110" s="45">
        <f>[4]节奏总纲!S110</f>
        <v>1669.3091286592928</v>
      </c>
      <c r="T110" s="45">
        <f>[4]节奏总纲!T110</f>
        <v>1671.6366187301255</v>
      </c>
      <c r="V110" s="3">
        <v>107</v>
      </c>
      <c r="W110" s="45">
        <f>[4]节奏总纲!W110</f>
        <v>111.39914363092248</v>
      </c>
      <c r="X110" s="45">
        <f>[4]节奏总纲!X110</f>
        <v>111.45484320273795</v>
      </c>
      <c r="Y110" s="45">
        <f>[4]节奏总纲!Y110</f>
        <v>111.69992131872596</v>
      </c>
      <c r="Z110" s="45">
        <f>[4]节奏总纲!Z110</f>
        <v>111.54566136698782</v>
      </c>
      <c r="AA110" s="45">
        <f>[4]节奏总纲!AA110</f>
        <v>112.01183892089239</v>
      </c>
      <c r="AC110" s="3">
        <v>107</v>
      </c>
      <c r="AD110" s="45">
        <f>[4]节奏总纲!AD110</f>
        <v>67.540284631526106</v>
      </c>
      <c r="AE110" s="45">
        <f>[4]节奏总纲!AE110</f>
        <v>69.555340199760153</v>
      </c>
      <c r="AF110" s="45">
        <f>[4]节奏总纲!AF110</f>
        <v>73.070153049618085</v>
      </c>
      <c r="AG110" s="45">
        <f>[4]节奏总纲!AG110</f>
        <v>77.705175803989661</v>
      </c>
      <c r="AH110" s="45">
        <f>[4]节奏总纲!AH110</f>
        <v>86.002182696447406</v>
      </c>
      <c r="AZ110" s="3">
        <v>107</v>
      </c>
      <c r="BA110" s="45">
        <f>[4]节奏总纲!BA110</f>
        <v>38.475927110151773</v>
      </c>
      <c r="BB110" s="45">
        <f>[4]节奏总纲!BB110</f>
        <v>39.993245911660885</v>
      </c>
      <c r="BC110" s="45">
        <f>[4]节奏总纲!BC110</f>
        <v>41.925522364470666</v>
      </c>
      <c r="BD110" s="45">
        <f>[4]节奏总纲!BD110</f>
        <v>44.649658702582116</v>
      </c>
      <c r="BE110" s="45">
        <f>[4]节奏总纲!BE110</f>
        <v>49.340229957745592</v>
      </c>
    </row>
    <row r="111" spans="6:57" x14ac:dyDescent="0.15">
      <c r="F111" s="45">
        <f>[4]节奏总纲!F111</f>
        <v>109</v>
      </c>
      <c r="G111" s="45">
        <f>[4]节奏总纲!G111</f>
        <v>1909.8515666673818</v>
      </c>
      <c r="N111" s="45">
        <f>[4]节奏总纲!N111</f>
        <v>118</v>
      </c>
      <c r="O111" s="3">
        <v>108</v>
      </c>
      <c r="P111" s="45">
        <f>[4]节奏总纲!P111</f>
        <v>1781.8875536304624</v>
      </c>
      <c r="Q111" s="45">
        <f>[4]节奏总纲!Q111</f>
        <v>1782.7784974072777</v>
      </c>
      <c r="R111" s="45">
        <f>[4]节奏总纲!R111</f>
        <v>1786.6986500252644</v>
      </c>
      <c r="S111" s="45">
        <f>[4]节奏总纲!S111</f>
        <v>1789.1932926003474</v>
      </c>
      <c r="T111" s="45">
        <f>[4]节奏总纲!T111</f>
        <v>1790.7969913986146</v>
      </c>
      <c r="V111" s="3">
        <v>108</v>
      </c>
      <c r="W111" s="45">
        <f>[4]节奏总纲!W111</f>
        <v>119.39464589289355</v>
      </c>
      <c r="X111" s="45">
        <f>[4]节奏总纲!X111</f>
        <v>119.45434321584003</v>
      </c>
      <c r="Y111" s="45">
        <f>[4]节奏总纲!Y111</f>
        <v>119.71701143680434</v>
      </c>
      <c r="Z111" s="45">
        <f>[4]节奏总纲!Z111</f>
        <v>119.88416394105457</v>
      </c>
      <c r="AA111" s="45">
        <f>[4]节奏总纲!AA111</f>
        <v>119.16037266848912</v>
      </c>
      <c r="AC111" s="3">
        <v>108</v>
      </c>
      <c r="AD111" s="45">
        <f>[4]节奏总纲!AD111</f>
        <v>67.674293990826456</v>
      </c>
      <c r="AE111" s="45">
        <f>[4]节奏总纲!AE111</f>
        <v>69.719870578003267</v>
      </c>
      <c r="AF111" s="45">
        <f>[4]节奏总纲!AF111</f>
        <v>73.152683924652607</v>
      </c>
      <c r="AG111" s="45">
        <f>[4]节奏总纲!AG111</f>
        <v>77.831543113388307</v>
      </c>
      <c r="AH111" s="45">
        <f>[4]节奏总纲!AH111</f>
        <v>86.0355454021593</v>
      </c>
      <c r="AZ111" s="3">
        <v>108</v>
      </c>
      <c r="BA111" s="45">
        <f>[4]节奏总纲!BA111</f>
        <v>38.53855763638969</v>
      </c>
      <c r="BB111" s="45">
        <f>[4]节奏总纲!BB111</f>
        <v>40.052446592012309</v>
      </c>
      <c r="BC111" s="45">
        <f>[4]节奏总纲!BC111</f>
        <v>41.992566056290244</v>
      </c>
      <c r="BD111" s="45">
        <f>[4]节奏总纲!BD111</f>
        <v>44.71429731834187</v>
      </c>
      <c r="BE111" s="45">
        <f>[4]节奏总纲!BE111</f>
        <v>49.402209294735208</v>
      </c>
    </row>
    <row r="112" spans="6:57" x14ac:dyDescent="0.15">
      <c r="F112" s="45">
        <f>[4]节奏总纲!F112</f>
        <v>110</v>
      </c>
      <c r="G112" s="45">
        <f>[4]节奏总纲!G112</f>
        <v>2047</v>
      </c>
      <c r="N112" s="45">
        <f>[4]节奏总纲!N112</f>
        <v>119</v>
      </c>
      <c r="O112" s="3">
        <v>109</v>
      </c>
      <c r="P112" s="45">
        <f>[4]节奏总纲!P112</f>
        <v>1909.8515666673818</v>
      </c>
      <c r="Q112" s="45">
        <f>[4]节奏总纲!Q112</f>
        <v>1910.8064924507155</v>
      </c>
      <c r="R112" s="45">
        <f>[4]节奏总纲!R112</f>
        <v>1915.0081658973836</v>
      </c>
      <c r="S112" s="45">
        <f>[4]节奏总纲!S112</f>
        <v>1917.2999877773846</v>
      </c>
      <c r="T112" s="45">
        <f>[4]节奏总纲!T112</f>
        <v>1918.445898717385</v>
      </c>
      <c r="V112" s="3">
        <v>109</v>
      </c>
      <c r="W112" s="45">
        <f>[4]节奏总纲!W112</f>
        <v>127.96401303691937</v>
      </c>
      <c r="X112" s="45">
        <f>[4]节奏总纲!X112</f>
        <v>128.02799504343784</v>
      </c>
      <c r="Y112" s="45">
        <f>[4]节奏总纲!Y112</f>
        <v>128.30951587211916</v>
      </c>
      <c r="Z112" s="45">
        <f>[4]节奏总纲!Z112</f>
        <v>128.10669517703718</v>
      </c>
      <c r="AA112" s="45">
        <f>[4]节奏总纲!AA112</f>
        <v>127.6489073187704</v>
      </c>
      <c r="AC112" s="3">
        <v>109</v>
      </c>
      <c r="AD112" s="45">
        <f>[4]节奏总纲!AD112</f>
        <v>67.80830335012682</v>
      </c>
      <c r="AE112" s="45">
        <f>[4]节奏总纲!AE112</f>
        <v>69.884400956246381</v>
      </c>
      <c r="AF112" s="45">
        <f>[4]节奏总纲!AF112</f>
        <v>73.235214799687142</v>
      </c>
      <c r="AG112" s="45">
        <f>[4]节奏总纲!AG112</f>
        <v>77.957910422786938</v>
      </c>
      <c r="AH112" s="45">
        <f>[4]节奏总纲!AH112</f>
        <v>86.068908107871181</v>
      </c>
      <c r="AZ112" s="3">
        <v>109</v>
      </c>
      <c r="BA112" s="45">
        <f>[4]节奏总纲!BA112</f>
        <v>38.601188162627608</v>
      </c>
      <c r="BB112" s="45">
        <f>[4]节奏总纲!BB112</f>
        <v>40.110720583137102</v>
      </c>
      <c r="BC112" s="45">
        <f>[4]节奏总纲!BC112</f>
        <v>42.051439554347354</v>
      </c>
      <c r="BD112" s="45">
        <f>[4]节奏总纲!BD112</f>
        <v>44.778935934101632</v>
      </c>
      <c r="BE112" s="45">
        <f>[4]节奏总纲!BE112</f>
        <v>49.464188631724817</v>
      </c>
    </row>
    <row r="113" spans="6:57" x14ac:dyDescent="0.15">
      <c r="F113" s="45">
        <f>[4]节奏总纲!F113</f>
        <v>111</v>
      </c>
      <c r="G113" s="45">
        <f>[4]节奏总纲!G113</f>
        <v>2193.9920512743265</v>
      </c>
      <c r="N113" s="45">
        <f>[4]节奏总纲!N113</f>
        <v>120</v>
      </c>
      <c r="O113" s="3">
        <v>110</v>
      </c>
      <c r="P113" s="45">
        <f>[4]节奏总纲!P113</f>
        <v>2047</v>
      </c>
      <c r="Q113" s="45">
        <f>[4]节奏总纲!Q113</f>
        <v>2048.0234999999998</v>
      </c>
      <c r="R113" s="45">
        <f>[4]节奏总纲!R113</f>
        <v>2052.5268999999998</v>
      </c>
      <c r="S113" s="45">
        <f>[4]节奏总纲!S113</f>
        <v>2054.5738999999999</v>
      </c>
      <c r="T113" s="45">
        <f>[4]节奏总纲!T113</f>
        <v>2056.2114999999999</v>
      </c>
      <c r="V113" s="3">
        <v>110</v>
      </c>
      <c r="W113" s="45">
        <f>[4]节奏总纲!W113</f>
        <v>137.1484333326182</v>
      </c>
      <c r="X113" s="45">
        <f>[4]节奏总纲!X113</f>
        <v>137.21700754928429</v>
      </c>
      <c r="Y113" s="45">
        <f>[4]节奏总纲!Y113</f>
        <v>137.51873410261624</v>
      </c>
      <c r="Z113" s="45">
        <f>[4]节奏总纲!Z113</f>
        <v>137.27391222261531</v>
      </c>
      <c r="AA113" s="45">
        <f>[4]节奏总纲!AA113</f>
        <v>137.76560128261485</v>
      </c>
      <c r="AC113" s="3">
        <v>110</v>
      </c>
      <c r="AD113" s="45">
        <f>[4]节奏总纲!AD113</f>
        <v>67.942312709427185</v>
      </c>
      <c r="AE113" s="45">
        <f>[4]节奏总纲!AE113</f>
        <v>70.049663848700831</v>
      </c>
      <c r="AF113" s="45">
        <f>[4]节奏总纲!AF113</f>
        <v>73.317745674721664</v>
      </c>
      <c r="AG113" s="45">
        <f>[4]节奏总纲!AG113</f>
        <v>78.059861209564104</v>
      </c>
      <c r="AH113" s="45">
        <f>[4]节奏总纲!AH113</f>
        <v>86.102270813583075</v>
      </c>
      <c r="AZ113" s="3">
        <v>110</v>
      </c>
      <c r="BA113" s="45">
        <f>[4]节奏总纲!BA113</f>
        <v>38.663818688865533</v>
      </c>
      <c r="BB113" s="45">
        <f>[4]节奏总纲!BB113</f>
        <v>40.168994574261895</v>
      </c>
      <c r="BC113" s="45">
        <f>[4]节奏总纲!BC113</f>
        <v>42.109294145892463</v>
      </c>
      <c r="BD113" s="45">
        <f>[4]节奏总纲!BD113</f>
        <v>44.843574549861387</v>
      </c>
      <c r="BE113" s="45">
        <f>[4]节奏总纲!BE113</f>
        <v>49.526167968714425</v>
      </c>
    </row>
    <row r="114" spans="6:57" x14ac:dyDescent="0.15">
      <c r="F114" s="45">
        <f>[4]节奏总纲!F114</f>
        <v>112</v>
      </c>
      <c r="G114" s="45">
        <f>[4]节奏总纲!G114</f>
        <v>2351.5342310339256</v>
      </c>
      <c r="AC114" s="3">
        <v>111</v>
      </c>
      <c r="AD114" s="45">
        <f>[4]节奏总纲!AD114</f>
        <v>68.071211008105138</v>
      </c>
      <c r="AE114" s="45">
        <f>[4]节奏总纲!AE114</f>
        <v>70.216657287506607</v>
      </c>
      <c r="AF114" s="45">
        <f>[4]节奏总纲!AF114</f>
        <v>73.4002765497562</v>
      </c>
      <c r="AG114" s="45">
        <f>[4]节奏总纲!AG114</f>
        <v>78.149618014757991</v>
      </c>
      <c r="AH114" s="45">
        <f>[4]节奏总纲!AH114</f>
        <v>86.135633519294956</v>
      </c>
      <c r="AZ114" s="3">
        <v>111</v>
      </c>
      <c r="BA114" s="45">
        <f>[4]节奏总纲!BA114</f>
        <v>38.72644921510345</v>
      </c>
      <c r="BB114" s="45">
        <f>[4]节奏总纲!BB114</f>
        <v>40.227268565386687</v>
      </c>
      <c r="BC114" s="45">
        <f>[4]节奏总纲!BC114</f>
        <v>42.167148737437572</v>
      </c>
      <c r="BD114" s="45">
        <f>[4]节奏总纲!BD114</f>
        <v>44.908213165621142</v>
      </c>
      <c r="BE114" s="45">
        <f>[4]节奏总纲!BE114</f>
        <v>49.588147305704041</v>
      </c>
    </row>
    <row r="115" spans="6:57" x14ac:dyDescent="0.15">
      <c r="F115" s="45">
        <f>[4]节奏总纲!F115</f>
        <v>113</v>
      </c>
      <c r="G115" s="45">
        <f>[4]节奏总纲!G115</f>
        <v>2520.3837585303886</v>
      </c>
      <c r="AC115" s="3">
        <v>112</v>
      </c>
      <c r="AD115" s="45">
        <f>[4]节奏总纲!AD115</f>
        <v>68.196246161507091</v>
      </c>
      <c r="AE115" s="45">
        <f>[4]节奏总纲!AE115</f>
        <v>70.383650726312382</v>
      </c>
      <c r="AF115" s="45">
        <f>[4]节奏总纲!AF115</f>
        <v>73.482807424790721</v>
      </c>
      <c r="AG115" s="45">
        <f>[4]节奏总纲!AG115</f>
        <v>78.239374819951877</v>
      </c>
      <c r="AH115" s="45">
        <f>[4]节奏总纲!AH115</f>
        <v>86.16899622500685</v>
      </c>
      <c r="AZ115" s="3">
        <v>112</v>
      </c>
      <c r="BA115" s="45">
        <f>[4]节奏总纲!BA115</f>
        <v>38.789079741341368</v>
      </c>
      <c r="BB115" s="45">
        <f>[4]节奏总纲!BB115</f>
        <v>40.28554255651148</v>
      </c>
      <c r="BC115" s="45">
        <f>[4]节奏总纲!BC115</f>
        <v>42.225003328982673</v>
      </c>
      <c r="BD115" s="45">
        <f>[4]节奏总纲!BD115</f>
        <v>44.972851781380903</v>
      </c>
      <c r="BE115" s="45">
        <f>[4]节奏总纲!BE115</f>
        <v>49.65012664269365</v>
      </c>
    </row>
    <row r="116" spans="6:57" x14ac:dyDescent="0.15">
      <c r="F116" s="45">
        <f>[4]节奏总纲!F116</f>
        <v>114</v>
      </c>
      <c r="G116" s="45">
        <f>[4]节奏总纲!G116</f>
        <v>2701.3522012628878</v>
      </c>
      <c r="AC116" s="3">
        <v>113</v>
      </c>
      <c r="AD116" s="45">
        <f>[4]节奏总纲!AD116</f>
        <v>68.321281314909029</v>
      </c>
      <c r="AE116" s="45">
        <f>[4]节奏总纲!AE116</f>
        <v>70.550644165118158</v>
      </c>
      <c r="AF116" s="45">
        <f>[4]节奏总纲!AF116</f>
        <v>73.565338299825243</v>
      </c>
      <c r="AG116" s="45">
        <f>[4]节奏总纲!AG116</f>
        <v>78.329131625145749</v>
      </c>
      <c r="AH116" s="45">
        <f>[4]节奏总纲!AH116</f>
        <v>86.202358930718731</v>
      </c>
      <c r="AZ116" s="3">
        <v>113</v>
      </c>
      <c r="BA116" s="45">
        <f>[4]节奏总纲!BA116</f>
        <v>38.851710267579293</v>
      </c>
      <c r="BB116" s="45">
        <f>[4]节奏总纲!BB116</f>
        <v>40.343816547636273</v>
      </c>
      <c r="BC116" s="45">
        <f>[4]节奏总纲!BC116</f>
        <v>42.282857920527782</v>
      </c>
      <c r="BD116" s="45">
        <f>[4]节奏总纲!BD116</f>
        <v>45.032359480672049</v>
      </c>
      <c r="BE116" s="45">
        <f>[4]节奏总纲!BE116</f>
        <v>49.712105979683258</v>
      </c>
    </row>
    <row r="117" spans="6:57" x14ac:dyDescent="0.15">
      <c r="F117" s="45">
        <f>[4]节奏总纲!F117</f>
        <v>115</v>
      </c>
      <c r="G117" s="45">
        <f>[4]节奏总纲!G117</f>
        <v>2895.3093757400989</v>
      </c>
      <c r="AC117" s="3">
        <v>114</v>
      </c>
      <c r="AD117" s="45">
        <f>[4]节奏总纲!AD117</f>
        <v>68.446316468310982</v>
      </c>
      <c r="AE117" s="45">
        <f>[4]节奏总纲!AE117</f>
        <v>70.717637603923933</v>
      </c>
      <c r="AF117" s="45">
        <f>[4]节奏总纲!AF117</f>
        <v>73.647869174859778</v>
      </c>
      <c r="AG117" s="45">
        <f>[4]节奏总纲!AG117</f>
        <v>78.418888430339635</v>
      </c>
      <c r="AH117" s="45">
        <f>[4]节奏总纲!AH117</f>
        <v>86.235721636430611</v>
      </c>
      <c r="AZ117" s="3">
        <v>114</v>
      </c>
      <c r="BA117" s="45">
        <f>[4]节奏总纲!BA117</f>
        <v>38.91434079381721</v>
      </c>
      <c r="BB117" s="45">
        <f>[4]节奏总纲!BB117</f>
        <v>40.402090538761065</v>
      </c>
      <c r="BC117" s="45">
        <f>[4]节奏总纲!BC117</f>
        <v>42.340712512072891</v>
      </c>
      <c r="BD117" s="45">
        <f>[4]节奏总纲!BD117</f>
        <v>45.088151688727308</v>
      </c>
      <c r="BE117" s="45">
        <f>[4]节奏总纲!BE117</f>
        <v>49.774085316672867</v>
      </c>
    </row>
    <row r="118" spans="6:57" x14ac:dyDescent="0.15">
      <c r="F118" s="45">
        <f>[4]节奏总纲!F118</f>
        <v>116</v>
      </c>
      <c r="G118" s="45">
        <f>[4]节奏总纲!G118</f>
        <v>3103.1875282132928</v>
      </c>
      <c r="AC118" s="3">
        <v>115</v>
      </c>
      <c r="AD118" s="45">
        <f>[4]节奏总纲!AD118</f>
        <v>68.571351621712935</v>
      </c>
      <c r="AE118" s="45">
        <f>[4]节奏总纲!AE118</f>
        <v>70.884631042729708</v>
      </c>
      <c r="AF118" s="45">
        <f>[4]节奏总纲!AF118</f>
        <v>73.7304000498943</v>
      </c>
      <c r="AG118" s="45">
        <f>[4]节奏总纲!AG118</f>
        <v>78.508645235533521</v>
      </c>
      <c r="AH118" s="45">
        <f>[4]节奏总纲!AH118</f>
        <v>86.269084342142506</v>
      </c>
      <c r="AZ118" s="3">
        <v>115</v>
      </c>
      <c r="BA118" s="45">
        <f>[4]节奏总纲!BA118</f>
        <v>38.976971320055128</v>
      </c>
      <c r="BB118" s="45">
        <f>[4]节奏总纲!BB118</f>
        <v>40.460364529885858</v>
      </c>
      <c r="BC118" s="45">
        <f>[4]节奏总纲!BC118</f>
        <v>42.398567103617999</v>
      </c>
      <c r="BD118" s="45">
        <f>[4]节奏总纲!BD118</f>
        <v>45.143943896782567</v>
      </c>
      <c r="BE118" s="45">
        <f>[4]节奏总纲!BE118</f>
        <v>49.836064653662483</v>
      </c>
    </row>
    <row r="119" spans="6:57" x14ac:dyDescent="0.15">
      <c r="F119" s="45">
        <f>[4]节奏总纲!F119</f>
        <v>117</v>
      </c>
      <c r="G119" s="45">
        <f>[4]节奏总纲!G119</f>
        <v>3325.985815475135</v>
      </c>
      <c r="AC119" s="3">
        <v>116</v>
      </c>
      <c r="AD119" s="45">
        <f>[4]节奏总纲!AD119</f>
        <v>68.696386775114874</v>
      </c>
      <c r="AE119" s="45">
        <f>[4]节奏总纲!AE119</f>
        <v>71.036958645336867</v>
      </c>
      <c r="AF119" s="45">
        <f>[4]节奏总纲!AF119</f>
        <v>73.812930924928835</v>
      </c>
      <c r="AG119" s="45">
        <f>[4]节奏总纲!AG119</f>
        <v>78.598402040727407</v>
      </c>
      <c r="AH119" s="45">
        <f>[4]节奏总纲!AH119</f>
        <v>86.302447047854386</v>
      </c>
      <c r="AZ119" s="3">
        <v>116</v>
      </c>
      <c r="BA119" s="45">
        <f>[4]节奏总纲!BA119</f>
        <v>39.034165367506482</v>
      </c>
      <c r="BB119" s="45">
        <f>[4]节奏总纲!BB119</f>
        <v>40.518638521010644</v>
      </c>
      <c r="BC119" s="45">
        <f>[4]节奏总纲!BC119</f>
        <v>42.456421695163108</v>
      </c>
      <c r="BD119" s="45">
        <f>[4]节奏总纲!BD119</f>
        <v>45.199736104837825</v>
      </c>
      <c r="BE119" s="45">
        <f>[4]节奏总纲!BE119</f>
        <v>49.898043990652091</v>
      </c>
    </row>
    <row r="120" spans="6:57" x14ac:dyDescent="0.15">
      <c r="F120" s="45">
        <f>[4]节奏总纲!F120</f>
        <v>118</v>
      </c>
      <c r="G120" s="45">
        <f>[4]节奏总纲!G120</f>
        <v>3564.7751072609281</v>
      </c>
      <c r="AC120" s="3">
        <v>117</v>
      </c>
      <c r="AD120" s="45">
        <f>[4]节奏总纲!AD120</f>
        <v>68.821421928516827</v>
      </c>
      <c r="AE120" s="45">
        <f>[4]节奏总纲!AE120</f>
        <v>71.156511444606437</v>
      </c>
      <c r="AF120" s="45">
        <f>[4]节奏总纲!AF120</f>
        <v>73.895461799963357</v>
      </c>
      <c r="AG120" s="45">
        <f>[4]节奏总纲!AG120</f>
        <v>78.688158845921294</v>
      </c>
      <c r="AH120" s="45">
        <f>[4]节奏总纲!AH120</f>
        <v>86.335809753566281</v>
      </c>
      <c r="AZ120" s="3">
        <v>117</v>
      </c>
      <c r="BA120" s="45">
        <f>[4]节奏总纲!BA120</f>
        <v>39.088198074219406</v>
      </c>
      <c r="BB120" s="45">
        <f>[4]节奏总纲!BB120</f>
        <v>40.576912512135436</v>
      </c>
      <c r="BC120" s="45">
        <f>[4]节奏总纲!BC120</f>
        <v>42.51427628670821</v>
      </c>
      <c r="BD120" s="45">
        <f>[4]节奏总纲!BD120</f>
        <v>45.255528312893091</v>
      </c>
      <c r="BE120" s="45">
        <f>[4]节奏总纲!BE120</f>
        <v>49.9600233276417</v>
      </c>
    </row>
    <row r="121" spans="6:57" x14ac:dyDescent="0.15">
      <c r="F121" s="45">
        <f>[4]节奏总纲!F121</f>
        <v>119</v>
      </c>
      <c r="G121" s="45">
        <f>[4]节奏总纲!G121</f>
        <v>3820.7031333347636</v>
      </c>
      <c r="AC121" s="3">
        <v>118</v>
      </c>
      <c r="AD121" s="45">
        <f>[4]节奏总纲!AD121</f>
        <v>68.946457081918766</v>
      </c>
      <c r="AE121" s="45">
        <f>[4]节奏总纲!AE121</f>
        <v>71.276064243876007</v>
      </c>
      <c r="AF121" s="45">
        <f>[4]节奏总纲!AF121</f>
        <v>73.977992674997893</v>
      </c>
      <c r="AG121" s="45">
        <f>[4]节奏总纲!AG121</f>
        <v>78.77791565111518</v>
      </c>
      <c r="AH121" s="45">
        <f>[4]节奏总纲!AH121</f>
        <v>86.369172459278161</v>
      </c>
      <c r="AZ121" s="3">
        <v>118</v>
      </c>
      <c r="BA121" s="45">
        <f>[4]节奏总纲!BA121</f>
        <v>39.14223078093233</v>
      </c>
      <c r="BB121" s="45">
        <f>[4]节奏总纲!BB121</f>
        <v>40.635186503260229</v>
      </c>
      <c r="BC121" s="45">
        <f>[4]节奏总纲!BC121</f>
        <v>42.572130878253319</v>
      </c>
      <c r="BD121" s="45">
        <f>[4]节奏总纲!BD121</f>
        <v>45.31132052094835</v>
      </c>
      <c r="BE121" s="45">
        <f>[4]节奏总纲!BE121</f>
        <v>50</v>
      </c>
    </row>
    <row r="122" spans="6:57" x14ac:dyDescent="0.15">
      <c r="F122" s="45">
        <f>[4]节奏总纲!F122</f>
        <v>120</v>
      </c>
      <c r="G122" s="45">
        <f>[4]节奏总纲!G122</f>
        <v>4095</v>
      </c>
      <c r="AC122" s="3">
        <v>119</v>
      </c>
      <c r="AD122" s="45">
        <f>[4]节奏总纲!AD122</f>
        <v>69.066704614192943</v>
      </c>
      <c r="AE122" s="45">
        <f>[4]节奏总纲!AE122</f>
        <v>71.395617043145577</v>
      </c>
      <c r="AF122" s="45">
        <f>[4]节奏总纲!AF122</f>
        <v>74.063618128836765</v>
      </c>
      <c r="AG122" s="45">
        <f>[4]节奏总纲!AG122</f>
        <v>78.867672456309052</v>
      </c>
      <c r="AH122" s="45">
        <f>[4]节奏总纲!AH122</f>
        <v>86.402535164990056</v>
      </c>
      <c r="AZ122" s="3">
        <v>119</v>
      </c>
      <c r="BA122" s="45">
        <f>[4]节奏总纲!BA122</f>
        <v>39.196263487645254</v>
      </c>
      <c r="BB122" s="45">
        <f>[4]节奏总纲!BB122</f>
        <v>40.693460494385022</v>
      </c>
      <c r="BC122" s="45">
        <f>[4]节奏总纲!BC122</f>
        <v>42.629985469798427</v>
      </c>
      <c r="BD122" s="45">
        <f>[4]节奏总纲!BD122</f>
        <v>45.367112729003608</v>
      </c>
      <c r="BE122" s="45">
        <f>[4]节奏总纲!BE122</f>
        <v>50</v>
      </c>
    </row>
    <row r="123" spans="6:57" x14ac:dyDescent="0.15">
      <c r="F123" s="45">
        <f>[4]节奏总纲!F123</f>
        <v>121</v>
      </c>
      <c r="G123" s="45">
        <f>[4]节奏总纲!G123</f>
        <v>4388.9841025486576</v>
      </c>
      <c r="AC123" s="3">
        <v>120</v>
      </c>
      <c r="AD123" s="45">
        <f>[4]节奏总纲!AD123</f>
        <v>69.18336653741882</v>
      </c>
      <c r="AE123" s="45">
        <f>[4]节奏总纲!AE123</f>
        <v>71.515169842415148</v>
      </c>
      <c r="AF123" s="45">
        <f>[4]节奏总纲!AF123</f>
        <v>74.150368820726882</v>
      </c>
      <c r="AG123" s="45">
        <f>[4]节奏总纲!AG123</f>
        <v>78.957429261502938</v>
      </c>
      <c r="AH123" s="45">
        <f>[4]节奏总纲!AH123</f>
        <v>86.435897870701936</v>
      </c>
      <c r="AZ123" s="3">
        <v>120</v>
      </c>
      <c r="BA123" s="45">
        <f>[4]节奏总纲!BA123</f>
        <v>39.250296194358178</v>
      </c>
      <c r="BB123" s="45">
        <f>[4]节奏总纲!BB123</f>
        <v>40.751734485509814</v>
      </c>
      <c r="BC123" s="45">
        <f>[4]节奏总纲!BC123</f>
        <v>42.687840061343536</v>
      </c>
      <c r="BD123" s="45">
        <f>[4]节奏总纲!BD123</f>
        <v>45.422904937058867</v>
      </c>
      <c r="BE123" s="45">
        <f>[4]节奏总纲!BE123</f>
        <v>50</v>
      </c>
    </row>
    <row r="124" spans="6:57" x14ac:dyDescent="0.15">
      <c r="F124" s="45">
        <f>[4]节奏总纲!F124</f>
        <v>122</v>
      </c>
      <c r="G124" s="45">
        <f>[4]节奏总纲!G124</f>
        <v>4704.0684620678521</v>
      </c>
      <c r="AC124" s="3">
        <v>121</v>
      </c>
      <c r="AD124" s="45">
        <f>[4]节奏总纲!AD124</f>
        <v>69.300028460644711</v>
      </c>
      <c r="AE124" s="45">
        <f>[4]节奏总纲!AE124</f>
        <v>71.634722641684732</v>
      </c>
      <c r="AF124" s="45">
        <f>[4]节奏总纲!AF124</f>
        <v>74.237119512616999</v>
      </c>
      <c r="AG124" s="45">
        <f>[4]节奏总纲!AG124</f>
        <v>79.047336926373603</v>
      </c>
      <c r="AH124" s="45">
        <f>[4]节奏总纲!AH124</f>
        <v>86.469260576413831</v>
      </c>
      <c r="AZ124" s="3">
        <v>121</v>
      </c>
      <c r="BA124" s="45">
        <f>[4]节奏总纲!BA124</f>
        <v>39.304328901071102</v>
      </c>
      <c r="BB124" s="45">
        <f>[4]节奏总纲!BB124</f>
        <v>40.810008476634607</v>
      </c>
      <c r="BC124" s="45">
        <f>[4]节奏总纲!BC124</f>
        <v>42.745694652888645</v>
      </c>
      <c r="BD124" s="45">
        <f>[4]节奏总纲!BD124</f>
        <v>45.478697145114126</v>
      </c>
      <c r="BE124" s="45">
        <f>[4]节奏总纲!BE124</f>
        <v>50</v>
      </c>
    </row>
    <row r="125" spans="6:57" x14ac:dyDescent="0.15">
      <c r="F125" s="45">
        <f>[4]节奏总纲!F125</f>
        <v>123</v>
      </c>
      <c r="G125" s="45">
        <f>[4]节奏总纲!G125</f>
        <v>5041.7675170607781</v>
      </c>
      <c r="AC125" s="3">
        <v>122</v>
      </c>
      <c r="AD125" s="45">
        <f>[4]节奏总纲!AD125</f>
        <v>69.416690383870588</v>
      </c>
      <c r="AE125" s="45">
        <f>[4]节奏总纲!AE125</f>
        <v>71.754275440954302</v>
      </c>
      <c r="AF125" s="45">
        <f>[4]节奏总纲!AF125</f>
        <v>74.323870204507116</v>
      </c>
      <c r="AG125" s="45">
        <f>[4]节奏总纲!AG125</f>
        <v>79.137380695147357</v>
      </c>
      <c r="AH125" s="45">
        <f>[4]节奏总纲!AH125</f>
        <v>86.502623282125711</v>
      </c>
      <c r="AZ125" s="3">
        <v>122</v>
      </c>
      <c r="BA125" s="45">
        <f>[4]节奏总纲!BA125</f>
        <v>39.358361607784026</v>
      </c>
      <c r="BB125" s="45">
        <f>[4]节奏总纲!BB125</f>
        <v>40.8682824677594</v>
      </c>
      <c r="BC125" s="45">
        <f>[4]节奏总纲!BC125</f>
        <v>42.803549244433754</v>
      </c>
      <c r="BD125" s="45">
        <f>[4]节奏总纲!BD125</f>
        <v>45.534489353169384</v>
      </c>
      <c r="BE125" s="45">
        <f>[4]节奏总纲!BE125</f>
        <v>50</v>
      </c>
    </row>
    <row r="126" spans="6:57" x14ac:dyDescent="0.15">
      <c r="F126" s="45">
        <f>[4]节奏总纲!F126</f>
        <v>124</v>
      </c>
      <c r="G126" s="45">
        <f>[4]节奏总纲!G126</f>
        <v>5403.704402525771</v>
      </c>
      <c r="AC126" s="3">
        <v>123</v>
      </c>
      <c r="AD126" s="45">
        <f>[4]节奏总纲!AD126</f>
        <v>69.533352307096465</v>
      </c>
      <c r="AE126" s="45">
        <f>[4]节奏总纲!AE126</f>
        <v>71.873828240223872</v>
      </c>
      <c r="AF126" s="45">
        <f>[4]节奏总纲!AF126</f>
        <v>74.410620896397219</v>
      </c>
      <c r="AG126" s="45">
        <f>[4]节奏总纲!AG126</f>
        <v>79.227424463921125</v>
      </c>
      <c r="AH126" s="45">
        <f>[4]节奏总纲!AH126</f>
        <v>86.535985987837606</v>
      </c>
      <c r="AZ126" s="3">
        <v>123</v>
      </c>
      <c r="BA126" s="45">
        <f>[4]节奏总纲!BA126</f>
        <v>39.41239431449695</v>
      </c>
      <c r="BB126" s="45">
        <f>[4]节奏总纲!BB126</f>
        <v>40.926556458884193</v>
      </c>
      <c r="BC126" s="45">
        <f>[4]节奏总纲!BC126</f>
        <v>42.861403835978855</v>
      </c>
      <c r="BD126" s="45">
        <f>[4]节奏总纲!BD126</f>
        <v>45.590281561224643</v>
      </c>
      <c r="BE126" s="45">
        <f>[4]节奏总纲!BE126</f>
        <v>50</v>
      </c>
    </row>
    <row r="127" spans="6:57" x14ac:dyDescent="0.15">
      <c r="F127" s="45">
        <f>[4]节奏总纲!F127</f>
        <v>125</v>
      </c>
      <c r="G127" s="45">
        <f>[4]节奏总纲!G127</f>
        <v>5791.6187514801986</v>
      </c>
      <c r="AC127" s="3">
        <v>124</v>
      </c>
      <c r="AD127" s="45">
        <f>[4]节奏总纲!AD127</f>
        <v>69.650014230322356</v>
      </c>
      <c r="AE127" s="45">
        <f>[4]节奏总纲!AE127</f>
        <v>71.993381039493443</v>
      </c>
      <c r="AF127" s="45">
        <f>[4]节奏总纲!AF127</f>
        <v>74.497371588287336</v>
      </c>
      <c r="AG127" s="45">
        <f>[4]节奏总纲!AG127</f>
        <v>79.317468232694878</v>
      </c>
      <c r="AH127" s="45">
        <f>[4]节奏总纲!AH127</f>
        <v>86.569348693549486</v>
      </c>
      <c r="AZ127" s="3">
        <v>124</v>
      </c>
      <c r="BA127" s="45">
        <f>[4]节奏总纲!BA127</f>
        <v>39.466427021209874</v>
      </c>
      <c r="BB127" s="45">
        <f>[4]节奏总纲!BB127</f>
        <v>40.984830450008978</v>
      </c>
      <c r="BC127" s="45">
        <f>[4]节奏总纲!BC127</f>
        <v>42.919258427523964</v>
      </c>
      <c r="BD127" s="45">
        <f>[4]节奏总纲!BD127</f>
        <v>45.646073769279901</v>
      </c>
      <c r="BE127" s="45">
        <f>[4]节奏总纲!BE127</f>
        <v>50</v>
      </c>
    </row>
    <row r="128" spans="6:57" x14ac:dyDescent="0.15">
      <c r="F128" s="45">
        <f>[4]节奏总纲!F128</f>
        <v>126</v>
      </c>
      <c r="G128" s="45">
        <f>[4]节奏总纲!G128</f>
        <v>6207.3750564265865</v>
      </c>
      <c r="AC128" s="3">
        <v>125</v>
      </c>
      <c r="AD128" s="45">
        <f>[4]节奏总纲!AD128</f>
        <v>69.766676153548232</v>
      </c>
      <c r="AE128" s="45">
        <f>[4]节奏总纲!AE128</f>
        <v>72.107435190266926</v>
      </c>
      <c r="AF128" s="45">
        <f>[4]节奏总纲!AF128</f>
        <v>74.584122280177453</v>
      </c>
      <c r="AG128" s="45">
        <f>[4]节奏总纲!AG128</f>
        <v>79.407512001468646</v>
      </c>
      <c r="AH128" s="45">
        <f>[4]节奏总纲!AH128</f>
        <v>86.602711399261381</v>
      </c>
      <c r="AZ128" s="3">
        <v>125</v>
      </c>
      <c r="BA128" s="45">
        <f>[4]节奏总纲!BA128</f>
        <v>39.520459727922798</v>
      </c>
      <c r="BB128" s="45">
        <f>[4]节奏总纲!BB128</f>
        <v>41.037193447861313</v>
      </c>
      <c r="BC128" s="45">
        <f>[4]节奏总纲!BC128</f>
        <v>42.977113019069073</v>
      </c>
      <c r="BD128" s="45">
        <f>[4]节奏总纲!BD128</f>
        <v>45.701865977335167</v>
      </c>
      <c r="BE128" s="45">
        <f>[4]节奏总纲!BE128</f>
        <v>50</v>
      </c>
    </row>
    <row r="129" spans="6:57" x14ac:dyDescent="0.15">
      <c r="F129" s="45">
        <f>[4]节奏总纲!F129</f>
        <v>127</v>
      </c>
      <c r="G129" s="45">
        <f>[4]节奏总纲!G129</f>
        <v>6652.971630950271</v>
      </c>
      <c r="AC129" s="3">
        <v>126</v>
      </c>
      <c r="AD129" s="45">
        <f>[4]节奏总纲!AD129</f>
        <v>69.883338076774123</v>
      </c>
      <c r="AE129" s="45">
        <f>[4]节奏总纲!AE129</f>
        <v>72.221167069720906</v>
      </c>
      <c r="AF129" s="45">
        <f>[4]节奏总纲!AF129</f>
        <v>74.670872972067571</v>
      </c>
      <c r="AG129" s="45">
        <f>[4]节奏总纲!AG129</f>
        <v>79.497555770242414</v>
      </c>
      <c r="AH129" s="45">
        <f>[4]节奏总纲!AH129</f>
        <v>86.636074104973261</v>
      </c>
      <c r="AZ129" s="3">
        <v>126</v>
      </c>
      <c r="BA129" s="45">
        <f>[4]节奏总纲!BA129</f>
        <v>39.574492434635722</v>
      </c>
      <c r="BB129" s="45">
        <f>[4]节奏总纲!BB129</f>
        <v>41.087476216725996</v>
      </c>
      <c r="BC129" s="45">
        <f>[4]节奏总纲!BC129</f>
        <v>43.030177309109042</v>
      </c>
      <c r="BD129" s="45">
        <f>[4]节奏总纲!BD129</f>
        <v>45.757658185390426</v>
      </c>
      <c r="BE129" s="45">
        <f>[4]节奏总纲!BE129</f>
        <v>50</v>
      </c>
    </row>
    <row r="130" spans="6:57" x14ac:dyDescent="0.15">
      <c r="F130" s="45">
        <f>[4]节奏总纲!F130</f>
        <v>128</v>
      </c>
      <c r="G130" s="45">
        <f>[4]节奏总纲!G130</f>
        <v>7130.5502145218443</v>
      </c>
      <c r="AC130" s="3">
        <v>127</v>
      </c>
      <c r="AD130" s="45">
        <f>[4]节奏总纲!AD130</f>
        <v>70</v>
      </c>
      <c r="AE130" s="45">
        <f>[4]节奏总纲!AE130</f>
        <v>72.334898949174885</v>
      </c>
      <c r="AF130" s="45">
        <f>[4]节奏总纲!AF130</f>
        <v>74.757623663957673</v>
      </c>
      <c r="AG130" s="45">
        <f>[4]节奏总纲!AG130</f>
        <v>79.587599539016168</v>
      </c>
      <c r="AH130" s="45">
        <f>[4]节奏总纲!AH130</f>
        <v>86.669436810685141</v>
      </c>
      <c r="AZ130" s="3">
        <v>127</v>
      </c>
      <c r="BA130" s="45">
        <f>[4]节奏总纲!BA130</f>
        <v>39.628525141348646</v>
      </c>
      <c r="BB130" s="45">
        <f>[4]节奏总纲!BB130</f>
        <v>41.137758985590679</v>
      </c>
      <c r="BC130" s="45">
        <f>[4]节奏总纲!BC130</f>
        <v>43.080106253688569</v>
      </c>
      <c r="BD130" s="45">
        <f>[4]节奏总纲!BD130</f>
        <v>45.813450393445684</v>
      </c>
      <c r="BE130" s="45">
        <f>[4]节奏总纲!BE130</f>
        <v>50</v>
      </c>
    </row>
    <row r="131" spans="6:57" x14ac:dyDescent="0.15">
      <c r="F131" s="45">
        <f>[4]节奏总纲!F131</f>
        <v>129</v>
      </c>
      <c r="G131" s="45">
        <f>[4]节奏总纲!G131</f>
        <v>7642.4062666695281</v>
      </c>
      <c r="AC131" s="3">
        <v>128</v>
      </c>
      <c r="AD131" s="45">
        <f>[4]节奏总纲!AD131</f>
        <v>70.108849423225877</v>
      </c>
      <c r="AE131" s="45">
        <f>[4]节奏总纲!AE131</f>
        <v>72.448630828628879</v>
      </c>
      <c r="AF131" s="45">
        <f>[4]节奏总纲!AF131</f>
        <v>74.844374355847791</v>
      </c>
      <c r="AG131" s="45">
        <f>[4]节奏总纲!AG131</f>
        <v>79.677643307789936</v>
      </c>
      <c r="AH131" s="45">
        <f>[4]节奏总纲!AH131</f>
        <v>86.702799516397036</v>
      </c>
      <c r="AZ131" s="3">
        <v>128</v>
      </c>
      <c r="BA131" s="45">
        <f>[4]节奏总纲!BA131</f>
        <v>39.68255784806157</v>
      </c>
      <c r="BB131" s="45">
        <f>[4]节奏总纲!BB131</f>
        <v>41.188041754455355</v>
      </c>
      <c r="BC131" s="45">
        <f>[4]节奏总纲!BC131</f>
        <v>43.130035198268104</v>
      </c>
      <c r="BD131" s="45">
        <f>[4]节奏总纲!BD131</f>
        <v>45.869242601500943</v>
      </c>
      <c r="BE131" s="45">
        <f>[4]节奏总纲!BE131</f>
        <v>50</v>
      </c>
    </row>
    <row r="132" spans="6:57" x14ac:dyDescent="0.15">
      <c r="F132" s="45">
        <f>[4]节奏总纲!F132</f>
        <v>130</v>
      </c>
      <c r="G132" s="45">
        <f>[4]节奏总纲!G132</f>
        <v>8191</v>
      </c>
      <c r="AC132" s="3">
        <v>129</v>
      </c>
      <c r="AD132" s="45">
        <f>[4]节奏总纲!AD132</f>
        <v>70.217698846451768</v>
      </c>
      <c r="AE132" s="45">
        <f>[4]节奏总纲!AE132</f>
        <v>72.562362708082858</v>
      </c>
      <c r="AF132" s="45">
        <f>[4]节奏总纲!AF132</f>
        <v>74.931125047737908</v>
      </c>
      <c r="AG132" s="45">
        <f>[4]节奏总纲!AG132</f>
        <v>79.767687076563689</v>
      </c>
      <c r="AH132" s="45">
        <f>[4]节奏总纲!AH132</f>
        <v>86.736162222108916</v>
      </c>
      <c r="AZ132" s="3">
        <v>129</v>
      </c>
      <c r="BA132" s="45">
        <f>[4]节奏总纲!BA132</f>
        <v>39.736590554774494</v>
      </c>
      <c r="BB132" s="45">
        <f>[4]节奏总纲!BB132</f>
        <v>41.238324523320038</v>
      </c>
      <c r="BC132" s="45">
        <f>[4]节奏总纲!BC132</f>
        <v>43.179964142847631</v>
      </c>
      <c r="BD132" s="45">
        <f>[4]节奏总纲!BD132</f>
        <v>45.925034809556202</v>
      </c>
      <c r="BE132" s="45">
        <f>[4]节奏总纲!BE132</f>
        <v>50</v>
      </c>
    </row>
    <row r="133" spans="6:57" x14ac:dyDescent="0.15">
      <c r="F133" s="45">
        <f>[4]节奏总纲!F133</f>
        <v>131</v>
      </c>
      <c r="G133" s="45">
        <f>[4]节奏总纲!G133</f>
        <v>8778.9682050973151</v>
      </c>
      <c r="AC133" s="3">
        <v>130</v>
      </c>
      <c r="AD133" s="45">
        <f>[4]节奏总纲!AD133</f>
        <v>70.326548269677644</v>
      </c>
      <c r="AE133" s="45">
        <f>[4]节奏总纲!AE133</f>
        <v>72.676094587536838</v>
      </c>
      <c r="AF133" s="45">
        <f>[4]节奏总纲!AF133</f>
        <v>75.037679849366342</v>
      </c>
      <c r="AG133" s="45">
        <f>[4]节奏总纲!AG133</f>
        <v>79.857730845337457</v>
      </c>
      <c r="AH133" s="45">
        <f>[4]节奏总纲!AH133</f>
        <v>86.769524927820811</v>
      </c>
      <c r="AZ133" s="3">
        <v>130</v>
      </c>
      <c r="BA133" s="45">
        <f>[4]节奏总纲!BA133</f>
        <v>39.790623261487418</v>
      </c>
      <c r="BB133" s="45">
        <f>[4]节奏总纲!BB133</f>
        <v>41.288607292184714</v>
      </c>
      <c r="BC133" s="45">
        <f>[4]节奏总纲!BC133</f>
        <v>43.229893087427158</v>
      </c>
      <c r="BD133" s="45">
        <f>[4]节奏总纲!BD133</f>
        <v>45.98082701761146</v>
      </c>
      <c r="BE133" s="45">
        <f>[4]节奏总纲!BE133</f>
        <v>50</v>
      </c>
    </row>
    <row r="134" spans="6:57" x14ac:dyDescent="0.15">
      <c r="F134" s="45">
        <f>[4]节奏总纲!F134</f>
        <v>132</v>
      </c>
      <c r="G134" s="45">
        <f>[4]节奏总纲!G134</f>
        <v>9409.1369241357042</v>
      </c>
      <c r="AC134" s="3">
        <v>131</v>
      </c>
      <c r="AD134" s="45">
        <f>[4]节奏总纲!AD134</f>
        <v>70.435397692903535</v>
      </c>
      <c r="AE134" s="45">
        <f>[4]节奏总纲!AE134</f>
        <v>72.789826466990817</v>
      </c>
      <c r="AF134" s="45">
        <f>[4]节奏总纲!AF134</f>
        <v>75.220539583892901</v>
      </c>
      <c r="AG134" s="45">
        <f>[4]节奏总纲!AG134</f>
        <v>79.947774614111211</v>
      </c>
      <c r="AH134" s="45">
        <f>[4]节奏总纲!AH134</f>
        <v>86.802887633532691</v>
      </c>
      <c r="AZ134" s="3">
        <v>131</v>
      </c>
      <c r="BA134" s="45">
        <f>[4]节奏总纲!BA134</f>
        <v>39.844655968200342</v>
      </c>
      <c r="BB134" s="45">
        <f>[4]节奏总纲!BB134</f>
        <v>41.338890061049398</v>
      </c>
      <c r="BC134" s="45">
        <f>[4]节奏总纲!BC134</f>
        <v>43.279822032006692</v>
      </c>
      <c r="BD134" s="45">
        <f>[4]节奏总纲!BD134</f>
        <v>46.031609894814238</v>
      </c>
      <c r="BE134" s="45">
        <f>[4]节奏总纲!BE134</f>
        <v>50</v>
      </c>
    </row>
    <row r="135" spans="6:57" x14ac:dyDescent="0.15">
      <c r="F135" s="45">
        <f>[4]节奏总纲!F135</f>
        <v>133</v>
      </c>
      <c r="G135" s="45">
        <f>[4]节奏总纲!G135</f>
        <v>10084.535034121556</v>
      </c>
      <c r="AC135" s="3">
        <v>132</v>
      </c>
      <c r="AD135" s="45">
        <f>[4]节奏总纲!AD135</f>
        <v>70.544247116129412</v>
      </c>
      <c r="AE135" s="45">
        <f>[4]节奏总纲!AE135</f>
        <v>72.903558346444797</v>
      </c>
      <c r="AF135" s="45">
        <f>[4]节奏总纲!AF135</f>
        <v>75.40339931841946</v>
      </c>
      <c r="AG135" s="45">
        <f>[4]节奏总纲!AG135</f>
        <v>80.056522400683235</v>
      </c>
      <c r="AH135" s="45">
        <f>[4]节奏总纲!AH135</f>
        <v>86.836250339244586</v>
      </c>
      <c r="AZ135" s="3">
        <v>132</v>
      </c>
      <c r="BA135" s="45">
        <f>[4]节奏总纲!BA135</f>
        <v>39.898688674913267</v>
      </c>
      <c r="BB135" s="45">
        <f>[4]节奏总纲!BB135</f>
        <v>41.389172829914081</v>
      </c>
      <c r="BC135" s="45">
        <f>[4]节奏总纲!BC135</f>
        <v>43.329750976586219</v>
      </c>
      <c r="BD135" s="45">
        <f>[4]节奏总纲!BD135</f>
        <v>46.079770001861057</v>
      </c>
      <c r="BE135" s="45">
        <f>[4]节奏总纲!BE135</f>
        <v>50</v>
      </c>
    </row>
    <row r="136" spans="6:57" x14ac:dyDescent="0.15">
      <c r="F136" s="45">
        <f>[4]节奏总纲!F136</f>
        <v>134</v>
      </c>
      <c r="G136" s="45">
        <f>[4]节奏总纲!G136</f>
        <v>10808.408805051544</v>
      </c>
      <c r="AC136" s="3">
        <v>133</v>
      </c>
      <c r="AD136" s="45">
        <f>[4]节奏总纲!AD136</f>
        <v>70.653096539355303</v>
      </c>
      <c r="AE136" s="45">
        <f>[4]节奏总纲!AE136</f>
        <v>73.015870677559946</v>
      </c>
      <c r="AF136" s="45">
        <f>[4]节奏总纲!AF136</f>
        <v>75.586259052946019</v>
      </c>
      <c r="AG136" s="45">
        <f>[4]节奏总纲!AG136</f>
        <v>80.191099545167106</v>
      </c>
      <c r="AH136" s="45">
        <f>[4]节奏总纲!AH136</f>
        <v>86.869613044956466</v>
      </c>
      <c r="AZ136" s="3">
        <v>133</v>
      </c>
      <c r="BA136" s="45">
        <f>[4]节奏总纲!BA136</f>
        <v>39.952721381626191</v>
      </c>
      <c r="BB136" s="45">
        <f>[4]节奏总纲!BB136</f>
        <v>41.439455598778757</v>
      </c>
      <c r="BC136" s="45">
        <f>[4]节奏总纲!BC136</f>
        <v>43.379679921165753</v>
      </c>
      <c r="BD136" s="45">
        <f>[4]节奏总纲!BD136</f>
        <v>46.127930108907876</v>
      </c>
      <c r="BE136" s="45">
        <f>[4]节奏总纲!BE136</f>
        <v>50</v>
      </c>
    </row>
    <row r="137" spans="6:57" x14ac:dyDescent="0.15">
      <c r="F137" s="45">
        <f>[4]节奏总纲!F137</f>
        <v>135</v>
      </c>
      <c r="G137" s="45">
        <f>[4]节奏总纲!G137</f>
        <v>11584.237502960397</v>
      </c>
      <c r="AC137" s="3">
        <v>134</v>
      </c>
      <c r="AD137" s="45">
        <f>[4]节奏总纲!AD137</f>
        <v>70.76194596258118</v>
      </c>
      <c r="AE137" s="45">
        <f>[4]节奏总纲!AE137</f>
        <v>73.120265032941319</v>
      </c>
      <c r="AF137" s="45">
        <f>[4]节奏总纲!AF137</f>
        <v>75.769118787472578</v>
      </c>
      <c r="AG137" s="45">
        <f>[4]节奏总纲!AG137</f>
        <v>80.32567668965099</v>
      </c>
      <c r="AH137" s="45">
        <f>[4]节奏总纲!AH137</f>
        <v>86.902975750668361</v>
      </c>
      <c r="AZ137" s="3">
        <v>134</v>
      </c>
      <c r="BA137" s="45">
        <f>[4]节奏总纲!BA137</f>
        <v>40.005827399112476</v>
      </c>
      <c r="BB137" s="45">
        <f>[4]节奏总纲!BB137</f>
        <v>41.48973836764344</v>
      </c>
      <c r="BC137" s="45">
        <f>[4]节奏总纲!BC137</f>
        <v>43.42960886574528</v>
      </c>
      <c r="BD137" s="45">
        <f>[4]节奏总纲!BD137</f>
        <v>46.176090215954694</v>
      </c>
      <c r="BE137" s="45">
        <f>[4]节奏总纲!BE137</f>
        <v>50</v>
      </c>
    </row>
    <row r="138" spans="6:57" x14ac:dyDescent="0.15">
      <c r="F138" s="45">
        <f>[4]节奏总纲!F138</f>
        <v>136</v>
      </c>
      <c r="G138" s="45">
        <f>[4]节奏总纲!G138</f>
        <v>12415.750112853173</v>
      </c>
      <c r="AC138" s="3">
        <v>135</v>
      </c>
      <c r="AD138" s="45">
        <f>[4]节奏总纲!AD138</f>
        <v>70.870795385807057</v>
      </c>
      <c r="AE138" s="45">
        <f>[4]节奏总纲!AE138</f>
        <v>73.224659388322692</v>
      </c>
      <c r="AF138" s="45">
        <f>[4]节奏总纲!AF138</f>
        <v>75.951978521999138</v>
      </c>
      <c r="AG138" s="45">
        <f>[4]节奏总纲!AG138</f>
        <v>80.460253834134875</v>
      </c>
      <c r="AH138" s="45">
        <f>[4]节奏总纲!AH138</f>
        <v>86.936338456380241</v>
      </c>
      <c r="AZ138" s="3">
        <v>135</v>
      </c>
      <c r="BA138" s="45">
        <f>[4]节奏总纲!BA138</f>
        <v>40.052446592012309</v>
      </c>
      <c r="BB138" s="45">
        <f>[4]节奏总纲!BB138</f>
        <v>41.540021136508116</v>
      </c>
      <c r="BC138" s="45">
        <f>[4]节奏总纲!BC138</f>
        <v>43.479537810324814</v>
      </c>
      <c r="BD138" s="45">
        <f>[4]节奏总纲!BD138</f>
        <v>46.224250323001513</v>
      </c>
      <c r="BE138" s="45">
        <f>[4]节奏总纲!BE138</f>
        <v>50</v>
      </c>
    </row>
    <row r="139" spans="6:57" x14ac:dyDescent="0.15">
      <c r="F139" s="45">
        <f>[4]节奏总纲!F139</f>
        <v>137</v>
      </c>
      <c r="G139" s="45">
        <f>[4]节奏总纲!G139</f>
        <v>13306.943261900544</v>
      </c>
      <c r="AC139" s="3">
        <v>136</v>
      </c>
      <c r="AD139" s="45">
        <f>[4]节奏总纲!AD139</f>
        <v>70.979644809032948</v>
      </c>
      <c r="AE139" s="45">
        <f>[4]节奏总纲!AE139</f>
        <v>73.329053743704065</v>
      </c>
      <c r="AF139" s="45">
        <f>[4]节奏总纲!AF139</f>
        <v>76.125217355750479</v>
      </c>
      <c r="AG139" s="45">
        <f>[4]节奏总纲!AG139</f>
        <v>80.594830978618745</v>
      </c>
      <c r="AH139" s="45">
        <f>[4]节奏总纲!AH139</f>
        <v>86.969701162092136</v>
      </c>
      <c r="AZ139" s="3">
        <v>136</v>
      </c>
      <c r="BA139" s="45">
        <f>[4]节奏总纲!BA139</f>
        <v>40.099065784912149</v>
      </c>
      <c r="BB139" s="45">
        <f>[4]节奏总纲!BB139</f>
        <v>41.590303905372799</v>
      </c>
      <c r="BC139" s="45">
        <f>[4]节奏总纲!BC139</f>
        <v>43.529466754904341</v>
      </c>
      <c r="BD139" s="45">
        <f>[4]节奏总纲!BD139</f>
        <v>46.272410430048332</v>
      </c>
      <c r="BE139" s="45">
        <f>[4]节奏总纲!BE139</f>
        <v>50</v>
      </c>
    </row>
    <row r="140" spans="6:57" x14ac:dyDescent="0.15">
      <c r="F140" s="45">
        <f>[4]节奏总纲!F140</f>
        <v>138</v>
      </c>
      <c r="G140" s="45">
        <f>[4]节奏总纲!G140</f>
        <v>14262.10042904369</v>
      </c>
      <c r="AC140" s="3">
        <v>137</v>
      </c>
      <c r="AD140" s="45">
        <f>[4]节奏总纲!AD140</f>
        <v>71.082568038258202</v>
      </c>
      <c r="AE140" s="45">
        <f>[4]节奏总纲!AE140</f>
        <v>73.433448099085439</v>
      </c>
      <c r="AF140" s="45">
        <f>[4]节奏总纲!AF140</f>
        <v>76.295029788962182</v>
      </c>
      <c r="AG140" s="45">
        <f>[4]节奏总纲!AG140</f>
        <v>80.72940812310263</v>
      </c>
      <c r="AH140" s="45">
        <f>[4]节奏总纲!AH140</f>
        <v>87.000818961223857</v>
      </c>
      <c r="AZ140" s="3">
        <v>137</v>
      </c>
      <c r="BA140" s="45">
        <f>[4]节奏总纲!BA140</f>
        <v>40.145684977811982</v>
      </c>
      <c r="BB140" s="45">
        <f>[4]节奏总纲!BB140</f>
        <v>41.640586674237483</v>
      </c>
      <c r="BC140" s="45">
        <f>[4]节奏总纲!BC140</f>
        <v>43.579395699483875</v>
      </c>
      <c r="BD140" s="45">
        <f>[4]节奏总纲!BD140</f>
        <v>46.320570537095151</v>
      </c>
      <c r="BE140" s="45">
        <f>[4]节奏总纲!BE140</f>
        <v>50</v>
      </c>
    </row>
    <row r="141" spans="6:57" x14ac:dyDescent="0.15">
      <c r="F141" s="45">
        <f>[4]节奏总纲!F141</f>
        <v>139</v>
      </c>
      <c r="G141" s="45">
        <f>[4]节奏总纲!G141</f>
        <v>15285.812533339058</v>
      </c>
      <c r="AC141" s="3">
        <v>138</v>
      </c>
      <c r="AD141" s="45">
        <f>[4]节奏总纲!AD141</f>
        <v>71.184128141237707</v>
      </c>
      <c r="AE141" s="45">
        <f>[4]节奏总纲!AE141</f>
        <v>73.537842454466798</v>
      </c>
      <c r="AF141" s="45">
        <f>[4]节奏总纲!AF141</f>
        <v>76.464842222173885</v>
      </c>
      <c r="AG141" s="45">
        <f>[4]节奏总纲!AG141</f>
        <v>80.863985267586514</v>
      </c>
      <c r="AH141" s="45">
        <f>[4]节奏总纲!AH141</f>
        <v>87.00973669659912</v>
      </c>
      <c r="AZ141" s="3">
        <v>138</v>
      </c>
      <c r="BA141" s="45">
        <f>[4]节奏总纲!BA141</f>
        <v>40.192304170711814</v>
      </c>
      <c r="BB141" s="45">
        <f>[4]节奏总纲!BB141</f>
        <v>41.690869443102159</v>
      </c>
      <c r="BC141" s="45">
        <f>[4]节奏总纲!BC141</f>
        <v>43.629324644063402</v>
      </c>
      <c r="BD141" s="45">
        <f>[4]节奏总纲!BD141</f>
        <v>46.368730644141969</v>
      </c>
      <c r="BE141" s="45">
        <f>[4]节奏总纲!BE141</f>
        <v>50</v>
      </c>
    </row>
    <row r="142" spans="6:57" x14ac:dyDescent="0.15">
      <c r="F142" s="45">
        <f>[4]节奏总纲!F142</f>
        <v>140</v>
      </c>
      <c r="G142" s="45">
        <f>[4]节奏总纲!G142</f>
        <v>16383</v>
      </c>
      <c r="AC142" s="3">
        <v>139</v>
      </c>
      <c r="AD142" s="45">
        <f>[4]节奏总纲!AD142</f>
        <v>71.285688244217212</v>
      </c>
      <c r="AE142" s="45">
        <f>[4]节奏总纲!AE142</f>
        <v>73.642236809848171</v>
      </c>
      <c r="AF142" s="45">
        <f>[4]节奏总纲!AF142</f>
        <v>76.634654655385575</v>
      </c>
      <c r="AG142" s="45">
        <f>[4]节奏总纲!AG142</f>
        <v>80.998562412070399</v>
      </c>
      <c r="AH142" s="45">
        <f>[4]节奏总纲!AH142</f>
        <v>87.018654431974383</v>
      </c>
      <c r="AZ142" s="3">
        <v>139</v>
      </c>
      <c r="BA142" s="45">
        <f>[4]节奏总纲!BA142</f>
        <v>40.238923363611647</v>
      </c>
      <c r="BB142" s="45">
        <f>[4]节奏总纲!BB142</f>
        <v>41.741152211966842</v>
      </c>
      <c r="BC142" s="45">
        <f>[4]节奏总纲!BC142</f>
        <v>43.679253588642929</v>
      </c>
      <c r="BD142" s="45">
        <f>[4]节奏总纲!BD142</f>
        <v>46.416890751188788</v>
      </c>
      <c r="BE142" s="45">
        <f>[4]节奏总纲!BE142</f>
        <v>50</v>
      </c>
    </row>
    <row r="143" spans="6:57" x14ac:dyDescent="0.15">
      <c r="F143" s="45">
        <f>[4]节奏总纲!F143</f>
        <v>141</v>
      </c>
      <c r="G143" s="45">
        <f>[4]节奏总纲!G143</f>
        <v>17558.936410194601</v>
      </c>
      <c r="AC143" s="3">
        <v>140</v>
      </c>
      <c r="AD143" s="45">
        <f>[4]节奏总纲!AD143</f>
        <v>71.387248347196717</v>
      </c>
      <c r="AE143" s="45">
        <f>[4]节奏总纲!AE143</f>
        <v>73.746631165229545</v>
      </c>
      <c r="AF143" s="45">
        <f>[4]节奏总纲!AF143</f>
        <v>76.804467088597278</v>
      </c>
      <c r="AG143" s="45">
        <f>[4]节奏总纲!AG143</f>
        <v>81.143228537245577</v>
      </c>
      <c r="AH143" s="45">
        <f>[4]节奏总纲!AH143</f>
        <v>87.027572167349632</v>
      </c>
      <c r="AZ143" s="3">
        <v>140</v>
      </c>
      <c r="BA143" s="45">
        <f>[4]节奏总纲!BA143</f>
        <v>40.28554255651148</v>
      </c>
      <c r="BB143" s="45">
        <f>[4]节奏总纲!BB143</f>
        <v>41.791434980831518</v>
      </c>
      <c r="BC143" s="45">
        <f>[4]节奏总纲!BC143</f>
        <v>43.729182533222463</v>
      </c>
      <c r="BD143" s="45">
        <f>[4]节奏总纲!BD143</f>
        <v>46.465050858235607</v>
      </c>
      <c r="BE143" s="45">
        <f>[4]节奏总纲!BE143</f>
        <v>50</v>
      </c>
    </row>
    <row r="144" spans="6:57" x14ac:dyDescent="0.15">
      <c r="F144" s="45">
        <f>[4]节奏总纲!F144</f>
        <v>142</v>
      </c>
      <c r="G144" s="45">
        <f>[4]节奏总纲!G144</f>
        <v>18819.273848271412</v>
      </c>
      <c r="AC144" s="3">
        <v>141</v>
      </c>
      <c r="AD144" s="45">
        <f>[4]节奏总纲!AD144</f>
        <v>71.488808450176208</v>
      </c>
      <c r="AE144" s="45">
        <f>[4]节奏总纲!AE144</f>
        <v>73.851025520610918</v>
      </c>
      <c r="AF144" s="45">
        <f>[4]节奏总纲!AF144</f>
        <v>76.974279521808967</v>
      </c>
      <c r="AG144" s="45">
        <f>[4]节奏总纲!AG144</f>
        <v>81.288003599217916</v>
      </c>
      <c r="AH144" s="45">
        <f>[4]节奏总纲!AH144</f>
        <v>87.036489902724895</v>
      </c>
      <c r="AZ144" s="3">
        <v>141</v>
      </c>
      <c r="BA144" s="45">
        <f>[4]节奏总纲!BA144</f>
        <v>40.332161749411313</v>
      </c>
      <c r="BB144" s="45">
        <f>[4]节奏总纲!BB144</f>
        <v>41.841717749696201</v>
      </c>
      <c r="BC144" s="45">
        <f>[4]节奏总纲!BC144</f>
        <v>43.77911147780199</v>
      </c>
      <c r="BD144" s="45">
        <f>[4]节奏总纲!BD144</f>
        <v>46.513210965282425</v>
      </c>
      <c r="BE144" s="45">
        <f>[4]节奏总纲!BE144</f>
        <v>50</v>
      </c>
    </row>
    <row r="145" spans="6:57" x14ac:dyDescent="0.15">
      <c r="F145" s="45">
        <f>[4]节奏总纲!F145</f>
        <v>143</v>
      </c>
      <c r="G145" s="45">
        <f>[4]节奏总纲!G145</f>
        <v>20170.070068243116</v>
      </c>
      <c r="AC145" s="3">
        <v>142</v>
      </c>
      <c r="AD145" s="45">
        <f>[4]节奏总纲!AD145</f>
        <v>71.590368553155713</v>
      </c>
      <c r="AE145" s="45">
        <f>[4]节奏总纲!AE145</f>
        <v>73.955419875992291</v>
      </c>
      <c r="AF145" s="45">
        <f>[4]节奏总纲!AF145</f>
        <v>77.081057624511047</v>
      </c>
      <c r="AG145" s="45">
        <f>[4]节奏总纲!AG145</f>
        <v>81.432778661190241</v>
      </c>
      <c r="AH145" s="45">
        <f>[4]节奏总纲!AH145</f>
        <v>87.045407638100158</v>
      </c>
      <c r="AZ145" s="3">
        <v>142</v>
      </c>
      <c r="BA145" s="45">
        <f>[4]节奏总纲!BA145</f>
        <v>40.378780942311145</v>
      </c>
      <c r="BB145" s="45">
        <f>[4]节奏总纲!BB145</f>
        <v>41.892000518560877</v>
      </c>
      <c r="BC145" s="45">
        <f>[4]节奏总纲!BC145</f>
        <v>43.829040422381524</v>
      </c>
      <c r="BD145" s="45">
        <f>[4]节奏总纲!BD145</f>
        <v>46.561371072329244</v>
      </c>
      <c r="BE145" s="45">
        <f>[4]节奏总纲!BE145</f>
        <v>50</v>
      </c>
    </row>
    <row r="146" spans="6:57" x14ac:dyDescent="0.15">
      <c r="F146" s="45">
        <f>[4]节奏总纲!F146</f>
        <v>144</v>
      </c>
      <c r="G146" s="45">
        <f>[4]节奏总纲!G146</f>
        <v>21617.817610103088</v>
      </c>
      <c r="AC146" s="3">
        <v>143</v>
      </c>
      <c r="AD146" s="45">
        <f>[4]节奏总纲!AD146</f>
        <v>71.691928656135218</v>
      </c>
      <c r="AE146" s="45">
        <f>[4]节奏总纲!AE146</f>
        <v>74.034699792948416</v>
      </c>
      <c r="AF146" s="45">
        <f>[4]节奏总纲!AF146</f>
        <v>77.1765840711236</v>
      </c>
      <c r="AG146" s="45">
        <f>[4]节奏总纲!AG146</f>
        <v>81.577553723162566</v>
      </c>
      <c r="AH146" s="45">
        <f>[4]节奏总纲!AH146</f>
        <v>87.054325373475407</v>
      </c>
      <c r="AZ146" s="3">
        <v>143</v>
      </c>
      <c r="BA146" s="45">
        <f>[4]节奏总纲!BA146</f>
        <v>40.425400135210978</v>
      </c>
      <c r="BB146" s="45">
        <f>[4]节奏总纲!BB146</f>
        <v>41.94228328742556</v>
      </c>
      <c r="BC146" s="45">
        <f>[4]节奏总纲!BC146</f>
        <v>43.878969366961051</v>
      </c>
      <c r="BD146" s="45">
        <f>[4]节奏总纲!BD146</f>
        <v>46.609531179376063</v>
      </c>
      <c r="BE146" s="45">
        <f>[4]节奏总纲!BE146</f>
        <v>50</v>
      </c>
    </row>
    <row r="147" spans="6:57" x14ac:dyDescent="0.15">
      <c r="F147" s="45">
        <f>[4]节奏总纲!F147</f>
        <v>145</v>
      </c>
      <c r="G147" s="45">
        <f>[4]节奏总纲!G147</f>
        <v>23169.475005920798</v>
      </c>
      <c r="AC147" s="3">
        <v>144</v>
      </c>
      <c r="AD147" s="45">
        <f>[4]节奏总纲!AD147</f>
        <v>71.793488759114723</v>
      </c>
      <c r="AE147" s="45">
        <f>[4]节奏总纲!AE147</f>
        <v>74.095261676525709</v>
      </c>
      <c r="AF147" s="45">
        <f>[4]节奏总纲!AF147</f>
        <v>77.272110517736152</v>
      </c>
      <c r="AG147" s="45">
        <f>[4]节奏总纲!AG147</f>
        <v>81.722328785134891</v>
      </c>
      <c r="AH147" s="45">
        <f>[4]节奏总纲!AH147</f>
        <v>87.063243108850671</v>
      </c>
      <c r="AZ147" s="3">
        <v>144</v>
      </c>
      <c r="BA147" s="45">
        <f>[4]节奏总纲!BA147</f>
        <v>40.472019328110811</v>
      </c>
      <c r="BB147" s="45">
        <f>[4]节奏总纲!BB147</f>
        <v>41.992566056290244</v>
      </c>
      <c r="BC147" s="45">
        <f>[4]节奏总纲!BC147</f>
        <v>43.928898311540586</v>
      </c>
      <c r="BD147" s="45">
        <f>[4]节奏总纲!BD147</f>
        <v>46.657691286422882</v>
      </c>
      <c r="BE147" s="45">
        <f>[4]节奏总纲!BE147</f>
        <v>50</v>
      </c>
    </row>
    <row r="148" spans="6:57" x14ac:dyDescent="0.15">
      <c r="F148" s="45">
        <f>[4]节奏总纲!F148</f>
        <v>146</v>
      </c>
      <c r="G148" s="45">
        <f>[4]节奏总纲!G148</f>
        <v>24832.50022570635</v>
      </c>
      <c r="AC148" s="3">
        <v>145</v>
      </c>
      <c r="AD148" s="45">
        <f>[4]节奏总纲!AD148</f>
        <v>71.895048862094214</v>
      </c>
      <c r="AE148" s="45">
        <f>[4]节奏总纲!AE148</f>
        <v>74.155823560103016</v>
      </c>
      <c r="AF148" s="45">
        <f>[4]节奏总纲!AF148</f>
        <v>77.367636964348705</v>
      </c>
      <c r="AG148" s="45">
        <f>[4]节奏总纲!AG148</f>
        <v>81.867103847107231</v>
      </c>
      <c r="AH148" s="45">
        <f>[4]节奏总纲!AH148</f>
        <v>87.072160844225934</v>
      </c>
      <c r="AZ148" s="3">
        <v>145</v>
      </c>
      <c r="BA148" s="45">
        <f>[4]节奏总纲!BA148</f>
        <v>40.518638521010651</v>
      </c>
      <c r="BB148" s="45">
        <f>[4]节奏总纲!BB148</f>
        <v>42.036975906461073</v>
      </c>
      <c r="BC148" s="45">
        <f>[4]节奏总纲!BC148</f>
        <v>43.978827256120113</v>
      </c>
      <c r="BD148" s="45">
        <f>[4]节奏总纲!BD148</f>
        <v>46.7058513934697</v>
      </c>
      <c r="BE148" s="45">
        <f>[4]节奏总纲!BE148</f>
        <v>50</v>
      </c>
    </row>
    <row r="149" spans="6:57" x14ac:dyDescent="0.15">
      <c r="F149" s="45">
        <f>[4]节奏总纲!F149</f>
        <v>147</v>
      </c>
      <c r="G149" s="45">
        <f>[4]节奏总纲!G149</f>
        <v>26614.886523801088</v>
      </c>
      <c r="AC149" s="3">
        <v>146</v>
      </c>
      <c r="AD149" s="45">
        <f>[4]节奏总纲!AD149</f>
        <v>71.996608965073719</v>
      </c>
      <c r="AE149" s="45">
        <f>[4]节奏总纲!AE149</f>
        <v>74.216385443680309</v>
      </c>
      <c r="AF149" s="45">
        <f>[4]节奏总纲!AF149</f>
        <v>77.463163410961258</v>
      </c>
      <c r="AG149" s="45">
        <f>[4]节奏总纲!AG149</f>
        <v>82.012709346945954</v>
      </c>
      <c r="AH149" s="45">
        <f>[4]节奏总纲!AH149</f>
        <v>87.081078579601197</v>
      </c>
      <c r="AZ149" s="3">
        <v>146</v>
      </c>
      <c r="BA149" s="45">
        <f>[4]节奏总纲!BA149</f>
        <v>40.565257713910484</v>
      </c>
      <c r="BB149" s="45">
        <f>[4]节奏总纲!BB149</f>
        <v>42.080366850119908</v>
      </c>
      <c r="BC149" s="45">
        <f>[4]节奏总纲!BC149</f>
        <v>44.024818750237806</v>
      </c>
      <c r="BD149" s="45">
        <f>[4]节奏总纲!BD149</f>
        <v>46.754011500516519</v>
      </c>
      <c r="BE149" s="45">
        <f>[4]节奏总纲!BE149</f>
        <v>50</v>
      </c>
    </row>
    <row r="150" spans="6:57" x14ac:dyDescent="0.15">
      <c r="F150" s="45">
        <f>[4]节奏总纲!F150</f>
        <v>148</v>
      </c>
      <c r="G150" s="45">
        <f>[4]节奏总纲!G150</f>
        <v>28525.200858087381</v>
      </c>
      <c r="AC150" s="3">
        <v>147</v>
      </c>
      <c r="AD150" s="45">
        <f>[4]节奏总纲!AD150</f>
        <v>72.091594979242075</v>
      </c>
      <c r="AE150" s="45">
        <f>[4]节奏总纲!AE150</f>
        <v>74.276947327257602</v>
      </c>
      <c r="AF150" s="45">
        <f>[4]节奏总纲!AF150</f>
        <v>77.55868985757381</v>
      </c>
      <c r="AG150" s="45">
        <f>[4]节奏总纲!AG150</f>
        <v>82.167605430366166</v>
      </c>
      <c r="AH150" s="45">
        <f>[4]节奏总纲!AH150</f>
        <v>87.089996314976446</v>
      </c>
      <c r="AZ150" s="3">
        <v>147</v>
      </c>
      <c r="BA150" s="45">
        <f>[4]节奏总纲!BA150</f>
        <v>40.611876906810316</v>
      </c>
      <c r="BB150" s="45">
        <f>[4]节奏总纲!BB150</f>
        <v>42.123757793778736</v>
      </c>
      <c r="BC150" s="45">
        <f>[4]节奏总纲!BC150</f>
        <v>44.067911160744309</v>
      </c>
      <c r="BD150" s="45">
        <f>[4]节奏总纲!BD150</f>
        <v>46.802171607563338</v>
      </c>
      <c r="BE150" s="45">
        <f>[4]节奏总纲!BE150</f>
        <v>50</v>
      </c>
    </row>
    <row r="151" spans="6:57" x14ac:dyDescent="0.15">
      <c r="F151" s="45">
        <f>[4]节奏总纲!F151</f>
        <v>149</v>
      </c>
      <c r="G151" s="45">
        <f>[4]节奏总纲!G151</f>
        <v>30572.62506667812</v>
      </c>
      <c r="AC151" s="3">
        <v>148</v>
      </c>
      <c r="AD151" s="45">
        <f>[4]节奏总纲!AD151</f>
        <v>72.186353905945822</v>
      </c>
      <c r="AE151" s="45">
        <f>[4]节奏总纲!AE151</f>
        <v>74.337509210834895</v>
      </c>
      <c r="AF151" s="45">
        <f>[4]节奏总纲!AF151</f>
        <v>77.654216304186363</v>
      </c>
      <c r="AG151" s="45">
        <f>[4]节奏总纲!AG151</f>
        <v>82.322501513786392</v>
      </c>
      <c r="AH151" s="45">
        <f>[4]节奏总纲!AH151</f>
        <v>87.098914050351709</v>
      </c>
      <c r="AZ151" s="3">
        <v>148</v>
      </c>
      <c r="BA151" s="45">
        <f>[4]节奏总纲!BA151</f>
        <v>40.658496099710149</v>
      </c>
      <c r="BB151" s="45">
        <f>[4]节奏总纲!BB151</f>
        <v>42.167148737437564</v>
      </c>
      <c r="BC151" s="45">
        <f>[4]节奏总纲!BC151</f>
        <v>44.111003571250812</v>
      </c>
      <c r="BD151" s="45">
        <f>[4]节奏总纲!BD151</f>
        <v>46.850331714610157</v>
      </c>
      <c r="BE151" s="45">
        <f>[4]节奏总纲!BE151</f>
        <v>50</v>
      </c>
    </row>
    <row r="152" spans="6:57" x14ac:dyDescent="0.15">
      <c r="F152" s="45">
        <f>[4]节奏总纲!F152</f>
        <v>150</v>
      </c>
      <c r="G152" s="45">
        <f>[4]节奏总纲!G152</f>
        <v>32767</v>
      </c>
      <c r="AC152" s="3">
        <v>149</v>
      </c>
      <c r="AD152" s="45">
        <f>[4]节奏总纲!AD152</f>
        <v>72.281112832649583</v>
      </c>
      <c r="AE152" s="45">
        <f>[4]节奏总纲!AE152</f>
        <v>74.398071094412188</v>
      </c>
      <c r="AF152" s="45">
        <f>[4]节奏总纲!AF152</f>
        <v>77.749742750798916</v>
      </c>
      <c r="AG152" s="45">
        <f>[4]节奏总纲!AG152</f>
        <v>82.477397597206604</v>
      </c>
      <c r="AH152" s="45">
        <f>[4]节奏总纲!AH152</f>
        <v>87.107831785726972</v>
      </c>
      <c r="AZ152" s="3">
        <v>149</v>
      </c>
      <c r="BA152" s="45">
        <f>[4]节奏总纲!BA152</f>
        <v>40.705115292609982</v>
      </c>
      <c r="BB152" s="45">
        <f>[4]节奏总纲!BB152</f>
        <v>42.2105396810964</v>
      </c>
      <c r="BC152" s="45">
        <f>[4]节奏总纲!BC152</f>
        <v>44.154095981757315</v>
      </c>
      <c r="BD152" s="45">
        <f>[4]节奏总纲!BD152</f>
        <v>46.898491821656968</v>
      </c>
      <c r="BE152" s="45">
        <f>[4]节奏总纲!BE152</f>
        <v>50</v>
      </c>
    </row>
    <row r="153" spans="6:57" x14ac:dyDescent="0.15">
      <c r="AC153" s="3">
        <v>150</v>
      </c>
      <c r="AD153" s="45">
        <f>[4]节奏总纲!AD153</f>
        <v>72.375871759353331</v>
      </c>
      <c r="AE153" s="45">
        <f>[4]节奏总纲!AE153</f>
        <v>74.458632977989495</v>
      </c>
      <c r="AF153" s="45">
        <f>[4]节奏总纲!AF153</f>
        <v>77.845269197411469</v>
      </c>
      <c r="AG153" s="45">
        <f>[4]节奏总纲!AG153</f>
        <v>82.632293680626816</v>
      </c>
      <c r="AH153" s="45">
        <f>[4]节奏总纲!AH153</f>
        <v>87.116749521102236</v>
      </c>
      <c r="AZ153" s="3">
        <v>150</v>
      </c>
      <c r="BA153" s="45">
        <f>[4]节奏总纲!BA153</f>
        <v>40.751734485509814</v>
      </c>
      <c r="BB153" s="45">
        <f>[4]节奏总纲!BB153</f>
        <v>42.253930624755228</v>
      </c>
      <c r="BC153" s="45">
        <f>[4]节奏总纲!BC153</f>
        <v>44.197188392263818</v>
      </c>
      <c r="BD153" s="45">
        <f>[4]节奏总纲!BD153</f>
        <v>46.946651928703787</v>
      </c>
      <c r="BE153" s="45">
        <f>[4]节奏总纲!BE153</f>
        <v>50</v>
      </c>
    </row>
    <row r="154" spans="6:57" x14ac:dyDescent="0.15">
      <c r="AC154" s="3">
        <v>151</v>
      </c>
      <c r="AD154" s="45">
        <f>[4]节奏总纲!AD154</f>
        <v>72.470630686057078</v>
      </c>
      <c r="AE154" s="45">
        <f>[4]节奏总纲!AE154</f>
        <v>74.519194861566788</v>
      </c>
      <c r="AF154" s="45">
        <f>[4]节奏总纲!AF154</f>
        <v>77.940795644024021</v>
      </c>
      <c r="AG154" s="45">
        <f>[4]节奏总纲!AG154</f>
        <v>82.787189764047042</v>
      </c>
      <c r="AH154" s="45">
        <f>[4]节奏总纲!AH154</f>
        <v>87.125667256477485</v>
      </c>
      <c r="AZ154" s="3">
        <v>151</v>
      </c>
      <c r="BA154" s="45">
        <f>[4]节奏总纲!BA154</f>
        <v>40.798353678409647</v>
      </c>
      <c r="BB154" s="45">
        <f>[4]节奏总纲!BB154</f>
        <v>42.297321568414056</v>
      </c>
      <c r="BC154" s="45">
        <f>[4]节奏总纲!BC154</f>
        <v>44.240280802770329</v>
      </c>
      <c r="BD154" s="45">
        <f>[4]节奏总纲!BD154</f>
        <v>46.994812035750606</v>
      </c>
      <c r="BE154" s="45">
        <f>[4]节奏总纲!BE154</f>
        <v>50</v>
      </c>
    </row>
    <row r="155" spans="6:57" x14ac:dyDescent="0.15">
      <c r="AC155" s="3">
        <v>152</v>
      </c>
      <c r="AD155" s="45">
        <f>[4]节奏总纲!AD155</f>
        <v>72.565389612760825</v>
      </c>
      <c r="AE155" s="45">
        <f>[4]节奏总纲!AE155</f>
        <v>74.579756745144081</v>
      </c>
      <c r="AF155" s="45">
        <f>[4]节奏总纲!AF155</f>
        <v>78.030415591257437</v>
      </c>
      <c r="AG155" s="45">
        <f>[4]节奏总纲!AG155</f>
        <v>82.942085847467254</v>
      </c>
      <c r="AH155" s="45">
        <f>[4]节奏总纲!AH155</f>
        <v>87.134584991852748</v>
      </c>
      <c r="AZ155" s="3">
        <v>152</v>
      </c>
      <c r="BA155" s="45">
        <f>[4]节奏总纲!BA155</f>
        <v>40.84497287130948</v>
      </c>
      <c r="BB155" s="45">
        <f>[4]节奏总纲!BB155</f>
        <v>42.340712512072891</v>
      </c>
      <c r="BC155" s="45">
        <f>[4]节奏总纲!BC155</f>
        <v>44.283373213276832</v>
      </c>
      <c r="BD155" s="45">
        <f>[4]节奏总纲!BD155</f>
        <v>47.037096473408994</v>
      </c>
      <c r="BE155" s="45">
        <f>[4]节奏总纲!BE155</f>
        <v>50</v>
      </c>
    </row>
    <row r="156" spans="6:57" x14ac:dyDescent="0.15">
      <c r="AC156" s="3">
        <v>153</v>
      </c>
      <c r="AD156" s="45">
        <f>[4]节奏总纲!AD156</f>
        <v>72.660148539464572</v>
      </c>
      <c r="AE156" s="45">
        <f>[4]节奏总纲!AE156</f>
        <v>74.640318628721374</v>
      </c>
      <c r="AF156" s="45">
        <f>[4]节奏总纲!AF156</f>
        <v>78.110408050488743</v>
      </c>
      <c r="AG156" s="45">
        <f>[4]节奏总纲!AG156</f>
        <v>83.080563090268868</v>
      </c>
      <c r="AH156" s="45">
        <f>[4]节奏总纲!AH156</f>
        <v>87.143502727228011</v>
      </c>
      <c r="AZ156" s="3">
        <v>153</v>
      </c>
      <c r="BA156" s="45">
        <f>[4]节奏总纲!BA156</f>
        <v>40.891592064209313</v>
      </c>
      <c r="BB156" s="45">
        <f>[4]节奏总纲!BB156</f>
        <v>42.384103455731719</v>
      </c>
      <c r="BC156" s="45">
        <f>[4]节奏总纲!BC156</f>
        <v>44.326465623783335</v>
      </c>
      <c r="BD156" s="45">
        <f>[4]节奏总纲!BD156</f>
        <v>47.078671550054786</v>
      </c>
      <c r="BE156" s="45">
        <f>[4]节奏总纲!BE156</f>
        <v>50</v>
      </c>
    </row>
    <row r="157" spans="6:57" x14ac:dyDescent="0.15">
      <c r="AC157" s="3">
        <v>154</v>
      </c>
      <c r="AD157" s="45">
        <f>[4]节奏总纲!AD157</f>
        <v>72.754907466168333</v>
      </c>
      <c r="AE157" s="45">
        <f>[4]节奏总纲!AE157</f>
        <v>74.700880512298681</v>
      </c>
      <c r="AF157" s="45">
        <f>[4]节奏总纲!AF157</f>
        <v>78.19040050972005</v>
      </c>
      <c r="AG157" s="45">
        <f>[4]节奏总纲!AG157</f>
        <v>83.209235586647139</v>
      </c>
      <c r="AH157" s="45">
        <f>[4]节奏总纲!AH157</f>
        <v>87.152420462603274</v>
      </c>
      <c r="AZ157" s="3">
        <v>154</v>
      </c>
      <c r="BA157" s="45">
        <f>[4]节奏总纲!BA157</f>
        <v>40.938211257109145</v>
      </c>
      <c r="BB157" s="45">
        <f>[4]节奏总纲!BB157</f>
        <v>42.427494399390554</v>
      </c>
      <c r="BC157" s="45">
        <f>[4]节奏总纲!BC157</f>
        <v>44.369558034289838</v>
      </c>
      <c r="BD157" s="45">
        <f>[4]节奏总纲!BD157</f>
        <v>47.12024662670057</v>
      </c>
      <c r="BE157" s="45">
        <f>[4]节奏总纲!BE157</f>
        <v>50</v>
      </c>
    </row>
    <row r="158" spans="6:57" x14ac:dyDescent="0.15">
      <c r="AC158" s="3">
        <v>155</v>
      </c>
      <c r="AD158" s="45">
        <f>[4]节奏总纲!AD158</f>
        <v>72.849666392872081</v>
      </c>
      <c r="AE158" s="45">
        <f>[4]节奏总纲!AE158</f>
        <v>74.761442395875974</v>
      </c>
      <c r="AF158" s="45">
        <f>[4]节奏总纲!AF158</f>
        <v>78.270392968951356</v>
      </c>
      <c r="AG158" s="45">
        <f>[4]节奏总纲!AG158</f>
        <v>83.337908083025425</v>
      </c>
      <c r="AH158" s="45">
        <f>[4]节奏总纲!AH158</f>
        <v>87.161338197978523</v>
      </c>
      <c r="AZ158" s="3">
        <v>155</v>
      </c>
      <c r="BA158" s="45">
        <f>[4]节奏总纲!BA158</f>
        <v>40.984830450008985</v>
      </c>
      <c r="BB158" s="45">
        <f>[4]节奏总纲!BB158</f>
        <v>42.470885343049382</v>
      </c>
      <c r="BC158" s="45">
        <f>[4]节奏总纲!BC158</f>
        <v>44.412650444796341</v>
      </c>
      <c r="BD158" s="45">
        <f>[4]节奏总纲!BD158</f>
        <v>47.161821703346362</v>
      </c>
      <c r="BE158" s="45">
        <f>[4]节奏总纲!BE158</f>
        <v>50</v>
      </c>
    </row>
    <row r="159" spans="6:57" x14ac:dyDescent="0.15">
      <c r="AC159" s="3">
        <v>156</v>
      </c>
      <c r="AD159" s="45">
        <f>[4]节奏总纲!AD159</f>
        <v>72.944425319575828</v>
      </c>
      <c r="AE159" s="45">
        <f>[4]节奏总纲!AE159</f>
        <v>74.822004279453267</v>
      </c>
      <c r="AF159" s="45">
        <f>[4]节奏总纲!AF159</f>
        <v>78.350385428182662</v>
      </c>
      <c r="AG159" s="45">
        <f>[4]节奏总纲!AG159</f>
        <v>83.466580579403697</v>
      </c>
      <c r="AH159" s="45">
        <f>[4]节奏总纲!AH159</f>
        <v>87.170255933353786</v>
      </c>
      <c r="AZ159" s="3">
        <v>156</v>
      </c>
      <c r="BA159" s="45">
        <f>[4]节奏总纲!BA159</f>
        <v>41.027136894088379</v>
      </c>
      <c r="BB159" s="45">
        <f>[4]节奏总纲!BB159</f>
        <v>42.51427628670821</v>
      </c>
      <c r="BC159" s="45">
        <f>[4]节奏总纲!BC159</f>
        <v>44.455742855302844</v>
      </c>
      <c r="BD159" s="45">
        <f>[4]节奏总纲!BD159</f>
        <v>47.203396779992147</v>
      </c>
      <c r="BE159" s="45">
        <f>[4]节奏总纲!BE159</f>
        <v>50</v>
      </c>
    </row>
    <row r="160" spans="6:57" x14ac:dyDescent="0.15">
      <c r="AC160" s="3">
        <v>157</v>
      </c>
      <c r="AD160" s="45">
        <f>[4]节奏总纲!AD160</f>
        <v>73.036560194527354</v>
      </c>
      <c r="AE160" s="45">
        <f>[4]节奏总纲!AE160</f>
        <v>74.88256616303056</v>
      </c>
      <c r="AF160" s="45">
        <f>[4]节奏总纲!AF160</f>
        <v>78.430377887413968</v>
      </c>
      <c r="AG160" s="45">
        <f>[4]节奏总纲!AG160</f>
        <v>83.595253075781983</v>
      </c>
      <c r="AH160" s="45">
        <f>[4]节奏总纲!AH160</f>
        <v>87.179173668729049</v>
      </c>
      <c r="AZ160" s="3">
        <v>157</v>
      </c>
      <c r="BA160" s="45">
        <f>[4]节奏总纲!BA160</f>
        <v>41.067363109180121</v>
      </c>
      <c r="BB160" s="45">
        <f>[4]节奏总纲!BB160</f>
        <v>42.557667230367045</v>
      </c>
      <c r="BC160" s="45">
        <f>[4]节奏总纲!BC160</f>
        <v>44.498835265809355</v>
      </c>
      <c r="BD160" s="45">
        <f>[4]节奏总纲!BD160</f>
        <v>47.244971856637939</v>
      </c>
      <c r="BE160" s="45">
        <f>[4]节奏总纲!BE160</f>
        <v>50</v>
      </c>
    </row>
    <row r="161" spans="29:57" s="3" customFormat="1" x14ac:dyDescent="0.15">
      <c r="AC161" s="3">
        <v>158</v>
      </c>
      <c r="AD161" s="45">
        <f>[4]节奏总纲!AD161</f>
        <v>73.124973399384572</v>
      </c>
      <c r="AE161" s="45">
        <f>[4]节奏总纲!AE161</f>
        <v>74.943128046607853</v>
      </c>
      <c r="AF161" s="45">
        <f>[4]节奏总纲!AF161</f>
        <v>78.510370346645288</v>
      </c>
      <c r="AG161" s="45">
        <f>[4]节奏总纲!AG161</f>
        <v>83.723925572160255</v>
      </c>
      <c r="AH161" s="45">
        <f>[4]节奏总纲!AH161</f>
        <v>87.188091404104313</v>
      </c>
      <c r="AJ161" s="12"/>
      <c r="AR161" s="10"/>
      <c r="AY161" s="10"/>
      <c r="AZ161" s="3">
        <v>158</v>
      </c>
      <c r="BA161" s="45">
        <f>[4]节奏总纲!BA161</f>
        <v>41.107589324271871</v>
      </c>
      <c r="BB161" s="45">
        <f>[4]节奏总纲!BB161</f>
        <v>42.601058174025873</v>
      </c>
      <c r="BC161" s="45">
        <f>[4]节奏总纲!BC161</f>
        <v>44.541927676315858</v>
      </c>
      <c r="BD161" s="45">
        <f>[4]节奏总纲!BD161</f>
        <v>47.286546933283724</v>
      </c>
      <c r="BE161" s="45">
        <f>[4]节奏总纲!BE161</f>
        <v>50</v>
      </c>
    </row>
    <row r="162" spans="29:57" s="3" customFormat="1" x14ac:dyDescent="0.15">
      <c r="AC162" s="3">
        <v>159</v>
      </c>
      <c r="AD162" s="45">
        <f>[4]节奏总纲!AD162</f>
        <v>73.213386604241791</v>
      </c>
      <c r="AE162" s="45">
        <f>[4]节奏总纲!AE162</f>
        <v>75.00603214676859</v>
      </c>
      <c r="AF162" s="45">
        <f>[4]节奏总纲!AF162</f>
        <v>78.590362805876595</v>
      </c>
      <c r="AG162" s="45">
        <f>[4]节奏总纲!AG162</f>
        <v>83.852598068538526</v>
      </c>
      <c r="AH162" s="45">
        <f>[4]节奏总纲!AH162</f>
        <v>87.197009139479562</v>
      </c>
      <c r="AJ162" s="12"/>
      <c r="AR162" s="10"/>
      <c r="AY162" s="10"/>
      <c r="AZ162" s="3">
        <v>159</v>
      </c>
      <c r="BA162" s="45">
        <f>[4]节奏总纲!BA162</f>
        <v>41.147815539363613</v>
      </c>
      <c r="BB162" s="45">
        <f>[4]节奏总纲!BB162</f>
        <v>42.644449117684701</v>
      </c>
      <c r="BC162" s="45">
        <f>[4]节奏总纲!BC162</f>
        <v>44.585020086822361</v>
      </c>
      <c r="BD162" s="45">
        <f>[4]节奏总纲!BD162</f>
        <v>47.328122009929508</v>
      </c>
      <c r="BE162" s="45">
        <f>[4]节奏总纲!BE162</f>
        <v>50</v>
      </c>
    </row>
    <row r="163" spans="29:57" s="3" customFormat="1" x14ac:dyDescent="0.15">
      <c r="AC163" s="3">
        <v>160</v>
      </c>
      <c r="AD163" s="45">
        <f>[4]节奏总纲!AD163</f>
        <v>73.301799809099009</v>
      </c>
      <c r="AE163" s="45">
        <f>[4]节奏总纲!AE163</f>
        <v>75.105036234106194</v>
      </c>
      <c r="AF163" s="45">
        <f>[4]节奏总纲!AF163</f>
        <v>78.670355265107901</v>
      </c>
      <c r="AG163" s="45">
        <f>[4]节奏总纲!AG163</f>
        <v>83.981270564916812</v>
      </c>
      <c r="AH163" s="45">
        <f>[4]节奏总纲!AH163</f>
        <v>87.205926874854825</v>
      </c>
      <c r="AJ163" s="12"/>
      <c r="AR163" s="10"/>
      <c r="AY163" s="10"/>
      <c r="AZ163" s="3">
        <v>160</v>
      </c>
      <c r="BA163" s="45">
        <f>[4]节奏总纲!BA163</f>
        <v>41.188041754455355</v>
      </c>
      <c r="BB163" s="45">
        <f>[4]节奏总纲!BB163</f>
        <v>42.687840061343536</v>
      </c>
      <c r="BC163" s="45">
        <f>[4]节奏总纲!BC163</f>
        <v>44.628112497328864</v>
      </c>
      <c r="BD163" s="45">
        <f>[4]节奏总纲!BD163</f>
        <v>47.3696970865753</v>
      </c>
      <c r="BE163" s="45">
        <f>[4]节奏总纲!BE163</f>
        <v>50</v>
      </c>
    </row>
    <row r="164" spans="29:57" s="3" customFormat="1" x14ac:dyDescent="0.15">
      <c r="AC164" s="3">
        <v>161</v>
      </c>
      <c r="AD164" s="45">
        <f>[4]节奏总纲!AD164</f>
        <v>73.390213013956213</v>
      </c>
      <c r="AE164" s="45">
        <f>[4]节奏总纲!AE164</f>
        <v>75.204040321443784</v>
      </c>
      <c r="AF164" s="45">
        <f>[4]节奏总纲!AF164</f>
        <v>78.750347724339207</v>
      </c>
      <c r="AG164" s="45">
        <f>[4]节奏总纲!AG164</f>
        <v>84.086275318693396</v>
      </c>
      <c r="AH164" s="45">
        <f>[4]节奏总纲!AH164</f>
        <v>87.214844610230088</v>
      </c>
      <c r="AJ164" s="12"/>
      <c r="AR164" s="10"/>
      <c r="AY164" s="10"/>
      <c r="AZ164" s="3">
        <v>161</v>
      </c>
      <c r="BA164" s="45">
        <f>[4]节奏总纲!BA164</f>
        <v>41.228267969547105</v>
      </c>
      <c r="BB164" s="45">
        <f>[4]节奏总纲!BB164</f>
        <v>42.731231005002364</v>
      </c>
      <c r="BC164" s="45">
        <f>[4]节奏总纲!BC164</f>
        <v>44.671204907835367</v>
      </c>
      <c r="BD164" s="45">
        <f>[4]节奏总纲!BD164</f>
        <v>47.411272163221085</v>
      </c>
      <c r="BE164" s="45">
        <f>[4]节奏总纲!BE164</f>
        <v>50</v>
      </c>
    </row>
    <row r="165" spans="29:57" s="3" customFormat="1" x14ac:dyDescent="0.15">
      <c r="AC165" s="3">
        <v>162</v>
      </c>
      <c r="AD165" s="45">
        <f>[4]节奏总纲!AD165</f>
        <v>73.478626218813432</v>
      </c>
      <c r="AE165" s="45">
        <f>[4]节奏总纲!AE165</f>
        <v>75.303044408781375</v>
      </c>
      <c r="AF165" s="45">
        <f>[4]节奏总纲!AF165</f>
        <v>78.830340183570513</v>
      </c>
      <c r="AG165" s="45">
        <f>[4]节奏总纲!AG165</f>
        <v>84.187248135907538</v>
      </c>
      <c r="AH165" s="45">
        <f>[4]节奏总纲!AH165</f>
        <v>87.223762345605351</v>
      </c>
      <c r="AJ165" s="12"/>
      <c r="AR165" s="10"/>
      <c r="AY165" s="10"/>
      <c r="AZ165" s="3">
        <v>162</v>
      </c>
      <c r="BA165" s="45">
        <f>[4]节奏总纲!BA165</f>
        <v>41.268494184638847</v>
      </c>
      <c r="BB165" s="45">
        <f>[4]节奏总纲!BB165</f>
        <v>42.774621948661192</v>
      </c>
      <c r="BC165" s="45">
        <f>[4]节奏总纲!BC165</f>
        <v>44.714297318341877</v>
      </c>
      <c r="BD165" s="45">
        <f>[4]节奏总纲!BD165</f>
        <v>47.452847239866877</v>
      </c>
      <c r="BE165" s="45">
        <f>[4]节奏总纲!BE165</f>
        <v>50</v>
      </c>
    </row>
    <row r="166" spans="29:57" s="3" customFormat="1" x14ac:dyDescent="0.15">
      <c r="AC166" s="3">
        <v>163</v>
      </c>
      <c r="AD166" s="45">
        <f>[4]节奏总纲!AD166</f>
        <v>73.56703942367065</v>
      </c>
      <c r="AE166" s="45">
        <f>[4]节奏总纲!AE166</f>
        <v>75.402048496118965</v>
      </c>
      <c r="AF166" s="45">
        <f>[4]节奏总纲!AF166</f>
        <v>78.910332642801833</v>
      </c>
      <c r="AG166" s="45">
        <f>[4]节奏总纲!AG166</f>
        <v>84.288220953121666</v>
      </c>
      <c r="AH166" s="45">
        <f>[4]节奏总纲!AH166</f>
        <v>87.2326800809806</v>
      </c>
      <c r="AJ166" s="12"/>
      <c r="AR166" s="10"/>
      <c r="AY166" s="10"/>
      <c r="AZ166" s="3">
        <v>163</v>
      </c>
      <c r="BA166" s="45">
        <f>[4]节奏总纲!BA166</f>
        <v>41.308720399730589</v>
      </c>
      <c r="BB166" s="45">
        <f>[4]节奏总纲!BB166</f>
        <v>42.818012892320027</v>
      </c>
      <c r="BC166" s="45">
        <f>[4]节奏总纲!BC166</f>
        <v>44.757389728848381</v>
      </c>
      <c r="BD166" s="45">
        <f>[4]节奏总纲!BD166</f>
        <v>47.494422316512662</v>
      </c>
      <c r="BE166" s="45">
        <f>[4]节奏总纲!BE166</f>
        <v>50</v>
      </c>
    </row>
    <row r="167" spans="29:57" s="3" customFormat="1" x14ac:dyDescent="0.15">
      <c r="AC167" s="3">
        <v>164</v>
      </c>
      <c r="AD167" s="45">
        <f>[4]节奏总纲!AD167</f>
        <v>73.655452628527868</v>
      </c>
      <c r="AE167" s="45">
        <f>[4]节奏总纲!AE167</f>
        <v>75.501052583456556</v>
      </c>
      <c r="AF167" s="45">
        <f>[4]节奏总纲!AF167</f>
        <v>78.99032510203314</v>
      </c>
      <c r="AG167" s="45">
        <f>[4]节奏总纲!AG167</f>
        <v>84.389193770335794</v>
      </c>
      <c r="AH167" s="45">
        <f>[4]节奏总纲!AH167</f>
        <v>87.241597816355863</v>
      </c>
      <c r="AJ167" s="12"/>
      <c r="AR167" s="10"/>
      <c r="AY167" s="10"/>
      <c r="AZ167" s="3">
        <v>164</v>
      </c>
      <c r="BA167" s="45">
        <f>[4]节奏总纲!BA167</f>
        <v>41.348946614822331</v>
      </c>
      <c r="BB167" s="45">
        <f>[4]节奏总纲!BB167</f>
        <v>42.861403835978855</v>
      </c>
      <c r="BC167" s="45">
        <f>[4]节奏总纲!BC167</f>
        <v>44.800482139354884</v>
      </c>
      <c r="BD167" s="45">
        <f>[4]节奏总纲!BD167</f>
        <v>47.535997393158453</v>
      </c>
      <c r="BE167" s="45">
        <f>[4]节奏总纲!BE167</f>
        <v>50</v>
      </c>
    </row>
    <row r="168" spans="29:57" s="3" customFormat="1" x14ac:dyDescent="0.15">
      <c r="AC168" s="3">
        <v>165</v>
      </c>
      <c r="AD168" s="45">
        <f>[4]节奏总纲!AD168</f>
        <v>73.743865833385087</v>
      </c>
      <c r="AE168" s="45">
        <f>[4]节奏总纲!AE168</f>
        <v>75.600056670794146</v>
      </c>
      <c r="AF168" s="45">
        <f>[4]节奏总纲!AF168</f>
        <v>79.060068964659706</v>
      </c>
      <c r="AG168" s="45">
        <f>[4]节奏总纲!AG168</f>
        <v>84.490166587549936</v>
      </c>
      <c r="AH168" s="45">
        <f>[4]节奏总纲!AH168</f>
        <v>87.250515551731127</v>
      </c>
      <c r="AJ168" s="12"/>
      <c r="AR168" s="10"/>
      <c r="AY168" s="10"/>
      <c r="AZ168" s="3">
        <v>165</v>
      </c>
      <c r="BA168" s="45">
        <f>[4]节奏总纲!BA168</f>
        <v>41.389172829914081</v>
      </c>
      <c r="BB168" s="45">
        <f>[4]节奏总纲!BB168</f>
        <v>42.904794779637683</v>
      </c>
      <c r="BC168" s="45">
        <f>[4]节奏总纲!BC168</f>
        <v>44.843574549861387</v>
      </c>
      <c r="BD168" s="45">
        <f>[4]节奏总纲!BD168</f>
        <v>47.577572469804238</v>
      </c>
      <c r="BE168" s="45">
        <f>[4]节奏总纲!BE168</f>
        <v>50</v>
      </c>
    </row>
    <row r="169" spans="29:57" s="3" customFormat="1" x14ac:dyDescent="0.15">
      <c r="AC169" s="3">
        <v>166</v>
      </c>
      <c r="AD169" s="45">
        <f>[4]节奏总纲!AD169</f>
        <v>73.832279038242305</v>
      </c>
      <c r="AE169" s="45">
        <f>[4]节奏总纲!AE169</f>
        <v>75.699060758131751</v>
      </c>
      <c r="AF169" s="45">
        <f>[4]节奏总纲!AF169</f>
        <v>79.128402736767327</v>
      </c>
      <c r="AG169" s="45">
        <f>[4]节奏总纲!AG169</f>
        <v>84.591139404764064</v>
      </c>
      <c r="AH169" s="45">
        <f>[4]节奏总纲!AH169</f>
        <v>87.25943328710639</v>
      </c>
      <c r="AJ169" s="12"/>
      <c r="AR169" s="10"/>
      <c r="AY169" s="10"/>
      <c r="AZ169" s="3">
        <v>166</v>
      </c>
      <c r="BA169" s="45">
        <f>[4]节奏总纲!BA169</f>
        <v>41.429399045005823</v>
      </c>
      <c r="BB169" s="45">
        <f>[4]节奏总纲!BB169</f>
        <v>42.948185723296518</v>
      </c>
      <c r="BC169" s="45">
        <f>[4]节奏总纲!BC169</f>
        <v>44.88666696036789</v>
      </c>
      <c r="BD169" s="45">
        <f>[4]节奏总纲!BD169</f>
        <v>47.619147546450023</v>
      </c>
      <c r="BE169" s="45">
        <f>[4]节奏总纲!BE169</f>
        <v>50</v>
      </c>
    </row>
    <row r="170" spans="29:57" s="3" customFormat="1" x14ac:dyDescent="0.15">
      <c r="AC170" s="3">
        <v>167</v>
      </c>
      <c r="AD170" s="45">
        <f>[4]节奏总纲!AD170</f>
        <v>73.920692243099523</v>
      </c>
      <c r="AE170" s="45">
        <f>[4]节奏总纲!AE170</f>
        <v>75.798064845469341</v>
      </c>
      <c r="AF170" s="45">
        <f>[4]节奏总纲!AF170</f>
        <v>79.196736508874935</v>
      </c>
      <c r="AG170" s="45">
        <f>[4]节奏总纲!AG170</f>
        <v>84.692112221978192</v>
      </c>
      <c r="AH170" s="45">
        <f>[4]节奏总纲!AH170</f>
        <v>87.268351022481639</v>
      </c>
      <c r="AJ170" s="12"/>
      <c r="AR170" s="10"/>
      <c r="AY170" s="10"/>
      <c r="AZ170" s="3">
        <v>167</v>
      </c>
      <c r="BA170" s="45">
        <f>[4]节奏总纲!BA170</f>
        <v>41.469625260097565</v>
      </c>
      <c r="BB170" s="45">
        <f>[4]节奏总纲!BB170</f>
        <v>42.991576666955346</v>
      </c>
      <c r="BC170" s="45">
        <f>[4]节奏总纲!BC170</f>
        <v>44.9297593708744</v>
      </c>
      <c r="BD170" s="45">
        <f>[4]节奏总纲!BD170</f>
        <v>47.660722623095815</v>
      </c>
      <c r="BE170" s="45">
        <f>[4]节奏总纲!BE170</f>
        <v>50</v>
      </c>
    </row>
    <row r="171" spans="29:57" s="3" customFormat="1" x14ac:dyDescent="0.15">
      <c r="AC171" s="3">
        <v>168</v>
      </c>
      <c r="AD171" s="45">
        <f>[4]节奏总纲!AD171</f>
        <v>74.008495683346354</v>
      </c>
      <c r="AE171" s="45">
        <f>[4]节奏总纲!AE171</f>
        <v>75.897068932806931</v>
      </c>
      <c r="AF171" s="45">
        <f>[4]节奏总纲!AF171</f>
        <v>79.265070280982556</v>
      </c>
      <c r="AG171" s="45">
        <f>[4]节奏总纲!AG171</f>
        <v>84.793085039192334</v>
      </c>
      <c r="AH171" s="45">
        <f>[4]节奏总纲!AH171</f>
        <v>87.277268757856902</v>
      </c>
      <c r="AJ171" s="12"/>
      <c r="AR171" s="10"/>
      <c r="AY171" s="10"/>
      <c r="AZ171" s="3">
        <v>168</v>
      </c>
      <c r="BA171" s="45">
        <f>[4]节奏总纲!BA171</f>
        <v>41.509851475189308</v>
      </c>
      <c r="BB171" s="45">
        <f>[4]节奏总纲!BB171</f>
        <v>43.030177309109042</v>
      </c>
      <c r="BC171" s="45">
        <f>[4]节奏总纲!BC171</f>
        <v>44.972851781380903</v>
      </c>
      <c r="BD171" s="45">
        <f>[4]节奏总纲!BD171</f>
        <v>47.7022976997416</v>
      </c>
      <c r="BE171" s="45">
        <f>[4]节奏总纲!BE171</f>
        <v>50</v>
      </c>
    </row>
    <row r="172" spans="29:57" s="3" customFormat="1" x14ac:dyDescent="0.15">
      <c r="AC172" s="3">
        <v>169</v>
      </c>
      <c r="AD172" s="45">
        <f>[4]节奏总纲!AD172</f>
        <v>74.090988120365651</v>
      </c>
      <c r="AE172" s="45">
        <f>[4]节奏总纲!AE172</f>
        <v>75.996073020144522</v>
      </c>
      <c r="AF172" s="45">
        <f>[4]节奏总纲!AF172</f>
        <v>79.333404053090177</v>
      </c>
      <c r="AG172" s="45">
        <f>[4]节奏总纲!AG172</f>
        <v>84.894057856406462</v>
      </c>
      <c r="AH172" s="45">
        <f>[4]节奏总纲!AH172</f>
        <v>87.286186493232165</v>
      </c>
      <c r="AJ172" s="12"/>
      <c r="AR172" s="10"/>
      <c r="AY172" s="10"/>
      <c r="AZ172" s="3">
        <v>169</v>
      </c>
      <c r="BA172" s="45">
        <f>[4]节奏总纲!BA172</f>
        <v>41.550077690281057</v>
      </c>
      <c r="BB172" s="45">
        <f>[4]节奏总纲!BB172</f>
        <v>43.067624017543686</v>
      </c>
      <c r="BC172" s="45">
        <f>[4]节奏总纲!BC172</f>
        <v>45.013762077986961</v>
      </c>
      <c r="BD172" s="45">
        <f>[4]节奏总纲!BD172</f>
        <v>47.743872776387391</v>
      </c>
      <c r="BE172" s="45">
        <f>[4]节奏总纲!BE172</f>
        <v>50</v>
      </c>
    </row>
    <row r="173" spans="29:57" s="3" customFormat="1" x14ac:dyDescent="0.15">
      <c r="AC173" s="3">
        <v>170</v>
      </c>
      <c r="AD173" s="45">
        <f>[4]节奏总纲!AD173</f>
        <v>74.173480557384934</v>
      </c>
      <c r="AE173" s="45">
        <f>[4]节奏总纲!AE173</f>
        <v>76.130971272117776</v>
      </c>
      <c r="AF173" s="45">
        <f>[4]节奏总纲!AF173</f>
        <v>79.401737825197799</v>
      </c>
      <c r="AG173" s="45">
        <f>[4]节奏总纲!AG173</f>
        <v>84.995030673620604</v>
      </c>
      <c r="AH173" s="45">
        <f>[4]节奏总纲!AH173</f>
        <v>87.295104228607428</v>
      </c>
      <c r="AJ173" s="12"/>
      <c r="AR173" s="10"/>
      <c r="AY173" s="10"/>
      <c r="AZ173" s="3">
        <v>170</v>
      </c>
      <c r="BA173" s="45">
        <f>[4]节奏总纲!BA173</f>
        <v>41.590303905372799</v>
      </c>
      <c r="BB173" s="45">
        <f>[4]节奏总纲!BB173</f>
        <v>43.105070725978337</v>
      </c>
      <c r="BC173" s="45">
        <f>[4]节奏总纲!BC173</f>
        <v>45.050956883357138</v>
      </c>
      <c r="BD173" s="45">
        <f>[4]节奏总纲!BD173</f>
        <v>47.785447853033176</v>
      </c>
      <c r="BE173" s="45">
        <f>[4]节奏总纲!BE173</f>
        <v>50</v>
      </c>
    </row>
    <row r="174" spans="29:57" s="3" customFormat="1" x14ac:dyDescent="0.15">
      <c r="AC174" s="3">
        <v>171</v>
      </c>
      <c r="AD174" s="45">
        <f>[4]节奏总纲!AD174</f>
        <v>74.255972994404218</v>
      </c>
      <c r="AE174" s="45">
        <f>[4]节奏总纲!AE174</f>
        <v>76.267352064580393</v>
      </c>
      <c r="AF174" s="45">
        <f>[4]节奏总纲!AF174</f>
        <v>79.47007159730542</v>
      </c>
      <c r="AG174" s="45">
        <f>[4]节奏总纲!AG174</f>
        <v>85.050524718310612</v>
      </c>
      <c r="AH174" s="45">
        <f>[4]节奏总纲!AH174</f>
        <v>87.304021963982677</v>
      </c>
      <c r="AJ174" s="12"/>
      <c r="AR174" s="10"/>
      <c r="AY174" s="10"/>
      <c r="AZ174" s="3">
        <v>171</v>
      </c>
      <c r="BA174" s="45">
        <f>[4]节奏总纲!BA174</f>
        <v>41.630530120464542</v>
      </c>
      <c r="BB174" s="45">
        <f>[4]节奏总纲!BB174</f>
        <v>43.14251743441298</v>
      </c>
      <c r="BC174" s="45">
        <f>[4]节奏总纲!BC174</f>
        <v>45.088151688727308</v>
      </c>
      <c r="BD174" s="45">
        <f>[4]节奏总纲!BD174</f>
        <v>47.827022929678968</v>
      </c>
      <c r="BE174" s="45">
        <f>[4]节奏总纲!BE174</f>
        <v>50</v>
      </c>
    </row>
    <row r="175" spans="29:57" s="3" customFormat="1" x14ac:dyDescent="0.15">
      <c r="AC175" s="3">
        <v>172</v>
      </c>
      <c r="AD175" s="45">
        <f>[4]节奏总纲!AD175</f>
        <v>74.338465431423501</v>
      </c>
      <c r="AE175" s="45">
        <f>[4]节奏总纲!AE175</f>
        <v>76.403732857042996</v>
      </c>
      <c r="AF175" s="45">
        <f>[4]节奏总纲!AF175</f>
        <v>79.538405369413027</v>
      </c>
      <c r="AG175" s="45">
        <f>[4]节奏总纲!AG175</f>
        <v>85.103664693767911</v>
      </c>
      <c r="AH175" s="45">
        <f>[4]节奏总纲!AH175</f>
        <v>87.312939699357941</v>
      </c>
      <c r="AJ175" s="12"/>
      <c r="AR175" s="10"/>
      <c r="AY175" s="10"/>
      <c r="AZ175" s="3">
        <v>172</v>
      </c>
      <c r="BA175" s="45">
        <f>[4]节奏总纲!BA175</f>
        <v>41.670756335556291</v>
      </c>
      <c r="BB175" s="45">
        <f>[4]节奏总纲!BB175</f>
        <v>43.179964142847631</v>
      </c>
      <c r="BC175" s="45">
        <f>[4]节奏总纲!BC175</f>
        <v>45.125346494097485</v>
      </c>
      <c r="BD175" s="45">
        <f>[4]节奏总纲!BD175</f>
        <v>47.868598006324753</v>
      </c>
      <c r="BE175" s="45">
        <f>[4]节奏总纲!BE175</f>
        <v>50</v>
      </c>
    </row>
    <row r="176" spans="29:57" s="3" customFormat="1" x14ac:dyDescent="0.15">
      <c r="AC176" s="3">
        <v>173</v>
      </c>
      <c r="AD176" s="45">
        <f>[4]节奏总纲!AD176</f>
        <v>74.420957868442784</v>
      </c>
      <c r="AE176" s="45">
        <f>[4]节奏总纲!AE176</f>
        <v>76.540113649505614</v>
      </c>
      <c r="AF176" s="45">
        <f>[4]节奏总纲!AF176</f>
        <v>79.606739141520649</v>
      </c>
      <c r="AG176" s="45">
        <f>[4]节奏总纲!AG176</f>
        <v>85.156804669225224</v>
      </c>
      <c r="AH176" s="45">
        <f>[4]节奏总纲!AH176</f>
        <v>87.321857434733204</v>
      </c>
      <c r="AJ176" s="12"/>
      <c r="AR176" s="10"/>
      <c r="AY176" s="10"/>
      <c r="AZ176" s="3">
        <v>173</v>
      </c>
      <c r="BA176" s="45">
        <f>[4]节奏总纲!BA176</f>
        <v>41.710982550648033</v>
      </c>
      <c r="BB176" s="45">
        <f>[4]节奏总纲!BB176</f>
        <v>43.217410851282274</v>
      </c>
      <c r="BC176" s="45">
        <f>[4]节奏总纲!BC176</f>
        <v>45.162541299467655</v>
      </c>
      <c r="BD176" s="45">
        <f>[4]节奏总纲!BD176</f>
        <v>47.910173082970537</v>
      </c>
      <c r="BE176" s="45">
        <f>[4]节奏总纲!BE176</f>
        <v>50</v>
      </c>
    </row>
    <row r="177" spans="29:57" s="3" customFormat="1" x14ac:dyDescent="0.15">
      <c r="AC177" s="3">
        <v>174</v>
      </c>
      <c r="AD177" s="45">
        <f>[4]节奏总纲!AD177</f>
        <v>74.503450305462081</v>
      </c>
      <c r="AE177" s="45">
        <f>[4]节奏总纲!AE177</f>
        <v>76.676494441968231</v>
      </c>
      <c r="AF177" s="45">
        <f>[4]节奏总纲!AF177</f>
        <v>79.67507291362827</v>
      </c>
      <c r="AG177" s="45">
        <f>[4]节奏总纲!AG177</f>
        <v>85.209944644682523</v>
      </c>
      <c r="AH177" s="45">
        <f>[4]节奏总纲!AH177</f>
        <v>87.330775170108467</v>
      </c>
      <c r="AJ177" s="12"/>
      <c r="AR177" s="10"/>
      <c r="AY177" s="10"/>
      <c r="AZ177" s="3">
        <v>174</v>
      </c>
      <c r="BA177" s="45">
        <f>[4]节奏总纲!BA177</f>
        <v>41.751208765739776</v>
      </c>
      <c r="BB177" s="45">
        <f>[4]节奏总纲!BB177</f>
        <v>43.254857559716925</v>
      </c>
      <c r="BC177" s="45">
        <f>[4]节奏总纲!BC177</f>
        <v>45.199736104837832</v>
      </c>
      <c r="BD177" s="45">
        <f>[4]节奏总纲!BD177</f>
        <v>47.951748159616329</v>
      </c>
      <c r="BE177" s="45">
        <f>[4]节奏总纲!BE177</f>
        <v>50</v>
      </c>
    </row>
    <row r="178" spans="29:57" s="3" customFormat="1" x14ac:dyDescent="0.15">
      <c r="AC178" s="3">
        <v>175</v>
      </c>
      <c r="AD178" s="45">
        <f>[4]节奏总纲!AD178</f>
        <v>74.585942742481365</v>
      </c>
      <c r="AE178" s="45">
        <f>[4]节奏总纲!AE178</f>
        <v>76.812875234430834</v>
      </c>
      <c r="AF178" s="45">
        <f>[4]节奏总纲!AF178</f>
        <v>79.743406685735891</v>
      </c>
      <c r="AG178" s="45">
        <f>[4]节奏总纲!AG178</f>
        <v>85.263084620139821</v>
      </c>
      <c r="AH178" s="45">
        <f>[4]节奏总纲!AH178</f>
        <v>87.339692905483716</v>
      </c>
      <c r="AJ178" s="12"/>
      <c r="AR178" s="10"/>
      <c r="AY178" s="10"/>
      <c r="AZ178" s="3">
        <v>175</v>
      </c>
      <c r="BA178" s="45">
        <f>[4]节奏总纲!BA178</f>
        <v>41.791434980831518</v>
      </c>
      <c r="BB178" s="45">
        <f>[4]节奏总纲!BB178</f>
        <v>43.292304268151575</v>
      </c>
      <c r="BC178" s="45">
        <f>[4]节奏总纲!BC178</f>
        <v>45.236930910208002</v>
      </c>
      <c r="BD178" s="45">
        <f>[4]节奏总纲!BD178</f>
        <v>47.993323236262114</v>
      </c>
      <c r="BE178" s="45">
        <f>[4]节奏总纲!BE178</f>
        <v>50</v>
      </c>
    </row>
    <row r="179" spans="29:57" s="3" customFormat="1" x14ac:dyDescent="0.15">
      <c r="AC179" s="3">
        <v>176</v>
      </c>
      <c r="AD179" s="45">
        <f>[4]节奏总纲!AD179</f>
        <v>74.668435179500648</v>
      </c>
      <c r="AE179" s="45">
        <f>[4]节奏总纲!AE179</f>
        <v>76.949256026893451</v>
      </c>
      <c r="AF179" s="45">
        <f>[4]节奏总纲!AF179</f>
        <v>79.811740457843513</v>
      </c>
      <c r="AG179" s="45">
        <f>[4]节奏总纲!AG179</f>
        <v>85.316224595597134</v>
      </c>
      <c r="AH179" s="45">
        <f>[4]节奏总纲!AH179</f>
        <v>87.348610640858979</v>
      </c>
      <c r="AJ179" s="12"/>
      <c r="AR179" s="10"/>
      <c r="AY179" s="10"/>
      <c r="AZ179" s="3">
        <v>176</v>
      </c>
      <c r="BA179" s="45">
        <f>[4]节奏总纲!BA179</f>
        <v>41.831661195923267</v>
      </c>
      <c r="BB179" s="45">
        <f>[4]节奏总纲!BB179</f>
        <v>43.329750976586219</v>
      </c>
      <c r="BC179" s="45">
        <f>[4]节奏总纲!BC179</f>
        <v>45.274125715578172</v>
      </c>
      <c r="BD179" s="45">
        <f>[4]节奏总纲!BD179</f>
        <v>48.030128751164234</v>
      </c>
      <c r="BE179" s="45">
        <f>[4]节奏总纲!BE179</f>
        <v>50</v>
      </c>
    </row>
    <row r="180" spans="29:57" s="3" customFormat="1" x14ac:dyDescent="0.15">
      <c r="AC180" s="3">
        <v>177</v>
      </c>
      <c r="AD180" s="45">
        <f>[4]节奏总纲!AD180</f>
        <v>74.750927616519931</v>
      </c>
      <c r="AE180" s="45">
        <f>[4]节奏总纲!AE180</f>
        <v>77.05209077834553</v>
      </c>
      <c r="AF180" s="45">
        <f>[4]节奏总纲!AF180</f>
        <v>79.880074229951134</v>
      </c>
      <c r="AG180" s="45">
        <f>[4]节奏总纲!AG180</f>
        <v>85.369364571054433</v>
      </c>
      <c r="AH180" s="45">
        <f>[4]节奏总纲!AH180</f>
        <v>87.357528376234242</v>
      </c>
      <c r="AJ180" s="12"/>
      <c r="AR180" s="10"/>
      <c r="AY180" s="10"/>
      <c r="AZ180" s="3">
        <v>177</v>
      </c>
      <c r="BA180" s="45">
        <f>[4]节奏总纲!BA180</f>
        <v>41.87188741101501</v>
      </c>
      <c r="BB180" s="45">
        <f>[4]节奏总纲!BB180</f>
        <v>43.367197685020869</v>
      </c>
      <c r="BC180" s="45">
        <f>[4]节奏总纲!BC180</f>
        <v>45.31132052094835</v>
      </c>
      <c r="BD180" s="45">
        <f>[4]节奏总纲!BD180</f>
        <v>48.066021750983474</v>
      </c>
      <c r="BE180" s="45">
        <f>[4]节奏总纲!BE180</f>
        <v>50</v>
      </c>
    </row>
    <row r="181" spans="29:57" s="3" customFormat="1" x14ac:dyDescent="0.15">
      <c r="AC181" s="3">
        <v>178</v>
      </c>
      <c r="AD181" s="45">
        <f>[4]节奏总纲!AD181</f>
        <v>74.833420053539214</v>
      </c>
      <c r="AE181" s="45">
        <f>[4]节奏总纲!AE181</f>
        <v>77.135047871850134</v>
      </c>
      <c r="AF181" s="45">
        <f>[4]节奏总纲!AF181</f>
        <v>79.948408002058741</v>
      </c>
      <c r="AG181" s="45">
        <f>[4]节奏总纲!AG181</f>
        <v>85.422504546511732</v>
      </c>
      <c r="AH181" s="45">
        <f>[4]节奏总纲!AH181</f>
        <v>87.366446111609505</v>
      </c>
      <c r="AJ181" s="12"/>
      <c r="AR181" s="10"/>
      <c r="AY181" s="10"/>
      <c r="AZ181" s="3">
        <v>178</v>
      </c>
      <c r="BA181" s="45">
        <f>[4]节奏总纲!BA181</f>
        <v>41.912113626106752</v>
      </c>
      <c r="BB181" s="45">
        <f>[4]节奏总纲!BB181</f>
        <v>43.404644393455513</v>
      </c>
      <c r="BC181" s="45">
        <f>[4]节奏总纲!BC181</f>
        <v>45.34851532631852</v>
      </c>
      <c r="BD181" s="45">
        <f>[4]节奏总纲!BD181</f>
        <v>48.101914750802706</v>
      </c>
      <c r="BE181" s="45">
        <f>[4]节奏总纲!BE181</f>
        <v>50</v>
      </c>
    </row>
    <row r="182" spans="29:57" s="3" customFormat="1" x14ac:dyDescent="0.15">
      <c r="AC182" s="3">
        <v>179</v>
      </c>
      <c r="AD182" s="45">
        <f>[4]节奏总纲!AD182</f>
        <v>74.915912490558512</v>
      </c>
      <c r="AE182" s="45">
        <f>[4]节奏总纲!AE182</f>
        <v>77.218004965354737</v>
      </c>
      <c r="AF182" s="45">
        <f>[4]节奏总纲!AF182</f>
        <v>80.014428069622042</v>
      </c>
      <c r="AG182" s="45">
        <f>[4]节奏总纲!AG182</f>
        <v>85.475644521969045</v>
      </c>
      <c r="AH182" s="45">
        <f>[4]节奏总纲!AH182</f>
        <v>87.375363846984754</v>
      </c>
      <c r="AJ182" s="12"/>
      <c r="AR182" s="10"/>
      <c r="AY182" s="10"/>
      <c r="AZ182" s="3">
        <v>179</v>
      </c>
      <c r="BA182" s="45">
        <f>[4]节奏总纲!BA182</f>
        <v>41.952339841198494</v>
      </c>
      <c r="BB182" s="45">
        <f>[4]节奏总纲!BB182</f>
        <v>43.442091101890163</v>
      </c>
      <c r="BC182" s="45">
        <f>[4]节奏总纲!BC182</f>
        <v>45.385710131688697</v>
      </c>
      <c r="BD182" s="45">
        <f>[4]节奏总纲!BD182</f>
        <v>48.137807750621946</v>
      </c>
      <c r="BE182" s="45">
        <f>[4]节奏总纲!BE182</f>
        <v>50</v>
      </c>
    </row>
    <row r="183" spans="29:57" s="3" customFormat="1" x14ac:dyDescent="0.15">
      <c r="AC183" s="3">
        <v>180</v>
      </c>
      <c r="AD183" s="45">
        <f>[4]节奏总纲!AD183</f>
        <v>74.998404927577795</v>
      </c>
      <c r="AE183" s="45">
        <f>[4]节奏总纲!AE183</f>
        <v>77.300962058859326</v>
      </c>
      <c r="AF183" s="45">
        <f>[4]节奏总纲!AF183</f>
        <v>80.073318149712009</v>
      </c>
      <c r="AG183" s="45">
        <f>[4]节奏总纲!AG183</f>
        <v>85.528784497426344</v>
      </c>
      <c r="AH183" s="45">
        <f>[4]节奏总纲!AH183</f>
        <v>87.384281582360018</v>
      </c>
      <c r="AJ183" s="12"/>
      <c r="AR183" s="10"/>
      <c r="AY183" s="10"/>
      <c r="AZ183" s="3">
        <v>180</v>
      </c>
      <c r="BA183" s="45">
        <f>[4]节奏总纲!BA183</f>
        <v>41.992566056290244</v>
      </c>
      <c r="BB183" s="45">
        <f>[4]节奏总纲!BB183</f>
        <v>43.479537810324807</v>
      </c>
      <c r="BC183" s="45">
        <f>[4]节奏总纲!BC183</f>
        <v>45.422904937058867</v>
      </c>
      <c r="BD183" s="45">
        <f>[4]节奏总纲!BD183</f>
        <v>48.173700750441178</v>
      </c>
      <c r="BE183" s="45">
        <f>[4]节奏总纲!BE183</f>
        <v>50</v>
      </c>
    </row>
    <row r="184" spans="29:57" s="3" customFormat="1" x14ac:dyDescent="0.15">
      <c r="AC184" s="3">
        <v>181</v>
      </c>
      <c r="AD184" s="45">
        <f>[4]节奏总纲!AD184</f>
        <v>75.075479910097457</v>
      </c>
      <c r="AE184" s="45">
        <f>[4]节奏总纲!AE184</f>
        <v>77.38391915236393</v>
      </c>
      <c r="AF184" s="45">
        <f>[4]节奏总纲!AF184</f>
        <v>80.132208229801961</v>
      </c>
      <c r="AG184" s="45">
        <f>[4]节奏总纲!AG184</f>
        <v>85.581924472883642</v>
      </c>
      <c r="AH184" s="45">
        <f>[4]节奏总纲!AH184</f>
        <v>87.393199317735281</v>
      </c>
      <c r="AJ184" s="12"/>
      <c r="AR184" s="10"/>
      <c r="AY184" s="10"/>
      <c r="AZ184" s="3">
        <v>181</v>
      </c>
      <c r="BA184" s="45">
        <f>[4]节奏总纲!BA184</f>
        <v>42.028297717729309</v>
      </c>
      <c r="BB184" s="45">
        <f>[4]节奏总纲!BB184</f>
        <v>43.516984518759458</v>
      </c>
      <c r="BC184" s="45">
        <f>[4]节奏总纲!BC184</f>
        <v>45.460099742429037</v>
      </c>
      <c r="BD184" s="45">
        <f>[4]节奏总纲!BD184</f>
        <v>48.209593750260417</v>
      </c>
      <c r="BE184" s="45">
        <f>[4]节奏总纲!BE184</f>
        <v>50</v>
      </c>
    </row>
    <row r="185" spans="29:57" s="3" customFormat="1" x14ac:dyDescent="0.15">
      <c r="AC185" s="3">
        <v>182</v>
      </c>
      <c r="AD185" s="45">
        <f>[4]节奏总纲!AD185</f>
        <v>75.152448075388719</v>
      </c>
      <c r="AE185" s="45">
        <f>[4]节奏总纲!AE185</f>
        <v>77.466876245868534</v>
      </c>
      <c r="AF185" s="45">
        <f>[4]节奏总纲!AF185</f>
        <v>80.191098309891927</v>
      </c>
      <c r="AG185" s="45">
        <f>[4]节奏总纲!AG185</f>
        <v>85.635064448340955</v>
      </c>
      <c r="AH185" s="45">
        <f>[4]节奏总纲!AH185</f>
        <v>87.402117053110544</v>
      </c>
      <c r="AJ185" s="12"/>
      <c r="AR185" s="10"/>
      <c r="AY185" s="10"/>
      <c r="AZ185" s="3">
        <v>182</v>
      </c>
      <c r="BA185" s="45">
        <f>[4]节奏总纲!BA185</f>
        <v>42.063010472656373</v>
      </c>
      <c r="BB185" s="45">
        <f>[4]节奏总纲!BB185</f>
        <v>43.554431227194108</v>
      </c>
      <c r="BC185" s="45">
        <f>[4]节奏总纲!BC185</f>
        <v>45.497294547799214</v>
      </c>
      <c r="BD185" s="45">
        <f>[4]节奏总纲!BD185</f>
        <v>48.24548675007965</v>
      </c>
      <c r="BE185" s="45">
        <f>[4]节奏总纲!BE185</f>
        <v>50</v>
      </c>
    </row>
    <row r="186" spans="29:57" s="3" customFormat="1" x14ac:dyDescent="0.15">
      <c r="AC186" s="3">
        <v>183</v>
      </c>
      <c r="AD186" s="45">
        <f>[4]节奏总纲!AD186</f>
        <v>75.229416240679981</v>
      </c>
      <c r="AE186" s="45">
        <f>[4]节奏总纲!AE186</f>
        <v>77.549833339373123</v>
      </c>
      <c r="AF186" s="45">
        <f>[4]节奏总纲!AF186</f>
        <v>80.249988389981894</v>
      </c>
      <c r="AG186" s="45">
        <f>[4]节奏总纲!AG186</f>
        <v>85.688204423798254</v>
      </c>
      <c r="AH186" s="45">
        <f>[4]节奏总纲!AH186</f>
        <v>87.411034788485793</v>
      </c>
      <c r="AJ186" s="12"/>
      <c r="AR186" s="10"/>
      <c r="AY186" s="10"/>
      <c r="AZ186" s="3">
        <v>183</v>
      </c>
      <c r="BA186" s="45">
        <f>[4]节奏总纲!BA186</f>
        <v>42.097723227583437</v>
      </c>
      <c r="BB186" s="45">
        <f>[4]节奏总纲!BB186</f>
        <v>43.591877935628752</v>
      </c>
      <c r="BC186" s="45">
        <f>[4]节奏总纲!BC186</f>
        <v>45.534489353169384</v>
      </c>
      <c r="BD186" s="45">
        <f>[4]节奏总纲!BD186</f>
        <v>48.281379749898889</v>
      </c>
      <c r="BE186" s="45">
        <f>[4]节奏总纲!BE186</f>
        <v>50</v>
      </c>
    </row>
    <row r="187" spans="29:57" s="3" customFormat="1" x14ac:dyDescent="0.15">
      <c r="AC187" s="3">
        <v>184</v>
      </c>
      <c r="AD187" s="45">
        <f>[4]节奏总纲!AD187</f>
        <v>75.306384405971258</v>
      </c>
      <c r="AE187" s="45">
        <f>[4]节奏总纲!AE187</f>
        <v>77.632790432877727</v>
      </c>
      <c r="AF187" s="45">
        <f>[4]节奏总纲!AF187</f>
        <v>80.308878470071846</v>
      </c>
      <c r="AG187" s="45">
        <f>[4]节奏总纲!AG187</f>
        <v>85.741344399255553</v>
      </c>
      <c r="AH187" s="45">
        <f>[4]节奏总纲!AH187</f>
        <v>87.419952523861056</v>
      </c>
      <c r="AJ187" s="12"/>
      <c r="AR187" s="10"/>
      <c r="AY187" s="10"/>
      <c r="AZ187" s="3">
        <v>184</v>
      </c>
      <c r="BA187" s="45">
        <f>[4]节奏总纲!BA187</f>
        <v>42.132435982510501</v>
      </c>
      <c r="BB187" s="45">
        <f>[4]节奏总纲!BB187</f>
        <v>43.629324644063402</v>
      </c>
      <c r="BC187" s="45">
        <f>[4]节奏总纲!BC187</f>
        <v>45.571684158539561</v>
      </c>
      <c r="BD187" s="45">
        <f>[4]节奏总纲!BD187</f>
        <v>48.317272749718121</v>
      </c>
      <c r="BE187" s="45">
        <f>[4]节奏总纲!BE187</f>
        <v>50</v>
      </c>
    </row>
    <row r="188" spans="29:57" s="3" customFormat="1" x14ac:dyDescent="0.15">
      <c r="AC188" s="3">
        <v>185</v>
      </c>
      <c r="AD188" s="45">
        <f>[4]节奏总纲!AD188</f>
        <v>75.38335257126252</v>
      </c>
      <c r="AE188" s="45">
        <f>[4]节奏总纲!AE188</f>
        <v>77.71574752638233</v>
      </c>
      <c r="AF188" s="45">
        <f>[4]节奏总纲!AF188</f>
        <v>80.367768550161813</v>
      </c>
      <c r="AG188" s="45">
        <f>[4]节奏总纲!AG188</f>
        <v>85.794484374712866</v>
      </c>
      <c r="AH188" s="45">
        <f>[4]节奏总纲!AH188</f>
        <v>87.428870259236319</v>
      </c>
      <c r="AJ188" s="12"/>
      <c r="AR188" s="10"/>
      <c r="AY188" s="10"/>
      <c r="AZ188" s="3">
        <v>185</v>
      </c>
      <c r="BA188" s="45">
        <f>[4]节奏总纲!BA188</f>
        <v>42.167148737437564</v>
      </c>
      <c r="BB188" s="45">
        <f>[4]节奏总纲!BB188</f>
        <v>43.666771352498046</v>
      </c>
      <c r="BC188" s="45">
        <f>[4]节奏总纲!BC188</f>
        <v>45.608878963909731</v>
      </c>
      <c r="BD188" s="45">
        <f>[4]节奏总纲!BD188</f>
        <v>48.353165749537354</v>
      </c>
      <c r="BE188" s="45">
        <f>[4]节奏总纲!BE188</f>
        <v>50</v>
      </c>
    </row>
    <row r="189" spans="29:57" s="3" customFormat="1" x14ac:dyDescent="0.15">
      <c r="AC189" s="3">
        <v>186</v>
      </c>
      <c r="AD189" s="45">
        <f>[4]节奏总纲!AD189</f>
        <v>75.460320736553783</v>
      </c>
      <c r="AE189" s="45">
        <f>[4]节奏总纲!AE189</f>
        <v>77.798704619886934</v>
      </c>
      <c r="AF189" s="45">
        <f>[4]节奏总纲!AF189</f>
        <v>80.426658630251779</v>
      </c>
      <c r="AG189" s="45">
        <f>[4]节奏总纲!AG189</f>
        <v>85.847624350170165</v>
      </c>
      <c r="AH189" s="45">
        <f>[4]节奏总纲!AH189</f>
        <v>87.437787994611568</v>
      </c>
      <c r="AJ189" s="12"/>
      <c r="AR189" s="10"/>
      <c r="AY189" s="10"/>
      <c r="AZ189" s="3">
        <v>186</v>
      </c>
      <c r="BA189" s="45">
        <f>[4]节奏总纲!BA189</f>
        <v>42.201861492364635</v>
      </c>
      <c r="BB189" s="45">
        <f>[4]节奏总纲!BB189</f>
        <v>43.704218060932696</v>
      </c>
      <c r="BC189" s="45">
        <f>[4]节奏总纲!BC189</f>
        <v>45.646073769279901</v>
      </c>
      <c r="BD189" s="45">
        <f>[4]节奏总纲!BD189</f>
        <v>48.389058749356593</v>
      </c>
      <c r="BE189" s="45">
        <f>[4]节奏总纲!BE189</f>
        <v>50</v>
      </c>
    </row>
    <row r="190" spans="29:57" s="3" customFormat="1" x14ac:dyDescent="0.15">
      <c r="AC190" s="3">
        <v>187</v>
      </c>
      <c r="AD190" s="45">
        <f>[4]节奏总纲!AD190</f>
        <v>75.537288901845045</v>
      </c>
      <c r="AE190" s="45">
        <f>[4]节奏总纲!AE190</f>
        <v>77.881661713391523</v>
      </c>
      <c r="AF190" s="45">
        <f>[4]节奏总纲!AF190</f>
        <v>80.485548710341732</v>
      </c>
      <c r="AG190" s="45">
        <f>[4]节奏总纲!AG190</f>
        <v>85.900764325627463</v>
      </c>
      <c r="AH190" s="45">
        <f>[4]节奏总纲!AH190</f>
        <v>87.446705729986832</v>
      </c>
      <c r="AJ190" s="12"/>
      <c r="AR190" s="10"/>
      <c r="AY190" s="10"/>
      <c r="AZ190" s="3">
        <v>187</v>
      </c>
      <c r="BA190" s="45">
        <f>[4]节奏总纲!BA190</f>
        <v>42.236574247291699</v>
      </c>
      <c r="BB190" s="45">
        <f>[4]节奏总纲!BB190</f>
        <v>43.741664769367347</v>
      </c>
      <c r="BC190" s="45">
        <f>[4]节奏总纲!BC190</f>
        <v>45.683268574650079</v>
      </c>
      <c r="BD190" s="45">
        <f>[4]节奏总纲!BD190</f>
        <v>48.424951749175825</v>
      </c>
      <c r="BE190" s="45">
        <f>[4]节奏总纲!BE190</f>
        <v>50</v>
      </c>
    </row>
    <row r="191" spans="29:57" s="3" customFormat="1" x14ac:dyDescent="0.15">
      <c r="AC191" s="3">
        <v>188</v>
      </c>
      <c r="AD191" s="45">
        <f>[4]节奏总纲!AD191</f>
        <v>75.614257067136322</v>
      </c>
      <c r="AE191" s="45">
        <f>[4]节奏总纲!AE191</f>
        <v>77.964618806896127</v>
      </c>
      <c r="AF191" s="45">
        <f>[4]节奏总纲!AF191</f>
        <v>80.544438790431698</v>
      </c>
      <c r="AG191" s="45">
        <f>[4]节奏总纲!AG191</f>
        <v>85.953904301084776</v>
      </c>
      <c r="AH191" s="45">
        <f>[4]节奏总纲!AH191</f>
        <v>87.455623465362095</v>
      </c>
      <c r="AJ191" s="12"/>
      <c r="AR191" s="10"/>
      <c r="AY191" s="10"/>
      <c r="AZ191" s="3">
        <v>188</v>
      </c>
      <c r="BA191" s="45">
        <f>[4]节奏总纲!BA191</f>
        <v>42.271287002218763</v>
      </c>
      <c r="BB191" s="45">
        <f>[4]节奏总纲!BB191</f>
        <v>43.77911147780199</v>
      </c>
      <c r="BC191" s="45">
        <f>[4]节奏总纲!BC191</f>
        <v>45.720463380020249</v>
      </c>
      <c r="BD191" s="45">
        <f>[4]节奏总纲!BD191</f>
        <v>48.460844748995065</v>
      </c>
      <c r="BE191" s="45">
        <f>[4]节奏总纲!BE191</f>
        <v>50</v>
      </c>
    </row>
    <row r="192" spans="29:57" s="3" customFormat="1" x14ac:dyDescent="0.15">
      <c r="AC192" s="3">
        <v>189</v>
      </c>
      <c r="AD192" s="45">
        <f>[4]节奏总纲!AD192</f>
        <v>75.691225232427584</v>
      </c>
      <c r="AE192" s="45">
        <f>[4]节奏总纲!AE192</f>
        <v>78.038880106858542</v>
      </c>
      <c r="AF192" s="45">
        <f>[4]节奏总纲!AF192</f>
        <v>80.603328870521665</v>
      </c>
      <c r="AG192" s="45">
        <f>[4]节奏总纲!AG192</f>
        <v>86.005051025662326</v>
      </c>
      <c r="AH192" s="45">
        <f>[4]节奏总纲!AH192</f>
        <v>87.464541200737358</v>
      </c>
      <c r="AJ192" s="12"/>
      <c r="AR192" s="10"/>
      <c r="AY192" s="10"/>
      <c r="AZ192" s="3">
        <v>189</v>
      </c>
      <c r="BA192" s="45">
        <f>[4]节奏总纲!BA192</f>
        <v>42.305999757145827</v>
      </c>
      <c r="BB192" s="45">
        <f>[4]节奏总纲!BB192</f>
        <v>43.816558186236641</v>
      </c>
      <c r="BC192" s="45">
        <f>[4]节奏总纲!BC192</f>
        <v>45.757658185390426</v>
      </c>
      <c r="BD192" s="45">
        <f>[4]节奏总纲!BD192</f>
        <v>48.496737748814297</v>
      </c>
      <c r="BE192" s="45">
        <f>[4]节奏总纲!BE192</f>
        <v>50</v>
      </c>
    </row>
    <row r="193" spans="29:57" s="3" customFormat="1" x14ac:dyDescent="0.15">
      <c r="AC193" s="3">
        <v>190</v>
      </c>
      <c r="AD193" s="45">
        <f>[4]节奏总纲!AD193</f>
        <v>75.768193397718846</v>
      </c>
      <c r="AE193" s="45">
        <f>[4]节奏总纲!AE193</f>
        <v>78.106674528676422</v>
      </c>
      <c r="AF193" s="45">
        <f>[4]节奏总纲!AF193</f>
        <v>80.662218950611617</v>
      </c>
      <c r="AG193" s="45">
        <f>[4]节奏总纲!AG193</f>
        <v>86.043154495639243</v>
      </c>
      <c r="AH193" s="45">
        <f>[4]节奏总纲!AH193</f>
        <v>87.473458936112607</v>
      </c>
      <c r="AJ193" s="12"/>
      <c r="AR193" s="10"/>
      <c r="AY193" s="10"/>
      <c r="AZ193" s="3">
        <v>190</v>
      </c>
      <c r="BA193" s="45">
        <f>[4]节奏总纲!BA193</f>
        <v>42.340712512072891</v>
      </c>
      <c r="BB193" s="45">
        <f>[4]节奏总纲!BB193</f>
        <v>43.854004894671284</v>
      </c>
      <c r="BC193" s="45">
        <f>[4]节奏总纲!BC193</f>
        <v>45.794852990760596</v>
      </c>
      <c r="BD193" s="45">
        <f>[4]节奏总纲!BD193</f>
        <v>48.532630748633537</v>
      </c>
      <c r="BE193" s="45">
        <f>[4]节奏总纲!BE193</f>
        <v>50</v>
      </c>
    </row>
    <row r="194" spans="29:57" s="3" customFormat="1" x14ac:dyDescent="0.15">
      <c r="AC194" s="3">
        <v>191</v>
      </c>
      <c r="AD194" s="45">
        <f>[4]节奏总纲!AD194</f>
        <v>75.845161563010109</v>
      </c>
      <c r="AE194" s="45">
        <f>[4]节奏总纲!AE194</f>
        <v>78.174468950494301</v>
      </c>
      <c r="AF194" s="45">
        <f>[4]节奏总纲!AF194</f>
        <v>80.721109030701584</v>
      </c>
      <c r="AG194" s="45">
        <f>[4]节奏总纲!AG194</f>
        <v>86.08125796561616</v>
      </c>
      <c r="AH194" s="45">
        <f>[4]节奏总纲!AH194</f>
        <v>87.48237667148787</v>
      </c>
      <c r="AJ194" s="12"/>
      <c r="AR194" s="10"/>
      <c r="AY194" s="10"/>
      <c r="AZ194" s="3">
        <v>191</v>
      </c>
      <c r="BA194" s="45">
        <f>[4]节奏总纲!BA194</f>
        <v>42.375425266999954</v>
      </c>
      <c r="BB194" s="45">
        <f>[4]节奏总纲!BB194</f>
        <v>43.891451603105935</v>
      </c>
      <c r="BC194" s="45">
        <f>[4]节奏总纲!BC194</f>
        <v>45.832047796130773</v>
      </c>
      <c r="BD194" s="45">
        <f>[4]节奏总纲!BD194</f>
        <v>48.568523748452769</v>
      </c>
      <c r="BE194" s="45">
        <f>[4]节奏总纲!BE194</f>
        <v>50</v>
      </c>
    </row>
    <row r="195" spans="29:57" s="3" customFormat="1" x14ac:dyDescent="0.15">
      <c r="AC195" s="3">
        <v>192</v>
      </c>
      <c r="AD195" s="45">
        <f>[4]节奏总纲!AD195</f>
        <v>75.922129728301385</v>
      </c>
      <c r="AE195" s="45">
        <f>[4]节奏总纲!AE195</f>
        <v>78.242263372312181</v>
      </c>
      <c r="AF195" s="45">
        <f>[4]节奏总纲!AF195</f>
        <v>80.779999110791536</v>
      </c>
      <c r="AG195" s="45">
        <f>[4]节奏总纲!AG195</f>
        <v>86.119361435593078</v>
      </c>
      <c r="AH195" s="45">
        <f>[4]节奏总纲!AH195</f>
        <v>87.491294406863133</v>
      </c>
      <c r="AJ195" s="12"/>
      <c r="AR195" s="10"/>
      <c r="AY195" s="10"/>
      <c r="AZ195" s="3">
        <v>192</v>
      </c>
      <c r="BA195" s="45">
        <f>[4]节奏总纲!BA195</f>
        <v>42.410138021927018</v>
      </c>
      <c r="BB195" s="45">
        <f>[4]节奏总纲!BB195</f>
        <v>43.928898311540578</v>
      </c>
      <c r="BC195" s="45">
        <f>[4]节奏总纲!BC195</f>
        <v>45.869242601500943</v>
      </c>
      <c r="BD195" s="45">
        <f>[4]节奏总纲!BD195</f>
        <v>48.604416748272008</v>
      </c>
      <c r="BE195" s="45">
        <f>[4]节奏总纲!BE195</f>
        <v>50</v>
      </c>
    </row>
    <row r="196" spans="29:57" s="3" customFormat="1" x14ac:dyDescent="0.15">
      <c r="AC196" s="3">
        <v>193</v>
      </c>
      <c r="AD196" s="45">
        <f>[4]节奏总纲!AD196</f>
        <v>75.999097893592648</v>
      </c>
      <c r="AE196" s="45">
        <f>[4]节奏总纲!AE196</f>
        <v>78.31005779413006</v>
      </c>
      <c r="AF196" s="45">
        <f>[4]节奏总纲!AF196</f>
        <v>80.838889190881503</v>
      </c>
      <c r="AG196" s="45">
        <f>[4]节奏总纲!AG196</f>
        <v>86.157464905569995</v>
      </c>
      <c r="AH196" s="45">
        <f>[4]节奏总纲!AH196</f>
        <v>87.500212142238396</v>
      </c>
      <c r="AJ196" s="12"/>
      <c r="AR196" s="10"/>
      <c r="AY196" s="10"/>
      <c r="AZ196" s="3">
        <v>193</v>
      </c>
      <c r="BA196" s="45">
        <f>[4]节奏总纲!BA196</f>
        <v>42.444850776854082</v>
      </c>
      <c r="BB196" s="45">
        <f>[4]节奏总纲!BB196</f>
        <v>43.966345019975229</v>
      </c>
      <c r="BC196" s="45">
        <f>[4]节奏总纲!BC196</f>
        <v>45.906437406871113</v>
      </c>
      <c r="BD196" s="45">
        <f>[4]节奏总纲!BD196</f>
        <v>48.640309748091241</v>
      </c>
      <c r="BE196" s="45">
        <f>[4]节奏总纲!BE196</f>
        <v>50</v>
      </c>
    </row>
    <row r="197" spans="29:57" s="3" customFormat="1" x14ac:dyDescent="0.15">
      <c r="AC197" s="3">
        <v>194</v>
      </c>
      <c r="AD197" s="45">
        <f>[4]节奏总纲!AD197</f>
        <v>76.070972142474872</v>
      </c>
      <c r="AE197" s="45">
        <f>[4]节奏总纲!AE197</f>
        <v>78.377852215947939</v>
      </c>
      <c r="AF197" s="45">
        <f>[4]节奏总纲!AF197</f>
        <v>80.897779270971469</v>
      </c>
      <c r="AG197" s="45">
        <f>[4]节奏总纲!AG197</f>
        <v>86.195568375546912</v>
      </c>
      <c r="AH197" s="45">
        <f>[4]节奏总纲!AH197</f>
        <v>87.509129877613645</v>
      </c>
      <c r="AJ197" s="12"/>
      <c r="AR197" s="10"/>
      <c r="AY197" s="10"/>
      <c r="AZ197" s="3">
        <v>194</v>
      </c>
      <c r="BA197" s="45">
        <f>[4]节奏总纲!BA197</f>
        <v>42.479563531781146</v>
      </c>
      <c r="BB197" s="45">
        <f>[4]节奏总纲!BB197</f>
        <v>44.003272544984547</v>
      </c>
      <c r="BC197" s="45">
        <f>[4]节奏总纲!BC197</f>
        <v>45.94363221224129</v>
      </c>
      <c r="BD197" s="45">
        <f>[4]节奏总纲!BD197</f>
        <v>48.67620274791048</v>
      </c>
      <c r="BE197" s="45">
        <f>[4]节奏总纲!BE197</f>
        <v>50</v>
      </c>
    </row>
    <row r="198" spans="29:57" s="3" customFormat="1" x14ac:dyDescent="0.15">
      <c r="AC198" s="3">
        <v>195</v>
      </c>
      <c r="AD198" s="45">
        <f>[4]节奏总纲!AD198</f>
        <v>76.142785979989682</v>
      </c>
      <c r="AE198" s="45">
        <f>[4]节奏总纲!AE198</f>
        <v>78.445646637765819</v>
      </c>
      <c r="AF198" s="45">
        <f>[4]节奏总纲!AF198</f>
        <v>80.956669351061421</v>
      </c>
      <c r="AG198" s="45">
        <f>[4]节奏总纲!AG198</f>
        <v>86.23367184552383</v>
      </c>
      <c r="AH198" s="45">
        <f>[4]节奏总纲!AH198</f>
        <v>87.518047612988909</v>
      </c>
      <c r="AJ198" s="12"/>
      <c r="AR198" s="10"/>
      <c r="AY198" s="10"/>
      <c r="AZ198" s="3">
        <v>195</v>
      </c>
      <c r="BA198" s="45">
        <f>[4]节奏总纲!BA198</f>
        <v>42.51427628670821</v>
      </c>
      <c r="BB198" s="45">
        <f>[4]节奏总纲!BB198</f>
        <v>44.035591852864428</v>
      </c>
      <c r="BC198" s="45">
        <f>[4]节奏总纲!BC198</f>
        <v>45.98082701761146</v>
      </c>
      <c r="BD198" s="45">
        <f>[4]节奏总纲!BD198</f>
        <v>48.712095747729713</v>
      </c>
      <c r="BE198" s="45">
        <f>[4]节奏总纲!BE198</f>
        <v>50</v>
      </c>
    </row>
    <row r="199" spans="29:57" s="3" customFormat="1" x14ac:dyDescent="0.15">
      <c r="AC199" s="3">
        <v>196</v>
      </c>
      <c r="AD199" s="45">
        <f>[4]节奏总纲!AD199</f>
        <v>76.214599817504492</v>
      </c>
      <c r="AE199" s="45">
        <f>[4]节奏总纲!AE199</f>
        <v>78.513441059583698</v>
      </c>
      <c r="AF199" s="45">
        <f>[4]节奏总纲!AF199</f>
        <v>81.027729463379956</v>
      </c>
      <c r="AG199" s="45">
        <f>[4]节奏总纲!AG199</f>
        <v>86.271775315500747</v>
      </c>
      <c r="AH199" s="45">
        <f>[4]节奏总纲!AH199</f>
        <v>87.526965348364172</v>
      </c>
      <c r="AJ199" s="12"/>
      <c r="AR199" s="10"/>
      <c r="AY199" s="10"/>
      <c r="AZ199" s="3">
        <v>196</v>
      </c>
      <c r="BA199" s="45">
        <f>[4]节奏总纲!BA199</f>
        <v>42.548989041635274</v>
      </c>
      <c r="BB199" s="45">
        <f>[4]节奏总纲!BB199</f>
        <v>44.067911160744309</v>
      </c>
      <c r="BC199" s="45">
        <f>[4]节奏总纲!BC199</f>
        <v>46.01555652579863</v>
      </c>
      <c r="BD199" s="45">
        <f>[4]节奏总纲!BD199</f>
        <v>48.747988747548945</v>
      </c>
      <c r="BE199" s="45">
        <f>[4]节奏总纲!BE199</f>
        <v>50</v>
      </c>
    </row>
    <row r="200" spans="29:57" s="3" customFormat="1" x14ac:dyDescent="0.15">
      <c r="AC200" s="3">
        <v>197</v>
      </c>
      <c r="AD200" s="45">
        <f>[4]节奏总纲!AD200</f>
        <v>76.286413655019302</v>
      </c>
      <c r="AE200" s="45">
        <f>[4]节奏总纲!AE200</f>
        <v>78.581235481401578</v>
      </c>
      <c r="AF200" s="45">
        <f>[4]节奏总纲!AF200</f>
        <v>81.132681264214355</v>
      </c>
      <c r="AG200" s="45">
        <f>[4]节奏总纲!AG200</f>
        <v>86.309878785477665</v>
      </c>
      <c r="AH200" s="45">
        <f>[4]节奏总纲!AH200</f>
        <v>87.535883083739435</v>
      </c>
      <c r="AJ200" s="12"/>
      <c r="AR200" s="10"/>
      <c r="AY200" s="10"/>
      <c r="AZ200" s="3">
        <v>197</v>
      </c>
      <c r="BA200" s="45">
        <f>[4]节奏总纲!BA200</f>
        <v>42.583701796562345</v>
      </c>
      <c r="BB200" s="45">
        <f>[4]节奏总纲!BB200</f>
        <v>44.100230468624183</v>
      </c>
      <c r="BC200" s="45">
        <f>[4]节奏总纲!BC200</f>
        <v>46.047663263829847</v>
      </c>
      <c r="BD200" s="45">
        <f>[4]节奏总纲!BD200</f>
        <v>48.783881747368184</v>
      </c>
      <c r="BE200" s="45">
        <f>[4]节奏总纲!BE200</f>
        <v>50</v>
      </c>
    </row>
    <row r="201" spans="29:57" s="3" customFormat="1" x14ac:dyDescent="0.15">
      <c r="AC201" s="3">
        <v>198</v>
      </c>
      <c r="AD201" s="45">
        <f>[4]节奏总纲!AD201</f>
        <v>76.358227492534112</v>
      </c>
      <c r="AE201" s="45">
        <f>[4]节奏总纲!AE201</f>
        <v>78.649029903219457</v>
      </c>
      <c r="AF201" s="45">
        <f>[4]节奏总纲!AF201</f>
        <v>81.23763306504874</v>
      </c>
      <c r="AG201" s="45">
        <f>[4]节奏总纲!AG201</f>
        <v>86.347982255454582</v>
      </c>
      <c r="AH201" s="45">
        <f>[4]节奏总纲!AH201</f>
        <v>87.544800819114684</v>
      </c>
      <c r="AJ201" s="12"/>
      <c r="AR201" s="10"/>
      <c r="AY201" s="10"/>
      <c r="AZ201" s="3">
        <v>198</v>
      </c>
      <c r="BA201" s="45">
        <f>[4]节奏总纲!BA201</f>
        <v>42.618414551489408</v>
      </c>
      <c r="BB201" s="45">
        <f>[4]节奏总纲!BB201</f>
        <v>44.132549776504064</v>
      </c>
      <c r="BC201" s="45">
        <f>[4]节奏总纲!BC201</f>
        <v>46.079770001861057</v>
      </c>
      <c r="BD201" s="45">
        <f>[4]节奏总纲!BD201</f>
        <v>48.819774747187417</v>
      </c>
      <c r="BE201" s="45">
        <f>[4]节奏总纲!BE201</f>
        <v>50</v>
      </c>
    </row>
    <row r="202" spans="29:57" s="3" customFormat="1" x14ac:dyDescent="0.15">
      <c r="AC202" s="3">
        <v>199</v>
      </c>
      <c r="AD202" s="45">
        <f>[4]节奏总纲!AD202</f>
        <v>76.430041330048923</v>
      </c>
      <c r="AE202" s="45">
        <f>[4]节奏总纲!AE202</f>
        <v>78.716824325037337</v>
      </c>
      <c r="AF202" s="45">
        <f>[4]节奏总纲!AF202</f>
        <v>81.34258486588314</v>
      </c>
      <c r="AG202" s="45">
        <f>[4]节奏总纲!AG202</f>
        <v>86.386085725431499</v>
      </c>
      <c r="AH202" s="45">
        <f>[4]节奏总纲!AH202</f>
        <v>87.553718554489947</v>
      </c>
      <c r="AJ202" s="12"/>
      <c r="AR202" s="10"/>
      <c r="AY202" s="10"/>
      <c r="AZ202" s="3">
        <v>199</v>
      </c>
      <c r="BA202" s="45">
        <f>[4]节奏总纲!BA202</f>
        <v>42.653127306416472</v>
      </c>
      <c r="BB202" s="45">
        <f>[4]节奏总纲!BB202</f>
        <v>44.164869084383938</v>
      </c>
      <c r="BC202" s="45">
        <f>[4]节奏总纲!BC202</f>
        <v>46.111876739892267</v>
      </c>
      <c r="BD202" s="45">
        <f>[4]节奏总纲!BD202</f>
        <v>48.855667747006656</v>
      </c>
      <c r="BE202" s="45">
        <f>[4]节奏总纲!BE202</f>
        <v>50</v>
      </c>
    </row>
    <row r="203" spans="29:57" s="3" customFormat="1" x14ac:dyDescent="0.15">
      <c r="AC203" s="3">
        <v>200</v>
      </c>
      <c r="AD203" s="45">
        <f>[4]节奏总纲!AD203</f>
        <v>76.501855167563733</v>
      </c>
      <c r="AE203" s="45">
        <f>[4]节奏总纲!AE203</f>
        <v>78.784618746855216</v>
      </c>
      <c r="AF203" s="45">
        <f>[4]节奏总纲!AF203</f>
        <v>81.447536666717539</v>
      </c>
      <c r="AG203" s="45">
        <f>[4]节奏总纲!AG203</f>
        <v>86.424189195408417</v>
      </c>
      <c r="AH203" s="45">
        <f>[4]节奏总纲!AH203</f>
        <v>87.56263628986521</v>
      </c>
      <c r="AJ203" s="12"/>
      <c r="AR203" s="10"/>
      <c r="AY203" s="10"/>
      <c r="AZ203" s="3">
        <v>200</v>
      </c>
      <c r="BA203" s="45">
        <f>[4]节奏总纲!BA203</f>
        <v>42.687840061343536</v>
      </c>
      <c r="BB203" s="45">
        <f>[4]节奏总纲!BB203</f>
        <v>44.197188392263818</v>
      </c>
      <c r="BC203" s="45">
        <f>[4]节奏总纲!BC203</f>
        <v>46.143983477923484</v>
      </c>
      <c r="BD203" s="45">
        <f>[4]节奏总纲!BD203</f>
        <v>48.891560746825888</v>
      </c>
      <c r="BE203" s="45">
        <f>[4]节奏总纲!BE203</f>
        <v>50</v>
      </c>
    </row>
    <row r="204" spans="29:57" s="3" customFormat="1" x14ac:dyDescent="0.15">
      <c r="AC204" s="3">
        <v>201</v>
      </c>
      <c r="AD204" s="45">
        <f>[4]节奏总纲!AD204</f>
        <v>76.573669005078543</v>
      </c>
      <c r="AE204" s="45">
        <f>[4]节奏总纲!AE204</f>
        <v>78.852413168673095</v>
      </c>
      <c r="AF204" s="45">
        <f>[4]节奏总纲!AF204</f>
        <v>81.552488467551925</v>
      </c>
      <c r="AG204" s="45">
        <f>[4]节奏总纲!AG204</f>
        <v>86.462292665385334</v>
      </c>
      <c r="AH204" s="45">
        <f>[4]节奏总纲!AH204</f>
        <v>87.571554025240474</v>
      </c>
      <c r="AJ204" s="12"/>
      <c r="AR204" s="10"/>
      <c r="AY204" s="10"/>
      <c r="AZ204" s="3">
        <v>201</v>
      </c>
      <c r="BA204" s="45">
        <f>[4]节奏总纲!BA204</f>
        <v>42.7225528162706</v>
      </c>
      <c r="BB204" s="45">
        <f>[4]节奏总纲!BB204</f>
        <v>44.229507700143699</v>
      </c>
      <c r="BC204" s="45">
        <f>[4]节奏总纲!BC204</f>
        <v>46.176090215954694</v>
      </c>
      <c r="BD204" s="45">
        <f>[4]节奏总纲!BD204</f>
        <v>48.927453746645128</v>
      </c>
      <c r="BE204" s="45">
        <f>[4]节奏总纲!BE204</f>
        <v>50</v>
      </c>
    </row>
    <row r="205" spans="29:57" s="3" customFormat="1" x14ac:dyDescent="0.15">
      <c r="AC205" s="3">
        <v>202</v>
      </c>
      <c r="AD205" s="45">
        <f>[4]节奏总纲!AD205</f>
        <v>76.645482842593353</v>
      </c>
      <c r="AE205" s="45">
        <f>[4]节奏总纲!AE205</f>
        <v>78.920207590490975</v>
      </c>
      <c r="AF205" s="45">
        <f>[4]节奏总纲!AF205</f>
        <v>81.657440268386324</v>
      </c>
      <c r="AG205" s="45">
        <f>[4]节奏总纲!AG205</f>
        <v>86.500396135362251</v>
      </c>
      <c r="AH205" s="45">
        <f>[4]节奏总纲!AH205</f>
        <v>87.580471760615723</v>
      </c>
      <c r="AJ205" s="12"/>
      <c r="AR205" s="10"/>
      <c r="AY205" s="10"/>
      <c r="AZ205" s="3">
        <v>202</v>
      </c>
      <c r="BA205" s="45">
        <f>[4]节奏总纲!BA205</f>
        <v>42.757265571197664</v>
      </c>
      <c r="BB205" s="45">
        <f>[4]节奏总纲!BB205</f>
        <v>44.261827008023573</v>
      </c>
      <c r="BC205" s="45">
        <f>[4]节奏总纲!BC205</f>
        <v>46.208196953985905</v>
      </c>
      <c r="BD205" s="45">
        <f>[4]节奏总纲!BD205</f>
        <v>48.96334674646436</v>
      </c>
      <c r="BE205" s="45">
        <f>[4]节奏总纲!BE205</f>
        <v>50</v>
      </c>
    </row>
    <row r="206" spans="29:57" s="3" customFormat="1" x14ac:dyDescent="0.15">
      <c r="AC206" s="3">
        <v>203</v>
      </c>
      <c r="AD206" s="45">
        <f>[4]节奏总纲!AD206</f>
        <v>76.717296680108163</v>
      </c>
      <c r="AE206" s="45">
        <f>[4]节奏总纲!AE206</f>
        <v>78.988002012308854</v>
      </c>
      <c r="AF206" s="45">
        <f>[4]节奏总纲!AF206</f>
        <v>81.762392069220724</v>
      </c>
      <c r="AG206" s="45">
        <f>[4]节奏总纲!AG206</f>
        <v>86.538499605339169</v>
      </c>
      <c r="AH206" s="45">
        <f>[4]节奏总纲!AH206</f>
        <v>87.589389495990986</v>
      </c>
      <c r="AJ206" s="12"/>
      <c r="AR206" s="10"/>
      <c r="AY206" s="10"/>
      <c r="AZ206" s="3">
        <v>203</v>
      </c>
      <c r="BA206" s="45">
        <f>[4]节奏总纲!BA206</f>
        <v>42.791978326124728</v>
      </c>
      <c r="BB206" s="45">
        <f>[4]节奏总纲!BB206</f>
        <v>44.294146315903454</v>
      </c>
      <c r="BC206" s="45">
        <f>[4]节奏总纲!BC206</f>
        <v>46.240303692017122</v>
      </c>
      <c r="BD206" s="45">
        <f>[4]节奏总纲!BD206</f>
        <v>48.9992397462836</v>
      </c>
      <c r="BE206" s="45">
        <f>[4]节奏总纲!BE206</f>
        <v>50</v>
      </c>
    </row>
    <row r="207" spans="29:57" s="3" customFormat="1" x14ac:dyDescent="0.15">
      <c r="AC207" s="3">
        <v>204</v>
      </c>
      <c r="AD207" s="45">
        <f>[4]节奏总纲!AD207</f>
        <v>76.789110517622973</v>
      </c>
      <c r="AE207" s="45">
        <f>[4]节奏总纲!AE207</f>
        <v>79.054219353042058</v>
      </c>
      <c r="AF207" s="45">
        <f>[4]节奏总纲!AF207</f>
        <v>81.867343870055109</v>
      </c>
      <c r="AG207" s="45">
        <f>[4]节奏总纲!AG207</f>
        <v>86.576603075316086</v>
      </c>
      <c r="AH207" s="45">
        <f>[4]节奏总纲!AH207</f>
        <v>87.598307231366249</v>
      </c>
      <c r="AJ207" s="12"/>
      <c r="AR207" s="10"/>
      <c r="AY207" s="10"/>
      <c r="AZ207" s="3">
        <v>204</v>
      </c>
      <c r="BA207" s="45">
        <f>[4]节奏总纲!BA207</f>
        <v>42.826691081051791</v>
      </c>
      <c r="BB207" s="45">
        <f>[4]节奏总纲!BB207</f>
        <v>44.326465623783335</v>
      </c>
      <c r="BC207" s="45">
        <f>[4]节奏总纲!BC207</f>
        <v>46.272410430048332</v>
      </c>
      <c r="BD207" s="45">
        <f>[4]节奏总纲!BD207</f>
        <v>49.030333272797542</v>
      </c>
      <c r="BE207" s="45">
        <f>[4]节奏总纲!BE207</f>
        <v>50</v>
      </c>
    </row>
    <row r="208" spans="29:57" s="3" customFormat="1" x14ac:dyDescent="0.15">
      <c r="AC208" s="3">
        <v>205</v>
      </c>
      <c r="AD208" s="45">
        <f>[4]节奏总纲!AD208</f>
        <v>76.860924355137783</v>
      </c>
      <c r="AE208" s="45">
        <f>[4]节奏总纲!AE208</f>
        <v>79.12009757175538</v>
      </c>
      <c r="AF208" s="45">
        <f>[4]节奏总纲!AF208</f>
        <v>81.972295670889508</v>
      </c>
      <c r="AG208" s="45">
        <f>[4]节奏总纲!AG208</f>
        <v>86.614706545293004</v>
      </c>
      <c r="AH208" s="45">
        <f>[4]节奏总纲!AH208</f>
        <v>87.607224966741512</v>
      </c>
      <c r="AJ208" s="12"/>
      <c r="AR208" s="10"/>
      <c r="AY208" s="10"/>
      <c r="AZ208" s="3">
        <v>205</v>
      </c>
      <c r="BA208" s="45">
        <f>[4]节奏总纲!BA208</f>
        <v>42.861403835978855</v>
      </c>
      <c r="BB208" s="45">
        <f>[4]节奏总纲!BB208</f>
        <v>44.358784931663209</v>
      </c>
      <c r="BC208" s="45">
        <f>[4]节奏总纲!BC208</f>
        <v>46.304517168079542</v>
      </c>
      <c r="BD208" s="45">
        <f>[4]节奏总纲!BD208</f>
        <v>49.061322941292346</v>
      </c>
      <c r="BE208" s="45">
        <f>[4]节奏总纲!BE208</f>
        <v>50</v>
      </c>
    </row>
    <row r="209" spans="29:57" s="3" customFormat="1" x14ac:dyDescent="0.15">
      <c r="AC209" s="3">
        <v>206</v>
      </c>
      <c r="AD209" s="45">
        <f>[4]节奏总纲!AD209</f>
        <v>76.932738192652593</v>
      </c>
      <c r="AE209" s="45">
        <f>[4]节奏总纲!AE209</f>
        <v>79.185975790468717</v>
      </c>
      <c r="AF209" s="45">
        <f>[4]节奏总纲!AF209</f>
        <v>82.077953917079185</v>
      </c>
      <c r="AG209" s="45">
        <f>[4]节奏总纲!AG209</f>
        <v>86.652810015269921</v>
      </c>
      <c r="AH209" s="45">
        <f>[4]节奏总纲!AH209</f>
        <v>87.616142702116761</v>
      </c>
      <c r="AJ209" s="12"/>
      <c r="AR209" s="10"/>
      <c r="AY209" s="10"/>
      <c r="AZ209" s="3">
        <v>206</v>
      </c>
      <c r="BA209" s="45">
        <f>[4]节奏总纲!BA209</f>
        <v>42.896116590905919</v>
      </c>
      <c r="BB209" s="45">
        <f>[4]节奏总纲!BB209</f>
        <v>44.39110423954309</v>
      </c>
      <c r="BC209" s="45">
        <f>[4]节奏总纲!BC209</f>
        <v>46.336623906110759</v>
      </c>
      <c r="BD209" s="45">
        <f>[4]节奏总纲!BD209</f>
        <v>49.09231260978715</v>
      </c>
      <c r="BE209" s="45">
        <f>[4]节奏总纲!BE209</f>
        <v>50</v>
      </c>
    </row>
    <row r="210" spans="29:57" s="3" customFormat="1" x14ac:dyDescent="0.15">
      <c r="AC210" s="3">
        <v>207</v>
      </c>
      <c r="AD210" s="45">
        <f>[4]节奏总纲!AD210</f>
        <v>77.004247194324648</v>
      </c>
      <c r="AE210" s="45">
        <f>[4]节奏总纲!AE210</f>
        <v>79.251854009182054</v>
      </c>
      <c r="AF210" s="45">
        <f>[4]节奏总纲!AF210</f>
        <v>82.183865525536717</v>
      </c>
      <c r="AG210" s="45">
        <f>[4]节奏总纲!AG210</f>
        <v>86.690913485246838</v>
      </c>
      <c r="AH210" s="45">
        <f>[4]节奏总纲!AH210</f>
        <v>87.625060437492024</v>
      </c>
      <c r="AJ210" s="12"/>
      <c r="AR210" s="10"/>
      <c r="AY210" s="10"/>
      <c r="AZ210" s="3">
        <v>207</v>
      </c>
      <c r="BA210" s="45">
        <f>[4]节奏总纲!BA210</f>
        <v>42.930829345832983</v>
      </c>
      <c r="BB210" s="45">
        <f>[4]节奏总纲!BB210</f>
        <v>44.423423547422971</v>
      </c>
      <c r="BC210" s="45">
        <f>[4]节奏总纲!BC210</f>
        <v>46.368730644141969</v>
      </c>
      <c r="BD210" s="45">
        <f>[4]节奏总纲!BD210</f>
        <v>49.123302278281955</v>
      </c>
      <c r="BE210" s="45">
        <f>[4]节奏总纲!BE210</f>
        <v>50</v>
      </c>
    </row>
    <row r="211" spans="29:57" s="3" customFormat="1" x14ac:dyDescent="0.15">
      <c r="AC211" s="3">
        <v>208</v>
      </c>
      <c r="AD211" s="45">
        <f>[4]节奏总纲!AD211</f>
        <v>77.07125187397483</v>
      </c>
      <c r="AE211" s="45">
        <f>[4]节奏总纲!AE211</f>
        <v>79.317732227895377</v>
      </c>
      <c r="AF211" s="45">
        <f>[4]节奏总纲!AF211</f>
        <v>82.289777133994249</v>
      </c>
      <c r="AG211" s="45">
        <f>[4]节奏总纲!AG211</f>
        <v>86.729016955223756</v>
      </c>
      <c r="AH211" s="45">
        <f>[4]节奏总纲!AH211</f>
        <v>87.633978172867288</v>
      </c>
      <c r="AJ211" s="12"/>
      <c r="AR211" s="10"/>
      <c r="AY211" s="10"/>
      <c r="AZ211" s="3">
        <v>208</v>
      </c>
      <c r="BA211" s="45">
        <f>[4]节奏总纲!BA211</f>
        <v>42.965542100760054</v>
      </c>
      <c r="BB211" s="45">
        <f>[4]节奏总纲!BB211</f>
        <v>44.455742855302844</v>
      </c>
      <c r="BC211" s="45">
        <f>[4]节奏总纲!BC211</f>
        <v>46.400837382173179</v>
      </c>
      <c r="BD211" s="45">
        <f>[4]节奏总纲!BD211</f>
        <v>49.154291946776759</v>
      </c>
      <c r="BE211" s="45">
        <f>[4]节奏总纲!BE211</f>
        <v>50</v>
      </c>
    </row>
    <row r="212" spans="29:57" s="3" customFormat="1" x14ac:dyDescent="0.15">
      <c r="AC212" s="3">
        <v>209</v>
      </c>
      <c r="AD212" s="45">
        <f>[4]节奏总纲!AD212</f>
        <v>77.138256553625013</v>
      </c>
      <c r="AE212" s="45">
        <f>[4]节奏总纲!AE212</f>
        <v>79.383610446608714</v>
      </c>
      <c r="AF212" s="45">
        <f>[4]节奏总纲!AF212</f>
        <v>82.395688742451767</v>
      </c>
      <c r="AG212" s="45">
        <f>[4]节奏总纲!AG212</f>
        <v>86.767120425200673</v>
      </c>
      <c r="AH212" s="45">
        <f>[4]节奏总纲!AH212</f>
        <v>87.642895908242551</v>
      </c>
      <c r="AJ212" s="12"/>
      <c r="AR212" s="10"/>
      <c r="AY212" s="10"/>
      <c r="AZ212" s="3">
        <v>209</v>
      </c>
      <c r="BA212" s="45">
        <f>[4]节奏总纲!BA212</f>
        <v>43.000219942361319</v>
      </c>
      <c r="BB212" s="45">
        <f>[4]节奏总纲!BB212</f>
        <v>44.488062163182725</v>
      </c>
      <c r="BC212" s="45">
        <f>[4]节奏总纲!BC212</f>
        <v>46.432944120204397</v>
      </c>
      <c r="BD212" s="45">
        <f>[4]节奏总纲!BD212</f>
        <v>49.18528161527157</v>
      </c>
      <c r="BE212" s="45">
        <f>[4]节奏总纲!BE212</f>
        <v>50</v>
      </c>
    </row>
    <row r="213" spans="29:57" s="3" customFormat="1" x14ac:dyDescent="0.15">
      <c r="AC213" s="3">
        <v>210</v>
      </c>
      <c r="AD213" s="45">
        <f>[4]节奏总纲!AD213</f>
        <v>77.205261233275195</v>
      </c>
      <c r="AE213" s="45">
        <f>[4]节奏总纲!AE213</f>
        <v>79.449488665322036</v>
      </c>
      <c r="AF213" s="45">
        <f>[4]节奏总纲!AF213</f>
        <v>82.5016003509093</v>
      </c>
      <c r="AG213" s="45">
        <f>[4]节奏总纲!AG213</f>
        <v>86.805223895177591</v>
      </c>
      <c r="AH213" s="45">
        <f>[4]节奏总纲!AH213</f>
        <v>87.6518136436178</v>
      </c>
      <c r="AJ213" s="12"/>
      <c r="AR213" s="10"/>
      <c r="AY213" s="10"/>
      <c r="AZ213" s="3">
        <v>210</v>
      </c>
      <c r="BA213" s="45">
        <f>[4]节奏总纲!BA213</f>
        <v>43.030177309109042</v>
      </c>
      <c r="BB213" s="45">
        <f>[4]节奏总纲!BB213</f>
        <v>44.520381471062606</v>
      </c>
      <c r="BC213" s="45">
        <f>[4]节奏总纲!BC213</f>
        <v>46.465050858235607</v>
      </c>
      <c r="BD213" s="45">
        <f>[4]节奏总纲!BD213</f>
        <v>49.216271283766375</v>
      </c>
      <c r="BE213" s="45">
        <f>[4]节奏总纲!BE213</f>
        <v>50</v>
      </c>
    </row>
    <row r="214" spans="29:57" s="3" customFormat="1" x14ac:dyDescent="0.15">
      <c r="AC214" s="3">
        <v>211</v>
      </c>
      <c r="AD214" s="45">
        <f>[4]节奏总纲!AD214</f>
        <v>77.272265912925377</v>
      </c>
      <c r="AE214" s="45">
        <f>[4]节奏总纲!AE214</f>
        <v>79.515366884035373</v>
      </c>
      <c r="AF214" s="45">
        <f>[4]节奏总纲!AF214</f>
        <v>82.607511959366832</v>
      </c>
      <c r="AG214" s="45">
        <f>[4]节奏总纲!AG214</f>
        <v>86.843327365154508</v>
      </c>
      <c r="AH214" s="45">
        <f>[4]节奏总纲!AH214</f>
        <v>87.660731378993063</v>
      </c>
      <c r="AJ214" s="12"/>
      <c r="AR214" s="10"/>
      <c r="AY214" s="10"/>
      <c r="AZ214" s="3">
        <v>211</v>
      </c>
      <c r="BA214" s="45">
        <f>[4]节奏总纲!BA214</f>
        <v>43.060134675856759</v>
      </c>
      <c r="BB214" s="45">
        <f>[4]节奏总纲!BB214</f>
        <v>44.55270077894248</v>
      </c>
      <c r="BC214" s="45">
        <f>[4]节奏总纲!BC214</f>
        <v>46.497157596266817</v>
      </c>
      <c r="BD214" s="45">
        <f>[4]节奏总纲!BD214</f>
        <v>49.247260952261179</v>
      </c>
      <c r="BE214" s="45">
        <f>[4]节奏总纲!BE214</f>
        <v>50</v>
      </c>
    </row>
    <row r="215" spans="29:57" s="3" customFormat="1" x14ac:dyDescent="0.15">
      <c r="AC215" s="3">
        <v>212</v>
      </c>
      <c r="AD215" s="45">
        <f>[4]节奏总纲!AD215</f>
        <v>77.339270592575559</v>
      </c>
      <c r="AE215" s="45">
        <f>[4]节奏总纲!AE215</f>
        <v>79.58124510274871</v>
      </c>
      <c r="AF215" s="45">
        <f>[4]节奏总纲!AF215</f>
        <v>82.71342356782435</v>
      </c>
      <c r="AG215" s="45">
        <f>[4]节奏总纲!AG215</f>
        <v>86.881430835131425</v>
      </c>
      <c r="AH215" s="45">
        <f>[4]节奏总纲!AH215</f>
        <v>87.669649114368326</v>
      </c>
      <c r="AJ215" s="12"/>
      <c r="AR215" s="10"/>
      <c r="AY215" s="10"/>
      <c r="AZ215" s="3">
        <v>212</v>
      </c>
      <c r="BA215" s="45">
        <f>[4]节奏总纲!BA215</f>
        <v>43.090092042604475</v>
      </c>
      <c r="BB215" s="45">
        <f>[4]节奏总纲!BB215</f>
        <v>44.585020086822361</v>
      </c>
      <c r="BC215" s="45">
        <f>[4]节奏总纲!BC215</f>
        <v>46.529264334298034</v>
      </c>
      <c r="BD215" s="45">
        <f>[4]节奏总纲!BD215</f>
        <v>49.278250620755983</v>
      </c>
      <c r="BE215" s="45">
        <f>[4]节奏总纲!BE215</f>
        <v>50</v>
      </c>
    </row>
    <row r="216" spans="29:57" s="3" customFormat="1" x14ac:dyDescent="0.15">
      <c r="AC216" s="3">
        <v>213</v>
      </c>
      <c r="AD216" s="45">
        <f>[4]节奏总纲!AD216</f>
        <v>77.406275272225741</v>
      </c>
      <c r="AE216" s="45">
        <f>[4]节奏总纲!AE216</f>
        <v>79.647123321462033</v>
      </c>
      <c r="AF216" s="45">
        <f>[4]节奏总纲!AF216</f>
        <v>82.819335176281882</v>
      </c>
      <c r="AG216" s="45">
        <f>[4]节奏总纲!AG216</f>
        <v>86.919534305108328</v>
      </c>
      <c r="AH216" s="45">
        <f>[4]节奏总纲!AH216</f>
        <v>87.678566849743589</v>
      </c>
      <c r="AJ216" s="12"/>
      <c r="AR216" s="10"/>
      <c r="AY216" s="10"/>
      <c r="AZ216" s="3">
        <v>213</v>
      </c>
      <c r="BA216" s="45">
        <f>[4]节奏总纲!BA216</f>
        <v>43.120049409352191</v>
      </c>
      <c r="BB216" s="45">
        <f>[4]节奏总纲!BB216</f>
        <v>44.617339394702242</v>
      </c>
      <c r="BC216" s="45">
        <f>[4]节奏总纲!BC216</f>
        <v>46.561371072329244</v>
      </c>
      <c r="BD216" s="45">
        <f>[4]节奏总纲!BD216</f>
        <v>49.309240289250788</v>
      </c>
      <c r="BE216" s="45">
        <f>[4]节奏总纲!BE216</f>
        <v>50</v>
      </c>
    </row>
    <row r="217" spans="29:57" s="3" customFormat="1" x14ac:dyDescent="0.15">
      <c r="AC217" s="3">
        <v>214</v>
      </c>
      <c r="AD217" s="45">
        <f>[4]节奏总纲!AD217</f>
        <v>77.473279951875909</v>
      </c>
      <c r="AE217" s="45">
        <f>[4]节奏总纲!AE217</f>
        <v>79.71300154017537</v>
      </c>
      <c r="AF217" s="45">
        <f>[4]节奏总纲!AF217</f>
        <v>82.9252467847394</v>
      </c>
      <c r="AG217" s="45">
        <f>[4]节奏总纲!AG217</f>
        <v>86.957637775085246</v>
      </c>
      <c r="AH217" s="45">
        <f>[4]节奏总纲!AH217</f>
        <v>87.687484585118838</v>
      </c>
      <c r="AJ217" s="12"/>
      <c r="AR217" s="10"/>
      <c r="AY217" s="10"/>
      <c r="AZ217" s="3">
        <v>214</v>
      </c>
      <c r="BA217" s="45">
        <f>[4]节奏总纲!BA217</f>
        <v>43.150006776099914</v>
      </c>
      <c r="BB217" s="45">
        <f>[4]节奏总纲!BB217</f>
        <v>44.649658702582116</v>
      </c>
      <c r="BC217" s="45">
        <f>[4]节奏总纲!BC217</f>
        <v>46.593477810360454</v>
      </c>
      <c r="BD217" s="45">
        <f>[4]节奏总纲!BD217</f>
        <v>49.340229957745592</v>
      </c>
      <c r="BE217" s="45">
        <f>[4]节奏总纲!BE217</f>
        <v>50</v>
      </c>
    </row>
    <row r="218" spans="29:57" s="3" customFormat="1" x14ac:dyDescent="0.15">
      <c r="AC218" s="3">
        <v>215</v>
      </c>
      <c r="AD218" s="45">
        <f>[4]节奏总纲!AD218</f>
        <v>77.540284631526092</v>
      </c>
      <c r="AE218" s="45">
        <f>[4]节奏总纲!AE218</f>
        <v>79.778879758888706</v>
      </c>
      <c r="AF218" s="45">
        <f>[4]节奏总纲!AF218</f>
        <v>83.023417742334161</v>
      </c>
      <c r="AG218" s="45">
        <f>[4]节奏总纲!AG218</f>
        <v>86.995741245062163</v>
      </c>
      <c r="AH218" s="45">
        <f>[4]节奏总纲!AH218</f>
        <v>87.696402320494101</v>
      </c>
      <c r="AJ218" s="12"/>
      <c r="AR218" s="10"/>
      <c r="AY218" s="10"/>
      <c r="AZ218" s="3">
        <v>215</v>
      </c>
      <c r="BA218" s="45">
        <f>[4]节奏总纲!BA218</f>
        <v>43.179964142847631</v>
      </c>
      <c r="BB218" s="45">
        <f>[4]节奏总纲!BB218</f>
        <v>44.681978010461997</v>
      </c>
      <c r="BC218" s="45">
        <f>[4]节奏总纲!BC218</f>
        <v>46.625584548391664</v>
      </c>
      <c r="BD218" s="45">
        <f>[4]节奏总纲!BD218</f>
        <v>49.371219626240396</v>
      </c>
      <c r="BE218" s="45">
        <f>[4]节奏总纲!BE218</f>
        <v>50</v>
      </c>
    </row>
    <row r="219" spans="29:57" s="3" customFormat="1" x14ac:dyDescent="0.15">
      <c r="AC219" s="3">
        <v>216</v>
      </c>
      <c r="AD219" s="45">
        <f>[4]节奏总纲!AD219</f>
        <v>77.607289311176274</v>
      </c>
      <c r="AE219" s="45">
        <f>[4]节奏总纲!AE219</f>
        <v>79.844757977602029</v>
      </c>
      <c r="AF219" s="45">
        <f>[4]节奏总纲!AF219</f>
        <v>83.103017827658789</v>
      </c>
      <c r="AG219" s="45">
        <f>[4]节奏总纲!AG219</f>
        <v>87.026176441862106</v>
      </c>
      <c r="AH219" s="45">
        <f>[4]节奏总纲!AH219</f>
        <v>87.705320055869365</v>
      </c>
      <c r="AJ219" s="12"/>
      <c r="AR219" s="10"/>
      <c r="AY219" s="10"/>
      <c r="AZ219" s="3">
        <v>216</v>
      </c>
      <c r="BA219" s="45">
        <f>[4]节奏总纲!BA219</f>
        <v>43.209921509595347</v>
      </c>
      <c r="BB219" s="45">
        <f>[4]节奏总纲!BB219</f>
        <v>44.71429731834187</v>
      </c>
      <c r="BC219" s="45">
        <f>[4]节奏总纲!BC219</f>
        <v>46.657691286422882</v>
      </c>
      <c r="BD219" s="45">
        <f>[4]节奏总纲!BD219</f>
        <v>49.402209294735208</v>
      </c>
      <c r="BE219" s="45">
        <f>[4]节奏总纲!BE219</f>
        <v>50</v>
      </c>
    </row>
    <row r="220" spans="29:57" s="3" customFormat="1" x14ac:dyDescent="0.15">
      <c r="AC220" s="3">
        <v>217</v>
      </c>
      <c r="AD220" s="45">
        <f>[4]节奏总纲!AD220</f>
        <v>77.674293990826456</v>
      </c>
      <c r="AE220" s="45">
        <f>[4]节奏总纲!AE220</f>
        <v>79.910636196315366</v>
      </c>
      <c r="AF220" s="45">
        <f>[4]节奏总纲!AF220</f>
        <v>83.182617912983417</v>
      </c>
      <c r="AG220" s="45">
        <f>[4]节奏总纲!AG220</f>
        <v>87.055646722981123</v>
      </c>
      <c r="AH220" s="45">
        <f>[4]节奏总纲!AH220</f>
        <v>87.714237791244628</v>
      </c>
      <c r="AJ220" s="12"/>
      <c r="AR220" s="10"/>
      <c r="AY220" s="10"/>
      <c r="AZ220" s="3">
        <v>217</v>
      </c>
      <c r="BA220" s="45">
        <f>[4]节奏总纲!BA220</f>
        <v>43.239878876343063</v>
      </c>
      <c r="BB220" s="45">
        <f>[4]节奏总纲!BB220</f>
        <v>44.746616626221751</v>
      </c>
      <c r="BC220" s="45">
        <f>[4]节奏总纲!BC220</f>
        <v>46.689798024454092</v>
      </c>
      <c r="BD220" s="45">
        <f>[4]节奏总纲!BD220</f>
        <v>49.433198963230012</v>
      </c>
      <c r="BE220" s="45">
        <f>[4]节奏总纲!BE220</f>
        <v>50</v>
      </c>
    </row>
    <row r="221" spans="29:57" s="3" customFormat="1" x14ac:dyDescent="0.15">
      <c r="AC221" s="3">
        <v>218</v>
      </c>
      <c r="AD221" s="45">
        <f>[4]节奏总纲!AD221</f>
        <v>77.741298670476638</v>
      </c>
      <c r="AE221" s="45">
        <f>[4]节奏总纲!AE221</f>
        <v>79.976514415028703</v>
      </c>
      <c r="AF221" s="45">
        <f>[4]节奏总纲!AF221</f>
        <v>83.26221799830806</v>
      </c>
      <c r="AG221" s="45">
        <f>[4]节奏总纲!AG221</f>
        <v>87.085117004100141</v>
      </c>
      <c r="AH221" s="45">
        <f>[4]节奏总纲!AH221</f>
        <v>87.723155526619877</v>
      </c>
      <c r="AJ221" s="12"/>
      <c r="AR221" s="10"/>
      <c r="AY221" s="10"/>
      <c r="AZ221" s="3">
        <v>218</v>
      </c>
      <c r="BA221" s="45">
        <f>[4]节奏总纲!BA221</f>
        <v>43.269836243090786</v>
      </c>
      <c r="BB221" s="45">
        <f>[4]节奏总纲!BB221</f>
        <v>44.778935934101632</v>
      </c>
      <c r="BC221" s="45">
        <f>[4]节奏总纲!BC221</f>
        <v>46.721904762485302</v>
      </c>
      <c r="BD221" s="45">
        <f>[4]节奏总纲!BD221</f>
        <v>49.464188631724817</v>
      </c>
      <c r="BE221" s="45">
        <f>[4]节奏总纲!BE221</f>
        <v>50</v>
      </c>
    </row>
    <row r="222" spans="29:57" s="3" customFormat="1" x14ac:dyDescent="0.15">
      <c r="AC222" s="3">
        <v>219</v>
      </c>
      <c r="AD222" s="45">
        <f>[4]节奏总纲!AD222</f>
        <v>77.80830335012682</v>
      </c>
      <c r="AE222" s="45">
        <f>[4]节奏总纲!AE222</f>
        <v>80.035105014114592</v>
      </c>
      <c r="AF222" s="45">
        <f>[4]节奏总纲!AF222</f>
        <v>83.341818083632688</v>
      </c>
      <c r="AG222" s="45">
        <f>[4]节奏总纲!AG222</f>
        <v>87.114587285219159</v>
      </c>
      <c r="AH222" s="45">
        <f>[4]节奏总纲!AH222</f>
        <v>87.73207326199514</v>
      </c>
      <c r="AJ222" s="12"/>
      <c r="AR222" s="10"/>
      <c r="AY222" s="10"/>
      <c r="AZ222" s="3">
        <v>219</v>
      </c>
      <c r="BA222" s="45">
        <f>[4]节奏总纲!BA222</f>
        <v>43.299793609838503</v>
      </c>
      <c r="BB222" s="45">
        <f>[4]节奏总纲!BB222</f>
        <v>44.811255241981506</v>
      </c>
      <c r="BC222" s="45">
        <f>[4]节奏总纲!BC222</f>
        <v>46.754011500516519</v>
      </c>
      <c r="BD222" s="45">
        <f>[4]节奏总纲!BD222</f>
        <v>49.495178300219621</v>
      </c>
      <c r="BE222" s="45">
        <f>[4]节奏总纲!BE222</f>
        <v>50</v>
      </c>
    </row>
    <row r="223" spans="29:57" s="3" customFormat="1" x14ac:dyDescent="0.15">
      <c r="AC223" s="3">
        <v>220</v>
      </c>
      <c r="AD223" s="45">
        <f>[4]节奏总纲!AD223</f>
        <v>77.875308029777003</v>
      </c>
      <c r="AE223" s="45">
        <f>[4]节奏总纲!AE223</f>
        <v>80.089658260601922</v>
      </c>
      <c r="AF223" s="45">
        <f>[4]节奏总纲!AF223</f>
        <v>83.421418168957317</v>
      </c>
      <c r="AG223" s="45">
        <f>[4]节奏总纲!AG223</f>
        <v>87.144057566338191</v>
      </c>
      <c r="AH223" s="45">
        <f>[4]节奏总纲!AH223</f>
        <v>87.740990997370403</v>
      </c>
      <c r="AJ223" s="12"/>
      <c r="AR223" s="10"/>
      <c r="AY223" s="10"/>
      <c r="AZ223" s="3">
        <v>220</v>
      </c>
      <c r="BA223" s="45">
        <f>[4]节奏总纲!BA223</f>
        <v>43.329750976586219</v>
      </c>
      <c r="BB223" s="45">
        <f>[4]节奏总纲!BB223</f>
        <v>44.843574549861387</v>
      </c>
      <c r="BC223" s="45">
        <f>[4]节奏总纲!BC223</f>
        <v>46.786118238547729</v>
      </c>
      <c r="BD223" s="45">
        <f>[4]节奏总纲!BD223</f>
        <v>49.526167968714425</v>
      </c>
      <c r="BE223" s="45">
        <f>[4]节奏总纲!BE223</f>
        <v>50</v>
      </c>
    </row>
    <row r="224" spans="29:57" s="3" customFormat="1" x14ac:dyDescent="0.15">
      <c r="AC224" s="3">
        <v>221</v>
      </c>
      <c r="AD224" s="45">
        <f>[4]节奏总纲!AD224</f>
        <v>77.942312709427185</v>
      </c>
      <c r="AE224" s="45">
        <f>[4]节奏总纲!AE224</f>
        <v>80.144211507089238</v>
      </c>
      <c r="AF224" s="45">
        <f>[4]节奏总纲!AF224</f>
        <v>83.501018254281959</v>
      </c>
      <c r="AG224" s="45">
        <f>[4]节奏总纲!AG224</f>
        <v>87.173527847457208</v>
      </c>
      <c r="AH224" s="45">
        <f>[4]节奏总纲!AH224</f>
        <v>87.749908732745666</v>
      </c>
      <c r="AJ224" s="12"/>
      <c r="AR224" s="10"/>
      <c r="AY224" s="10"/>
      <c r="AZ224" s="3">
        <v>221</v>
      </c>
      <c r="BA224" s="45">
        <f>[4]节奏总纲!BA224</f>
        <v>43.359708343333942</v>
      </c>
      <c r="BB224" s="45">
        <f>[4]节奏总纲!BB224</f>
        <v>44.875893857741268</v>
      </c>
      <c r="BC224" s="45">
        <f>[4]节奏总纲!BC224</f>
        <v>46.818224976578939</v>
      </c>
      <c r="BD224" s="45">
        <f>[4]节奏总纲!BD224</f>
        <v>49.55715763720923</v>
      </c>
      <c r="BE224" s="45">
        <f>[4]节奏总纲!BE224</f>
        <v>50</v>
      </c>
    </row>
    <row r="225" spans="29:57" s="3" customFormat="1" x14ac:dyDescent="0.15">
      <c r="AC225" s="3">
        <v>222</v>
      </c>
      <c r="AD225" s="45">
        <f>[4]节奏总纲!AD225</f>
        <v>78.008693431404168</v>
      </c>
      <c r="AE225" s="45">
        <f>[4]节奏总纲!AE225</f>
        <v>80.198764753576569</v>
      </c>
      <c r="AF225" s="45">
        <f>[4]节奏总纲!AF225</f>
        <v>83.580618339606588</v>
      </c>
      <c r="AG225" s="45">
        <f>[4]节奏总纲!AG225</f>
        <v>87.202998128576226</v>
      </c>
      <c r="AH225" s="45">
        <f>[4]节奏总纲!AH225</f>
        <v>87.758826468120915</v>
      </c>
      <c r="AJ225" s="12"/>
      <c r="AR225" s="10"/>
      <c r="AY225" s="10"/>
      <c r="AZ225" s="3">
        <v>222</v>
      </c>
      <c r="BA225" s="45">
        <f>[4]节奏总纲!BA225</f>
        <v>43.389665710081658</v>
      </c>
      <c r="BB225" s="45">
        <f>[4]节奏总纲!BB225</f>
        <v>44.908213165621142</v>
      </c>
      <c r="BC225" s="45">
        <f>[4]节奏总纲!BC225</f>
        <v>46.850331714610157</v>
      </c>
      <c r="BD225" s="45">
        <f>[4]节奏总纲!BD225</f>
        <v>49.588147305704041</v>
      </c>
      <c r="BE225" s="45">
        <f>[4]节奏总纲!BE225</f>
        <v>50</v>
      </c>
    </row>
    <row r="226" spans="29:57" s="3" customFormat="1" x14ac:dyDescent="0.15">
      <c r="AC226" s="3">
        <v>223</v>
      </c>
      <c r="AD226" s="45">
        <f>[4]节奏总纲!AD226</f>
        <v>78.071211008105138</v>
      </c>
      <c r="AE226" s="45">
        <f>[4]节奏总纲!AE226</f>
        <v>80.253318000063899</v>
      </c>
      <c r="AF226" s="45">
        <f>[4]节奏总纲!AF226</f>
        <v>83.66021842493123</v>
      </c>
      <c r="AG226" s="45">
        <f>[4]节奏总纲!AG226</f>
        <v>87.232468409695258</v>
      </c>
      <c r="AH226" s="45">
        <f>[4]节奏总纲!AH226</f>
        <v>87.767744203496179</v>
      </c>
      <c r="AJ226" s="12"/>
      <c r="AR226" s="10"/>
      <c r="AY226" s="10"/>
      <c r="AZ226" s="3">
        <v>223</v>
      </c>
      <c r="BA226" s="45">
        <f>[4]节奏总纲!BA226</f>
        <v>43.419623076829374</v>
      </c>
      <c r="BB226" s="45">
        <f>[4]节奏总纲!BB226</f>
        <v>44.940532473501023</v>
      </c>
      <c r="BC226" s="45">
        <f>[4]节奏总纲!BC226</f>
        <v>46.882438452641367</v>
      </c>
      <c r="BD226" s="45">
        <f>[4]节奏总纲!BD226</f>
        <v>49.619136974198845</v>
      </c>
      <c r="BE226" s="45">
        <f>[4]节奏总纲!BE226</f>
        <v>50</v>
      </c>
    </row>
    <row r="227" spans="29:57" s="3" customFormat="1" x14ac:dyDescent="0.15">
      <c r="AC227" s="3">
        <v>224</v>
      </c>
      <c r="AD227" s="45">
        <f>[4]节奏总纲!AD227</f>
        <v>78.133728584806107</v>
      </c>
      <c r="AE227" s="45">
        <f>[4]节奏总纲!AE227</f>
        <v>80.307871246551215</v>
      </c>
      <c r="AF227" s="45">
        <f>[4]节奏总纲!AF227</f>
        <v>83.739818510255859</v>
      </c>
      <c r="AG227" s="45">
        <f>[4]节奏总纲!AG227</f>
        <v>87.261938690814276</v>
      </c>
      <c r="AH227" s="45">
        <f>[4]节奏总纲!AH227</f>
        <v>87.776661938871442</v>
      </c>
      <c r="AJ227" s="12"/>
      <c r="AR227" s="10"/>
      <c r="AY227" s="10"/>
      <c r="AZ227" s="3">
        <v>224</v>
      </c>
      <c r="BA227" s="45">
        <f>[4]节奏总纲!BA227</f>
        <v>43.449580443577091</v>
      </c>
      <c r="BB227" s="45">
        <f>[4]节奏总纲!BB227</f>
        <v>44.972851781380903</v>
      </c>
      <c r="BC227" s="45">
        <f>[4]节奏总纲!BC227</f>
        <v>46.914545190672577</v>
      </c>
      <c r="BD227" s="45">
        <f>[4]节奏总纲!BD227</f>
        <v>49.65012664269365</v>
      </c>
      <c r="BE227" s="45">
        <f>[4]节奏总纲!BE227</f>
        <v>50</v>
      </c>
    </row>
    <row r="228" spans="29:57" s="3" customFormat="1" x14ac:dyDescent="0.15">
      <c r="AC228" s="3">
        <v>225</v>
      </c>
      <c r="AD228" s="45">
        <f>[4]节奏总纲!AD228</f>
        <v>78.196246161507091</v>
      </c>
      <c r="AE228" s="45">
        <f>[4]节奏总纲!AE228</f>
        <v>80.362424493038546</v>
      </c>
      <c r="AF228" s="45">
        <f>[4]节奏总纲!AF228</f>
        <v>83.819418595580487</v>
      </c>
      <c r="AG228" s="45">
        <f>[4]节奏总纲!AG228</f>
        <v>87.291408971933294</v>
      </c>
      <c r="AH228" s="45">
        <f>[4]节奏总纲!AH228</f>
        <v>87.785579674246691</v>
      </c>
      <c r="AJ228" s="12"/>
      <c r="AR228" s="10"/>
      <c r="AY228" s="10"/>
      <c r="AZ228" s="3">
        <v>225</v>
      </c>
      <c r="BA228" s="45">
        <f>[4]节奏总纲!BA228</f>
        <v>43.479537810324814</v>
      </c>
      <c r="BB228" s="45">
        <f>[4]节奏总纲!BB228</f>
        <v>45.004463376644416</v>
      </c>
      <c r="BC228" s="45">
        <f>[4]节奏总纲!BC228</f>
        <v>46.946651928703794</v>
      </c>
      <c r="BD228" s="45">
        <f>[4]节奏总纲!BD228</f>
        <v>49.681116311188454</v>
      </c>
      <c r="BE228" s="45">
        <f>[4]节奏总纲!BE228</f>
        <v>50</v>
      </c>
    </row>
    <row r="229" spans="29:57" s="3" customFormat="1" x14ac:dyDescent="0.15">
      <c r="AC229" s="3">
        <v>226</v>
      </c>
      <c r="AD229" s="45">
        <f>[4]节奏总纲!AD229</f>
        <v>78.25876373820806</v>
      </c>
      <c r="AE229" s="45">
        <f>[4]节奏总纲!AE229</f>
        <v>80.416977739525876</v>
      </c>
      <c r="AF229" s="45">
        <f>[4]节奏总纲!AF229</f>
        <v>83.899018680905129</v>
      </c>
      <c r="AG229" s="45">
        <f>[4]节奏总纲!AG229</f>
        <v>87.320879253052311</v>
      </c>
      <c r="AH229" s="45">
        <f>[4]节奏总纲!AH229</f>
        <v>87.794497409621954</v>
      </c>
      <c r="AJ229" s="12"/>
      <c r="AR229" s="10"/>
      <c r="AY229" s="10"/>
      <c r="AZ229" s="3">
        <v>226</v>
      </c>
      <c r="BA229" s="45">
        <f>[4]节奏总纲!BA229</f>
        <v>43.50949517707253</v>
      </c>
      <c r="BB229" s="45">
        <f>[4]节奏总纲!BB229</f>
        <v>45.032359480672049</v>
      </c>
      <c r="BC229" s="45">
        <f>[4]节奏总纲!BC229</f>
        <v>46.978758666735004</v>
      </c>
      <c r="BD229" s="45">
        <f>[4]节奏总纲!BD229</f>
        <v>49.712105979683258</v>
      </c>
      <c r="BE229" s="45">
        <f>[4]节奏总纲!BE229</f>
        <v>50</v>
      </c>
    </row>
    <row r="230" spans="29:57" s="3" customFormat="1" x14ac:dyDescent="0.15">
      <c r="AC230" s="3">
        <v>227</v>
      </c>
      <c r="AD230" s="45">
        <f>[4]节奏总纲!AD230</f>
        <v>78.321281314909029</v>
      </c>
      <c r="AE230" s="45">
        <f>[4]节奏总纲!AE230</f>
        <v>80.471530986013192</v>
      </c>
      <c r="AF230" s="45">
        <f>[4]节奏总纲!AF230</f>
        <v>83.978618766229758</v>
      </c>
      <c r="AG230" s="45">
        <f>[4]节奏总纲!AG230</f>
        <v>87.350349534171343</v>
      </c>
      <c r="AH230" s="45">
        <f>[4]节奏总纲!AH230</f>
        <v>87.803415144997217</v>
      </c>
      <c r="AJ230" s="12"/>
      <c r="AR230" s="10"/>
      <c r="AY230" s="10"/>
      <c r="AZ230" s="3">
        <v>227</v>
      </c>
      <c r="BA230" s="45">
        <f>[4]节奏总纲!BA230</f>
        <v>43.539452543820246</v>
      </c>
      <c r="BB230" s="45">
        <f>[4]节奏总纲!BB230</f>
        <v>45.060255584699682</v>
      </c>
      <c r="BC230" s="45">
        <f>[4]节奏总纲!BC230</f>
        <v>47.009379755645142</v>
      </c>
      <c r="BD230" s="45">
        <f>[4]节奏总纲!BD230</f>
        <v>49.743095648178063</v>
      </c>
      <c r="BE230" s="45">
        <f>[4]节奏总纲!BE230</f>
        <v>50</v>
      </c>
    </row>
    <row r="231" spans="29:57" s="3" customFormat="1" x14ac:dyDescent="0.15">
      <c r="AC231" s="3">
        <v>228</v>
      </c>
      <c r="AD231" s="45">
        <f>[4]节奏总纲!AD231</f>
        <v>78.383798891610013</v>
      </c>
      <c r="AE231" s="45">
        <f>[4]节奏总纲!AE231</f>
        <v>80.526084232500523</v>
      </c>
      <c r="AF231" s="45">
        <f>[4]节奏总纲!AF231</f>
        <v>84.051267231265811</v>
      </c>
      <c r="AG231" s="45">
        <f>[4]节奏总纲!AG231</f>
        <v>87.379819815290361</v>
      </c>
      <c r="AH231" s="45">
        <f>[4]节奏总纲!AH231</f>
        <v>87.81233288037248</v>
      </c>
      <c r="AJ231" s="12"/>
      <c r="AR231" s="10"/>
      <c r="AY231" s="10"/>
      <c r="AZ231" s="3">
        <v>228</v>
      </c>
      <c r="BA231" s="45">
        <f>[4]节奏总纲!BA231</f>
        <v>43.569409910567963</v>
      </c>
      <c r="BB231" s="45">
        <f>[4]节奏总纲!BB231</f>
        <v>45.088151688727308</v>
      </c>
      <c r="BC231" s="45">
        <f>[4]节奏总纲!BC231</f>
        <v>47.037096473409001</v>
      </c>
      <c r="BD231" s="45">
        <f>[4]节奏总纲!BD231</f>
        <v>49.774085316672867</v>
      </c>
      <c r="BE231" s="45">
        <f>[4]节奏总纲!BE231</f>
        <v>50</v>
      </c>
    </row>
    <row r="232" spans="29:57" s="3" customFormat="1" x14ac:dyDescent="0.15">
      <c r="AC232" s="3">
        <v>229</v>
      </c>
      <c r="AD232" s="45">
        <f>[4]节奏总纲!AD232</f>
        <v>78.446316468310982</v>
      </c>
      <c r="AE232" s="45">
        <f>[4]节奏总纲!AE232</f>
        <v>80.580637478987853</v>
      </c>
      <c r="AF232" s="45">
        <f>[4]节奏总纲!AF232</f>
        <v>84.121362670700989</v>
      </c>
      <c r="AG232" s="45">
        <f>[4]节奏总纲!AG232</f>
        <v>87.409290096409379</v>
      </c>
      <c r="AH232" s="45">
        <f>[4]节奏总纲!AH232</f>
        <v>87.821250615747729</v>
      </c>
      <c r="AJ232" s="12"/>
      <c r="AR232" s="10"/>
      <c r="AY232" s="10"/>
      <c r="AZ232" s="3">
        <v>229</v>
      </c>
      <c r="BA232" s="45">
        <f>[4]节奏总纲!BA232</f>
        <v>43.599367277315686</v>
      </c>
      <c r="BB232" s="45">
        <f>[4]节奏总纲!BB232</f>
        <v>45.116047792754941</v>
      </c>
      <c r="BC232" s="45">
        <f>[4]节奏总纲!BC232</f>
        <v>47.06481319117286</v>
      </c>
      <c r="BD232" s="45">
        <f>[4]节奏总纲!BD232</f>
        <v>49.805074985167678</v>
      </c>
      <c r="BE232" s="45">
        <f>[4]节奏总纲!BE232</f>
        <v>50</v>
      </c>
    </row>
    <row r="233" spans="29:57" s="3" customFormat="1" x14ac:dyDescent="0.15">
      <c r="AC233" s="3">
        <v>230</v>
      </c>
      <c r="AD233" s="45">
        <f>[4]节奏总纲!AD233</f>
        <v>78.508834045011952</v>
      </c>
      <c r="AE233" s="45">
        <f>[4]节奏总纲!AE233</f>
        <v>80.635190725475169</v>
      </c>
      <c r="AF233" s="45">
        <f>[4]节奏总纲!AF233</f>
        <v>84.191458110136168</v>
      </c>
      <c r="AG233" s="45">
        <f>[4]节奏总纲!AG233</f>
        <v>87.438760377528396</v>
      </c>
      <c r="AH233" s="45">
        <f>[4]节奏总纲!AH233</f>
        <v>87.830168351122992</v>
      </c>
      <c r="AJ233" s="12"/>
      <c r="AR233" s="10"/>
      <c r="AY233" s="10"/>
      <c r="AZ233" s="3">
        <v>230</v>
      </c>
      <c r="BA233" s="45">
        <f>[4]节奏总纲!BA233</f>
        <v>43.629324644063402</v>
      </c>
      <c r="BB233" s="45">
        <f>[4]节奏总纲!BB233</f>
        <v>45.143943896782567</v>
      </c>
      <c r="BC233" s="45">
        <f>[4]节奏总纲!BC233</f>
        <v>47.092529908936719</v>
      </c>
      <c r="BD233" s="45">
        <f>[4]节奏总纲!BD233</f>
        <v>49.836064653662483</v>
      </c>
      <c r="BE233" s="45">
        <f>[4]节奏总纲!BE233</f>
        <v>50</v>
      </c>
    </row>
    <row r="234" spans="29:57" s="3" customFormat="1" x14ac:dyDescent="0.15">
      <c r="AC234" s="3">
        <v>231</v>
      </c>
      <c r="AD234" s="45">
        <f>[4]节奏总纲!AD234</f>
        <v>78.571351621712921</v>
      </c>
      <c r="AE234" s="45">
        <f>[4]节奏总纲!AE234</f>
        <v>80.6897439719625</v>
      </c>
      <c r="AF234" s="45">
        <f>[4]节奏总纲!AF234</f>
        <v>84.261553549571346</v>
      </c>
      <c r="AG234" s="45">
        <f>[4]节奏总纲!AG234</f>
        <v>87.468230658647428</v>
      </c>
      <c r="AH234" s="45">
        <f>[4]节奏总纲!AH234</f>
        <v>87.839086086498256</v>
      </c>
      <c r="AJ234" s="12"/>
      <c r="AR234" s="10"/>
      <c r="AY234" s="10"/>
      <c r="AZ234" s="3">
        <v>231</v>
      </c>
      <c r="BA234" s="45">
        <f>[4]节奏总纲!BA234</f>
        <v>43.659282010811118</v>
      </c>
      <c r="BB234" s="45">
        <f>[4]节奏总纲!BB234</f>
        <v>45.171840000810199</v>
      </c>
      <c r="BC234" s="45">
        <f>[4]节奏总纲!BC234</f>
        <v>47.120246626700578</v>
      </c>
      <c r="BD234" s="45">
        <f>[4]节奏总纲!BD234</f>
        <v>49.867054322157287</v>
      </c>
      <c r="BE234" s="45">
        <f>[4]节奏总纲!BE234</f>
        <v>50</v>
      </c>
    </row>
    <row r="235" spans="29:57" s="3" customFormat="1" x14ac:dyDescent="0.15">
      <c r="AC235" s="3">
        <v>232</v>
      </c>
      <c r="AD235" s="45">
        <f>[4]节奏总纲!AD235</f>
        <v>78.633869198413905</v>
      </c>
      <c r="AE235" s="45">
        <f>[4]节奏总纲!AE235</f>
        <v>80.744297218449816</v>
      </c>
      <c r="AF235" s="45">
        <f>[4]节奏总纲!AF235</f>
        <v>84.331648989006524</v>
      </c>
      <c r="AG235" s="45">
        <f>[4]节奏总纲!AG235</f>
        <v>87.497700939766446</v>
      </c>
      <c r="AH235" s="45">
        <f>[4]节奏总纲!AH235</f>
        <v>87.848003821873519</v>
      </c>
      <c r="AJ235" s="12"/>
      <c r="AR235" s="10"/>
      <c r="AY235" s="10"/>
      <c r="AZ235" s="3">
        <v>232</v>
      </c>
      <c r="BA235" s="45">
        <f>[4]节奏总纲!BA235</f>
        <v>43.689239377558835</v>
      </c>
      <c r="BB235" s="45">
        <f>[4]节奏总纲!BB235</f>
        <v>45.199736104837825</v>
      </c>
      <c r="BC235" s="45">
        <f>[4]节奏总纲!BC235</f>
        <v>47.147963344464429</v>
      </c>
      <c r="BD235" s="45">
        <f>[4]节奏总纲!BD235</f>
        <v>49.898043990652091</v>
      </c>
      <c r="BE235" s="45">
        <f>[4]节奏总纲!BE235</f>
        <v>50</v>
      </c>
    </row>
    <row r="236" spans="29:57" s="3" customFormat="1" x14ac:dyDescent="0.15">
      <c r="AC236" s="3">
        <v>233</v>
      </c>
      <c r="AD236" s="45">
        <f>[4]节奏总纲!AD236</f>
        <v>78.696386775114874</v>
      </c>
      <c r="AE236" s="45">
        <f>[4]节奏总纲!AE236</f>
        <v>80.798850464937146</v>
      </c>
      <c r="AF236" s="45">
        <f>[4]节奏总纲!AF236</f>
        <v>84.401744428441702</v>
      </c>
      <c r="AG236" s="45">
        <f>[4]节奏总纲!AG236</f>
        <v>87.527171220885464</v>
      </c>
      <c r="AH236" s="45">
        <f>[4]节奏总纲!AH236</f>
        <v>87.856921557248768</v>
      </c>
      <c r="AJ236" s="12"/>
      <c r="AR236" s="10"/>
      <c r="AY236" s="10"/>
      <c r="AZ236" s="3">
        <v>233</v>
      </c>
      <c r="BA236" s="45">
        <f>[4]节奏总纲!BA236</f>
        <v>43.719196744306558</v>
      </c>
      <c r="BB236" s="45">
        <f>[4]节奏总纲!BB236</f>
        <v>45.227632208865458</v>
      </c>
      <c r="BC236" s="45">
        <f>[4]节奏总纲!BC236</f>
        <v>47.175680062228288</v>
      </c>
      <c r="BD236" s="45">
        <f>[4]节奏总纲!BD236</f>
        <v>49.929033659146896</v>
      </c>
      <c r="BE236" s="45">
        <f>[4]节奏总纲!BE236</f>
        <v>50</v>
      </c>
    </row>
    <row r="237" spans="29:57" s="3" customFormat="1" x14ac:dyDescent="0.15">
      <c r="AC237" s="3">
        <v>234</v>
      </c>
      <c r="AD237" s="45">
        <f>[4]节奏总纲!AD237</f>
        <v>78.758904351815843</v>
      </c>
      <c r="AE237" s="45">
        <f>[4]节奏总纲!AE237</f>
        <v>80.853403711424477</v>
      </c>
      <c r="AF237" s="45">
        <f>[4]节奏总纲!AF237</f>
        <v>84.471839867876881</v>
      </c>
      <c r="AG237" s="45">
        <f>[4]节奏总纲!AG237</f>
        <v>87.556641502004481</v>
      </c>
      <c r="AH237" s="45">
        <f>[4]节奏总纲!AH237</f>
        <v>87.865839292624031</v>
      </c>
      <c r="AJ237" s="12"/>
      <c r="AR237" s="10"/>
      <c r="AY237" s="10"/>
      <c r="AZ237" s="3">
        <v>234</v>
      </c>
      <c r="BA237" s="45">
        <f>[4]节奏总纲!BA237</f>
        <v>43.749154111054274</v>
      </c>
      <c r="BB237" s="45">
        <f>[4]节奏总纲!BB237</f>
        <v>45.255528312893091</v>
      </c>
      <c r="BC237" s="45">
        <f>[4]节奏总纲!BC237</f>
        <v>47.203396779992147</v>
      </c>
      <c r="BD237" s="45">
        <f>[4]节奏总纲!BD237</f>
        <v>49.9600233276417</v>
      </c>
      <c r="BE237" s="45">
        <f>[4]节奏总纲!BE237</f>
        <v>50</v>
      </c>
    </row>
    <row r="238" spans="29:57" s="3" customFormat="1" x14ac:dyDescent="0.15">
      <c r="AC238" s="3">
        <v>235</v>
      </c>
      <c r="AD238" s="45">
        <f>[4]节奏总纲!AD238</f>
        <v>78.821421928516827</v>
      </c>
      <c r="AE238" s="45">
        <f>[4]节奏总纲!AE238</f>
        <v>80.907956957911793</v>
      </c>
      <c r="AF238" s="45">
        <f>[4]节奏总纲!AF238</f>
        <v>84.541935307312059</v>
      </c>
      <c r="AG238" s="45">
        <f>[4]节奏总纲!AG238</f>
        <v>87.586111783123513</v>
      </c>
      <c r="AH238" s="45">
        <f>[4]节奏总纲!AH238</f>
        <v>87.874757027999294</v>
      </c>
      <c r="AJ238" s="12"/>
      <c r="AR238" s="10"/>
      <c r="AY238" s="10"/>
      <c r="AZ238" s="3">
        <v>235</v>
      </c>
      <c r="BA238" s="45">
        <f>[4]节奏总纲!BA238</f>
        <v>43.77911147780199</v>
      </c>
      <c r="BB238" s="45">
        <f>[4]节奏总纲!BB238</f>
        <v>45.283424416920717</v>
      </c>
      <c r="BC238" s="45">
        <f>[4]节奏总纲!BC238</f>
        <v>47.231113497756006</v>
      </c>
      <c r="BD238" s="45">
        <f>[4]节奏总纲!BD238</f>
        <v>49.991012996136504</v>
      </c>
      <c r="BE238" s="45">
        <f>[4]节奏总纲!BE238</f>
        <v>50</v>
      </c>
    </row>
    <row r="239" spans="29:57" s="3" customFormat="1" x14ac:dyDescent="0.15">
      <c r="AC239" s="3">
        <v>236</v>
      </c>
      <c r="AD239" s="45">
        <f>[4]节奏总纲!AD239</f>
        <v>78.883939505217796</v>
      </c>
      <c r="AE239" s="45">
        <f>[4]节奏总纲!AE239</f>
        <v>80.962510204399123</v>
      </c>
      <c r="AF239" s="45">
        <f>[4]节奏总纲!AF239</f>
        <v>84.612030746747237</v>
      </c>
      <c r="AG239" s="45">
        <f>[4]节奏总纲!AG239</f>
        <v>87.615582064242531</v>
      </c>
      <c r="AH239" s="45">
        <f>[4]节奏总纲!AH239</f>
        <v>87.883674763374557</v>
      </c>
      <c r="AJ239" s="12"/>
      <c r="AR239" s="10"/>
      <c r="AY239" s="10"/>
      <c r="AZ239" s="3">
        <v>236</v>
      </c>
      <c r="BA239" s="45">
        <f>[4]节奏总纲!BA239</f>
        <v>43.809068844549707</v>
      </c>
      <c r="BB239" s="45">
        <f>[4]节奏总纲!BB239</f>
        <v>45.31132052094835</v>
      </c>
      <c r="BC239" s="45">
        <f>[4]节奏总纲!BC239</f>
        <v>47.258830215519865</v>
      </c>
      <c r="BD239" s="45">
        <f>[4]节奏总纲!BD239</f>
        <v>50</v>
      </c>
      <c r="BE239" s="45">
        <f>[4]节奏总纲!BE239</f>
        <v>50</v>
      </c>
    </row>
    <row r="240" spans="29:57" s="3" customFormat="1" x14ac:dyDescent="0.15">
      <c r="AC240" s="3">
        <v>237</v>
      </c>
      <c r="AD240" s="45">
        <f>[4]节奏总纲!AD240</f>
        <v>78.946457081918766</v>
      </c>
      <c r="AE240" s="45">
        <f>[4]节奏总纲!AE240</f>
        <v>81.015840262186742</v>
      </c>
      <c r="AF240" s="45">
        <f>[4]节奏总纲!AF240</f>
        <v>84.682126186182415</v>
      </c>
      <c r="AG240" s="45">
        <f>[4]节奏总纲!AG240</f>
        <v>87.645052345361549</v>
      </c>
      <c r="AH240" s="45">
        <f>[4]节奏总纲!AH240</f>
        <v>87.892592498749806</v>
      </c>
      <c r="AJ240" s="12"/>
      <c r="AR240" s="10"/>
      <c r="AY240" s="10"/>
      <c r="AZ240" s="3">
        <v>237</v>
      </c>
      <c r="BA240" s="45">
        <f>[4]节奏总纲!BA240</f>
        <v>43.83902621129743</v>
      </c>
      <c r="BB240" s="45">
        <f>[4]节奏总纲!BB240</f>
        <v>45.339216624975975</v>
      </c>
      <c r="BC240" s="45">
        <f>[4]节奏总纲!BC240</f>
        <v>47.286546933283724</v>
      </c>
      <c r="BD240" s="45">
        <f>[4]节奏总纲!BD240</f>
        <v>50</v>
      </c>
      <c r="BE240" s="45">
        <f>[4]节奏总纲!BE240</f>
        <v>50</v>
      </c>
    </row>
    <row r="241" spans="29:57" s="3" customFormat="1" x14ac:dyDescent="0.15">
      <c r="AC241" s="3">
        <v>238</v>
      </c>
      <c r="AD241" s="45">
        <f>[4]节奏总纲!AD241</f>
        <v>79.008373652580005</v>
      </c>
      <c r="AE241" s="45">
        <f>[4]节奏总纲!AE241</f>
        <v>81.066482874472385</v>
      </c>
      <c r="AF241" s="45">
        <f>[4]节奏总纲!AF241</f>
        <v>84.752221625617594</v>
      </c>
      <c r="AG241" s="45">
        <f>[4]节奏总纲!AG241</f>
        <v>87.674522626480581</v>
      </c>
      <c r="AH241" s="45">
        <f>[4]节奏总纲!AH241</f>
        <v>87.90151023412507</v>
      </c>
      <c r="AJ241" s="12"/>
      <c r="AR241" s="10"/>
      <c r="AY241" s="10"/>
      <c r="AZ241" s="3">
        <v>238</v>
      </c>
      <c r="BA241" s="45">
        <f>[4]节奏总纲!BA241</f>
        <v>43.868983578045146</v>
      </c>
      <c r="BB241" s="45">
        <f>[4]节奏总纲!BB241</f>
        <v>45.367112729003608</v>
      </c>
      <c r="BC241" s="45">
        <f>[4]节奏总纲!BC241</f>
        <v>47.314263651047582</v>
      </c>
      <c r="BD241" s="45">
        <f>[4]节奏总纲!BD241</f>
        <v>50</v>
      </c>
      <c r="BE241" s="45">
        <f>[4]节奏总纲!BE241</f>
        <v>50</v>
      </c>
    </row>
    <row r="242" spans="29:57" s="3" customFormat="1" x14ac:dyDescent="0.15">
      <c r="AC242" s="3">
        <v>239</v>
      </c>
      <c r="AD242" s="45">
        <f>[4]节奏总纲!AD242</f>
        <v>79.066704614192943</v>
      </c>
      <c r="AE242" s="45">
        <f>[4]节奏总纲!AE242</f>
        <v>81.117125486758027</v>
      </c>
      <c r="AF242" s="45">
        <f>[4]节奏总纲!AF242</f>
        <v>84.822317065052772</v>
      </c>
      <c r="AG242" s="45">
        <f>[4]节奏总纲!AG242</f>
        <v>87.703992907599599</v>
      </c>
      <c r="AH242" s="45">
        <f>[4]节奏总纲!AH242</f>
        <v>87.910427969500333</v>
      </c>
      <c r="AJ242" s="12"/>
      <c r="AR242" s="10"/>
      <c r="AY242" s="10"/>
      <c r="AZ242" s="3">
        <v>239</v>
      </c>
      <c r="BA242" s="45">
        <f>[4]节奏总纲!BA242</f>
        <v>43.898940944792862</v>
      </c>
      <c r="BB242" s="45">
        <f>[4]节奏总纲!BB242</f>
        <v>45.395008833031234</v>
      </c>
      <c r="BC242" s="45">
        <f>[4]节奏总纲!BC242</f>
        <v>47.341980368811441</v>
      </c>
      <c r="BD242" s="45">
        <f>[4]节奏总纲!BD242</f>
        <v>50</v>
      </c>
      <c r="BE242" s="45">
        <f>[4]节奏总纲!BE242</f>
        <v>50</v>
      </c>
    </row>
    <row r="243" spans="29:57" s="3" customFormat="1" x14ac:dyDescent="0.15">
      <c r="AC243" s="3">
        <v>240</v>
      </c>
      <c r="AD243" s="45">
        <f>[4]节奏总纲!AD243</f>
        <v>79.125035575805882</v>
      </c>
      <c r="AE243" s="45">
        <f>[4]节奏总纲!AE243</f>
        <v>81.16776809904367</v>
      </c>
      <c r="AF243" s="45">
        <f>[4]节奏总纲!AF243</f>
        <v>84.89241250448795</v>
      </c>
      <c r="AG243" s="45">
        <f>[4]节奏总纲!AG243</f>
        <v>87.733463188718616</v>
      </c>
      <c r="AH243" s="45">
        <f>[4]节奏总纲!AH243</f>
        <v>87.919345704875596</v>
      </c>
      <c r="AJ243" s="12"/>
      <c r="AR243" s="10"/>
      <c r="AY243" s="10"/>
      <c r="AZ243" s="3">
        <v>240</v>
      </c>
      <c r="BA243" s="45">
        <f>[4]节奏总纲!BA243</f>
        <v>43.928898311540586</v>
      </c>
      <c r="BB243" s="45">
        <f>[4]节奏总纲!BB243</f>
        <v>45.422904937058867</v>
      </c>
      <c r="BC243" s="45">
        <f>[4]节奏总纲!BC243</f>
        <v>47.3696970865753</v>
      </c>
      <c r="BD243" s="45">
        <f>[4]节奏总纲!BD243</f>
        <v>50</v>
      </c>
      <c r="BE243" s="45">
        <f>[4]节奏总纲!BE243</f>
        <v>50</v>
      </c>
    </row>
    <row r="244" spans="29:57" s="3" customFormat="1" x14ac:dyDescent="0.15">
      <c r="AC244" s="3">
        <v>241</v>
      </c>
      <c r="AD244" s="45">
        <f>[4]节奏总纲!AD244</f>
        <v>79.18336653741882</v>
      </c>
      <c r="AE244" s="45">
        <f>[4]节奏总纲!AE244</f>
        <v>81.218410711329312</v>
      </c>
      <c r="AF244" s="45">
        <f>[4]节奏总纲!AF244</f>
        <v>84.962507943923129</v>
      </c>
      <c r="AG244" s="45">
        <f>[4]节奏总纲!AG244</f>
        <v>87.762933469837634</v>
      </c>
      <c r="AH244" s="45">
        <f>[4]节奏总纲!AH244</f>
        <v>87.928263440250845</v>
      </c>
      <c r="AJ244" s="12"/>
      <c r="AR244" s="10"/>
      <c r="AY244" s="10"/>
      <c r="AZ244" s="3">
        <v>241</v>
      </c>
      <c r="BA244" s="45">
        <f>[4]节奏总纲!BA244</f>
        <v>43.958855678288302</v>
      </c>
      <c r="BB244" s="45">
        <f>[4]节奏总纲!BB244</f>
        <v>45.450801041086493</v>
      </c>
      <c r="BC244" s="45">
        <f>[4]节奏总纲!BC244</f>
        <v>47.397413804339159</v>
      </c>
      <c r="BD244" s="45">
        <f>[4]节奏总纲!BD244</f>
        <v>50</v>
      </c>
      <c r="BE244" s="45">
        <f>[4]节奏总纲!BE244</f>
        <v>50</v>
      </c>
    </row>
    <row r="245" spans="29:57" s="3" customFormat="1" x14ac:dyDescent="0.15">
      <c r="AC245" s="3">
        <v>242</v>
      </c>
      <c r="AD245" s="45">
        <f>[4]节奏总纲!AD245</f>
        <v>79.241697499031773</v>
      </c>
      <c r="AE245" s="45">
        <f>[4]节奏总纲!AE245</f>
        <v>81.269053323614955</v>
      </c>
      <c r="AF245" s="45">
        <f>[4]节奏总纲!AF245</f>
        <v>85.029229240531848</v>
      </c>
      <c r="AG245" s="45">
        <f>[4]节奏总纲!AG245</f>
        <v>87.792403750956666</v>
      </c>
      <c r="AH245" s="45">
        <f>[4]节奏总纲!AH245</f>
        <v>87.937181175626108</v>
      </c>
      <c r="AJ245" s="12"/>
      <c r="AR245" s="10"/>
      <c r="AY245" s="10"/>
      <c r="AZ245" s="3">
        <v>242</v>
      </c>
      <c r="BA245" s="45">
        <f>[4]节奏总纲!BA245</f>
        <v>43.988813045036018</v>
      </c>
      <c r="BB245" s="45">
        <f>[4]节奏总纲!BB245</f>
        <v>45.478697145114126</v>
      </c>
      <c r="BC245" s="45">
        <f>[4]节奏总纲!BC245</f>
        <v>47.425130522103018</v>
      </c>
      <c r="BD245" s="45">
        <f>[4]节奏总纲!BD245</f>
        <v>50</v>
      </c>
      <c r="BE245" s="45">
        <f>[4]节奏总纲!BE245</f>
        <v>50</v>
      </c>
    </row>
    <row r="246" spans="29:57" s="3" customFormat="1" x14ac:dyDescent="0.15">
      <c r="AC246" s="3">
        <v>243</v>
      </c>
      <c r="AD246" s="45">
        <f>[4]节奏总纲!AD246</f>
        <v>79.300028460644711</v>
      </c>
      <c r="AE246" s="45">
        <f>[4]节奏总纲!AE246</f>
        <v>81.319695935900583</v>
      </c>
      <c r="AF246" s="45">
        <f>[4]节奏总纲!AF246</f>
        <v>85.092070462773123</v>
      </c>
      <c r="AG246" s="45">
        <f>[4]节奏总纲!AG246</f>
        <v>87.821874032075684</v>
      </c>
      <c r="AH246" s="45">
        <f>[4]节奏总纲!AH246</f>
        <v>87.946098911001371</v>
      </c>
      <c r="AJ246" s="12"/>
      <c r="AR246" s="10"/>
      <c r="AY246" s="10"/>
      <c r="AZ246" s="3">
        <v>243</v>
      </c>
      <c r="BA246" s="45">
        <f>[4]节奏总纲!BA246</f>
        <v>44.016200268136501</v>
      </c>
      <c r="BB246" s="45">
        <f>[4]节奏总纲!BB246</f>
        <v>45.506593249141758</v>
      </c>
      <c r="BC246" s="45">
        <f>[4]节奏总纲!BC246</f>
        <v>47.452847239866877</v>
      </c>
      <c r="BD246" s="45">
        <f>[4]节奏总纲!BD246</f>
        <v>50</v>
      </c>
      <c r="BE246" s="45">
        <f>[4]节奏总纲!BE246</f>
        <v>50</v>
      </c>
    </row>
    <row r="247" spans="29:57" s="3" customFormat="1" x14ac:dyDescent="0.15">
      <c r="AC247" s="3">
        <v>244</v>
      </c>
      <c r="AD247" s="45">
        <f>[4]节奏总纲!AD247</f>
        <v>79.358359422257649</v>
      </c>
      <c r="AE247" s="45">
        <f>[4]节奏总纲!AE247</f>
        <v>81.370338548186226</v>
      </c>
      <c r="AF247" s="45">
        <f>[4]节奏总纲!AF247</f>
        <v>85.154911685014397</v>
      </c>
      <c r="AG247" s="45">
        <f>[4]节奏总纲!AG247</f>
        <v>87.851344313194701</v>
      </c>
      <c r="AH247" s="45">
        <f>[4]节奏总纲!AH247</f>
        <v>87.955016646376635</v>
      </c>
      <c r="AJ247" s="12"/>
      <c r="AR247" s="10"/>
      <c r="AY247" s="10"/>
      <c r="AZ247" s="3">
        <v>244</v>
      </c>
      <c r="BA247" s="45">
        <f>[4]节奏总纲!BA247</f>
        <v>44.042055714440401</v>
      </c>
      <c r="BB247" s="45">
        <f>[4]节奏总纲!BB247</f>
        <v>45.534489353169384</v>
      </c>
      <c r="BC247" s="45">
        <f>[4]节奏总纲!BC247</f>
        <v>47.480563957630736</v>
      </c>
      <c r="BD247" s="45">
        <f>[4]节奏总纲!BD247</f>
        <v>50</v>
      </c>
      <c r="BE247" s="45">
        <f>[4]节奏总纲!BE247</f>
        <v>50</v>
      </c>
    </row>
    <row r="248" spans="29:57" s="3" customFormat="1" x14ac:dyDescent="0.15">
      <c r="AC248" s="3">
        <v>245</v>
      </c>
      <c r="AD248" s="45">
        <f>[4]节奏总纲!AD248</f>
        <v>79.416690383870588</v>
      </c>
      <c r="AE248" s="45">
        <f>[4]节奏总纲!AE248</f>
        <v>81.420981160471868</v>
      </c>
      <c r="AF248" s="45">
        <f>[4]节奏总纲!AF248</f>
        <v>85.217752907255658</v>
      </c>
      <c r="AG248" s="45">
        <f>[4]节奏总纲!AG248</f>
        <v>87.880814594313719</v>
      </c>
      <c r="AH248" s="45">
        <f>[4]节奏总纲!AH248</f>
        <v>87.963934381751884</v>
      </c>
      <c r="AJ248" s="12"/>
      <c r="AR248" s="10"/>
      <c r="AY248" s="10"/>
      <c r="AZ248" s="3">
        <v>245</v>
      </c>
      <c r="BA248" s="45">
        <f>[4]节奏总纲!BA248</f>
        <v>44.067911160744309</v>
      </c>
      <c r="BB248" s="45">
        <f>[4]节奏总纲!BB248</f>
        <v>45.562385457197017</v>
      </c>
      <c r="BC248" s="45">
        <f>[4]节奏总纲!BC248</f>
        <v>47.508280675394595</v>
      </c>
      <c r="BD248" s="45">
        <f>[4]节奏总纲!BD248</f>
        <v>50</v>
      </c>
      <c r="BE248" s="45">
        <f>[4]节奏总纲!BE248</f>
        <v>50</v>
      </c>
    </row>
    <row r="249" spans="29:57" s="3" customFormat="1" x14ac:dyDescent="0.15">
      <c r="AC249" s="3">
        <v>246</v>
      </c>
      <c r="AD249" s="45">
        <f>[4]节奏总纲!AD249</f>
        <v>79.475021345483526</v>
      </c>
      <c r="AE249" s="45">
        <f>[4]节奏总纲!AE249</f>
        <v>81.471623772757511</v>
      </c>
      <c r="AF249" s="45">
        <f>[4]节奏总纲!AF249</f>
        <v>85.280594129496933</v>
      </c>
      <c r="AG249" s="45">
        <f>[4]节奏总纲!AG249</f>
        <v>87.910284875432751</v>
      </c>
      <c r="AH249" s="45">
        <f>[4]节奏总纲!AH249</f>
        <v>87.972852117127147</v>
      </c>
      <c r="AJ249" s="12"/>
      <c r="AR249" s="10"/>
      <c r="AY249" s="10"/>
      <c r="AZ249" s="3">
        <v>246</v>
      </c>
      <c r="BA249" s="45">
        <f>[4]节奏总纲!BA249</f>
        <v>44.093766607048209</v>
      </c>
      <c r="BB249" s="45">
        <f>[4]节奏总纲!BB249</f>
        <v>45.590281561224643</v>
      </c>
      <c r="BC249" s="45">
        <f>[4]节奏总纲!BC249</f>
        <v>47.535997393158453</v>
      </c>
      <c r="BD249" s="45">
        <f>[4]节奏总纲!BD249</f>
        <v>50</v>
      </c>
      <c r="BE249" s="45">
        <f>[4]节奏总纲!BE249</f>
        <v>50</v>
      </c>
    </row>
    <row r="250" spans="29:57" s="3" customFormat="1" x14ac:dyDescent="0.15">
      <c r="AC250" s="3">
        <v>247</v>
      </c>
      <c r="AD250" s="45">
        <f>[4]节奏总纲!AD250</f>
        <v>79.533352307096465</v>
      </c>
      <c r="AE250" s="45">
        <f>[4]节奏总纲!AE250</f>
        <v>81.522266385043153</v>
      </c>
      <c r="AF250" s="45">
        <f>[4]节奏总纲!AF250</f>
        <v>85.343435351738208</v>
      </c>
      <c r="AG250" s="45">
        <f>[4]节奏总纲!AG250</f>
        <v>87.939755156551769</v>
      </c>
      <c r="AH250" s="45">
        <f>[4]节奏总纲!AH250</f>
        <v>87.98176985250241</v>
      </c>
      <c r="AJ250" s="12"/>
      <c r="AR250" s="10"/>
      <c r="AY250" s="10"/>
      <c r="AZ250" s="3">
        <v>247</v>
      </c>
      <c r="BA250" s="45">
        <f>[4]节奏总纲!BA250</f>
        <v>44.11962205335211</v>
      </c>
      <c r="BB250" s="45">
        <f>[4]节奏总纲!BB250</f>
        <v>45.618177665252276</v>
      </c>
      <c r="BC250" s="45">
        <f>[4]节奏总纲!BC250</f>
        <v>47.563714110922312</v>
      </c>
      <c r="BD250" s="45">
        <f>[4]节奏总纲!BD250</f>
        <v>50</v>
      </c>
      <c r="BE250" s="45">
        <f>[4]节奏总纲!BE250</f>
        <v>50</v>
      </c>
    </row>
    <row r="251" spans="29:57" s="3" customFormat="1" x14ac:dyDescent="0.15">
      <c r="AC251" s="3">
        <v>248</v>
      </c>
      <c r="AD251" s="45">
        <f>[4]节奏总纲!AD251</f>
        <v>79.591683268709417</v>
      </c>
      <c r="AE251" s="45">
        <f>[4]节奏总纲!AE251</f>
        <v>81.572908997328796</v>
      </c>
      <c r="AF251" s="45">
        <f>[4]节奏总纲!AF251</f>
        <v>85.406276573979483</v>
      </c>
      <c r="AG251" s="45">
        <f>[4]节奏总纲!AG251</f>
        <v>87.969225437670787</v>
      </c>
      <c r="AH251" s="45">
        <f>[4]节奏总纲!AH251</f>
        <v>87.990687587877673</v>
      </c>
      <c r="AJ251" s="12"/>
      <c r="AR251" s="10"/>
      <c r="AY251" s="10"/>
      <c r="AZ251" s="3">
        <v>248</v>
      </c>
      <c r="BA251" s="45">
        <f>[4]节奏总纲!BA251</f>
        <v>44.145477499656018</v>
      </c>
      <c r="BB251" s="45">
        <f>[4]节奏总纲!BB251</f>
        <v>45.646073769279901</v>
      </c>
      <c r="BC251" s="45">
        <f>[4]节奏总纲!BC251</f>
        <v>47.591430828686171</v>
      </c>
      <c r="BD251" s="45">
        <f>[4]节奏总纲!BD251</f>
        <v>50</v>
      </c>
      <c r="BE251" s="45">
        <f>[4]节奏总纲!BE251</f>
        <v>50</v>
      </c>
    </row>
    <row r="252" spans="29:57" s="3" customFormat="1" x14ac:dyDescent="0.15">
      <c r="AC252" s="3">
        <v>249</v>
      </c>
      <c r="AD252" s="45">
        <f>[4]节奏总纲!AD252</f>
        <v>79.650014230322356</v>
      </c>
      <c r="AE252" s="45">
        <f>[4]节奏总纲!AE252</f>
        <v>81.623551609614438</v>
      </c>
      <c r="AF252" s="45">
        <f>[4]节奏总纲!AF252</f>
        <v>85.469117796220743</v>
      </c>
      <c r="AG252" s="45">
        <f>[4]节奏总纲!AG252</f>
        <v>87.998695718789818</v>
      </c>
      <c r="AH252" s="45">
        <f>[4]节奏总纲!AH252</f>
        <v>87.999605323252922</v>
      </c>
      <c r="AJ252" s="12"/>
      <c r="AR252" s="10"/>
      <c r="AY252" s="10"/>
      <c r="AZ252" s="3">
        <v>249</v>
      </c>
      <c r="BA252" s="45">
        <f>[4]节奏总纲!BA252</f>
        <v>44.171332945959918</v>
      </c>
      <c r="BB252" s="45">
        <f>[4]节奏总纲!BB252</f>
        <v>45.673969873307534</v>
      </c>
      <c r="BC252" s="45">
        <f>[4]节奏总纲!BC252</f>
        <v>47.61914754645003</v>
      </c>
      <c r="BD252" s="45">
        <f>[4]节奏总纲!BD252</f>
        <v>50</v>
      </c>
      <c r="BE252" s="45">
        <f>[4]节奏总纲!BE252</f>
        <v>50</v>
      </c>
    </row>
    <row r="253" spans="29:57" s="3" customFormat="1" x14ac:dyDescent="0.15">
      <c r="AC253" s="3">
        <v>250</v>
      </c>
      <c r="AD253" s="45">
        <f>[4]节奏总纲!AD253</f>
        <v>79.708345191935294</v>
      </c>
      <c r="AE253" s="45">
        <f>[4]节奏总纲!AE253</f>
        <v>81.674194221900066</v>
      </c>
      <c r="AF253" s="45">
        <f>[4]节奏总纲!AF253</f>
        <v>85.531959018462018</v>
      </c>
      <c r="AG253" s="45">
        <f>[4]节奏总纲!AG253</f>
        <v>88.013584883810523</v>
      </c>
      <c r="AH253" s="45">
        <f>[4]节奏总纲!AH253</f>
        <v>88.013584883810523</v>
      </c>
      <c r="AJ253" s="12"/>
      <c r="AR253" s="10"/>
      <c r="AY253" s="10"/>
      <c r="AZ253" s="3">
        <v>250</v>
      </c>
      <c r="BA253" s="45">
        <f>[4]节奏总纲!BA253</f>
        <v>44.197188392263818</v>
      </c>
      <c r="BB253" s="45">
        <f>[4]节奏总纲!BB253</f>
        <v>45.701865977335167</v>
      </c>
      <c r="BC253" s="45">
        <f>[4]节奏总纲!BC253</f>
        <v>47.646864264213889</v>
      </c>
      <c r="BD253" s="45">
        <f>[4]节奏总纲!BD253</f>
        <v>50</v>
      </c>
      <c r="BE253" s="45">
        <f>[4]节奏总纲!BE253</f>
        <v>50</v>
      </c>
    </row>
    <row r="254" spans="29:57" s="3" customFormat="1" x14ac:dyDescent="0.15">
      <c r="AC254" s="3">
        <v>251</v>
      </c>
      <c r="AD254" s="45">
        <f>[4]节奏总纲!AD254</f>
        <v>79.766676153548232</v>
      </c>
      <c r="AE254" s="45">
        <f>[4]节奏总纲!AE254</f>
        <v>81.724836834185709</v>
      </c>
      <c r="AF254" s="45">
        <f>[4]节奏总纲!AF254</f>
        <v>85.594800240703293</v>
      </c>
      <c r="AG254" s="45">
        <f>[4]节奏总纲!AG254</f>
        <v>88.027798841992791</v>
      </c>
      <c r="AH254" s="45">
        <f>[4]节奏总纲!AH254</f>
        <v>88.027798841992791</v>
      </c>
      <c r="AJ254" s="12"/>
      <c r="AR254" s="10"/>
      <c r="AY254" s="10"/>
      <c r="AZ254" s="3">
        <v>251</v>
      </c>
      <c r="BA254" s="45">
        <f>[4]节奏总纲!BA254</f>
        <v>44.223043838567726</v>
      </c>
      <c r="BB254" s="45">
        <f>[4]节奏总纲!BB254</f>
        <v>45.729762081362793</v>
      </c>
      <c r="BC254" s="45">
        <f>[4]节奏总纲!BC254</f>
        <v>47.674580981977748</v>
      </c>
      <c r="BD254" s="45">
        <f>[4]节奏总纲!BD254</f>
        <v>50</v>
      </c>
      <c r="BE254" s="45">
        <f>[4]节奏总纲!BE254</f>
        <v>50</v>
      </c>
    </row>
    <row r="255" spans="29:57" s="3" customFormat="1" x14ac:dyDescent="0.15">
      <c r="AC255" s="3">
        <v>252</v>
      </c>
      <c r="AD255" s="45">
        <f>[4]节奏总纲!AD255</f>
        <v>79.825007115161171</v>
      </c>
      <c r="AE255" s="45">
        <f>[4]节奏总纲!AE255</f>
        <v>81.775479446471351</v>
      </c>
      <c r="AF255" s="45">
        <f>[4]节奏总纲!AF255</f>
        <v>85.657641462944568</v>
      </c>
      <c r="AG255" s="45">
        <f>[4]节奏总纲!AG255</f>
        <v>88.042012800175044</v>
      </c>
      <c r="AH255" s="45">
        <f>[4]节奏总纲!AH255</f>
        <v>88.042012800175044</v>
      </c>
      <c r="AJ255" s="12"/>
      <c r="AR255" s="10"/>
      <c r="AY255" s="10"/>
      <c r="AZ255" s="3">
        <v>252</v>
      </c>
      <c r="BA255" s="45">
        <f>[4]节奏总纲!BA255</f>
        <v>44.248899284871626</v>
      </c>
      <c r="BB255" s="45">
        <f>[4]节奏总纲!BB255</f>
        <v>45.757658185390426</v>
      </c>
      <c r="BC255" s="45">
        <f>[4]节奏总纲!BC255</f>
        <v>47.7022976997416</v>
      </c>
      <c r="BD255" s="45">
        <f>[4]节奏总纲!BD255</f>
        <v>50</v>
      </c>
      <c r="BE255" s="45">
        <f>[4]节奏总纲!BE255</f>
        <v>50</v>
      </c>
    </row>
    <row r="256" spans="29:57" s="3" customFormat="1" x14ac:dyDescent="0.15">
      <c r="AC256" s="3">
        <v>253</v>
      </c>
      <c r="AD256" s="45">
        <f>[4]节奏总纲!AD256</f>
        <v>79.883338076774123</v>
      </c>
      <c r="AE256" s="45">
        <f>[4]节奏总纲!AE256</f>
        <v>81.826122058756994</v>
      </c>
      <c r="AF256" s="45">
        <f>[4]节奏总纲!AF256</f>
        <v>85.720482685185829</v>
      </c>
      <c r="AG256" s="45">
        <f>[4]节奏总纲!AG256</f>
        <v>88.056226758357298</v>
      </c>
      <c r="AH256" s="45">
        <f>[4]节奏总纲!AH256</f>
        <v>88.056226758357298</v>
      </c>
      <c r="AJ256" s="12"/>
      <c r="AR256" s="10"/>
      <c r="AY256" s="10"/>
      <c r="AZ256" s="3">
        <v>253</v>
      </c>
      <c r="BA256" s="45">
        <f>[4]节奏总纲!BA256</f>
        <v>44.274754731175527</v>
      </c>
      <c r="BB256" s="45">
        <f>[4]节奏总纲!BB256</f>
        <v>45.785554289418052</v>
      </c>
      <c r="BC256" s="45">
        <f>[4]节奏总纲!BC256</f>
        <v>47.730014417505458</v>
      </c>
      <c r="BD256" s="45">
        <f>[4]节奏总纲!BD256</f>
        <v>50</v>
      </c>
      <c r="BE256" s="45">
        <f>[4]节奏总纲!BE256</f>
        <v>50</v>
      </c>
    </row>
    <row r="257" spans="29:57" s="3" customFormat="1" x14ac:dyDescent="0.15">
      <c r="AC257" s="3">
        <v>254</v>
      </c>
      <c r="AD257" s="45">
        <f>[4]节奏总纲!AD257</f>
        <v>79.941669038387062</v>
      </c>
      <c r="AE257" s="45">
        <f>[4]节奏总纲!AE257</f>
        <v>81.876764671042636</v>
      </c>
      <c r="AF257" s="45">
        <f>[4]节奏总纲!AF257</f>
        <v>85.783323907427103</v>
      </c>
      <c r="AG257" s="45">
        <f>[4]节奏总纲!AG257</f>
        <v>88.070440716539551</v>
      </c>
      <c r="AH257" s="45">
        <f>[4]节奏总纲!AH257</f>
        <v>88.070440716539551</v>
      </c>
      <c r="AJ257" s="12"/>
      <c r="AR257" s="10"/>
      <c r="AY257" s="10"/>
      <c r="AZ257" s="3">
        <v>254</v>
      </c>
      <c r="BA257" s="45">
        <f>[4]节奏总纲!BA257</f>
        <v>44.300610177479435</v>
      </c>
      <c r="BB257" s="45">
        <f>[4]节奏总纲!BB257</f>
        <v>45.813450393445684</v>
      </c>
      <c r="BC257" s="45">
        <f>[4]节奏总纲!BC257</f>
        <v>47.757731135269317</v>
      </c>
      <c r="BD257" s="45">
        <f>[4]节奏总纲!BD257</f>
        <v>50</v>
      </c>
      <c r="BE257" s="45">
        <f>[4]节奏总纲!BE257</f>
        <v>50</v>
      </c>
    </row>
    <row r="258" spans="29:57" s="3" customFormat="1" x14ac:dyDescent="0.15">
      <c r="AC258" s="3">
        <v>255</v>
      </c>
      <c r="AD258" s="45">
        <f>[4]节奏总纲!AD258</f>
        <v>80</v>
      </c>
      <c r="AE258" s="45">
        <f>[4]节奏总纲!AE258</f>
        <v>81.927407283328279</v>
      </c>
      <c r="AF258" s="45">
        <f>[4]节奏总纲!AF258</f>
        <v>85.846165129668378</v>
      </c>
      <c r="AG258" s="45">
        <f>[4]节奏总纲!AG258</f>
        <v>88.084654674721804</v>
      </c>
      <c r="AH258" s="45">
        <f>[4]节奏总纲!AH258</f>
        <v>88.084654674721804</v>
      </c>
      <c r="AJ258" s="12"/>
      <c r="AR258" s="10"/>
      <c r="AY258" s="10"/>
      <c r="AZ258" s="3">
        <v>255</v>
      </c>
      <c r="BA258" s="45">
        <f>[4]节奏总纲!BA258</f>
        <v>44.326465623783335</v>
      </c>
      <c r="BB258" s="45">
        <f>[4]节奏总纲!BB258</f>
        <v>45.84134649747331</v>
      </c>
      <c r="BC258" s="45">
        <f>[4]节奏总纲!BC258</f>
        <v>47.785447853033176</v>
      </c>
      <c r="BD258" s="45">
        <f>[4]节奏总纲!BD258</f>
        <v>50</v>
      </c>
      <c r="BE258" s="45">
        <f>[4]节奏总纲!BE258</f>
        <v>50</v>
      </c>
    </row>
    <row r="259" spans="29:57" s="3" customFormat="1" x14ac:dyDescent="0.15">
      <c r="AC259" s="3">
        <v>256</v>
      </c>
      <c r="AD259" s="45">
        <f>[4]节奏总纲!AD259</f>
        <v>80.054424711612938</v>
      </c>
      <c r="AE259" s="45">
        <f>[4]节奏总纲!AE259</f>
        <v>81.978049895613907</v>
      </c>
      <c r="AF259" s="45">
        <f>[4]节奏总纲!AF259</f>
        <v>85.909006351909639</v>
      </c>
      <c r="AG259" s="45">
        <f>[4]节奏总纲!AG259</f>
        <v>88.098868632904058</v>
      </c>
      <c r="AH259" s="45">
        <f>[4]节奏总纲!AH259</f>
        <v>88.098868632904058</v>
      </c>
      <c r="AJ259" s="12"/>
      <c r="AR259" s="10"/>
      <c r="AY259" s="10"/>
      <c r="AZ259" s="3">
        <v>256</v>
      </c>
      <c r="BA259" s="45">
        <f>[4]节奏总纲!BA259</f>
        <v>44.352321070087235</v>
      </c>
      <c r="BB259" s="45">
        <f>[4]节奏总纲!BB259</f>
        <v>45.869242601500943</v>
      </c>
      <c r="BC259" s="45">
        <f>[4]节奏总纲!BC259</f>
        <v>47.813164570797035</v>
      </c>
      <c r="BD259" s="45">
        <f>[4]节奏总纲!BD259</f>
        <v>50</v>
      </c>
      <c r="BE259" s="45">
        <f>[4]节奏总纲!BE259</f>
        <v>50</v>
      </c>
    </row>
    <row r="260" spans="29:57" s="3" customFormat="1" x14ac:dyDescent="0.15">
      <c r="AC260" s="3">
        <v>257</v>
      </c>
      <c r="AD260" s="45">
        <f>[4]节奏总纲!AD260</f>
        <v>80.108849423225877</v>
      </c>
      <c r="AE260" s="45">
        <f>[4]节奏总纲!AE260</f>
        <v>82.044003137673428</v>
      </c>
      <c r="AF260" s="45">
        <f>[4]节奏总纲!AF260</f>
        <v>85.971847574150914</v>
      </c>
      <c r="AG260" s="45">
        <f>[4]节奏总纲!AG260</f>
        <v>88.113082591086311</v>
      </c>
      <c r="AH260" s="45">
        <f>[4]节奏总纲!AH260</f>
        <v>88.113082591086311</v>
      </c>
      <c r="AJ260" s="12"/>
      <c r="AR260" s="10"/>
      <c r="AY260" s="10"/>
      <c r="AZ260" s="3">
        <v>257</v>
      </c>
      <c r="BA260" s="45">
        <f>[4]节奏总纲!BA260</f>
        <v>44.378176516391136</v>
      </c>
      <c r="BB260" s="45">
        <f>[4]节奏总纲!BB260</f>
        <v>45.897138705528576</v>
      </c>
      <c r="BC260" s="45">
        <f>[4]节奏总纲!BC260</f>
        <v>47.840881288560894</v>
      </c>
      <c r="BD260" s="45">
        <f>[4]节奏总纲!BD260</f>
        <v>50</v>
      </c>
      <c r="BE260" s="45">
        <f>[4]节奏总纲!BE260</f>
        <v>50</v>
      </c>
    </row>
    <row r="261" spans="29:57" s="3" customFormat="1" x14ac:dyDescent="0.15">
      <c r="AC261" s="3">
        <v>258</v>
      </c>
      <c r="AD261" s="45">
        <f>[4]节奏总纲!AD261</f>
        <v>80.163274134838829</v>
      </c>
      <c r="AE261" s="45">
        <f>[4]节奏总纲!AE261</f>
        <v>82.121669190719331</v>
      </c>
      <c r="AF261" s="45">
        <f>[4]节奏总纲!AF261</f>
        <v>86.016937989014437</v>
      </c>
      <c r="AG261" s="45">
        <f>[4]节奏总纲!AG261</f>
        <v>88.127296549268564</v>
      </c>
      <c r="AH261" s="45">
        <f>[4]节奏总纲!AH261</f>
        <v>88.127296549268564</v>
      </c>
      <c r="AJ261" s="12"/>
      <c r="AR261" s="10"/>
      <c r="AY261" s="10"/>
      <c r="AZ261" s="3">
        <v>258</v>
      </c>
      <c r="BA261" s="45">
        <f>[4]节奏总纲!BA261</f>
        <v>44.404031962695043</v>
      </c>
      <c r="BB261" s="45">
        <f>[4]节奏总纲!BB261</f>
        <v>45.925034809556202</v>
      </c>
      <c r="BC261" s="45">
        <f>[4]节奏总纲!BC261</f>
        <v>47.868598006324753</v>
      </c>
      <c r="BD261" s="45">
        <f>[4]节奏总纲!BD261</f>
        <v>50</v>
      </c>
      <c r="BE261" s="45">
        <f>[4]节奏总纲!BE261</f>
        <v>50</v>
      </c>
    </row>
    <row r="262" spans="29:57" s="3" customFormat="1" x14ac:dyDescent="0.15">
      <c r="AC262" s="3">
        <v>259</v>
      </c>
      <c r="AD262" s="45">
        <f>[4]节奏总纲!AD262</f>
        <v>80.217698846451768</v>
      </c>
      <c r="AE262" s="45">
        <f>[4]节奏总纲!AE262</f>
        <v>82.199335243765248</v>
      </c>
      <c r="AF262" s="45">
        <f>[4]节奏总纲!AF262</f>
        <v>86.047622360992719</v>
      </c>
      <c r="AG262" s="45">
        <f>[4]节奏总纲!AG262</f>
        <v>88.141510507450818</v>
      </c>
      <c r="AH262" s="45">
        <f>[4]节奏总纲!AH262</f>
        <v>88.141510507450818</v>
      </c>
      <c r="AJ262" s="12"/>
      <c r="AR262" s="10"/>
      <c r="AY262" s="10"/>
      <c r="AZ262" s="3">
        <v>259</v>
      </c>
      <c r="BA262" s="45">
        <f>[4]节奏总纲!BA262</f>
        <v>44.429887408998944</v>
      </c>
      <c r="BB262" s="45">
        <f>[4]节奏总纲!BB262</f>
        <v>45.952930913583835</v>
      </c>
      <c r="BC262" s="45">
        <f>[4]节奏总纲!BC262</f>
        <v>47.896314724088612</v>
      </c>
      <c r="BD262" s="45">
        <f>[4]节奏总纲!BD262</f>
        <v>50</v>
      </c>
      <c r="BE262" s="45">
        <f>[4]节奏总纲!BE262</f>
        <v>50</v>
      </c>
    </row>
    <row r="263" spans="29:57" s="3" customFormat="1" x14ac:dyDescent="0.15">
      <c r="AC263" s="3">
        <v>260</v>
      </c>
      <c r="AD263" s="45">
        <f>[4]节奏总纲!AD263</f>
        <v>80.272123558064706</v>
      </c>
      <c r="AE263" s="45">
        <f>[4]节奏总纲!AE263</f>
        <v>82.27700129681115</v>
      </c>
      <c r="AF263" s="45">
        <f>[4]节奏总纲!AF263</f>
        <v>86.078306732971001</v>
      </c>
      <c r="AG263" s="45">
        <f>[4]节奏总纲!AG263</f>
        <v>88.155724465633071</v>
      </c>
      <c r="AH263" s="45">
        <f>[4]节奏总纲!AH263</f>
        <v>88.155724465633071</v>
      </c>
      <c r="AJ263" s="12"/>
      <c r="AR263" s="10"/>
      <c r="AY263" s="10"/>
      <c r="AZ263" s="3">
        <v>260</v>
      </c>
      <c r="BA263" s="45">
        <f>[4]节奏总纲!BA263</f>
        <v>44.455742855302844</v>
      </c>
      <c r="BB263" s="45">
        <f>[4]节奏总纲!BB263</f>
        <v>45.98082701761146</v>
      </c>
      <c r="BC263" s="45">
        <f>[4]节奏总纲!BC263</f>
        <v>47.92403144185247</v>
      </c>
      <c r="BD263" s="45">
        <f>[4]节奏总纲!BD263</f>
        <v>50</v>
      </c>
      <c r="BE263" s="45">
        <f>[4]节奏总纲!BE263</f>
        <v>50</v>
      </c>
    </row>
    <row r="264" spans="29:57" s="3" customFormat="1" x14ac:dyDescent="0.15">
      <c r="AC264" s="3">
        <v>261</v>
      </c>
      <c r="AD264" s="45">
        <f>[4]节奏总纲!AD264</f>
        <v>80.326548269677644</v>
      </c>
      <c r="AE264" s="45">
        <f>[4]节奏总纲!AE264</f>
        <v>82.354667349857067</v>
      </c>
      <c r="AF264" s="45">
        <f>[4]节奏总纲!AF264</f>
        <v>86.108991104949283</v>
      </c>
      <c r="AG264" s="45">
        <f>[4]节奏总纲!AG264</f>
        <v>88.169938423815324</v>
      </c>
      <c r="AH264" s="45">
        <f>[4]节奏总纲!AH264</f>
        <v>88.169938423815324</v>
      </c>
      <c r="AJ264" s="12"/>
      <c r="AR264" s="10"/>
      <c r="AY264" s="10"/>
      <c r="AZ264" s="3">
        <v>261</v>
      </c>
      <c r="BA264" s="45">
        <f>[4]节奏总纲!BA264</f>
        <v>44.481598301606752</v>
      </c>
      <c r="BB264" s="45">
        <f>[4]节奏总纲!BB264</f>
        <v>46.007529841290832</v>
      </c>
      <c r="BC264" s="45">
        <f>[4]节奏总纲!BC264</f>
        <v>47.951748159616329</v>
      </c>
      <c r="BD264" s="45">
        <f>[4]节奏总纲!BD264</f>
        <v>50</v>
      </c>
      <c r="BE264" s="45">
        <f>[4]节奏总纲!BE264</f>
        <v>50</v>
      </c>
    </row>
    <row r="265" spans="29:57" s="3" customFormat="1" x14ac:dyDescent="0.15">
      <c r="AC265" s="3">
        <v>262</v>
      </c>
      <c r="AD265" s="45">
        <f>[4]节奏总纲!AD265</f>
        <v>80.380972981290597</v>
      </c>
      <c r="AE265" s="45">
        <f>[4]节奏总纲!AE265</f>
        <v>82.43233340290297</v>
      </c>
      <c r="AF265" s="45">
        <f>[4]节奏总纲!AF265</f>
        <v>86.139675476927565</v>
      </c>
      <c r="AG265" s="45">
        <f>[4]节奏总纲!AG265</f>
        <v>88.184152381997592</v>
      </c>
      <c r="AH265" s="45">
        <f>[4]节奏总纲!AH265</f>
        <v>88.184152381997592</v>
      </c>
      <c r="AJ265" s="12"/>
      <c r="AR265" s="10"/>
      <c r="AY265" s="10"/>
      <c r="AZ265" s="3">
        <v>262</v>
      </c>
      <c r="BA265" s="45">
        <f>[4]节奏总纲!BA265</f>
        <v>44.507453747910652</v>
      </c>
      <c r="BB265" s="45">
        <f>[4]节奏总纲!BB265</f>
        <v>46.031609894814238</v>
      </c>
      <c r="BC265" s="45">
        <f>[4]节奏总纲!BC265</f>
        <v>47.979464877380188</v>
      </c>
      <c r="BD265" s="45">
        <f>[4]节奏总纲!BD265</f>
        <v>50</v>
      </c>
      <c r="BE265" s="45">
        <f>[4]节奏总纲!BE265</f>
        <v>50</v>
      </c>
    </row>
    <row r="266" spans="29:57" s="3" customFormat="1" x14ac:dyDescent="0.15">
      <c r="AC266" s="3">
        <v>263</v>
      </c>
      <c r="AD266" s="45">
        <f>[4]节奏总纲!AD266</f>
        <v>80.435397692903535</v>
      </c>
      <c r="AE266" s="45">
        <f>[4]节奏总纲!AE266</f>
        <v>82.509999455948872</v>
      </c>
      <c r="AF266" s="45">
        <f>[4]节奏总纲!AF266</f>
        <v>86.170359848905832</v>
      </c>
      <c r="AG266" s="45">
        <f>[4]节奏总纲!AG266</f>
        <v>88.198366340179845</v>
      </c>
      <c r="AH266" s="45">
        <f>[4]节奏总纲!AH266</f>
        <v>88.198366340179845</v>
      </c>
      <c r="AJ266" s="12"/>
      <c r="AR266" s="10"/>
      <c r="AY266" s="10"/>
      <c r="AZ266" s="3">
        <v>263</v>
      </c>
      <c r="BA266" s="45">
        <f>[4]节奏总纲!BA266</f>
        <v>44.533309194214553</v>
      </c>
      <c r="BB266" s="45">
        <f>[4]节奏总纲!BB266</f>
        <v>46.055689948337651</v>
      </c>
      <c r="BC266" s="45">
        <f>[4]节奏总纲!BC266</f>
        <v>48.006200084618079</v>
      </c>
      <c r="BD266" s="45">
        <f>[4]节奏总纲!BD266</f>
        <v>50</v>
      </c>
      <c r="BE266" s="45">
        <f>[4]节奏总纲!BE266</f>
        <v>50</v>
      </c>
    </row>
    <row r="267" spans="29:57" s="3" customFormat="1" x14ac:dyDescent="0.15">
      <c r="AC267" s="3">
        <v>264</v>
      </c>
      <c r="AD267" s="45">
        <f>[4]节奏总纲!AD267</f>
        <v>80.489822404516474</v>
      </c>
      <c r="AE267" s="45">
        <f>[4]节奏总纲!AE267</f>
        <v>82.587665508994789</v>
      </c>
      <c r="AF267" s="45">
        <f>[4]节奏总纲!AF267</f>
        <v>86.201044220884114</v>
      </c>
      <c r="AG267" s="45">
        <f>[4]节奏总纲!AG267</f>
        <v>88.212580298362099</v>
      </c>
      <c r="AH267" s="45">
        <f>[4]节奏总纲!AH267</f>
        <v>88.212580298362099</v>
      </c>
      <c r="AJ267" s="12"/>
      <c r="AR267" s="10"/>
      <c r="AY267" s="10"/>
      <c r="AZ267" s="3">
        <v>264</v>
      </c>
      <c r="BA267" s="45">
        <f>[4]节奏总纲!BA267</f>
        <v>44.55916464051846</v>
      </c>
      <c r="BB267" s="45">
        <f>[4]节奏总纲!BB267</f>
        <v>46.079770001861057</v>
      </c>
      <c r="BC267" s="45">
        <f>[4]节奏总纲!BC267</f>
        <v>48.030128751164241</v>
      </c>
      <c r="BD267" s="45">
        <f>[4]节奏总纲!BD267</f>
        <v>50</v>
      </c>
      <c r="BE267" s="45">
        <f>[4]节奏总纲!BE267</f>
        <v>50</v>
      </c>
    </row>
    <row r="268" spans="29:57" s="3" customFormat="1" x14ac:dyDescent="0.15">
      <c r="AC268" s="3">
        <v>265</v>
      </c>
      <c r="AD268" s="45">
        <f>[4]节奏总纲!AD268</f>
        <v>80.544247116129412</v>
      </c>
      <c r="AE268" s="45">
        <f>[4]节奏总纲!AE268</f>
        <v>82.665331562040691</v>
      </c>
      <c r="AF268" s="45">
        <f>[4]节奏总纲!AF268</f>
        <v>86.231728592862396</v>
      </c>
      <c r="AG268" s="45">
        <f>[4]节奏总纲!AG268</f>
        <v>88.226794256544352</v>
      </c>
      <c r="AH268" s="45">
        <f>[4]节奏总纲!AH268</f>
        <v>88.226794256544352</v>
      </c>
      <c r="AJ268" s="12"/>
      <c r="AR268" s="10"/>
      <c r="AY268" s="10"/>
      <c r="AZ268" s="3">
        <v>265</v>
      </c>
      <c r="BA268" s="45">
        <f>[4]节奏总纲!BA268</f>
        <v>44.585020086822361</v>
      </c>
      <c r="BB268" s="45">
        <f>[4]节奏总纲!BB268</f>
        <v>46.10385005538447</v>
      </c>
      <c r="BC268" s="45">
        <f>[4]节奏总纲!BC268</f>
        <v>48.054057417710396</v>
      </c>
      <c r="BD268" s="45">
        <f>[4]节奏总纲!BD268</f>
        <v>50</v>
      </c>
      <c r="BE268" s="45">
        <f>[4]节奏总纲!BE268</f>
        <v>50</v>
      </c>
    </row>
    <row r="269" spans="29:57" s="3" customFormat="1" x14ac:dyDescent="0.15">
      <c r="AC269" s="3">
        <v>266</v>
      </c>
      <c r="AD269" s="45">
        <f>[4]节奏总纲!AD269</f>
        <v>80.598671827742351</v>
      </c>
      <c r="AE269" s="45">
        <f>[4]节奏总纲!AE269</f>
        <v>82.742997615086608</v>
      </c>
      <c r="AF269" s="45">
        <f>[4]节奏总纲!AF269</f>
        <v>86.262412964840678</v>
      </c>
      <c r="AG269" s="45">
        <f>[4]节奏总纲!AG269</f>
        <v>88.241008214726605</v>
      </c>
      <c r="AH269" s="45">
        <f>[4]节奏总纲!AH269</f>
        <v>88.241008214726605</v>
      </c>
      <c r="AJ269" s="12"/>
      <c r="AR269" s="10"/>
      <c r="AY269" s="10"/>
      <c r="AZ269" s="3">
        <v>266</v>
      </c>
      <c r="BA269" s="45">
        <f>[4]节奏总纲!BA269</f>
        <v>44.610875533126261</v>
      </c>
      <c r="BB269" s="45">
        <f>[4]节奏总纲!BB269</f>
        <v>46.127930108907876</v>
      </c>
      <c r="BC269" s="45">
        <f>[4]节奏总纲!BC269</f>
        <v>48.077986084256551</v>
      </c>
      <c r="BD269" s="45">
        <f>[4]节奏总纲!BD269</f>
        <v>50</v>
      </c>
      <c r="BE269" s="45">
        <f>[4]节奏总纲!BE269</f>
        <v>50</v>
      </c>
    </row>
    <row r="270" spans="29:57" s="3" customFormat="1" x14ac:dyDescent="0.15">
      <c r="AC270" s="3">
        <v>267</v>
      </c>
      <c r="AD270" s="45">
        <f>[4]节奏总纲!AD270</f>
        <v>80.653096539355303</v>
      </c>
      <c r="AE270" s="45">
        <f>[4]节奏总纲!AE270</f>
        <v>82.820663668132511</v>
      </c>
      <c r="AF270" s="45">
        <f>[4]节奏总纲!AF270</f>
        <v>86.29309733681896</v>
      </c>
      <c r="AG270" s="45">
        <f>[4]节奏总纲!AG270</f>
        <v>88.255222172908859</v>
      </c>
      <c r="AH270" s="45">
        <f>[4]节奏总纲!AH270</f>
        <v>88.255222172908859</v>
      </c>
      <c r="AJ270" s="12"/>
      <c r="AR270" s="10"/>
      <c r="AY270" s="10"/>
      <c r="AZ270" s="3">
        <v>267</v>
      </c>
      <c r="BA270" s="45">
        <f>[4]节奏总纲!BA270</f>
        <v>44.636730979430169</v>
      </c>
      <c r="BB270" s="45">
        <f>[4]节奏总纲!BB270</f>
        <v>46.152010162431289</v>
      </c>
      <c r="BC270" s="45">
        <f>[4]节奏总纲!BC270</f>
        <v>48.101914750802706</v>
      </c>
      <c r="BD270" s="45">
        <f>[4]节奏总纲!BD270</f>
        <v>50</v>
      </c>
      <c r="BE270" s="45">
        <f>[4]节奏总纲!BE270</f>
        <v>50</v>
      </c>
    </row>
    <row r="271" spans="29:57" s="3" customFormat="1" x14ac:dyDescent="0.15">
      <c r="AC271" s="3">
        <v>268</v>
      </c>
      <c r="AD271" s="45">
        <f>[4]节奏总纲!AD271</f>
        <v>80.707521250968242</v>
      </c>
      <c r="AE271" s="45">
        <f>[4]节奏总纲!AE271</f>
        <v>82.898329721178428</v>
      </c>
      <c r="AF271" s="45">
        <f>[4]节奏总纲!AF271</f>
        <v>86.323781708797242</v>
      </c>
      <c r="AG271" s="45">
        <f>[4]节奏总纲!AG271</f>
        <v>88.269436131091112</v>
      </c>
      <c r="AH271" s="45">
        <f>[4]节奏总纲!AH271</f>
        <v>88.269436131091112</v>
      </c>
      <c r="AJ271" s="12"/>
      <c r="AR271" s="10"/>
      <c r="AY271" s="10"/>
      <c r="AZ271" s="3">
        <v>268</v>
      </c>
      <c r="BA271" s="45">
        <f>[4]节奏总纲!BA271</f>
        <v>44.662586425734069</v>
      </c>
      <c r="BB271" s="45">
        <f>[4]节奏总纲!BB271</f>
        <v>46.176090215954694</v>
      </c>
      <c r="BC271" s="45">
        <f>[4]节奏总纲!BC271</f>
        <v>48.125843417348868</v>
      </c>
      <c r="BD271" s="45">
        <f>[4]节奏总纲!BD271</f>
        <v>50</v>
      </c>
      <c r="BE271" s="45">
        <f>[4]节奏总纲!BE271</f>
        <v>50</v>
      </c>
    </row>
    <row r="272" spans="29:57" s="3" customFormat="1" x14ac:dyDescent="0.15">
      <c r="AC272" s="3">
        <v>269</v>
      </c>
      <c r="AD272" s="45">
        <f>[4]节奏总纲!AD272</f>
        <v>80.76194596258118</v>
      </c>
      <c r="AE272" s="45">
        <f>[4]节奏总纲!AE272</f>
        <v>82.97599577422433</v>
      </c>
      <c r="AF272" s="45">
        <f>[4]节奏总纲!AF272</f>
        <v>86.354466080775524</v>
      </c>
      <c r="AG272" s="45">
        <f>[4]节奏总纲!AG272</f>
        <v>88.283650089273365</v>
      </c>
      <c r="AH272" s="45">
        <f>[4]节奏总纲!AH272</f>
        <v>88.283650089273365</v>
      </c>
      <c r="AJ272" s="12"/>
      <c r="AR272" s="10"/>
      <c r="AY272" s="10"/>
      <c r="AZ272" s="3">
        <v>269</v>
      </c>
      <c r="BA272" s="45">
        <f>[4]节奏总纲!BA272</f>
        <v>44.68844187203797</v>
      </c>
      <c r="BB272" s="45">
        <f>[4]节奏总纲!BB272</f>
        <v>46.200170269478107</v>
      </c>
      <c r="BC272" s="45">
        <f>[4]节奏总纲!BC272</f>
        <v>48.149772083895023</v>
      </c>
      <c r="BD272" s="45">
        <f>[4]节奏总纲!BD272</f>
        <v>50</v>
      </c>
      <c r="BE272" s="45">
        <f>[4]节奏总纲!BE272</f>
        <v>50</v>
      </c>
    </row>
    <row r="273" spans="29:57" s="3" customFormat="1" x14ac:dyDescent="0.15">
      <c r="AC273" s="3">
        <v>270</v>
      </c>
      <c r="AD273" s="45">
        <f>[4]节奏总纲!AD273</f>
        <v>80.816370674194118</v>
      </c>
      <c r="AE273" s="45">
        <f>[4]节奏总纲!AE273</f>
        <v>83.043579631280522</v>
      </c>
      <c r="AF273" s="45">
        <f>[4]节奏总纲!AF273</f>
        <v>86.385150452753791</v>
      </c>
      <c r="AG273" s="45">
        <f>[4]节奏总纲!AG273</f>
        <v>88.297864047455619</v>
      </c>
      <c r="AH273" s="45">
        <f>[4]节奏总纲!AH273</f>
        <v>88.297864047455619</v>
      </c>
      <c r="AJ273" s="12"/>
      <c r="AR273" s="10"/>
      <c r="AY273" s="10"/>
      <c r="AZ273" s="3">
        <v>270</v>
      </c>
      <c r="BA273" s="45">
        <f>[4]节奏总纲!BA273</f>
        <v>44.714297318341877</v>
      </c>
      <c r="BB273" s="45">
        <f>[4]节奏总纲!BB273</f>
        <v>46.224250323001513</v>
      </c>
      <c r="BC273" s="45">
        <f>[4]节奏总纲!BC273</f>
        <v>48.173700750441178</v>
      </c>
      <c r="BD273" s="45">
        <f>[4]节奏总纲!BD273</f>
        <v>50</v>
      </c>
      <c r="BE273" s="45">
        <f>[4]节奏总纲!BE273</f>
        <v>50</v>
      </c>
    </row>
    <row r="274" spans="29:57" s="3" customFormat="1" x14ac:dyDescent="0.15">
      <c r="AC274" s="3">
        <v>271</v>
      </c>
      <c r="AD274" s="45">
        <f>[4]节奏总纲!AD274</f>
        <v>80.870795385807057</v>
      </c>
      <c r="AE274" s="45">
        <f>[4]节奏总纲!AE274</f>
        <v>83.106653479617975</v>
      </c>
      <c r="AF274" s="45">
        <f>[4]节奏总纲!AF274</f>
        <v>86.415834824732073</v>
      </c>
      <c r="AG274" s="45">
        <f>[4]节奏总纲!AG274</f>
        <v>88.312078005637872</v>
      </c>
      <c r="AH274" s="45">
        <f>[4]节奏总纲!AH274</f>
        <v>88.312078005637872</v>
      </c>
      <c r="AJ274" s="12"/>
      <c r="AR274" s="10"/>
      <c r="AY274" s="10"/>
      <c r="AZ274" s="3">
        <v>271</v>
      </c>
      <c r="BA274" s="45">
        <f>[4]节奏总纲!BA274</f>
        <v>44.740152764645778</v>
      </c>
      <c r="BB274" s="45">
        <f>[4]节奏总纲!BB274</f>
        <v>46.248330376524919</v>
      </c>
      <c r="BC274" s="45">
        <f>[4]节奏总纲!BC274</f>
        <v>48.19762941698734</v>
      </c>
      <c r="BD274" s="45">
        <f>[4]节奏总纲!BD274</f>
        <v>50</v>
      </c>
      <c r="BE274" s="45">
        <f>[4]节奏总纲!BE274</f>
        <v>50</v>
      </c>
    </row>
    <row r="275" spans="29:57" s="3" customFormat="1" x14ac:dyDescent="0.15">
      <c r="AC275" s="3">
        <v>272</v>
      </c>
      <c r="AD275" s="45">
        <f>[4]节奏总纲!AD275</f>
        <v>80.925220097420009</v>
      </c>
      <c r="AE275" s="45">
        <f>[4]节奏总纲!AE275</f>
        <v>83.169727327955428</v>
      </c>
      <c r="AF275" s="45">
        <f>[4]节奏总纲!AF275</f>
        <v>86.446519196710355</v>
      </c>
      <c r="AG275" s="45">
        <f>[4]节奏总纲!AG275</f>
        <v>88.326291963820125</v>
      </c>
      <c r="AH275" s="45">
        <f>[4]节奏总纲!AH275</f>
        <v>88.326291963820125</v>
      </c>
      <c r="AJ275" s="12"/>
      <c r="AR275" s="10"/>
      <c r="AY275" s="10"/>
      <c r="AZ275" s="3">
        <v>272</v>
      </c>
      <c r="BA275" s="45">
        <f>[4]节奏总纲!BA275</f>
        <v>44.766008210949678</v>
      </c>
      <c r="BB275" s="45">
        <f>[4]节奏总纲!BB275</f>
        <v>46.272410430048332</v>
      </c>
      <c r="BC275" s="45">
        <f>[4]节奏总纲!BC275</f>
        <v>48.221558083533495</v>
      </c>
      <c r="BD275" s="45">
        <f>[4]节奏总纲!BD275</f>
        <v>50</v>
      </c>
      <c r="BE275" s="45">
        <f>[4]节奏总纲!BE275</f>
        <v>50</v>
      </c>
    </row>
    <row r="276" spans="29:57" s="3" customFormat="1" x14ac:dyDescent="0.15">
      <c r="AC276" s="3">
        <v>273</v>
      </c>
      <c r="AD276" s="45">
        <f>[4]节奏总纲!AD276</f>
        <v>80.979644809032948</v>
      </c>
      <c r="AE276" s="45">
        <f>[4]节奏总纲!AE276</f>
        <v>83.232801176292895</v>
      </c>
      <c r="AF276" s="45">
        <f>[4]节奏总纲!AF276</f>
        <v>86.477203568688637</v>
      </c>
      <c r="AG276" s="45">
        <f>[4]节奏总纲!AG276</f>
        <v>88.340505922002379</v>
      </c>
      <c r="AH276" s="45">
        <f>[4]节奏总纲!AH276</f>
        <v>88.340505922002379</v>
      </c>
      <c r="AJ276" s="12"/>
      <c r="AR276" s="10"/>
      <c r="AY276" s="10"/>
      <c r="AZ276" s="3">
        <v>273</v>
      </c>
      <c r="BA276" s="45">
        <f>[4]节奏总纲!BA276</f>
        <v>44.791863657253586</v>
      </c>
      <c r="BB276" s="45">
        <f>[4]节奏总纲!BB276</f>
        <v>46.296490483571738</v>
      </c>
      <c r="BC276" s="45">
        <f>[4]节奏总纲!BC276</f>
        <v>48.24548675007965</v>
      </c>
      <c r="BD276" s="45">
        <f>[4]节奏总纲!BD276</f>
        <v>50</v>
      </c>
      <c r="BE276" s="45">
        <f>[4]节奏总纲!BE276</f>
        <v>50</v>
      </c>
    </row>
    <row r="277" spans="29:57" s="3" customFormat="1" x14ac:dyDescent="0.15">
      <c r="AC277" s="3">
        <v>274</v>
      </c>
      <c r="AD277" s="45">
        <f>[4]节奏总纲!AD277</f>
        <v>81.031787986768464</v>
      </c>
      <c r="AE277" s="45">
        <f>[4]节奏总纲!AE277</f>
        <v>83.295875024630348</v>
      </c>
      <c r="AF277" s="45">
        <f>[4]节奏总纲!AF277</f>
        <v>86.507887940666919</v>
      </c>
      <c r="AG277" s="45">
        <f>[4]节奏总纲!AG277</f>
        <v>88.354719880184646</v>
      </c>
      <c r="AH277" s="45">
        <f>[4]节奏总纲!AH277</f>
        <v>88.354719880184646</v>
      </c>
      <c r="AJ277" s="12"/>
      <c r="AR277" s="10"/>
      <c r="AY277" s="10"/>
      <c r="AZ277" s="3">
        <v>274</v>
      </c>
      <c r="BA277" s="45">
        <f>[4]节奏总纲!BA277</f>
        <v>44.817719103557486</v>
      </c>
      <c r="BB277" s="45">
        <f>[4]节奏总纲!BB277</f>
        <v>46.320570537095151</v>
      </c>
      <c r="BC277" s="45">
        <f>[4]节奏总纲!BC277</f>
        <v>48.269415416625804</v>
      </c>
      <c r="BD277" s="45">
        <f>[4]节奏总纲!BD277</f>
        <v>50</v>
      </c>
      <c r="BE277" s="45">
        <f>[4]节奏总纲!BE277</f>
        <v>50</v>
      </c>
    </row>
    <row r="278" spans="29:57" s="3" customFormat="1" x14ac:dyDescent="0.15">
      <c r="AC278" s="3">
        <v>275</v>
      </c>
      <c r="AD278" s="45">
        <f>[4]节奏总纲!AD278</f>
        <v>81.082568038258216</v>
      </c>
      <c r="AE278" s="45">
        <f>[4]节奏总纲!AE278</f>
        <v>83.358948872967801</v>
      </c>
      <c r="AF278" s="45">
        <f>[4]节奏总纲!AF278</f>
        <v>86.538572312645201</v>
      </c>
      <c r="AG278" s="45">
        <f>[4]节奏总纲!AG278</f>
        <v>88.3689338383669</v>
      </c>
      <c r="AH278" s="45">
        <f>[4]节奏总纲!AH278</f>
        <v>88.3689338383669</v>
      </c>
      <c r="AJ278" s="12"/>
      <c r="AR278" s="10"/>
      <c r="AY278" s="10"/>
      <c r="AZ278" s="3">
        <v>275</v>
      </c>
      <c r="BA278" s="45">
        <f>[4]节奏总纲!BA278</f>
        <v>44.843574549861387</v>
      </c>
      <c r="BB278" s="45">
        <f>[4]节奏总纲!BB278</f>
        <v>46.344650590618556</v>
      </c>
      <c r="BC278" s="45">
        <f>[4]节奏总纲!BC278</f>
        <v>48.293344083171966</v>
      </c>
      <c r="BD278" s="45">
        <f>[4]节奏总纲!BD278</f>
        <v>50</v>
      </c>
      <c r="BE278" s="45">
        <f>[4]节奏总纲!BE278</f>
        <v>50</v>
      </c>
    </row>
    <row r="279" spans="29:57" s="3" customFormat="1" x14ac:dyDescent="0.15">
      <c r="AC279" s="3">
        <v>276</v>
      </c>
      <c r="AD279" s="45">
        <f>[4]节奏总纲!AD279</f>
        <v>81.133348089747955</v>
      </c>
      <c r="AE279" s="45">
        <f>[4]节奏总纲!AE279</f>
        <v>83.422022721305268</v>
      </c>
      <c r="AF279" s="45">
        <f>[4]节奏总纲!AF279</f>
        <v>86.569256684623483</v>
      </c>
      <c r="AG279" s="45">
        <f>[4]节奏总纲!AG279</f>
        <v>88.383147796549153</v>
      </c>
      <c r="AH279" s="45">
        <f>[4]节奏总纲!AH279</f>
        <v>88.383147796549153</v>
      </c>
      <c r="AJ279" s="12"/>
      <c r="AR279" s="10"/>
      <c r="AY279" s="10"/>
      <c r="AZ279" s="3">
        <v>276</v>
      </c>
      <c r="BA279" s="45">
        <f>[4]节奏总纲!BA279</f>
        <v>44.869429996165294</v>
      </c>
      <c r="BB279" s="45">
        <f>[4]节奏总纲!BB279</f>
        <v>46.368730644141969</v>
      </c>
      <c r="BC279" s="45">
        <f>[4]节奏总纲!BC279</f>
        <v>48.317272749718121</v>
      </c>
      <c r="BD279" s="45">
        <f>[4]节奏总纲!BD279</f>
        <v>50</v>
      </c>
      <c r="BE279" s="45">
        <f>[4]节奏总纲!BE279</f>
        <v>50</v>
      </c>
    </row>
    <row r="280" spans="29:57" s="3" customFormat="1" x14ac:dyDescent="0.15">
      <c r="AC280" s="3">
        <v>277</v>
      </c>
      <c r="AD280" s="45">
        <f>[4]节奏总纲!AD280</f>
        <v>81.184128141237707</v>
      </c>
      <c r="AE280" s="45">
        <f>[4]节奏总纲!AE280</f>
        <v>83.485096569642721</v>
      </c>
      <c r="AF280" s="45">
        <f>[4]节奏总纲!AF280</f>
        <v>86.59994105660175</v>
      </c>
      <c r="AG280" s="45">
        <f>[4]节奏总纲!AG280</f>
        <v>88.397361754731406</v>
      </c>
      <c r="AH280" s="45">
        <f>[4]节奏总纲!AH280</f>
        <v>88.397361754731406</v>
      </c>
      <c r="AJ280" s="12"/>
      <c r="AR280" s="10"/>
      <c r="AY280" s="10"/>
      <c r="AZ280" s="3">
        <v>277</v>
      </c>
      <c r="BA280" s="45">
        <f>[4]节奏总纲!BA280</f>
        <v>44.895285442469195</v>
      </c>
      <c r="BB280" s="45">
        <f>[4]节奏总纲!BB280</f>
        <v>46.392810697665375</v>
      </c>
      <c r="BC280" s="45">
        <f>[4]节奏总纲!BC280</f>
        <v>48.341201416264276</v>
      </c>
      <c r="BD280" s="45">
        <f>[4]节奏总纲!BD280</f>
        <v>50</v>
      </c>
      <c r="BE280" s="45">
        <f>[4]节奏总纲!BE280</f>
        <v>50</v>
      </c>
    </row>
    <row r="281" spans="29:57" s="3" customFormat="1" x14ac:dyDescent="0.15">
      <c r="AC281" s="3">
        <v>278</v>
      </c>
      <c r="AD281" s="45">
        <f>[4]节奏总纲!AD281</f>
        <v>81.23490819272746</v>
      </c>
      <c r="AE281" s="45">
        <f>[4]节奏总纲!AE281</f>
        <v>83.548170417980174</v>
      </c>
      <c r="AF281" s="45">
        <f>[4]节奏总纲!AF281</f>
        <v>86.630625428580032</v>
      </c>
      <c r="AG281" s="45">
        <f>[4]节奏总纲!AG281</f>
        <v>88.41157571291366</v>
      </c>
      <c r="AH281" s="45">
        <f>[4]节奏总纲!AH281</f>
        <v>88.41157571291366</v>
      </c>
      <c r="AJ281" s="12"/>
      <c r="AR281" s="10"/>
      <c r="AY281" s="10"/>
      <c r="AZ281" s="3">
        <v>278</v>
      </c>
      <c r="BA281" s="45">
        <f>[4]节奏总纲!BA281</f>
        <v>44.921140888773095</v>
      </c>
      <c r="BB281" s="45">
        <f>[4]节奏总纲!BB281</f>
        <v>46.416890751188788</v>
      </c>
      <c r="BC281" s="45">
        <f>[4]节奏总纲!BC281</f>
        <v>48.365130082810438</v>
      </c>
      <c r="BD281" s="45">
        <f>[4]节奏总纲!BD281</f>
        <v>50</v>
      </c>
      <c r="BE281" s="45">
        <f>[4]节奏总纲!BE281</f>
        <v>50</v>
      </c>
    </row>
    <row r="282" spans="29:57" s="3" customFormat="1" x14ac:dyDescent="0.15">
      <c r="AC282" s="3">
        <v>279</v>
      </c>
      <c r="AD282" s="45">
        <f>[4]节奏总纲!AD282</f>
        <v>81.285688244217212</v>
      </c>
      <c r="AE282" s="45">
        <f>[4]节奏总纲!AE282</f>
        <v>83.611244266317627</v>
      </c>
      <c r="AF282" s="45">
        <f>[4]节奏总纲!AF282</f>
        <v>86.661309800558314</v>
      </c>
      <c r="AG282" s="45">
        <f>[4]节奏总纲!AG282</f>
        <v>88.425789671095913</v>
      </c>
      <c r="AH282" s="45">
        <f>[4]节奏总纲!AH282</f>
        <v>88.425789671095913</v>
      </c>
      <c r="AJ282" s="12"/>
      <c r="AR282" s="10"/>
      <c r="AY282" s="10"/>
      <c r="AZ282" s="3">
        <v>279</v>
      </c>
      <c r="BA282" s="45">
        <f>[4]节奏总纲!BA282</f>
        <v>44.946996335076996</v>
      </c>
      <c r="BB282" s="45">
        <f>[4]节奏总纲!BB282</f>
        <v>46.440970804712194</v>
      </c>
      <c r="BC282" s="45">
        <f>[4]节奏总纲!BC282</f>
        <v>48.389058749356593</v>
      </c>
      <c r="BD282" s="45">
        <f>[4]节奏总纲!BD282</f>
        <v>50</v>
      </c>
      <c r="BE282" s="45">
        <f>[4]节奏总纲!BE282</f>
        <v>50</v>
      </c>
    </row>
    <row r="283" spans="29:57" s="3" customFormat="1" x14ac:dyDescent="0.15">
      <c r="AC283" s="3">
        <v>280</v>
      </c>
      <c r="AD283" s="45">
        <f>[4]节奏总纲!AD283</f>
        <v>81.336468295706965</v>
      </c>
      <c r="AE283" s="45">
        <f>[4]节奏总纲!AE283</f>
        <v>83.674318114655094</v>
      </c>
      <c r="AF283" s="45">
        <f>[4]节奏总纲!AF283</f>
        <v>86.691994172536596</v>
      </c>
      <c r="AG283" s="45">
        <f>[4]节奏总纲!AG283</f>
        <v>88.440003629278166</v>
      </c>
      <c r="AH283" s="45">
        <f>[4]节奏总纲!AH283</f>
        <v>88.440003629278166</v>
      </c>
      <c r="AJ283" s="12"/>
      <c r="AR283" s="10"/>
      <c r="AY283" s="10"/>
      <c r="AZ283" s="3">
        <v>280</v>
      </c>
      <c r="BA283" s="45">
        <f>[4]节奏总纲!BA283</f>
        <v>44.972851781380903</v>
      </c>
      <c r="BB283" s="45">
        <f>[4]节奏总纲!BB283</f>
        <v>46.465050858235607</v>
      </c>
      <c r="BC283" s="45">
        <f>[4]节奏总纲!BC283</f>
        <v>48.412987415902748</v>
      </c>
      <c r="BD283" s="45">
        <f>[4]节奏总纲!BD283</f>
        <v>50</v>
      </c>
      <c r="BE283" s="45">
        <f>[4]节奏总纲!BE283</f>
        <v>50</v>
      </c>
    </row>
    <row r="284" spans="29:57" s="3" customFormat="1" x14ac:dyDescent="0.15">
      <c r="AC284" s="3">
        <v>281</v>
      </c>
      <c r="AD284" s="45">
        <f>[4]节奏总纲!AD284</f>
        <v>81.387248347196717</v>
      </c>
      <c r="AE284" s="45">
        <f>[4]节奏总纲!AE284</f>
        <v>83.737391962992547</v>
      </c>
      <c r="AF284" s="45">
        <f>[4]节奏总纲!AF284</f>
        <v>86.722678544514878</v>
      </c>
      <c r="AG284" s="45">
        <f>[4]节奏总纲!AG284</f>
        <v>88.45421758746042</v>
      </c>
      <c r="AH284" s="45">
        <f>[4]节奏总纲!AH284</f>
        <v>88.45421758746042</v>
      </c>
      <c r="AJ284" s="12"/>
      <c r="AR284" s="10"/>
      <c r="AY284" s="10"/>
      <c r="AZ284" s="3">
        <v>281</v>
      </c>
      <c r="BA284" s="45">
        <f>[4]节奏总纲!BA284</f>
        <v>44.998707227684804</v>
      </c>
      <c r="BB284" s="45">
        <f>[4]节奏总纲!BB284</f>
        <v>46.489130911759013</v>
      </c>
      <c r="BC284" s="45">
        <f>[4]节奏总纲!BC284</f>
        <v>48.43691608244891</v>
      </c>
      <c r="BD284" s="45">
        <f>[4]节奏总纲!BD284</f>
        <v>50</v>
      </c>
      <c r="BE284" s="45">
        <f>[4]节奏总纲!BE284</f>
        <v>50</v>
      </c>
    </row>
    <row r="285" spans="29:57" s="3" customFormat="1" x14ac:dyDescent="0.15">
      <c r="AC285" s="3">
        <v>282</v>
      </c>
      <c r="AD285" s="45">
        <f>[4]节奏总纲!AD285</f>
        <v>81.43802839868647</v>
      </c>
      <c r="AE285" s="45">
        <f>[4]节奏总纲!AE285</f>
        <v>83.80046581133</v>
      </c>
      <c r="AF285" s="45">
        <f>[4]节奏总纲!AF285</f>
        <v>86.75336291649316</v>
      </c>
      <c r="AG285" s="45">
        <f>[4]节奏总纲!AG285</f>
        <v>88.468431545642673</v>
      </c>
      <c r="AH285" s="45">
        <f>[4]节奏总纲!AH285</f>
        <v>88.468431545642673</v>
      </c>
      <c r="AJ285" s="12"/>
      <c r="AR285" s="10"/>
      <c r="AY285" s="10"/>
      <c r="AZ285" s="3">
        <v>282</v>
      </c>
      <c r="BA285" s="45">
        <f>[4]节奏总纲!BA285</f>
        <v>45.021201039060998</v>
      </c>
      <c r="BB285" s="45">
        <f>[4]节奏总纲!BB285</f>
        <v>46.513210965282425</v>
      </c>
      <c r="BC285" s="45">
        <f>[4]节奏总纲!BC285</f>
        <v>48.460844748995065</v>
      </c>
      <c r="BD285" s="45">
        <f>[4]节奏总纲!BD285</f>
        <v>50</v>
      </c>
      <c r="BE285" s="45">
        <f>[4]节奏总纲!BE285</f>
        <v>50</v>
      </c>
    </row>
    <row r="286" spans="29:57" s="3" customFormat="1" x14ac:dyDescent="0.15">
      <c r="AC286" s="3">
        <v>283</v>
      </c>
      <c r="AD286" s="45">
        <f>[4]节奏总纲!AD286</f>
        <v>81.488808450176222</v>
      </c>
      <c r="AE286" s="45">
        <f>[4]节奏总纲!AE286</f>
        <v>83.863539659667467</v>
      </c>
      <c r="AF286" s="45">
        <f>[4]节奏总纲!AF286</f>
        <v>86.784047288471427</v>
      </c>
      <c r="AG286" s="45">
        <f>[4]节奏总纲!AG286</f>
        <v>88.482645503824926</v>
      </c>
      <c r="AH286" s="45">
        <f>[4]节奏总纲!AH286</f>
        <v>88.482645503824926</v>
      </c>
      <c r="AJ286" s="12"/>
      <c r="AR286" s="10"/>
      <c r="AY286" s="10"/>
      <c r="AZ286" s="3">
        <v>283</v>
      </c>
      <c r="BA286" s="45">
        <f>[4]节奏总纲!BA286</f>
        <v>45.043517922283101</v>
      </c>
      <c r="BB286" s="45">
        <f>[4]节奏总纲!BB286</f>
        <v>46.537291018805831</v>
      </c>
      <c r="BC286" s="45">
        <f>[4]节奏总纲!BC286</f>
        <v>48.48477341554122</v>
      </c>
      <c r="BD286" s="45">
        <f>[4]节奏总纲!BD286</f>
        <v>50</v>
      </c>
      <c r="BE286" s="45">
        <f>[4]节奏总纲!BE286</f>
        <v>50</v>
      </c>
    </row>
    <row r="287" spans="29:57" s="3" customFormat="1" x14ac:dyDescent="0.15">
      <c r="AC287" s="3">
        <v>284</v>
      </c>
      <c r="AD287" s="45">
        <f>[4]节奏总纲!AD287</f>
        <v>81.539588501665975</v>
      </c>
      <c r="AE287" s="45">
        <f>[4]节奏总纲!AE287</f>
        <v>83.92661350800492</v>
      </c>
      <c r="AF287" s="45">
        <f>[4]节奏总纲!AF287</f>
        <v>86.814731660449709</v>
      </c>
      <c r="AG287" s="45">
        <f>[4]节奏总纲!AG287</f>
        <v>88.49685946200718</v>
      </c>
      <c r="AH287" s="45">
        <f>[4]节奏总纲!AH287</f>
        <v>88.49685946200718</v>
      </c>
      <c r="AJ287" s="12"/>
      <c r="AR287" s="10"/>
      <c r="AY287" s="10"/>
      <c r="AZ287" s="3">
        <v>284</v>
      </c>
      <c r="BA287" s="45">
        <f>[4]节奏总纲!BA287</f>
        <v>45.065834805505204</v>
      </c>
      <c r="BB287" s="45">
        <f>[4]节奏总纲!BB287</f>
        <v>46.561371072329244</v>
      </c>
      <c r="BC287" s="45">
        <f>[4]节奏总纲!BC287</f>
        <v>48.508702082087382</v>
      </c>
      <c r="BD287" s="45">
        <f>[4]节奏总纲!BD287</f>
        <v>50</v>
      </c>
      <c r="BE287" s="45">
        <f>[4]节奏总纲!BE287</f>
        <v>50</v>
      </c>
    </row>
    <row r="288" spans="29:57" s="3" customFormat="1" x14ac:dyDescent="0.15">
      <c r="AC288" s="3">
        <v>285</v>
      </c>
      <c r="AD288" s="45">
        <f>[4]节奏总纲!AD288</f>
        <v>81.590368553155727</v>
      </c>
      <c r="AE288" s="45">
        <f>[4]节奏总纲!AE288</f>
        <v>83.989687356342372</v>
      </c>
      <c r="AF288" s="45">
        <f>[4]节奏总纲!AF288</f>
        <v>86.845416032427991</v>
      </c>
      <c r="AG288" s="45">
        <f>[4]节奏总纲!AG288</f>
        <v>88.511073420189447</v>
      </c>
      <c r="AH288" s="45">
        <f>[4]节奏总纲!AH288</f>
        <v>88.511073420189447</v>
      </c>
      <c r="AJ288" s="12"/>
      <c r="AR288" s="10"/>
      <c r="AY288" s="10"/>
      <c r="AZ288" s="3">
        <v>285</v>
      </c>
      <c r="BA288" s="45">
        <f>[4]节奏总纲!BA288</f>
        <v>45.088151688727308</v>
      </c>
      <c r="BB288" s="45">
        <f>[4]节奏总纲!BB288</f>
        <v>46.58545112585265</v>
      </c>
      <c r="BC288" s="45">
        <f>[4]节奏总纲!BC288</f>
        <v>48.532630748633537</v>
      </c>
      <c r="BD288" s="45">
        <f>[4]节奏总纲!BD288</f>
        <v>50</v>
      </c>
      <c r="BE288" s="45">
        <f>[4]节奏总纲!BE288</f>
        <v>50</v>
      </c>
    </row>
    <row r="289" spans="29:57" s="3" customFormat="1" x14ac:dyDescent="0.15">
      <c r="AC289" s="3">
        <v>286</v>
      </c>
      <c r="AD289" s="45">
        <f>[4]节奏总纲!AD289</f>
        <v>81.64114860464548</v>
      </c>
      <c r="AE289" s="45">
        <f>[4]节奏总纲!AE289</f>
        <v>84.041404671689179</v>
      </c>
      <c r="AF289" s="45">
        <f>[4]节奏总纲!AF289</f>
        <v>86.876100404406273</v>
      </c>
      <c r="AG289" s="45">
        <f>[4]节奏总纲!AG289</f>
        <v>88.525287378371701</v>
      </c>
      <c r="AH289" s="45">
        <f>[4]节奏总纲!AH289</f>
        <v>88.525287378371701</v>
      </c>
      <c r="AJ289" s="12"/>
      <c r="AR289" s="10"/>
      <c r="AY289" s="10"/>
      <c r="AZ289" s="3">
        <v>286</v>
      </c>
      <c r="BA289" s="45">
        <f>[4]节奏总纲!BA289</f>
        <v>45.110468571949411</v>
      </c>
      <c r="BB289" s="45">
        <f>[4]节奏总纲!BB289</f>
        <v>46.609531179376063</v>
      </c>
      <c r="BC289" s="45">
        <f>[4]节奏总纲!BC289</f>
        <v>48.556559415179692</v>
      </c>
      <c r="BD289" s="45">
        <f>[4]节奏总纲!BD289</f>
        <v>50</v>
      </c>
      <c r="BE289" s="45">
        <f>[4]节奏总纲!BE289</f>
        <v>50</v>
      </c>
    </row>
    <row r="290" spans="29:57" s="3" customFormat="1" x14ac:dyDescent="0.15">
      <c r="AC290" s="3">
        <v>287</v>
      </c>
      <c r="AD290" s="45">
        <f>[4]节奏总纲!AD290</f>
        <v>81.691928656135218</v>
      </c>
      <c r="AE290" s="45">
        <f>[4]节奏总纲!AE290</f>
        <v>84.090902252315573</v>
      </c>
      <c r="AF290" s="45">
        <f>[4]节奏总纲!AF290</f>
        <v>86.906784776384555</v>
      </c>
      <c r="AG290" s="45">
        <f>[4]节奏总纲!AG290</f>
        <v>88.539501336553954</v>
      </c>
      <c r="AH290" s="45">
        <f>[4]节奏总纲!AH290</f>
        <v>88.539501336553954</v>
      </c>
      <c r="AJ290" s="12"/>
      <c r="AR290" s="10"/>
      <c r="AY290" s="10"/>
      <c r="AZ290" s="3">
        <v>287</v>
      </c>
      <c r="BA290" s="45">
        <f>[4]节奏总纲!BA290</f>
        <v>45.132785455171515</v>
      </c>
      <c r="BB290" s="45">
        <f>[4]节奏总纲!BB290</f>
        <v>46.633611232899469</v>
      </c>
      <c r="BC290" s="45">
        <f>[4]节奏总纲!BC290</f>
        <v>48.580488081725846</v>
      </c>
      <c r="BD290" s="45">
        <f>[4]节奏总纲!BD290</f>
        <v>50</v>
      </c>
      <c r="BE290" s="45">
        <f>[4]节奏总纲!BE290</f>
        <v>50</v>
      </c>
    </row>
    <row r="291" spans="29:57" s="3" customFormat="1" x14ac:dyDescent="0.15">
      <c r="AC291" s="3">
        <v>288</v>
      </c>
      <c r="AD291" s="45">
        <f>[4]节奏总纲!AD291</f>
        <v>81.742708707624971</v>
      </c>
      <c r="AE291" s="45">
        <f>[4]节奏总纲!AE291</f>
        <v>84.140399832941952</v>
      </c>
      <c r="AF291" s="45">
        <f>[4]节奏总纲!AF291</f>
        <v>86.937469148362837</v>
      </c>
      <c r="AG291" s="45">
        <f>[4]节奏总纲!AG291</f>
        <v>88.553715294736207</v>
      </c>
      <c r="AH291" s="45">
        <f>[4]节奏总纲!AH291</f>
        <v>88.553715294736207</v>
      </c>
      <c r="AJ291" s="12"/>
      <c r="AR291" s="10"/>
      <c r="AY291" s="10"/>
      <c r="AZ291" s="3">
        <v>288</v>
      </c>
      <c r="BA291" s="45">
        <f>[4]节奏总纲!BA291</f>
        <v>45.155102338393618</v>
      </c>
      <c r="BB291" s="45">
        <f>[4]节奏总纲!BB291</f>
        <v>46.657691286422882</v>
      </c>
      <c r="BC291" s="45">
        <f>[4]节奏总纲!BC291</f>
        <v>48.604416748272008</v>
      </c>
      <c r="BD291" s="45">
        <f>[4]节奏总纲!BD291</f>
        <v>50</v>
      </c>
      <c r="BE291" s="45">
        <f>[4]节奏总纲!BE291</f>
        <v>50</v>
      </c>
    </row>
    <row r="292" spans="29:57" s="3" customFormat="1" x14ac:dyDescent="0.15">
      <c r="AC292" s="3">
        <v>289</v>
      </c>
      <c r="AD292" s="45">
        <f>[4]节奏总纲!AD292</f>
        <v>81.793488759114723</v>
      </c>
      <c r="AE292" s="45">
        <f>[4]节奏总纲!AE292</f>
        <v>84.189897413568346</v>
      </c>
      <c r="AF292" s="45">
        <f>[4]节奏总纲!AF292</f>
        <v>86.968153520341119</v>
      </c>
      <c r="AG292" s="45">
        <f>[4]节奏总纲!AG292</f>
        <v>88.567929252918461</v>
      </c>
      <c r="AH292" s="45">
        <f>[4]节奏总纲!AH292</f>
        <v>88.567929252918461</v>
      </c>
      <c r="AJ292" s="12"/>
      <c r="AR292" s="10"/>
      <c r="AY292" s="10"/>
      <c r="AZ292" s="3">
        <v>289</v>
      </c>
      <c r="BA292" s="45">
        <f>[4]节奏总纲!BA292</f>
        <v>45.177419221615722</v>
      </c>
      <c r="BB292" s="45">
        <f>[4]节奏总纲!BB292</f>
        <v>46.681771339946287</v>
      </c>
      <c r="BC292" s="45">
        <f>[4]节奏总纲!BC292</f>
        <v>48.628345414818163</v>
      </c>
      <c r="BD292" s="45">
        <f>[4]节奏总纲!BD292</f>
        <v>50</v>
      </c>
      <c r="BE292" s="45">
        <f>[4]节奏总纲!BE292</f>
        <v>50</v>
      </c>
    </row>
    <row r="293" spans="29:57" s="3" customFormat="1" x14ac:dyDescent="0.15">
      <c r="AC293" s="3">
        <v>290</v>
      </c>
      <c r="AD293" s="45">
        <f>[4]节奏总纲!AD293</f>
        <v>81.844268810604476</v>
      </c>
      <c r="AE293" s="45">
        <f>[4]节奏总纲!AE293</f>
        <v>84.23939499419474</v>
      </c>
      <c r="AF293" s="45">
        <f>[4]节奏总纲!AF293</f>
        <v>86.998837892319386</v>
      </c>
      <c r="AG293" s="45">
        <f>[4]节奏总纲!AG293</f>
        <v>88.582143211100714</v>
      </c>
      <c r="AH293" s="45">
        <f>[4]节奏总纲!AH293</f>
        <v>88.582143211100714</v>
      </c>
      <c r="AJ293" s="12"/>
      <c r="AR293" s="10"/>
      <c r="AY293" s="10"/>
      <c r="AZ293" s="3">
        <v>290</v>
      </c>
      <c r="BA293" s="45">
        <f>[4]节奏总纲!BA293</f>
        <v>45.199736104837825</v>
      </c>
      <c r="BB293" s="45">
        <f>[4]节奏总纲!BB293</f>
        <v>46.7058513934697</v>
      </c>
      <c r="BC293" s="45">
        <f>[4]节奏总纲!BC293</f>
        <v>48.652274081364318</v>
      </c>
      <c r="BD293" s="45">
        <f>[4]节奏总纲!BD293</f>
        <v>50</v>
      </c>
      <c r="BE293" s="45">
        <f>[4]节奏总纲!BE293</f>
        <v>50</v>
      </c>
    </row>
    <row r="294" spans="29:57" s="3" customFormat="1" x14ac:dyDescent="0.15">
      <c r="AC294" s="3">
        <v>291</v>
      </c>
      <c r="AD294" s="45">
        <f>[4]节奏总纲!AD294</f>
        <v>81.895048862094228</v>
      </c>
      <c r="AE294" s="45">
        <f>[4]节奏总纲!AE294</f>
        <v>84.288892574821119</v>
      </c>
      <c r="AF294" s="45">
        <f>[4]节奏总纲!AF294</f>
        <v>87.028914463930136</v>
      </c>
      <c r="AG294" s="45">
        <f>[4]节奏总纲!AG294</f>
        <v>88.596357169282967</v>
      </c>
      <c r="AH294" s="45">
        <f>[4]节奏总纲!AH294</f>
        <v>88.596357169282967</v>
      </c>
      <c r="AJ294" s="12"/>
      <c r="AR294" s="10"/>
      <c r="AY294" s="10"/>
      <c r="AZ294" s="3">
        <v>291</v>
      </c>
      <c r="BA294" s="45">
        <f>[4]节奏总纲!BA294</f>
        <v>45.222052988059936</v>
      </c>
      <c r="BB294" s="45">
        <f>[4]节奏总纲!BB294</f>
        <v>46.729931446993106</v>
      </c>
      <c r="BC294" s="45">
        <f>[4]节奏总纲!BC294</f>
        <v>48.67620274791048</v>
      </c>
      <c r="BD294" s="45">
        <f>[4]节奏总纲!BD294</f>
        <v>50</v>
      </c>
      <c r="BE294" s="45">
        <f>[4]节奏总纲!BE294</f>
        <v>50</v>
      </c>
    </row>
    <row r="295" spans="29:57" s="3" customFormat="1" x14ac:dyDescent="0.15">
      <c r="AC295" s="3">
        <v>292</v>
      </c>
      <c r="AD295" s="45">
        <f>[4]节奏总纲!AD295</f>
        <v>81.945828913583981</v>
      </c>
      <c r="AE295" s="45">
        <f>[4]节奏总纲!AE295</f>
        <v>84.338390155447513</v>
      </c>
      <c r="AF295" s="45">
        <f>[4]节奏总纲!AF295</f>
        <v>87.05896711022578</v>
      </c>
      <c r="AG295" s="45">
        <f>[4]节奏总纲!AG295</f>
        <v>88.610571127465221</v>
      </c>
      <c r="AH295" s="45">
        <f>[4]节奏总纲!AH295</f>
        <v>88.610571127465221</v>
      </c>
      <c r="AJ295" s="12"/>
      <c r="AR295" s="10"/>
      <c r="AY295" s="10"/>
      <c r="AZ295" s="3">
        <v>292</v>
      </c>
      <c r="BA295" s="45">
        <f>[4]节奏总纲!BA295</f>
        <v>45.244369871282039</v>
      </c>
      <c r="BB295" s="45">
        <f>[4]节奏总纲!BB295</f>
        <v>46.754011500516519</v>
      </c>
      <c r="BC295" s="45">
        <f>[4]节奏总纲!BC295</f>
        <v>48.700131414456635</v>
      </c>
      <c r="BD295" s="45">
        <f>[4]节奏总纲!BD295</f>
        <v>50</v>
      </c>
      <c r="BE295" s="45">
        <f>[4]节奏总纲!BE295</f>
        <v>50</v>
      </c>
    </row>
    <row r="296" spans="29:57" s="3" customFormat="1" x14ac:dyDescent="0.15">
      <c r="AC296" s="3">
        <v>293</v>
      </c>
      <c r="AD296" s="45">
        <f>[4]节奏总纲!AD296</f>
        <v>81.996608965073733</v>
      </c>
      <c r="AE296" s="45">
        <f>[4]节奏总纲!AE296</f>
        <v>84.387887736073893</v>
      </c>
      <c r="AF296" s="45">
        <f>[4]节奏总纲!AF296</f>
        <v>87.089019756521424</v>
      </c>
      <c r="AG296" s="45">
        <f>[4]节奏总纲!AG296</f>
        <v>88.624785085647474</v>
      </c>
      <c r="AH296" s="45">
        <f>[4]节奏总纲!AH296</f>
        <v>88.624785085647474</v>
      </c>
      <c r="AJ296" s="12"/>
      <c r="AR296" s="10"/>
      <c r="AY296" s="10"/>
      <c r="AZ296" s="3">
        <v>293</v>
      </c>
      <c r="BA296" s="45">
        <f>[4]节奏总纲!BA296</f>
        <v>45.266686754504143</v>
      </c>
      <c r="BB296" s="45">
        <f>[4]节奏总纲!BB296</f>
        <v>46.778091554039925</v>
      </c>
      <c r="BC296" s="45">
        <f>[4]节奏总纲!BC296</f>
        <v>48.72406008100279</v>
      </c>
      <c r="BD296" s="45">
        <f>[4]节奏总纲!BD296</f>
        <v>50</v>
      </c>
      <c r="BE296" s="45">
        <f>[4]节奏总纲!BE296</f>
        <v>50</v>
      </c>
    </row>
    <row r="297" spans="29:57" s="3" customFormat="1" x14ac:dyDescent="0.15">
      <c r="AC297" s="3">
        <v>294</v>
      </c>
      <c r="AD297" s="45">
        <f>[4]节奏总纲!AD297</f>
        <v>82.044215515890215</v>
      </c>
      <c r="AE297" s="45">
        <f>[4]节奏总纲!AE297</f>
        <v>84.437385316700286</v>
      </c>
      <c r="AF297" s="45">
        <f>[4]节奏总纲!AF297</f>
        <v>87.119072402817082</v>
      </c>
      <c r="AG297" s="45">
        <f>[4]节奏总纲!AG297</f>
        <v>88.638999043829727</v>
      </c>
      <c r="AH297" s="45">
        <f>[4]节奏总纲!AH297</f>
        <v>88.638999043829727</v>
      </c>
      <c r="AJ297" s="12"/>
      <c r="AR297" s="10"/>
      <c r="AY297" s="10"/>
      <c r="AZ297" s="3">
        <v>294</v>
      </c>
      <c r="BA297" s="45">
        <f>[4]节奏总纲!BA297</f>
        <v>45.289003637726246</v>
      </c>
      <c r="BB297" s="45">
        <f>[4]节奏总纲!BB297</f>
        <v>46.802171607563338</v>
      </c>
      <c r="BC297" s="45">
        <f>[4]节奏总纲!BC297</f>
        <v>48.747988747548945</v>
      </c>
      <c r="BD297" s="45">
        <f>[4]节奏总纲!BD297</f>
        <v>50</v>
      </c>
      <c r="BE297" s="45">
        <f>[4]节奏总纲!BE297</f>
        <v>50</v>
      </c>
    </row>
    <row r="298" spans="29:57" s="3" customFormat="1" x14ac:dyDescent="0.15">
      <c r="AC298" s="3">
        <v>295</v>
      </c>
      <c r="AD298" s="45">
        <f>[4]节奏总纲!AD298</f>
        <v>82.091594979242089</v>
      </c>
      <c r="AE298" s="45">
        <f>[4]节奏总纲!AE298</f>
        <v>84.48688289732668</v>
      </c>
      <c r="AF298" s="45">
        <f>[4]节奏总纲!AF298</f>
        <v>87.149125049112726</v>
      </c>
      <c r="AG298" s="45">
        <f>[4]节奏总纲!AG298</f>
        <v>88.653213002011981</v>
      </c>
      <c r="AH298" s="45">
        <f>[4]节奏总纲!AH298</f>
        <v>88.653213002011981</v>
      </c>
      <c r="AJ298" s="12"/>
      <c r="AR298" s="10"/>
      <c r="AY298" s="10"/>
      <c r="AZ298" s="3">
        <v>295</v>
      </c>
      <c r="BA298" s="45">
        <f>[4]节奏总纲!BA298</f>
        <v>45.31132052094835</v>
      </c>
      <c r="BB298" s="45">
        <f>[4]节奏总纲!BB298</f>
        <v>46.826251661086744</v>
      </c>
      <c r="BC298" s="45">
        <f>[4]节奏总纲!BC298</f>
        <v>48.771917414095107</v>
      </c>
      <c r="BD298" s="45">
        <f>[4]节奏总纲!BD298</f>
        <v>50</v>
      </c>
      <c r="BE298" s="45">
        <f>[4]节奏总纲!BE298</f>
        <v>50</v>
      </c>
    </row>
    <row r="299" spans="29:57" s="3" customFormat="1" x14ac:dyDescent="0.15">
      <c r="AC299" s="3">
        <v>296</v>
      </c>
      <c r="AD299" s="45">
        <f>[4]节奏总纲!AD299</f>
        <v>82.138974442593963</v>
      </c>
      <c r="AE299" s="45">
        <f>[4]节奏总纲!AE299</f>
        <v>84.53638047795306</v>
      </c>
      <c r="AF299" s="45">
        <f>[4]节奏总纲!AF299</f>
        <v>87.179177695408384</v>
      </c>
      <c r="AG299" s="45">
        <f>[4]节奏总纲!AG299</f>
        <v>88.667426960194248</v>
      </c>
      <c r="AH299" s="45">
        <f>[4]节奏总纲!AH299</f>
        <v>88.667426960194248</v>
      </c>
      <c r="AJ299" s="12"/>
      <c r="AR299" s="10"/>
      <c r="AY299" s="10"/>
      <c r="AZ299" s="3">
        <v>296</v>
      </c>
      <c r="BA299" s="45">
        <f>[4]节奏总纲!BA299</f>
        <v>45.333637404170453</v>
      </c>
      <c r="BB299" s="45">
        <f>[4]节奏总纲!BB299</f>
        <v>46.850331714610157</v>
      </c>
      <c r="BC299" s="45">
        <f>[4]节奏总纲!BC299</f>
        <v>48.795846080641262</v>
      </c>
      <c r="BD299" s="45">
        <f>[4]节奏总纲!BD299</f>
        <v>50</v>
      </c>
      <c r="BE299" s="45">
        <f>[4]节奏总纲!BE299</f>
        <v>50</v>
      </c>
    </row>
    <row r="300" spans="29:57" s="3" customFormat="1" x14ac:dyDescent="0.15">
      <c r="AC300" s="3">
        <v>297</v>
      </c>
      <c r="AD300" s="45">
        <f>[4]节奏总纲!AD300</f>
        <v>82.186353905945836</v>
      </c>
      <c r="AE300" s="45">
        <f>[4]节奏总纲!AE300</f>
        <v>84.585878058579453</v>
      </c>
      <c r="AF300" s="45">
        <f>[4]节奏总纲!AF300</f>
        <v>87.209230341704028</v>
      </c>
      <c r="AG300" s="45">
        <f>[4]节奏总纲!AG300</f>
        <v>88.681640918376502</v>
      </c>
      <c r="AH300" s="45">
        <f>[4]节奏总纲!AH300</f>
        <v>88.681640918376502</v>
      </c>
      <c r="AJ300" s="12"/>
      <c r="AR300" s="10"/>
      <c r="AY300" s="10"/>
      <c r="AZ300" s="3">
        <v>297</v>
      </c>
      <c r="BA300" s="45">
        <f>[4]节奏总纲!BA300</f>
        <v>45.355954287392557</v>
      </c>
      <c r="BB300" s="45">
        <f>[4]节奏总纲!BB300</f>
        <v>46.874411768133562</v>
      </c>
      <c r="BC300" s="45">
        <f>[4]节奏总纲!BC300</f>
        <v>48.819774747187417</v>
      </c>
      <c r="BD300" s="45">
        <f>[4]节奏总纲!BD300</f>
        <v>50</v>
      </c>
      <c r="BE300" s="45">
        <f>[4]节奏总纲!BE300</f>
        <v>50</v>
      </c>
    </row>
    <row r="301" spans="29:57" s="3" customFormat="1" x14ac:dyDescent="0.15">
      <c r="AC301" s="3">
        <v>298</v>
      </c>
      <c r="AD301" s="45">
        <f>[4]节奏总纲!AD301</f>
        <v>82.23373336929771</v>
      </c>
      <c r="AE301" s="45">
        <f>[4]节奏总纲!AE301</f>
        <v>84.635375639205847</v>
      </c>
      <c r="AF301" s="45">
        <f>[4]节奏总纲!AF301</f>
        <v>87.239282987999687</v>
      </c>
      <c r="AG301" s="45">
        <f>[4]节奏总纲!AG301</f>
        <v>88.695854876558755</v>
      </c>
      <c r="AH301" s="45">
        <f>[4]节奏总纲!AH301</f>
        <v>88.695854876558755</v>
      </c>
      <c r="AJ301" s="12"/>
      <c r="AR301" s="10"/>
      <c r="AY301" s="10"/>
      <c r="AZ301" s="3">
        <v>298</v>
      </c>
      <c r="BA301" s="45">
        <f>[4]节奏总纲!BA301</f>
        <v>45.37827117061466</v>
      </c>
      <c r="BB301" s="45">
        <f>[4]节奏总纲!BB301</f>
        <v>46.898491821656968</v>
      </c>
      <c r="BC301" s="45">
        <f>[4]节奏总纲!BC301</f>
        <v>48.843703413733579</v>
      </c>
      <c r="BD301" s="45">
        <f>[4]节奏总纲!BD301</f>
        <v>50</v>
      </c>
      <c r="BE301" s="45">
        <f>[4]节奏总纲!BE301</f>
        <v>50</v>
      </c>
    </row>
    <row r="302" spans="29:57" s="3" customFormat="1" x14ac:dyDescent="0.15">
      <c r="AC302" s="3">
        <v>299</v>
      </c>
      <c r="AD302" s="45">
        <f>[4]节奏总纲!AD302</f>
        <v>82.281112832649583</v>
      </c>
      <c r="AE302" s="45">
        <f>[4]节奏总纲!AE302</f>
        <v>84.684873219832227</v>
      </c>
      <c r="AF302" s="45">
        <f>[4]节奏总纲!AF302</f>
        <v>87.269335634295331</v>
      </c>
      <c r="AG302" s="45">
        <f>[4]节奏总纲!AG302</f>
        <v>88.710068834741008</v>
      </c>
      <c r="AH302" s="45">
        <f>[4]节奏总纲!AH302</f>
        <v>88.710068834741008</v>
      </c>
      <c r="AJ302" s="12"/>
      <c r="AR302" s="10"/>
      <c r="AY302" s="10"/>
      <c r="AZ302" s="3">
        <v>299</v>
      </c>
      <c r="BA302" s="45">
        <f>[4]节奏总纲!BA302</f>
        <v>45.400588053836763</v>
      </c>
      <c r="BB302" s="45">
        <f>[4]节奏总纲!BB302</f>
        <v>46.922571875180381</v>
      </c>
      <c r="BC302" s="45">
        <f>[4]节奏总纲!BC302</f>
        <v>48.867632080279733</v>
      </c>
      <c r="BD302" s="45">
        <f>[4]节奏总纲!BD302</f>
        <v>50</v>
      </c>
      <c r="BE302" s="45">
        <f>[4]节奏总纲!BE302</f>
        <v>50</v>
      </c>
    </row>
    <row r="303" spans="29:57" s="3" customFormat="1" x14ac:dyDescent="0.15">
      <c r="AC303" s="3">
        <v>300</v>
      </c>
      <c r="AD303" s="45">
        <f>[4]节奏总纲!AD303</f>
        <v>82.328492296001457</v>
      </c>
      <c r="AE303" s="45">
        <f>[4]节奏总纲!AE303</f>
        <v>84.73437080045862</v>
      </c>
      <c r="AF303" s="45">
        <f>[4]节奏总纲!AF303</f>
        <v>87.299388280590989</v>
      </c>
      <c r="AG303" s="45">
        <f>[4]节奏总纲!AG303</f>
        <v>88.724282792923262</v>
      </c>
      <c r="AH303" s="45">
        <f>[4]节奏总纲!AH303</f>
        <v>88.724282792923262</v>
      </c>
      <c r="AJ303" s="12"/>
      <c r="AR303" s="10"/>
      <c r="AY303" s="10"/>
      <c r="AZ303" s="3">
        <v>300</v>
      </c>
      <c r="BA303" s="45">
        <f>[4]节奏总纲!BA303</f>
        <v>45.422904937058867</v>
      </c>
      <c r="BB303" s="45">
        <f>[4]节奏总纲!BB303</f>
        <v>46.946651928703787</v>
      </c>
      <c r="BC303" s="45">
        <f>[4]节奏总纲!BC303</f>
        <v>48.891560746825888</v>
      </c>
      <c r="BD303" s="45">
        <f>[4]节奏总纲!BD303</f>
        <v>50</v>
      </c>
      <c r="BE303" s="45">
        <f>[4]节奏总纲!BE303</f>
        <v>50</v>
      </c>
    </row>
    <row r="304" spans="29:57" s="3" customFormat="1" x14ac:dyDescent="0.15">
      <c r="AC304" s="3">
        <v>301</v>
      </c>
      <c r="AD304" s="45">
        <f>[4]节奏总纲!AD304</f>
        <v>82.375871759353331</v>
      </c>
      <c r="AE304" s="45">
        <f>[4]节奏总纲!AE304</f>
        <v>84.783868381085014</v>
      </c>
      <c r="AF304" s="45">
        <f>[4]节奏总纲!AF304</f>
        <v>87.329440926886633</v>
      </c>
      <c r="AG304" s="45">
        <f>[4]节奏总纲!AG304</f>
        <v>88.738496751105515</v>
      </c>
      <c r="AH304" s="45">
        <f>[4]节奏总纲!AH304</f>
        <v>88.738496751105515</v>
      </c>
      <c r="AJ304" s="12"/>
      <c r="AR304" s="10"/>
      <c r="AY304" s="10"/>
      <c r="AZ304" s="3">
        <v>301</v>
      </c>
      <c r="BA304" s="45">
        <f>[4]节奏总纲!BA304</f>
        <v>45.44522182028097</v>
      </c>
      <c r="BB304" s="45">
        <f>[4]节奏总纲!BB304</f>
        <v>46.9707319822272</v>
      </c>
      <c r="BC304" s="45">
        <f>[4]节奏总纲!BC304</f>
        <v>48.91548941337205</v>
      </c>
      <c r="BD304" s="45">
        <f>[4]节奏总纲!BD304</f>
        <v>50</v>
      </c>
      <c r="BE304" s="45">
        <f>[4]节奏总纲!BE304</f>
        <v>50</v>
      </c>
    </row>
    <row r="305" spans="29:57" s="3" customFormat="1" x14ac:dyDescent="0.15">
      <c r="AC305" s="3">
        <v>302</v>
      </c>
      <c r="AD305" s="45">
        <f>[4]节奏总纲!AD305</f>
        <v>82.423251222705204</v>
      </c>
      <c r="AE305" s="45">
        <f>[4]节奏总纲!AE305</f>
        <v>84.833365961711394</v>
      </c>
      <c r="AF305" s="45">
        <f>[4]节奏总纲!AF305</f>
        <v>87.359493573182291</v>
      </c>
      <c r="AG305" s="45">
        <f>[4]节奏总纲!AG305</f>
        <v>88.752710709287769</v>
      </c>
      <c r="AH305" s="45">
        <f>[4]节奏总纲!AH305</f>
        <v>88.752710709287769</v>
      </c>
      <c r="AJ305" s="12"/>
      <c r="AR305" s="10"/>
      <c r="AY305" s="10"/>
      <c r="AZ305" s="3">
        <v>302</v>
      </c>
      <c r="BA305" s="45">
        <f>[4]节奏总纲!BA305</f>
        <v>45.467538703503074</v>
      </c>
      <c r="BB305" s="45">
        <f>[4]节奏总纲!BB305</f>
        <v>46.994812035750606</v>
      </c>
      <c r="BC305" s="45">
        <f>[4]节奏总纲!BC305</f>
        <v>48.939418079918205</v>
      </c>
      <c r="BD305" s="45">
        <f>[4]节奏总纲!BD305</f>
        <v>50</v>
      </c>
      <c r="BE305" s="45">
        <f>[4]节奏总纲!BE305</f>
        <v>50</v>
      </c>
    </row>
    <row r="306" spans="29:57" s="3" customFormat="1" x14ac:dyDescent="0.15">
      <c r="AC306" s="3">
        <v>303</v>
      </c>
      <c r="AD306" s="45">
        <f>[4]节奏总纲!AD306</f>
        <v>82.470630686057078</v>
      </c>
      <c r="AE306" s="45">
        <f>[4]节奏总纲!AE306</f>
        <v>84.882863542337788</v>
      </c>
      <c r="AF306" s="45">
        <f>[4]节奏总纲!AF306</f>
        <v>87.389546219477936</v>
      </c>
      <c r="AG306" s="45">
        <f>[4]节奏总纲!AG306</f>
        <v>88.766924667470022</v>
      </c>
      <c r="AH306" s="45">
        <f>[4]节奏总纲!AH306</f>
        <v>88.766924667470022</v>
      </c>
      <c r="AJ306" s="12"/>
      <c r="AR306" s="10"/>
      <c r="AY306" s="10"/>
      <c r="AZ306" s="3">
        <v>303</v>
      </c>
      <c r="BA306" s="45">
        <f>[4]节奏总纲!BA306</f>
        <v>45.489855586725177</v>
      </c>
      <c r="BB306" s="45">
        <f>[4]节奏总纲!BB306</f>
        <v>47.016308935086101</v>
      </c>
      <c r="BC306" s="45">
        <f>[4]节奏总纲!BC306</f>
        <v>48.96334674646436</v>
      </c>
      <c r="BD306" s="45">
        <f>[4]节奏总纲!BD306</f>
        <v>50</v>
      </c>
      <c r="BE306" s="45">
        <f>[4]节奏总纲!BE306</f>
        <v>50</v>
      </c>
    </row>
    <row r="307" spans="29:57" s="3" customFormat="1" x14ac:dyDescent="0.15">
      <c r="AC307" s="3">
        <v>304</v>
      </c>
      <c r="AD307" s="45">
        <f>[4]节奏总纲!AD307</f>
        <v>82.518010149408951</v>
      </c>
      <c r="AE307" s="45">
        <f>[4]节奏总纲!AE307</f>
        <v>84.932361122964181</v>
      </c>
      <c r="AF307" s="45">
        <f>[4]节奏总纲!AF307</f>
        <v>87.41959886577358</v>
      </c>
      <c r="AG307" s="45">
        <f>[4]节奏总纲!AG307</f>
        <v>88.781138625652275</v>
      </c>
      <c r="AH307" s="45">
        <f>[4]节奏总纲!AH307</f>
        <v>88.781138625652275</v>
      </c>
      <c r="AJ307" s="12"/>
      <c r="AR307" s="10"/>
      <c r="AY307" s="10"/>
      <c r="AZ307" s="3">
        <v>304</v>
      </c>
      <c r="BA307" s="45">
        <f>[4]节奏总纲!BA307</f>
        <v>45.512172469947281</v>
      </c>
      <c r="BB307" s="45">
        <f>[4]节奏总纲!BB307</f>
        <v>47.037096473408994</v>
      </c>
      <c r="BC307" s="45">
        <f>[4]节奏总纲!BC307</f>
        <v>48.987275413010522</v>
      </c>
      <c r="BD307" s="45">
        <f>[4]节奏总纲!BD307</f>
        <v>50</v>
      </c>
      <c r="BE307" s="45">
        <f>[4]节奏总纲!BE307</f>
        <v>50</v>
      </c>
    </row>
    <row r="308" spans="29:57" s="3" customFormat="1" x14ac:dyDescent="0.15">
      <c r="AC308" s="3">
        <v>305</v>
      </c>
      <c r="AD308" s="45">
        <f>[4]节奏总纲!AD308</f>
        <v>82.565389612760825</v>
      </c>
      <c r="AE308" s="45">
        <f>[4]节奏总纲!AE308</f>
        <v>84.981858703590561</v>
      </c>
      <c r="AF308" s="45">
        <f>[4]节奏总纲!AF308</f>
        <v>87.449651512069238</v>
      </c>
      <c r="AG308" s="45">
        <f>[4]节奏总纲!AG308</f>
        <v>88.795352583834529</v>
      </c>
      <c r="AH308" s="45">
        <f>[4]节奏总纲!AH308</f>
        <v>88.795352583834529</v>
      </c>
      <c r="AJ308" s="12"/>
      <c r="AR308" s="10"/>
      <c r="AY308" s="10"/>
      <c r="AZ308" s="3">
        <v>305</v>
      </c>
      <c r="BA308" s="45">
        <f>[4]节奏总纲!BA308</f>
        <v>45.534489353169384</v>
      </c>
      <c r="BB308" s="45">
        <f>[4]节奏总纲!BB308</f>
        <v>47.057884011731893</v>
      </c>
      <c r="BC308" s="45">
        <f>[4]节奏总纲!BC308</f>
        <v>49.009673493801003</v>
      </c>
      <c r="BD308" s="45">
        <f>[4]节奏总纲!BD308</f>
        <v>50</v>
      </c>
      <c r="BE308" s="45">
        <f>[4]节奏总纲!BE308</f>
        <v>50</v>
      </c>
    </row>
    <row r="309" spans="29:57" s="3" customFormat="1" x14ac:dyDescent="0.15">
      <c r="AC309" s="3">
        <v>306</v>
      </c>
      <c r="AD309" s="45">
        <f>[4]节奏总纲!AD309</f>
        <v>82.612769076112698</v>
      </c>
      <c r="AE309" s="45">
        <f>[4]节奏总纲!AE309</f>
        <v>85.031364664178042</v>
      </c>
      <c r="AF309" s="45">
        <f>[4]节奏总纲!AF309</f>
        <v>87.479704158364882</v>
      </c>
      <c r="AG309" s="45">
        <f>[4]节奏总纲!AG309</f>
        <v>88.809566542016782</v>
      </c>
      <c r="AH309" s="45">
        <f>[4]节奏总纲!AH309</f>
        <v>88.809566542016782</v>
      </c>
      <c r="AJ309" s="12"/>
      <c r="AR309" s="10"/>
      <c r="AY309" s="10"/>
      <c r="AZ309" s="3">
        <v>306</v>
      </c>
      <c r="BA309" s="45">
        <f>[4]节奏总纲!BA309</f>
        <v>45.556806236391488</v>
      </c>
      <c r="BB309" s="45">
        <f>[4]节奏总纲!BB309</f>
        <v>47.078671550054786</v>
      </c>
      <c r="BC309" s="45">
        <f>[4]节奏总纲!BC309</f>
        <v>49.030333272797542</v>
      </c>
      <c r="BD309" s="45">
        <f>[4]节奏总纲!BD309</f>
        <v>50</v>
      </c>
      <c r="BE309" s="45">
        <f>[4]节奏总纲!BE309</f>
        <v>50</v>
      </c>
    </row>
    <row r="310" spans="29:57" s="3" customFormat="1" x14ac:dyDescent="0.15">
      <c r="AC310" s="3">
        <v>307</v>
      </c>
      <c r="AD310" s="45">
        <f>[4]节奏总纲!AD310</f>
        <v>82.660148539464572</v>
      </c>
      <c r="AE310" s="45">
        <f>[4]节奏总纲!AE310</f>
        <v>85.08087547302361</v>
      </c>
      <c r="AF310" s="45">
        <f>[4]节奏总纲!AF310</f>
        <v>87.50975680466054</v>
      </c>
      <c r="AG310" s="45">
        <f>[4]节奏总纲!AG310</f>
        <v>88.823780500199049</v>
      </c>
      <c r="AH310" s="45">
        <f>[4]节奏总纲!AH310</f>
        <v>88.823780500199049</v>
      </c>
      <c r="AJ310" s="12"/>
      <c r="AR310" s="10"/>
      <c r="AY310" s="10"/>
      <c r="AZ310" s="3">
        <v>307</v>
      </c>
      <c r="BA310" s="45">
        <f>[4]节奏总纲!BA310</f>
        <v>45.579123119613591</v>
      </c>
      <c r="BB310" s="45">
        <f>[4]节奏总纲!BB310</f>
        <v>47.099459088377678</v>
      </c>
      <c r="BC310" s="45">
        <f>[4]节奏总纲!BC310</f>
        <v>49.05099305179408</v>
      </c>
      <c r="BD310" s="45">
        <f>[4]节奏总纲!BD310</f>
        <v>50</v>
      </c>
      <c r="BE310" s="45">
        <f>[4]节奏总纲!BE310</f>
        <v>50</v>
      </c>
    </row>
    <row r="311" spans="29:57" s="3" customFormat="1" x14ac:dyDescent="0.15">
      <c r="AC311" s="3">
        <v>308</v>
      </c>
      <c r="AD311" s="45">
        <f>[4]节奏总纲!AD311</f>
        <v>82.707528002816446</v>
      </c>
      <c r="AE311" s="45">
        <f>[4]节奏总纲!AE311</f>
        <v>85.130386281869164</v>
      </c>
      <c r="AF311" s="45">
        <f>[4]节奏总纲!AF311</f>
        <v>87.539809450956184</v>
      </c>
      <c r="AG311" s="45">
        <f>[4]节奏总纲!AG311</f>
        <v>88.837994458381303</v>
      </c>
      <c r="AH311" s="45">
        <f>[4]节奏总纲!AH311</f>
        <v>88.837994458381303</v>
      </c>
      <c r="AJ311" s="12"/>
      <c r="AR311" s="10"/>
      <c r="AY311" s="10"/>
      <c r="AZ311" s="3">
        <v>308</v>
      </c>
      <c r="BA311" s="45">
        <f>[4]节奏总纲!BA311</f>
        <v>45.601440002835695</v>
      </c>
      <c r="BB311" s="45">
        <f>[4]节奏总纲!BB311</f>
        <v>47.12024662670057</v>
      </c>
      <c r="BC311" s="45">
        <f>[4]节奏总纲!BC311</f>
        <v>49.071652830790612</v>
      </c>
      <c r="BD311" s="45">
        <f>[4]节奏总纲!BD311</f>
        <v>50</v>
      </c>
      <c r="BE311" s="45">
        <f>[4]节奏总纲!BE311</f>
        <v>50</v>
      </c>
    </row>
    <row r="312" spans="29:57" s="3" customFormat="1" x14ac:dyDescent="0.15">
      <c r="AC312" s="3">
        <v>309</v>
      </c>
      <c r="AD312" s="45">
        <f>[4]节奏总纲!AD312</f>
        <v>82.754907466168319</v>
      </c>
      <c r="AE312" s="45">
        <f>[4]节奏总纲!AE312</f>
        <v>85.179897090714732</v>
      </c>
      <c r="AF312" s="45">
        <f>[4]节奏总纲!AF312</f>
        <v>87.569862097251843</v>
      </c>
      <c r="AG312" s="45">
        <f>[4]节奏总纲!AG312</f>
        <v>88.852208416563556</v>
      </c>
      <c r="AH312" s="45">
        <f>[4]节奏总纲!AH312</f>
        <v>88.852208416563556</v>
      </c>
      <c r="AJ312" s="12"/>
      <c r="AR312" s="10"/>
      <c r="AY312" s="10"/>
      <c r="AZ312" s="3">
        <v>309</v>
      </c>
      <c r="BA312" s="45">
        <f>[4]节奏总纲!BA312</f>
        <v>45.623756886057798</v>
      </c>
      <c r="BB312" s="45">
        <f>[4]节奏总纲!BB312</f>
        <v>47.14103416502347</v>
      </c>
      <c r="BC312" s="45">
        <f>[4]节奏总纲!BC312</f>
        <v>49.09231260978715</v>
      </c>
      <c r="BD312" s="45">
        <f>[4]节奏总纲!BD312</f>
        <v>50</v>
      </c>
      <c r="BE312" s="45">
        <f>[4]节奏总纲!BE312</f>
        <v>50</v>
      </c>
    </row>
    <row r="313" spans="29:57" s="3" customFormat="1" x14ac:dyDescent="0.15">
      <c r="AC313" s="3">
        <v>310</v>
      </c>
      <c r="AD313" s="45">
        <f>[4]节奏总纲!AD313</f>
        <v>82.802286929520193</v>
      </c>
      <c r="AE313" s="45">
        <f>[4]节奏总纲!AE313</f>
        <v>85.229407899560286</v>
      </c>
      <c r="AF313" s="45">
        <f>[4]节奏总纲!AF313</f>
        <v>87.599914743547487</v>
      </c>
      <c r="AG313" s="45">
        <f>[4]节奏总纲!AG313</f>
        <v>88.86642237474581</v>
      </c>
      <c r="AH313" s="45">
        <f>[4]节奏总纲!AH313</f>
        <v>88.86642237474581</v>
      </c>
      <c r="AJ313" s="12"/>
      <c r="AR313" s="10"/>
      <c r="AY313" s="10"/>
      <c r="AZ313" s="3">
        <v>310</v>
      </c>
      <c r="BA313" s="45">
        <f>[4]节奏总纲!BA313</f>
        <v>45.646073769279901</v>
      </c>
      <c r="BB313" s="45">
        <f>[4]节奏总纲!BB313</f>
        <v>47.161821703346362</v>
      </c>
      <c r="BC313" s="45">
        <f>[4]节奏总纲!BC313</f>
        <v>49.112972388783689</v>
      </c>
      <c r="BD313" s="45">
        <f>[4]节奏总纲!BD313</f>
        <v>50</v>
      </c>
      <c r="BE313" s="45">
        <f>[4]节奏总纲!BE313</f>
        <v>50</v>
      </c>
    </row>
    <row r="314" spans="29:57" s="3" customFormat="1" x14ac:dyDescent="0.15">
      <c r="AC314" s="3">
        <v>311</v>
      </c>
      <c r="AD314" s="45">
        <f>[4]节奏总纲!AD314</f>
        <v>82.849666392872066</v>
      </c>
      <c r="AE314" s="45">
        <f>[4]节奏总纲!AE314</f>
        <v>85.278918708405854</v>
      </c>
      <c r="AF314" s="45">
        <f>[4]节奏总纲!AF314</f>
        <v>87.629967389843145</v>
      </c>
      <c r="AG314" s="45">
        <f>[4]节奏总纲!AG314</f>
        <v>88.880636332928063</v>
      </c>
      <c r="AH314" s="45">
        <f>[4]节奏总纲!AH314</f>
        <v>88.880636332928063</v>
      </c>
      <c r="AJ314" s="12"/>
      <c r="AR314" s="10"/>
      <c r="AY314" s="10"/>
      <c r="AZ314" s="3">
        <v>311</v>
      </c>
      <c r="BA314" s="45">
        <f>[4]节奏总纲!BA314</f>
        <v>45.668390652502012</v>
      </c>
      <c r="BB314" s="45">
        <f>[4]节奏总纲!BB314</f>
        <v>47.182609241669255</v>
      </c>
      <c r="BC314" s="45">
        <f>[4]节奏总纲!BC314</f>
        <v>49.133632167780227</v>
      </c>
      <c r="BD314" s="45">
        <f>[4]节奏总纲!BD314</f>
        <v>50</v>
      </c>
      <c r="BE314" s="45">
        <f>[4]节奏总纲!BE314</f>
        <v>50</v>
      </c>
    </row>
    <row r="315" spans="29:57" s="3" customFormat="1" x14ac:dyDescent="0.15">
      <c r="AC315" s="3">
        <v>312</v>
      </c>
      <c r="AD315" s="45">
        <f>[4]节奏总纲!AD315</f>
        <v>82.89704585622394</v>
      </c>
      <c r="AE315" s="45">
        <f>[4]节奏总纲!AE315</f>
        <v>85.328429517251408</v>
      </c>
      <c r="AF315" s="45">
        <f>[4]节奏总纲!AF315</f>
        <v>87.660020036138789</v>
      </c>
      <c r="AG315" s="45">
        <f>[4]节奏总纲!AG315</f>
        <v>88.894850291110316</v>
      </c>
      <c r="AH315" s="45">
        <f>[4]节奏总纲!AH315</f>
        <v>88.894850291110316</v>
      </c>
      <c r="AJ315" s="12"/>
      <c r="AR315" s="10"/>
      <c r="AY315" s="10"/>
      <c r="AZ315" s="3">
        <v>312</v>
      </c>
      <c r="BA315" s="45">
        <f>[4]节奏总纲!BA315</f>
        <v>45.690707535724115</v>
      </c>
      <c r="BB315" s="45">
        <f>[4]节奏总纲!BB315</f>
        <v>47.203396779992147</v>
      </c>
      <c r="BC315" s="45">
        <f>[4]节奏总纲!BC315</f>
        <v>49.154291946776759</v>
      </c>
      <c r="BD315" s="45">
        <f>[4]节奏总纲!BD315</f>
        <v>50</v>
      </c>
      <c r="BE315" s="45">
        <f>[4]节奏总纲!BE315</f>
        <v>50</v>
      </c>
    </row>
    <row r="316" spans="29:57" s="3" customFormat="1" x14ac:dyDescent="0.15">
      <c r="AC316" s="3">
        <v>313</v>
      </c>
      <c r="AD316" s="45">
        <f>[4]节奏总纲!AD316</f>
        <v>82.944425319575814</v>
      </c>
      <c r="AE316" s="45">
        <f>[4]节奏总纲!AE316</f>
        <v>85.377940326096962</v>
      </c>
      <c r="AF316" s="45">
        <f>[4]节奏总纲!AF316</f>
        <v>87.690072682434447</v>
      </c>
      <c r="AG316" s="45">
        <f>[4]节奏总纲!AG316</f>
        <v>88.90906424929257</v>
      </c>
      <c r="AH316" s="45">
        <f>[4]节奏总纲!AH316</f>
        <v>88.90906424929257</v>
      </c>
      <c r="AJ316" s="12"/>
      <c r="AR316" s="10"/>
      <c r="AY316" s="10"/>
      <c r="AZ316" s="3">
        <v>313</v>
      </c>
      <c r="BA316" s="45">
        <f>[4]节奏总纲!BA316</f>
        <v>45.713024418946219</v>
      </c>
      <c r="BB316" s="45">
        <f>[4]节奏总纲!BB316</f>
        <v>47.224184318315039</v>
      </c>
      <c r="BC316" s="45">
        <f>[4]节奏总纲!BC316</f>
        <v>49.174951725773298</v>
      </c>
      <c r="BD316" s="45">
        <f>[4]节奏总纲!BD316</f>
        <v>50</v>
      </c>
      <c r="BE316" s="45">
        <f>[4]节奏总纲!BE316</f>
        <v>50</v>
      </c>
    </row>
    <row r="317" spans="29:57" s="3" customFormat="1" x14ac:dyDescent="0.15">
      <c r="AC317" s="3">
        <v>314</v>
      </c>
      <c r="AD317" s="45">
        <f>[4]节奏总纲!AD317</f>
        <v>82.991804782927687</v>
      </c>
      <c r="AE317" s="45">
        <f>[4]节奏总纲!AE317</f>
        <v>85.42745113494253</v>
      </c>
      <c r="AF317" s="45">
        <f>[4]节奏总纲!AF317</f>
        <v>87.720125328730091</v>
      </c>
      <c r="AG317" s="45">
        <f>[4]节奏总纲!AG317</f>
        <v>88.923278207474823</v>
      </c>
      <c r="AH317" s="45">
        <f>[4]节奏总纲!AH317</f>
        <v>88.923278207474823</v>
      </c>
      <c r="AJ317" s="12"/>
      <c r="AR317" s="10"/>
      <c r="AY317" s="10"/>
      <c r="AZ317" s="3">
        <v>314</v>
      </c>
      <c r="BA317" s="45">
        <f>[4]节奏总纲!BA317</f>
        <v>45.735341302168322</v>
      </c>
      <c r="BB317" s="45">
        <f>[4]节奏总纲!BB317</f>
        <v>47.244971856637939</v>
      </c>
      <c r="BC317" s="45">
        <f>[4]节奏总纲!BC317</f>
        <v>49.195611504769836</v>
      </c>
      <c r="BD317" s="45">
        <f>[4]节奏总纲!BD317</f>
        <v>50</v>
      </c>
      <c r="BE317" s="45">
        <f>[4]节奏总纲!BE317</f>
        <v>50</v>
      </c>
    </row>
    <row r="318" spans="29:57" s="3" customFormat="1" x14ac:dyDescent="0.15">
      <c r="AC318" s="3">
        <v>315</v>
      </c>
      <c r="AD318" s="45">
        <f>[4]节奏总纲!AD318</f>
        <v>83.03656019452734</v>
      </c>
      <c r="AE318" s="45">
        <f>[4]节奏总纲!AE318</f>
        <v>85.476961943788083</v>
      </c>
      <c r="AF318" s="45">
        <f>[4]节奏总纲!AF318</f>
        <v>87.750177975025736</v>
      </c>
      <c r="AG318" s="45">
        <f>[4]节奏总纲!AG318</f>
        <v>88.937492165657076</v>
      </c>
      <c r="AH318" s="45">
        <f>[4]节奏总纲!AH318</f>
        <v>88.937492165657076</v>
      </c>
      <c r="AJ318" s="12"/>
      <c r="AR318" s="10"/>
      <c r="AY318" s="10"/>
      <c r="AZ318" s="3">
        <v>315</v>
      </c>
      <c r="BA318" s="45">
        <f>[4]节奏总纲!BA318</f>
        <v>45.757658185390426</v>
      </c>
      <c r="BB318" s="45">
        <f>[4]节奏总纲!BB318</f>
        <v>47.265759394960831</v>
      </c>
      <c r="BC318" s="45">
        <f>[4]节奏总纲!BC318</f>
        <v>49.216271283766375</v>
      </c>
      <c r="BD318" s="45">
        <f>[4]节奏总纲!BD318</f>
        <v>50</v>
      </c>
      <c r="BE318" s="45">
        <f>[4]节奏总纲!BE318</f>
        <v>50</v>
      </c>
    </row>
    <row r="319" spans="29:57" s="3" customFormat="1" x14ac:dyDescent="0.15">
      <c r="AC319" s="3">
        <v>316</v>
      </c>
      <c r="AD319" s="45">
        <f>[4]节奏总纲!AD319</f>
        <v>83.080766796955942</v>
      </c>
      <c r="AE319" s="45">
        <f>[4]节奏总纲!AE319</f>
        <v>85.526472752633651</v>
      </c>
      <c r="AF319" s="45">
        <f>[4]节奏总纲!AF319</f>
        <v>87.780230621321394</v>
      </c>
      <c r="AG319" s="45">
        <f>[4]节奏总纲!AG319</f>
        <v>88.95170612383933</v>
      </c>
      <c r="AH319" s="45">
        <f>[4]节奏总纲!AH319</f>
        <v>88.95170612383933</v>
      </c>
      <c r="AJ319" s="12"/>
      <c r="AR319" s="10"/>
      <c r="AY319" s="10"/>
      <c r="AZ319" s="3">
        <v>316</v>
      </c>
      <c r="BA319" s="45">
        <f>[4]节奏总纲!BA319</f>
        <v>45.779975068612529</v>
      </c>
      <c r="BB319" s="45">
        <f>[4]节奏总纲!BB319</f>
        <v>47.286546933283724</v>
      </c>
      <c r="BC319" s="45">
        <f>[4]节奏总纲!BC319</f>
        <v>49.236931062762913</v>
      </c>
      <c r="BD319" s="45">
        <f>[4]节奏总纲!BD319</f>
        <v>50</v>
      </c>
      <c r="BE319" s="45">
        <f>[4]节奏总纲!BE319</f>
        <v>50</v>
      </c>
    </row>
    <row r="320" spans="29:57" s="3" customFormat="1" x14ac:dyDescent="0.15">
      <c r="AC320" s="3">
        <v>317</v>
      </c>
      <c r="AD320" s="45">
        <f>[4]节奏总纲!AD320</f>
        <v>83.124973399384558</v>
      </c>
      <c r="AE320" s="45">
        <f>[4]节奏总纲!AE320</f>
        <v>85.575983561479205</v>
      </c>
      <c r="AF320" s="45">
        <f>[4]节奏总纲!AF320</f>
        <v>87.810283267617038</v>
      </c>
      <c r="AG320" s="45">
        <f>[4]节奏总纲!AG320</f>
        <v>88.965920082021583</v>
      </c>
      <c r="AH320" s="45">
        <f>[4]节奏总纲!AH320</f>
        <v>88.965920082021583</v>
      </c>
      <c r="AJ320" s="12"/>
      <c r="AR320" s="10"/>
      <c r="AY320" s="10"/>
      <c r="AZ320" s="3">
        <v>317</v>
      </c>
      <c r="BA320" s="45">
        <f>[4]节奏总纲!BA320</f>
        <v>45.802291951834633</v>
      </c>
      <c r="BB320" s="45">
        <f>[4]节奏总纲!BB320</f>
        <v>47.307334471606616</v>
      </c>
      <c r="BC320" s="45">
        <f>[4]节奏总纲!BC320</f>
        <v>49.257590841759445</v>
      </c>
      <c r="BD320" s="45">
        <f>[4]节奏总纲!BD320</f>
        <v>50</v>
      </c>
      <c r="BE320" s="45">
        <f>[4]节奏总纲!BE320</f>
        <v>50</v>
      </c>
    </row>
    <row r="321" spans="29:57" s="3" customFormat="1" x14ac:dyDescent="0.15">
      <c r="AC321" s="3">
        <v>318</v>
      </c>
      <c r="AD321" s="45">
        <f>[4]节奏总纲!AD321</f>
        <v>83.16918000181316</v>
      </c>
      <c r="AE321" s="45">
        <f>[4]节奏总纲!AE321</f>
        <v>85.625494370324759</v>
      </c>
      <c r="AF321" s="45">
        <f>[4]节奏总纲!AF321</f>
        <v>87.840335913912696</v>
      </c>
      <c r="AG321" s="45">
        <f>[4]节奏总纲!AG321</f>
        <v>88.980134040203851</v>
      </c>
      <c r="AH321" s="45">
        <f>[4]节奏总纲!AH321</f>
        <v>88.980134040203851</v>
      </c>
      <c r="AJ321" s="12"/>
      <c r="AR321" s="10"/>
      <c r="AY321" s="10"/>
      <c r="AZ321" s="3">
        <v>318</v>
      </c>
      <c r="BA321" s="45">
        <f>[4]节奏总纲!BA321</f>
        <v>45.824608835056736</v>
      </c>
      <c r="BB321" s="45">
        <f>[4]节奏总纲!BB321</f>
        <v>47.328122009929508</v>
      </c>
      <c r="BC321" s="45">
        <f>[4]节奏总纲!BC321</f>
        <v>49.278250620755983</v>
      </c>
      <c r="BD321" s="45">
        <f>[4]节奏总纲!BD321</f>
        <v>50</v>
      </c>
      <c r="BE321" s="45">
        <f>[4]节奏总纲!BE321</f>
        <v>50</v>
      </c>
    </row>
    <row r="322" spans="29:57" s="3" customFormat="1" x14ac:dyDescent="0.15">
      <c r="AC322" s="3">
        <v>319</v>
      </c>
      <c r="AD322" s="45">
        <f>[4]节奏总纲!AD322</f>
        <v>83.213386604241776</v>
      </c>
      <c r="AE322" s="45">
        <f>[4]节奏总纲!AE322</f>
        <v>85.675005179170327</v>
      </c>
      <c r="AF322" s="45">
        <f>[4]节奏总纲!AF322</f>
        <v>87.87038856020834</v>
      </c>
      <c r="AG322" s="45">
        <f>[4]节奏总纲!AG322</f>
        <v>88.994347998386104</v>
      </c>
      <c r="AH322" s="45">
        <f>[4]节奏总纲!AH322</f>
        <v>88.994347998386104</v>
      </c>
      <c r="AJ322" s="12"/>
      <c r="AR322" s="10"/>
      <c r="AY322" s="10"/>
      <c r="AZ322" s="3">
        <v>319</v>
      </c>
      <c r="BA322" s="45">
        <f>[4]节奏总纲!BA322</f>
        <v>45.84692571827884</v>
      </c>
      <c r="BB322" s="45">
        <f>[4]节奏总纲!BB322</f>
        <v>47.348909548252408</v>
      </c>
      <c r="BC322" s="45">
        <f>[4]节奏总纲!BC322</f>
        <v>49.298910399752522</v>
      </c>
      <c r="BD322" s="45">
        <f>[4]节奏总纲!BD322</f>
        <v>50</v>
      </c>
      <c r="BE322" s="45">
        <f>[4]节奏总纲!BE322</f>
        <v>50</v>
      </c>
    </row>
    <row r="323" spans="29:57" s="3" customFormat="1" x14ac:dyDescent="0.15">
      <c r="AC323" s="3">
        <v>320</v>
      </c>
      <c r="AD323" s="45">
        <f>[4]节奏总纲!AD323</f>
        <v>83.257593206670379</v>
      </c>
      <c r="AE323" s="45">
        <f>[4]节奏总纲!AE323</f>
        <v>85.724515988015881</v>
      </c>
      <c r="AF323" s="45">
        <f>[4]节奏总纲!AF323</f>
        <v>87.900441206503999</v>
      </c>
      <c r="AG323" s="45">
        <f>[4]节奏总纲!AG323</f>
        <v>89.008132082766181</v>
      </c>
      <c r="AH323" s="45">
        <f>[4]节奏总纲!AH323</f>
        <v>89.008132082766181</v>
      </c>
      <c r="AJ323" s="12"/>
      <c r="AR323" s="10"/>
      <c r="AY323" s="10"/>
      <c r="AZ323" s="3">
        <v>320</v>
      </c>
      <c r="BA323" s="45">
        <f>[4]节奏总纲!BA323</f>
        <v>45.869242601500943</v>
      </c>
      <c r="BB323" s="45">
        <f>[4]节奏总纲!BB323</f>
        <v>47.3696970865753</v>
      </c>
      <c r="BC323" s="45">
        <f>[4]节奏总纲!BC323</f>
        <v>49.319570178749061</v>
      </c>
      <c r="BD323" s="45">
        <f>[4]节奏总纲!BD323</f>
        <v>50</v>
      </c>
      <c r="BE323" s="45">
        <f>[4]节奏总纲!BE323</f>
        <v>50</v>
      </c>
    </row>
    <row r="324" spans="29:57" s="3" customFormat="1" x14ac:dyDescent="0.15">
      <c r="AC324" s="3">
        <v>321</v>
      </c>
      <c r="AD324" s="45">
        <f>[4]节奏总纲!AD324</f>
        <v>83.301799809098995</v>
      </c>
      <c r="AE324" s="45">
        <f>[4]节奏总纲!AE324</f>
        <v>85.774026796861449</v>
      </c>
      <c r="AF324" s="45">
        <f>[4]节奏总纲!AF324</f>
        <v>87.930493852799643</v>
      </c>
      <c r="AG324" s="45">
        <f>[4]节奏总纲!AG324</f>
        <v>89.021632394692602</v>
      </c>
      <c r="AH324" s="45">
        <f>[4]节奏总纲!AH324</f>
        <v>89.021632394692602</v>
      </c>
      <c r="AJ324" s="12"/>
      <c r="AR324" s="10"/>
      <c r="AY324" s="10"/>
      <c r="AZ324" s="3">
        <v>321</v>
      </c>
      <c r="BA324" s="45">
        <f>[4]节奏总纲!BA324</f>
        <v>45.891559484723047</v>
      </c>
      <c r="BB324" s="45">
        <f>[4]节奏总纲!BB324</f>
        <v>47.390484624898193</v>
      </c>
      <c r="BC324" s="45">
        <f>[4]节奏总纲!BC324</f>
        <v>49.340229957745592</v>
      </c>
      <c r="BD324" s="45">
        <f>[4]节奏总纲!BD324</f>
        <v>50</v>
      </c>
      <c r="BE324" s="45">
        <f>[4]节奏总纲!BE324</f>
        <v>50</v>
      </c>
    </row>
    <row r="325" spans="29:57" s="3" customFormat="1" x14ac:dyDescent="0.15">
      <c r="AC325" s="3">
        <v>322</v>
      </c>
      <c r="AD325" s="45">
        <f>[4]节奏总纲!AD325</f>
        <v>83.346006411527597</v>
      </c>
      <c r="AE325" s="45">
        <f>[4]节奏总纲!AE325</f>
        <v>85.823537605707003</v>
      </c>
      <c r="AF325" s="45">
        <f>[4]节奏总纲!AF325</f>
        <v>87.960546499095301</v>
      </c>
      <c r="AG325" s="45">
        <f>[4]节奏总纲!AG325</f>
        <v>89.035132706619024</v>
      </c>
      <c r="AH325" s="45">
        <f>[4]节奏总纲!AH325</f>
        <v>89.035132706619024</v>
      </c>
      <c r="AJ325" s="12"/>
      <c r="AR325" s="10"/>
      <c r="AY325" s="10"/>
      <c r="AZ325" s="3">
        <v>322</v>
      </c>
      <c r="BA325" s="45">
        <f>[4]节奏总纲!BA325</f>
        <v>45.91387636794515</v>
      </c>
      <c r="BB325" s="45">
        <f>[4]节奏总纲!BB325</f>
        <v>47.411272163221085</v>
      </c>
      <c r="BC325" s="45">
        <f>[4]节奏总纲!BC325</f>
        <v>49.360889736742131</v>
      </c>
      <c r="BD325" s="45">
        <f>[4]节奏总纲!BD325</f>
        <v>50</v>
      </c>
      <c r="BE325" s="45">
        <f>[4]节奏总纲!BE325</f>
        <v>50</v>
      </c>
    </row>
    <row r="326" spans="29:57" s="3" customFormat="1" x14ac:dyDescent="0.15">
      <c r="AC326" s="3">
        <v>323</v>
      </c>
      <c r="AD326" s="45">
        <f>[4]节奏总纲!AD326</f>
        <v>83.390213013956213</v>
      </c>
      <c r="AE326" s="45">
        <f>[4]节奏总纲!AE326</f>
        <v>85.873048414552557</v>
      </c>
      <c r="AF326" s="45">
        <f>[4]节奏总纲!AF326</f>
        <v>87.990599145390945</v>
      </c>
      <c r="AG326" s="45">
        <f>[4]节奏总纲!AG326</f>
        <v>89.048633018545431</v>
      </c>
      <c r="AH326" s="45">
        <f>[4]节奏总纲!AH326</f>
        <v>89.048633018545431</v>
      </c>
      <c r="AJ326" s="12"/>
      <c r="AR326" s="10"/>
      <c r="AY326" s="10"/>
      <c r="AZ326" s="3">
        <v>323</v>
      </c>
      <c r="BA326" s="45">
        <f>[4]节奏总纲!BA326</f>
        <v>45.936193251167253</v>
      </c>
      <c r="BB326" s="45">
        <f>[4]节奏总纲!BB326</f>
        <v>47.432059701543984</v>
      </c>
      <c r="BC326" s="45">
        <f>[4]节奏总纲!BC326</f>
        <v>49.381549515738669</v>
      </c>
      <c r="BD326" s="45">
        <f>[4]节奏总纲!BD326</f>
        <v>50</v>
      </c>
      <c r="BE326" s="45">
        <f>[4]节奏总纲!BE326</f>
        <v>50</v>
      </c>
    </row>
    <row r="327" spans="29:57" s="3" customFormat="1" x14ac:dyDescent="0.15">
      <c r="AC327" s="3">
        <v>324</v>
      </c>
      <c r="AD327" s="45">
        <f>[4]节奏总纲!AD327</f>
        <v>83.434419616384815</v>
      </c>
      <c r="AE327" s="45">
        <f>[4]节奏总纲!AE327</f>
        <v>85.922559223398125</v>
      </c>
      <c r="AF327" s="45">
        <f>[4]节奏总纲!AF327</f>
        <v>88.034088648922221</v>
      </c>
      <c r="AG327" s="45">
        <f>[4]节奏总纲!AG327</f>
        <v>89.062133330471852</v>
      </c>
      <c r="AH327" s="45">
        <f>[4]节奏总纲!AH327</f>
        <v>89.062133330471852</v>
      </c>
      <c r="AJ327" s="12"/>
      <c r="AR327" s="10"/>
      <c r="AY327" s="10"/>
      <c r="AZ327" s="3">
        <v>324</v>
      </c>
      <c r="BA327" s="45">
        <f>[4]节奏总纲!BA327</f>
        <v>45.958510134389357</v>
      </c>
      <c r="BB327" s="45">
        <f>[4]节奏总纲!BB327</f>
        <v>47.452847239866877</v>
      </c>
      <c r="BC327" s="45">
        <f>[4]节奏总纲!BC327</f>
        <v>49.402209294735208</v>
      </c>
      <c r="BD327" s="45">
        <f>[4]节奏总纲!BD327</f>
        <v>50</v>
      </c>
      <c r="BE327" s="45">
        <f>[4]节奏总纲!BE327</f>
        <v>50</v>
      </c>
    </row>
    <row r="328" spans="29:57" s="3" customFormat="1" x14ac:dyDescent="0.15">
      <c r="AC328" s="3">
        <v>325</v>
      </c>
      <c r="AD328" s="45">
        <f>[4]节奏总纲!AD328</f>
        <v>83.478626218813432</v>
      </c>
      <c r="AE328" s="45">
        <f>[4]节奏总纲!AE328</f>
        <v>85.972070032243678</v>
      </c>
      <c r="AF328" s="45">
        <f>[4]节奏总纲!AF328</f>
        <v>88.083694713340392</v>
      </c>
      <c r="AG328" s="45">
        <f>[4]节奏总纲!AG328</f>
        <v>89.075633642398273</v>
      </c>
      <c r="AH328" s="45">
        <f>[4]节奏总纲!AH328</f>
        <v>89.075633642398273</v>
      </c>
      <c r="AJ328" s="12"/>
      <c r="AR328" s="10"/>
      <c r="AY328" s="10"/>
      <c r="AZ328" s="3">
        <v>325</v>
      </c>
      <c r="BA328" s="45">
        <f>[4]节奏总纲!BA328</f>
        <v>45.98082701761146</v>
      </c>
      <c r="BB328" s="45">
        <f>[4]节奏总纲!BB328</f>
        <v>47.473634778189769</v>
      </c>
      <c r="BC328" s="45">
        <f>[4]节奏总纲!BC328</f>
        <v>49.422869073731739</v>
      </c>
      <c r="BD328" s="45">
        <f>[4]节奏总纲!BD328</f>
        <v>50</v>
      </c>
      <c r="BE328" s="45">
        <f>[4]节奏总纲!BE328</f>
        <v>50</v>
      </c>
    </row>
    <row r="329" spans="29:57" s="3" customFormat="1" x14ac:dyDescent="0.15">
      <c r="AC329" s="3">
        <v>326</v>
      </c>
      <c r="AD329" s="45">
        <f>[4]节奏总纲!AD329</f>
        <v>83.522832821242034</v>
      </c>
      <c r="AE329" s="45">
        <f>[4]节奏总纲!AE329</f>
        <v>86.018605751686025</v>
      </c>
      <c r="AF329" s="45">
        <f>[4]节奏总纲!AF329</f>
        <v>88.133300777758564</v>
      </c>
      <c r="AG329" s="45">
        <f>[4]节奏总纲!AG329</f>
        <v>89.08913395432468</v>
      </c>
      <c r="AH329" s="45">
        <f>[4]节奏总纲!AH329</f>
        <v>89.08913395432468</v>
      </c>
      <c r="AJ329" s="12"/>
      <c r="AR329" s="10"/>
      <c r="AY329" s="10"/>
      <c r="AZ329" s="3">
        <v>326</v>
      </c>
      <c r="BA329" s="45">
        <f>[4]节奏总纲!BA329</f>
        <v>46.002713830586146</v>
      </c>
      <c r="BB329" s="45">
        <f>[4]节奏总纲!BB329</f>
        <v>47.494422316512662</v>
      </c>
      <c r="BC329" s="45">
        <f>[4]节奏总纲!BC329</f>
        <v>49.443528852728278</v>
      </c>
      <c r="BD329" s="45">
        <f>[4]节奏总纲!BD329</f>
        <v>50</v>
      </c>
      <c r="BE329" s="45">
        <f>[4]节奏总纲!BE329</f>
        <v>50</v>
      </c>
    </row>
    <row r="330" spans="29:57" s="3" customFormat="1" x14ac:dyDescent="0.15">
      <c r="AC330" s="3">
        <v>327</v>
      </c>
      <c r="AD330" s="45">
        <f>[4]节奏总纲!AD330</f>
        <v>83.56703942367065</v>
      </c>
      <c r="AE330" s="45">
        <f>[4]节奏总纲!AE330</f>
        <v>86.061291104464672</v>
      </c>
      <c r="AF330" s="45">
        <f>[4]节奏总纲!AF330</f>
        <v>88.182906842176735</v>
      </c>
      <c r="AG330" s="45">
        <f>[4]节奏总纲!AG330</f>
        <v>89.102634266251101</v>
      </c>
      <c r="AH330" s="45">
        <f>[4]节奏总纲!AH330</f>
        <v>89.102634266251101</v>
      </c>
      <c r="AJ330" s="12"/>
      <c r="AR330" s="10"/>
      <c r="AY330" s="10"/>
      <c r="AZ330" s="3">
        <v>327</v>
      </c>
      <c r="BA330" s="45">
        <f>[4]节奏总纲!BA330</f>
        <v>46.021977873404879</v>
      </c>
      <c r="BB330" s="45">
        <f>[4]节奏总纲!BB330</f>
        <v>47.515209854835554</v>
      </c>
      <c r="BC330" s="45">
        <f>[4]节奏总纲!BC330</f>
        <v>49.464188631724817</v>
      </c>
      <c r="BD330" s="45">
        <f>[4]节奏总纲!BD330</f>
        <v>50</v>
      </c>
      <c r="BE330" s="45">
        <f>[4]节奏总纲!BE330</f>
        <v>50</v>
      </c>
    </row>
    <row r="331" spans="29:57" s="3" customFormat="1" x14ac:dyDescent="0.15">
      <c r="AC331" s="3">
        <v>328</v>
      </c>
      <c r="AD331" s="45">
        <f>[4]节奏总纲!AD331</f>
        <v>83.611246026099252</v>
      </c>
      <c r="AE331" s="45">
        <f>[4]节奏总纲!AE331</f>
        <v>86.103976457243334</v>
      </c>
      <c r="AF331" s="45">
        <f>[4]节奏总纲!AF331</f>
        <v>88.232512906594906</v>
      </c>
      <c r="AG331" s="45">
        <f>[4]节奏总纲!AG331</f>
        <v>89.116134578177522</v>
      </c>
      <c r="AH331" s="45">
        <f>[4]节奏总纲!AH331</f>
        <v>89.116134578177522</v>
      </c>
      <c r="AJ331" s="12"/>
      <c r="AR331" s="10"/>
      <c r="AY331" s="10"/>
      <c r="AZ331" s="3">
        <v>328</v>
      </c>
      <c r="BA331" s="45">
        <f>[4]节奏总纲!BA331</f>
        <v>46.041241916223605</v>
      </c>
      <c r="BB331" s="45">
        <f>[4]节奏总纲!BB331</f>
        <v>47.535997393158453</v>
      </c>
      <c r="BC331" s="45">
        <f>[4]节奏总纲!BC331</f>
        <v>49.484848410721355</v>
      </c>
      <c r="BD331" s="45">
        <f>[4]节奏总纲!BD331</f>
        <v>50</v>
      </c>
      <c r="BE331" s="45">
        <f>[4]节奏总纲!BE331</f>
        <v>50</v>
      </c>
    </row>
    <row r="332" spans="29:57" s="3" customFormat="1" x14ac:dyDescent="0.15">
      <c r="AC332" s="3">
        <v>329</v>
      </c>
      <c r="AD332" s="45">
        <f>[4]节奏总纲!AD332</f>
        <v>83.655452628527868</v>
      </c>
      <c r="AE332" s="45">
        <f>[4]节奏总纲!AE332</f>
        <v>86.146661810021982</v>
      </c>
      <c r="AF332" s="45">
        <f>[4]节奏总纲!AF332</f>
        <v>88.282118971013091</v>
      </c>
      <c r="AG332" s="45">
        <f>[4]节奏总纲!AG332</f>
        <v>89.129634890103929</v>
      </c>
      <c r="AH332" s="45">
        <f>[4]节奏总纲!AH332</f>
        <v>89.129634890103929</v>
      </c>
      <c r="AJ332" s="12"/>
      <c r="AR332" s="10"/>
      <c r="AY332" s="10"/>
      <c r="AZ332" s="3">
        <v>329</v>
      </c>
      <c r="BA332" s="45">
        <f>[4]节奏总纲!BA332</f>
        <v>46.060505959042331</v>
      </c>
      <c r="BB332" s="45">
        <f>[4]节奏总纲!BB332</f>
        <v>47.556784931481346</v>
      </c>
      <c r="BC332" s="45">
        <f>[4]节奏总纲!BC332</f>
        <v>49.505508189717887</v>
      </c>
      <c r="BD332" s="45">
        <f>[4]节奏总纲!BD332</f>
        <v>50</v>
      </c>
      <c r="BE332" s="45">
        <f>[4]节奏总纲!BE332</f>
        <v>50</v>
      </c>
    </row>
    <row r="333" spans="29:57" s="3" customFormat="1" x14ac:dyDescent="0.15">
      <c r="AC333" s="3">
        <v>330</v>
      </c>
      <c r="AD333" s="45">
        <f>[4]节奏总纲!AD333</f>
        <v>83.69965923095647</v>
      </c>
      <c r="AE333" s="45">
        <f>[4]节奏总纲!AE333</f>
        <v>86.189347162800644</v>
      </c>
      <c r="AF333" s="45">
        <f>[4]节奏总纲!AF333</f>
        <v>88.331725035431262</v>
      </c>
      <c r="AG333" s="45">
        <f>[4]节奏总纲!AG333</f>
        <v>89.143135202030351</v>
      </c>
      <c r="AH333" s="45">
        <f>[4]节奏总纲!AH333</f>
        <v>89.143135202030351</v>
      </c>
      <c r="AJ333" s="12"/>
      <c r="AR333" s="10"/>
      <c r="AY333" s="10"/>
      <c r="AZ333" s="3">
        <v>330</v>
      </c>
      <c r="BA333" s="45">
        <f>[4]节奏总纲!BA333</f>
        <v>46.079770001861057</v>
      </c>
      <c r="BB333" s="45">
        <f>[4]节奏总纲!BB333</f>
        <v>47.577572469804238</v>
      </c>
      <c r="BC333" s="45">
        <f>[4]节奏总纲!BC333</f>
        <v>49.526167968714425</v>
      </c>
      <c r="BD333" s="45">
        <f>[4]节奏总纲!BD333</f>
        <v>50</v>
      </c>
      <c r="BE333" s="45">
        <f>[4]节奏总纲!BE333</f>
        <v>50</v>
      </c>
    </row>
    <row r="334" spans="29:57" s="3" customFormat="1" x14ac:dyDescent="0.15">
      <c r="AC334" s="3">
        <v>331</v>
      </c>
      <c r="AD334" s="45">
        <f>[4]节奏总纲!AD334</f>
        <v>83.743865833385087</v>
      </c>
      <c r="AE334" s="45">
        <f>[4]节奏总纲!AE334</f>
        <v>86.232032515579291</v>
      </c>
      <c r="AF334" s="45">
        <f>[4]节奏总纲!AF334</f>
        <v>88.381331099849433</v>
      </c>
      <c r="AG334" s="45">
        <f>[4]节奏总纲!AG334</f>
        <v>89.156635513956772</v>
      </c>
      <c r="AH334" s="45">
        <f>[4]节奏总纲!AH334</f>
        <v>89.156635513956772</v>
      </c>
      <c r="AJ334" s="12"/>
      <c r="AR334" s="10"/>
      <c r="AY334" s="10"/>
      <c r="AZ334" s="3">
        <v>331</v>
      </c>
      <c r="BA334" s="45">
        <f>[4]节奏总纲!BA334</f>
        <v>46.099034044679783</v>
      </c>
      <c r="BB334" s="45">
        <f>[4]节奏总纲!BB334</f>
        <v>47.598360008127131</v>
      </c>
      <c r="BC334" s="45">
        <f>[4]节奏总纲!BC334</f>
        <v>49.546827747710964</v>
      </c>
      <c r="BD334" s="45">
        <f>[4]节奏总纲!BD334</f>
        <v>50</v>
      </c>
      <c r="BE334" s="45">
        <f>[4]节奏总纲!BE334</f>
        <v>50</v>
      </c>
    </row>
    <row r="335" spans="29:57" s="3" customFormat="1" x14ac:dyDescent="0.15">
      <c r="AC335" s="3">
        <v>332</v>
      </c>
      <c r="AD335" s="45">
        <f>[4]节奏总纲!AD335</f>
        <v>83.788072435813689</v>
      </c>
      <c r="AE335" s="45">
        <f>[4]节奏总纲!AE335</f>
        <v>86.274717868357953</v>
      </c>
      <c r="AF335" s="45">
        <f>[4]节奏总纲!AF335</f>
        <v>88.430937164267604</v>
      </c>
      <c r="AG335" s="45">
        <f>[4]节奏总纲!AG335</f>
        <v>89.170135825883179</v>
      </c>
      <c r="AH335" s="45">
        <f>[4]节奏总纲!AH335</f>
        <v>89.170135825883179</v>
      </c>
      <c r="AJ335" s="12"/>
      <c r="AR335" s="10"/>
      <c r="AY335" s="10"/>
      <c r="AZ335" s="3">
        <v>332</v>
      </c>
      <c r="BA335" s="45">
        <f>[4]节奏总纲!BA335</f>
        <v>46.118298087498509</v>
      </c>
      <c r="BB335" s="45">
        <f>[4]节奏总纲!BB335</f>
        <v>47.619147546450023</v>
      </c>
      <c r="BC335" s="45">
        <f>[4]节奏总纲!BC335</f>
        <v>49.567487526707502</v>
      </c>
      <c r="BD335" s="45">
        <f>[4]节奏总纲!BD335</f>
        <v>50</v>
      </c>
      <c r="BE335" s="45">
        <f>[4]节奏总纲!BE335</f>
        <v>50</v>
      </c>
    </row>
    <row r="336" spans="29:57" s="3" customFormat="1" x14ac:dyDescent="0.15">
      <c r="AC336" s="3">
        <v>333</v>
      </c>
      <c r="AD336" s="45">
        <f>[4]节奏总纲!AD336</f>
        <v>83.832279038242305</v>
      </c>
      <c r="AE336" s="45">
        <f>[4]节奏总纲!AE336</f>
        <v>86.317403221136601</v>
      </c>
      <c r="AF336" s="45">
        <f>[4]节奏总纲!AF336</f>
        <v>88.480543228685775</v>
      </c>
      <c r="AG336" s="45">
        <f>[4]节奏总纲!AG336</f>
        <v>89.1836361378096</v>
      </c>
      <c r="AH336" s="45">
        <f>[4]节奏总纲!AH336</f>
        <v>89.1836361378096</v>
      </c>
      <c r="AJ336" s="12"/>
      <c r="AR336" s="10"/>
      <c r="AY336" s="10"/>
      <c r="AZ336" s="3">
        <v>333</v>
      </c>
      <c r="BA336" s="45">
        <f>[4]节奏总纲!BA336</f>
        <v>46.137562130317242</v>
      </c>
      <c r="BB336" s="45">
        <f>[4]节奏总纲!BB336</f>
        <v>47.639935084772922</v>
      </c>
      <c r="BC336" s="45">
        <f>[4]节奏总纲!BC336</f>
        <v>49.588147305704041</v>
      </c>
      <c r="BD336" s="45">
        <f>[4]节奏总纲!BD336</f>
        <v>50</v>
      </c>
      <c r="BE336" s="45">
        <f>[4]节奏总纲!BE336</f>
        <v>50</v>
      </c>
    </row>
    <row r="337" spans="29:57" s="3" customFormat="1" x14ac:dyDescent="0.15">
      <c r="AC337" s="3">
        <v>334</v>
      </c>
      <c r="AD337" s="45">
        <f>[4]节奏总纲!AD337</f>
        <v>83.876485640670907</v>
      </c>
      <c r="AE337" s="45">
        <f>[4]节奏总纲!AE337</f>
        <v>86.360088573915263</v>
      </c>
      <c r="AF337" s="45">
        <f>[4]节奏总纲!AF337</f>
        <v>88.53014929310396</v>
      </c>
      <c r="AG337" s="45">
        <f>[4]节奏总纲!AG337</f>
        <v>89.197136449736021</v>
      </c>
      <c r="AH337" s="45">
        <f>[4]节奏总纲!AH337</f>
        <v>89.197136449736021</v>
      </c>
      <c r="AJ337" s="12"/>
      <c r="AR337" s="10"/>
      <c r="AY337" s="10"/>
      <c r="AZ337" s="3">
        <v>334</v>
      </c>
      <c r="BA337" s="45">
        <f>[4]节奏总纲!BA337</f>
        <v>46.156826173135968</v>
      </c>
      <c r="BB337" s="45">
        <f>[4]节奏总纲!BB337</f>
        <v>47.660722623095815</v>
      </c>
      <c r="BC337" s="45">
        <f>[4]节奏总纲!BC337</f>
        <v>49.608807084700572</v>
      </c>
      <c r="BD337" s="45">
        <f>[4]节奏总纲!BD337</f>
        <v>50</v>
      </c>
      <c r="BE337" s="45">
        <f>[4]节奏总纲!BE337</f>
        <v>50</v>
      </c>
    </row>
    <row r="338" spans="29:57" s="3" customFormat="1" x14ac:dyDescent="0.15">
      <c r="AC338" s="3">
        <v>335</v>
      </c>
      <c r="AD338" s="45">
        <f>[4]节奏总纲!AD338</f>
        <v>83.920692243099523</v>
      </c>
      <c r="AE338" s="45">
        <f>[4]节奏总纲!AE338</f>
        <v>86.402773926693925</v>
      </c>
      <c r="AF338" s="45">
        <f>[4]节奏总纲!AF338</f>
        <v>88.579755357522131</v>
      </c>
      <c r="AG338" s="45">
        <f>[4]节奏总纲!AG338</f>
        <v>89.210636761662428</v>
      </c>
      <c r="AH338" s="45">
        <f>[4]节奏总纲!AH338</f>
        <v>89.210636761662428</v>
      </c>
      <c r="AJ338" s="12"/>
      <c r="AR338" s="10"/>
      <c r="AY338" s="10"/>
      <c r="AZ338" s="3">
        <v>335</v>
      </c>
      <c r="BA338" s="45">
        <f>[4]节奏总纲!BA338</f>
        <v>46.176090215954694</v>
      </c>
      <c r="BB338" s="45">
        <f>[4]节奏总纲!BB338</f>
        <v>47.681510161418707</v>
      </c>
      <c r="BC338" s="45">
        <f>[4]节奏总纲!BC338</f>
        <v>49.629466863697111</v>
      </c>
      <c r="BD338" s="45">
        <f>[4]节奏总纲!BD338</f>
        <v>50</v>
      </c>
      <c r="BE338" s="45">
        <f>[4]节奏总纲!BE338</f>
        <v>50</v>
      </c>
    </row>
    <row r="339" spans="29:57" s="3" customFormat="1" x14ac:dyDescent="0.15">
      <c r="AC339" s="3">
        <v>336</v>
      </c>
      <c r="AD339" s="45">
        <f>[4]节奏总纲!AD339</f>
        <v>83.964898845528126</v>
      </c>
      <c r="AE339" s="45">
        <f>[4]节奏总纲!AE339</f>
        <v>86.445459279472573</v>
      </c>
      <c r="AF339" s="45">
        <f>[4]节奏总纲!AF339</f>
        <v>88.629361421940303</v>
      </c>
      <c r="AG339" s="45">
        <f>[4]节奏总纲!AG339</f>
        <v>89.224137073588849</v>
      </c>
      <c r="AH339" s="45">
        <f>[4]节奏总纲!AH339</f>
        <v>89.224137073588849</v>
      </c>
      <c r="AJ339" s="12"/>
      <c r="AR339" s="10"/>
      <c r="AY339" s="10"/>
      <c r="AZ339" s="3">
        <v>336</v>
      </c>
      <c r="BA339" s="45">
        <f>[4]节奏总纲!BA339</f>
        <v>46.19535425877342</v>
      </c>
      <c r="BB339" s="45">
        <f>[4]节奏总纲!BB339</f>
        <v>47.7022976997416</v>
      </c>
      <c r="BC339" s="45">
        <f>[4]节奏总纲!BC339</f>
        <v>49.65012664269365</v>
      </c>
      <c r="BD339" s="45">
        <f>[4]节奏总纲!BD339</f>
        <v>50</v>
      </c>
      <c r="BE339" s="45">
        <f>[4]节奏总纲!BE339</f>
        <v>50</v>
      </c>
    </row>
    <row r="340" spans="29:57" s="3" customFormat="1" x14ac:dyDescent="0.15">
      <c r="AC340" s="3">
        <v>337</v>
      </c>
      <c r="AD340" s="45">
        <f>[4]节奏总纲!AD340</f>
        <v>84.008495683346354</v>
      </c>
      <c r="AE340" s="45">
        <f>[4]节奏总纲!AE340</f>
        <v>86.488144632251235</v>
      </c>
      <c r="AF340" s="45">
        <f>[4]节奏总纲!AF340</f>
        <v>88.678967486358474</v>
      </c>
      <c r="AG340" s="45">
        <f>[4]节奏总纲!AG340</f>
        <v>89.237637385515271</v>
      </c>
      <c r="AH340" s="45">
        <f>[4]节奏总纲!AH340</f>
        <v>89.237637385515271</v>
      </c>
      <c r="AJ340" s="12"/>
      <c r="AR340" s="10"/>
      <c r="AY340" s="10"/>
      <c r="AZ340" s="3">
        <v>337</v>
      </c>
      <c r="BA340" s="45">
        <f>[4]节奏总纲!BA340</f>
        <v>46.214618301592147</v>
      </c>
      <c r="BB340" s="45">
        <f>[4]节奏总纲!BB340</f>
        <v>47.723085238064499</v>
      </c>
      <c r="BC340" s="45">
        <f>[4]节奏总纲!BC340</f>
        <v>49.670786421690188</v>
      </c>
      <c r="BD340" s="45">
        <f>[4]节奏总纲!BD340</f>
        <v>50</v>
      </c>
      <c r="BE340" s="45">
        <f>[4]节奏总纲!BE340</f>
        <v>50</v>
      </c>
    </row>
    <row r="341" spans="29:57" s="3" customFormat="1" x14ac:dyDescent="0.15">
      <c r="AC341" s="3">
        <v>338</v>
      </c>
      <c r="AD341" s="45">
        <f>[4]节奏总纲!AD341</f>
        <v>84.049741901856009</v>
      </c>
      <c r="AE341" s="45">
        <f>[4]节奏总纲!AE341</f>
        <v>86.530829985029882</v>
      </c>
      <c r="AF341" s="45">
        <f>[4]节奏总纲!AF341</f>
        <v>88.728573550776645</v>
      </c>
      <c r="AG341" s="45">
        <f>[4]节奏总纲!AG341</f>
        <v>89.251137697441678</v>
      </c>
      <c r="AH341" s="45">
        <f>[4]节奏总纲!AH341</f>
        <v>89.251137697441678</v>
      </c>
      <c r="AJ341" s="12"/>
      <c r="AR341" s="10"/>
      <c r="AY341" s="10"/>
      <c r="AZ341" s="3">
        <v>338</v>
      </c>
      <c r="BA341" s="45">
        <f>[4]节奏总纲!BA341</f>
        <v>46.23388234441088</v>
      </c>
      <c r="BB341" s="45">
        <f>[4]节奏总纲!BB341</f>
        <v>47.743872776387391</v>
      </c>
      <c r="BC341" s="45">
        <f>[4]节奏总纲!BC341</f>
        <v>49.69144620068672</v>
      </c>
      <c r="BD341" s="45">
        <f>[4]节奏总纲!BD341</f>
        <v>50</v>
      </c>
      <c r="BE341" s="45">
        <f>[4]节奏总纲!BE341</f>
        <v>50</v>
      </c>
    </row>
    <row r="342" spans="29:57" s="3" customFormat="1" x14ac:dyDescent="0.15">
      <c r="AC342" s="3">
        <v>339</v>
      </c>
      <c r="AD342" s="45">
        <f>[4]节奏总纲!AD342</f>
        <v>84.090988120365651</v>
      </c>
      <c r="AE342" s="45">
        <f>[4]节奏总纲!AE342</f>
        <v>86.573515337808544</v>
      </c>
      <c r="AF342" s="45">
        <f>[4]节奏总纲!AF342</f>
        <v>88.77817961519483</v>
      </c>
      <c r="AG342" s="45">
        <f>[4]节奏总纲!AG342</f>
        <v>89.264638009368099</v>
      </c>
      <c r="AH342" s="45">
        <f>[4]节奏总纲!AH342</f>
        <v>89.264638009368099</v>
      </c>
      <c r="AJ342" s="12"/>
      <c r="AR342" s="10"/>
      <c r="AY342" s="10"/>
      <c r="AZ342" s="3">
        <v>339</v>
      </c>
      <c r="BA342" s="45">
        <f>[4]节奏总纲!BA342</f>
        <v>46.253146387229606</v>
      </c>
      <c r="BB342" s="45">
        <f>[4]节奏总纲!BB342</f>
        <v>47.764660314710284</v>
      </c>
      <c r="BC342" s="45">
        <f>[4]节奏总纲!BC342</f>
        <v>49.712105979683258</v>
      </c>
      <c r="BD342" s="45">
        <f>[4]节奏总纲!BD342</f>
        <v>50</v>
      </c>
      <c r="BE342" s="45">
        <f>[4]节奏总纲!BE342</f>
        <v>50</v>
      </c>
    </row>
    <row r="343" spans="29:57" s="3" customFormat="1" x14ac:dyDescent="0.15">
      <c r="AC343" s="3">
        <v>340</v>
      </c>
      <c r="AD343" s="45">
        <f>[4]节奏总纲!AD343</f>
        <v>84.132234338875293</v>
      </c>
      <c r="AE343" s="45">
        <f>[4]节奏总纲!AE343</f>
        <v>86.616200690587192</v>
      </c>
      <c r="AF343" s="45">
        <f>[4]节奏总纲!AF343</f>
        <v>88.827785679613001</v>
      </c>
      <c r="AG343" s="45">
        <f>[4]节奏总纲!AG343</f>
        <v>89.27813832129452</v>
      </c>
      <c r="AH343" s="45">
        <f>[4]节奏总纲!AH343</f>
        <v>89.27813832129452</v>
      </c>
      <c r="AJ343" s="12"/>
      <c r="AR343" s="10"/>
      <c r="AY343" s="10"/>
      <c r="AZ343" s="3">
        <v>340</v>
      </c>
      <c r="BA343" s="45">
        <f>[4]节奏总纲!BA343</f>
        <v>46.272410430048332</v>
      </c>
      <c r="BB343" s="45">
        <f>[4]节奏总纲!BB343</f>
        <v>47.785447853033176</v>
      </c>
      <c r="BC343" s="45">
        <f>[4]节奏总纲!BC343</f>
        <v>49.732765758679797</v>
      </c>
      <c r="BD343" s="45">
        <f>[4]节奏总纲!BD343</f>
        <v>50</v>
      </c>
      <c r="BE343" s="45">
        <f>[4]节奏总纲!BE343</f>
        <v>50</v>
      </c>
    </row>
    <row r="344" spans="29:57" s="3" customFormat="1" x14ac:dyDescent="0.15">
      <c r="AC344" s="3">
        <v>341</v>
      </c>
      <c r="AD344" s="45">
        <f>[4]节奏总纲!AD344</f>
        <v>84.173480557384934</v>
      </c>
      <c r="AE344" s="45">
        <f>[4]节奏总纲!AE344</f>
        <v>86.658886043365854</v>
      </c>
      <c r="AF344" s="45">
        <f>[4]节奏总纲!AF344</f>
        <v>88.877391744031172</v>
      </c>
      <c r="AG344" s="45">
        <f>[4]节奏总纲!AG344</f>
        <v>89.291638633220927</v>
      </c>
      <c r="AH344" s="45">
        <f>[4]节奏总纲!AH344</f>
        <v>89.291638633220927</v>
      </c>
      <c r="AJ344" s="12"/>
      <c r="AR344" s="10"/>
      <c r="AY344" s="10"/>
      <c r="AZ344" s="3">
        <v>341</v>
      </c>
      <c r="BA344" s="45">
        <f>[4]节奏总纲!BA344</f>
        <v>46.291674472867058</v>
      </c>
      <c r="BB344" s="45">
        <f>[4]节奏总纲!BB344</f>
        <v>47.806235391356068</v>
      </c>
      <c r="BC344" s="45">
        <f>[4]节奏总纲!BC344</f>
        <v>49.753425537676335</v>
      </c>
      <c r="BD344" s="45">
        <f>[4]节奏总纲!BD344</f>
        <v>50</v>
      </c>
      <c r="BE344" s="45">
        <f>[4]节奏总纲!BE344</f>
        <v>50</v>
      </c>
    </row>
    <row r="345" spans="29:57" s="3" customFormat="1" x14ac:dyDescent="0.15">
      <c r="AC345" s="3">
        <v>342</v>
      </c>
      <c r="AD345" s="45">
        <f>[4]节奏总纲!AD345</f>
        <v>84.214726775894576</v>
      </c>
      <c r="AE345" s="45">
        <f>[4]节奏总纲!AE345</f>
        <v>86.701571396144516</v>
      </c>
      <c r="AF345" s="45">
        <f>[4]节奏总纲!AF345</f>
        <v>88.926997808449343</v>
      </c>
      <c r="AG345" s="45">
        <f>[4]节奏总纲!AG345</f>
        <v>89.305138945147348</v>
      </c>
      <c r="AH345" s="45">
        <f>[4]节奏总纲!AH345</f>
        <v>89.305138945147348</v>
      </c>
      <c r="AJ345" s="12"/>
      <c r="AR345" s="10"/>
      <c r="AY345" s="10"/>
      <c r="AZ345" s="3">
        <v>342</v>
      </c>
      <c r="BA345" s="45">
        <f>[4]节奏总纲!BA345</f>
        <v>46.310938515685784</v>
      </c>
      <c r="BB345" s="45">
        <f>[4]节奏总纲!BB345</f>
        <v>47.827022929678968</v>
      </c>
      <c r="BC345" s="45">
        <f>[4]节奏总纲!BC345</f>
        <v>49.774085316672867</v>
      </c>
      <c r="BD345" s="45">
        <f>[4]节奏总纲!BD345</f>
        <v>50</v>
      </c>
      <c r="BE345" s="45">
        <f>[4]节奏总纲!BE345</f>
        <v>50</v>
      </c>
    </row>
    <row r="346" spans="29:57" s="3" customFormat="1" x14ac:dyDescent="0.15">
      <c r="AC346" s="3">
        <v>343</v>
      </c>
      <c r="AD346" s="45">
        <f>[4]节奏总纲!AD346</f>
        <v>84.255972994404218</v>
      </c>
      <c r="AE346" s="45">
        <f>[4]节奏总纲!AE346</f>
        <v>86.744256748923164</v>
      </c>
      <c r="AF346" s="45">
        <f>[4]节奏总纲!AF346</f>
        <v>88.976603872867514</v>
      </c>
      <c r="AG346" s="45">
        <f>[4]节奏总纲!AG346</f>
        <v>89.318639257073769</v>
      </c>
      <c r="AH346" s="45">
        <f>[4]节奏总纲!AH346</f>
        <v>89.318639257073769</v>
      </c>
      <c r="AJ346" s="12"/>
      <c r="AR346" s="10"/>
      <c r="AY346" s="10"/>
      <c r="AZ346" s="3">
        <v>343</v>
      </c>
      <c r="BA346" s="45">
        <f>[4]节奏总纲!BA346</f>
        <v>46.330202558504517</v>
      </c>
      <c r="BB346" s="45">
        <f>[4]节奏总纲!BB346</f>
        <v>47.84781046800186</v>
      </c>
      <c r="BC346" s="45">
        <f>[4]节奏总纲!BC346</f>
        <v>49.794745095669406</v>
      </c>
      <c r="BD346" s="45">
        <f>[4]节奏总纲!BD346</f>
        <v>50</v>
      </c>
      <c r="BE346" s="45">
        <f>[4]节奏总纲!BE346</f>
        <v>50</v>
      </c>
    </row>
    <row r="347" spans="29:57" s="3" customFormat="1" x14ac:dyDescent="0.15">
      <c r="AC347" s="3">
        <v>344</v>
      </c>
      <c r="AD347" s="45">
        <f>[4]节奏总纲!AD347</f>
        <v>84.297219212913859</v>
      </c>
      <c r="AE347" s="45">
        <f>[4]节奏总纲!AE347</f>
        <v>86.786942101701825</v>
      </c>
      <c r="AF347" s="45">
        <f>[4]节奏总纲!AF347</f>
        <v>89.010567577368846</v>
      </c>
      <c r="AG347" s="45">
        <f>[4]节奏总纲!AG347</f>
        <v>89.332139569000176</v>
      </c>
      <c r="AH347" s="45">
        <f>[4]节奏总纲!AH347</f>
        <v>89.332139569000176</v>
      </c>
      <c r="AJ347" s="12"/>
      <c r="AR347" s="10"/>
      <c r="AY347" s="10"/>
      <c r="AZ347" s="3">
        <v>344</v>
      </c>
      <c r="BA347" s="45">
        <f>[4]节奏总纲!BA347</f>
        <v>46.349466601323243</v>
      </c>
      <c r="BB347" s="45">
        <f>[4]节奏总纲!BB347</f>
        <v>47.868598006324753</v>
      </c>
      <c r="BC347" s="45">
        <f>[4]节奏总纲!BC347</f>
        <v>49.815404874665944</v>
      </c>
      <c r="BD347" s="45">
        <f>[4]节奏总纲!BD347</f>
        <v>50</v>
      </c>
      <c r="BE347" s="45">
        <f>[4]节奏总纲!BE347</f>
        <v>50</v>
      </c>
    </row>
    <row r="348" spans="29:57" s="3" customFormat="1" x14ac:dyDescent="0.15">
      <c r="AC348" s="3">
        <v>345</v>
      </c>
      <c r="AD348" s="45">
        <f>[4]节奏总纲!AD348</f>
        <v>84.338465431423501</v>
      </c>
      <c r="AE348" s="45">
        <f>[4]节奏总纲!AE348</f>
        <v>86.829627454480473</v>
      </c>
      <c r="AF348" s="45">
        <f>[4]节奏总纲!AF348</f>
        <v>89.030568232768715</v>
      </c>
      <c r="AG348" s="45">
        <f>[4]节奏总纲!AG348</f>
        <v>89.345639880926598</v>
      </c>
      <c r="AH348" s="45">
        <f>[4]节奏总纲!AH348</f>
        <v>89.345639880926598</v>
      </c>
      <c r="AJ348" s="12"/>
      <c r="AR348" s="10"/>
      <c r="AY348" s="10"/>
      <c r="AZ348" s="3">
        <v>345</v>
      </c>
      <c r="BA348" s="45">
        <f>[4]节奏总纲!BA348</f>
        <v>46.368730644141969</v>
      </c>
      <c r="BB348" s="45">
        <f>[4]节奏总纲!BB348</f>
        <v>47.889385544647645</v>
      </c>
      <c r="BC348" s="45">
        <f>[4]节奏总纲!BC348</f>
        <v>49.836064653662483</v>
      </c>
      <c r="BD348" s="45">
        <f>[4]节奏总纲!BD348</f>
        <v>50</v>
      </c>
      <c r="BE348" s="45">
        <f>[4]节奏总纲!BE348</f>
        <v>50</v>
      </c>
    </row>
    <row r="349" spans="29:57" s="3" customFormat="1" x14ac:dyDescent="0.15">
      <c r="AC349" s="3">
        <v>346</v>
      </c>
      <c r="AD349" s="45">
        <f>[4]节奏总纲!AD349</f>
        <v>84.379711649933142</v>
      </c>
      <c r="AE349" s="45">
        <f>[4]节奏总纲!AE349</f>
        <v>86.872312807259135</v>
      </c>
      <c r="AF349" s="45">
        <f>[4]节奏总纲!AF349</f>
        <v>89.05056888816857</v>
      </c>
      <c r="AG349" s="45">
        <f>[4]节奏总纲!AG349</f>
        <v>89.359140192853019</v>
      </c>
      <c r="AH349" s="45">
        <f>[4]节奏总纲!AH349</f>
        <v>89.359140192853019</v>
      </c>
      <c r="AJ349" s="12"/>
      <c r="AR349" s="10"/>
      <c r="AY349" s="10"/>
      <c r="AZ349" s="3">
        <v>346</v>
      </c>
      <c r="BA349" s="45">
        <f>[4]节奏总纲!BA349</f>
        <v>46.387994686960695</v>
      </c>
      <c r="BB349" s="45">
        <f>[4]节奏总纲!BB349</f>
        <v>47.910173082970537</v>
      </c>
      <c r="BC349" s="45">
        <f>[4]节奏总纲!BC349</f>
        <v>49.856724432659014</v>
      </c>
      <c r="BD349" s="45">
        <f>[4]节奏总纲!BD349</f>
        <v>50</v>
      </c>
      <c r="BE349" s="45">
        <f>[4]节奏总纲!BE349</f>
        <v>50</v>
      </c>
    </row>
    <row r="350" spans="29:57" s="3" customFormat="1" x14ac:dyDescent="0.15">
      <c r="AC350" s="3">
        <v>347</v>
      </c>
      <c r="AD350" s="45">
        <f>[4]节奏总纲!AD350</f>
        <v>84.420957868442784</v>
      </c>
      <c r="AE350" s="45">
        <f>[4]节奏总纲!AE350</f>
        <v>86.914998160037783</v>
      </c>
      <c r="AF350" s="45">
        <f>[4]节奏总纲!AF350</f>
        <v>89.070569543568439</v>
      </c>
      <c r="AG350" s="45">
        <f>[4]节奏总纲!AG350</f>
        <v>89.372640504779426</v>
      </c>
      <c r="AH350" s="45">
        <f>[4]节奏总纲!AH350</f>
        <v>89.372640504779426</v>
      </c>
      <c r="AJ350" s="12"/>
      <c r="AR350" s="10"/>
      <c r="AY350" s="10"/>
      <c r="AZ350" s="3">
        <v>347</v>
      </c>
      <c r="BA350" s="45">
        <f>[4]节奏总纲!BA350</f>
        <v>46.407258729779421</v>
      </c>
      <c r="BB350" s="45">
        <f>[4]节奏总纲!BB350</f>
        <v>47.930960621293437</v>
      </c>
      <c r="BC350" s="45">
        <f>[4]节奏总纲!BC350</f>
        <v>49.877384211655553</v>
      </c>
      <c r="BD350" s="45">
        <f>[4]节奏总纲!BD350</f>
        <v>50</v>
      </c>
      <c r="BE350" s="45">
        <f>[4]节奏总纲!BE350</f>
        <v>50</v>
      </c>
    </row>
    <row r="351" spans="29:57" s="3" customFormat="1" x14ac:dyDescent="0.15">
      <c r="AC351" s="3">
        <v>348</v>
      </c>
      <c r="AD351" s="45">
        <f>[4]节奏总纲!AD351</f>
        <v>84.462204086952426</v>
      </c>
      <c r="AE351" s="45">
        <f>[4]节奏总纲!AE351</f>
        <v>86.957683512816445</v>
      </c>
      <c r="AF351" s="45">
        <f>[4]节奏总纲!AF351</f>
        <v>89.090570198968294</v>
      </c>
      <c r="AG351" s="45">
        <f>[4]节奏总纲!AG351</f>
        <v>89.386140816705847</v>
      </c>
      <c r="AH351" s="45">
        <f>[4]节奏总纲!AH351</f>
        <v>89.386140816705847</v>
      </c>
      <c r="AJ351" s="12"/>
      <c r="AR351" s="10"/>
      <c r="AY351" s="10"/>
      <c r="AZ351" s="3">
        <v>348</v>
      </c>
      <c r="BA351" s="45">
        <f>[4]节奏总纲!BA351</f>
        <v>46.426522772598148</v>
      </c>
      <c r="BB351" s="45">
        <f>[4]节奏总纲!BB351</f>
        <v>47.951748159616329</v>
      </c>
      <c r="BC351" s="45">
        <f>[4]节奏总纲!BC351</f>
        <v>49.898043990652091</v>
      </c>
      <c r="BD351" s="45">
        <f>[4]节奏总纲!BD351</f>
        <v>50</v>
      </c>
      <c r="BE351" s="45">
        <f>[4]节奏总纲!BE351</f>
        <v>50</v>
      </c>
    </row>
    <row r="352" spans="29:57" s="3" customFormat="1" x14ac:dyDescent="0.15">
      <c r="AC352" s="3">
        <v>349</v>
      </c>
      <c r="AD352" s="45">
        <f>[4]节奏总纲!AD352</f>
        <v>84.503450305462081</v>
      </c>
      <c r="AE352" s="45">
        <f>[4]节奏总纲!AE352</f>
        <v>87.000204411855364</v>
      </c>
      <c r="AF352" s="45">
        <f>[4]节奏总纲!AF352</f>
        <v>89.110570854368149</v>
      </c>
      <c r="AG352" s="45">
        <f>[4]节奏总纲!AG352</f>
        <v>89.399641128632268</v>
      </c>
      <c r="AH352" s="45">
        <f>[4]节奏总纲!AH352</f>
        <v>89.399641128632268</v>
      </c>
      <c r="AJ352" s="12"/>
      <c r="AR352" s="10"/>
      <c r="AY352" s="10"/>
      <c r="AZ352" s="3">
        <v>349</v>
      </c>
      <c r="BA352" s="45">
        <f>[4]节奏总纲!BA352</f>
        <v>46.445786815416881</v>
      </c>
      <c r="BB352" s="45">
        <f>[4]节奏总纲!BB352</f>
        <v>47.972535697939222</v>
      </c>
      <c r="BC352" s="45">
        <f>[4]节奏总纲!BC352</f>
        <v>49.91870376964863</v>
      </c>
      <c r="BD352" s="45">
        <f>[4]节奏总纲!BD352</f>
        <v>50</v>
      </c>
      <c r="BE352" s="45">
        <f>[4]节奏总纲!BE352</f>
        <v>50</v>
      </c>
    </row>
    <row r="353" spans="29:57" s="3" customFormat="1" x14ac:dyDescent="0.15">
      <c r="AC353" s="3">
        <v>350</v>
      </c>
      <c r="AD353" s="45">
        <f>[4]节奏总纲!AD353</f>
        <v>84.544696523971723</v>
      </c>
      <c r="AE353" s="45">
        <f>[4]节奏总纲!AE353</f>
        <v>87.023859077062781</v>
      </c>
      <c r="AF353" s="45">
        <f>[4]节奏总纲!AF353</f>
        <v>89.130571509768018</v>
      </c>
      <c r="AG353" s="45">
        <f>[4]节奏总纲!AG353</f>
        <v>89.413141440558675</v>
      </c>
      <c r="AH353" s="45">
        <f>[4]节奏总纲!AH353</f>
        <v>89.413141440558675</v>
      </c>
      <c r="AJ353" s="12"/>
      <c r="AR353" s="10"/>
      <c r="AY353" s="10"/>
      <c r="AZ353" s="3">
        <v>350</v>
      </c>
      <c r="BA353" s="45">
        <f>[4]节奏总纲!BA353</f>
        <v>46.465050858235607</v>
      </c>
      <c r="BB353" s="45">
        <f>[4]节奏总纲!BB353</f>
        <v>47.993323236262114</v>
      </c>
      <c r="BC353" s="45">
        <f>[4]节奏总纲!BC353</f>
        <v>49.939363548645169</v>
      </c>
      <c r="BD353" s="45">
        <f>[4]节奏总纲!BD353</f>
        <v>50</v>
      </c>
      <c r="BE353" s="45">
        <f>[4]节奏总纲!BE353</f>
        <v>50</v>
      </c>
    </row>
    <row r="354" spans="29:57" s="3" customFormat="1" x14ac:dyDescent="0.15">
      <c r="AC354" s="3">
        <v>351</v>
      </c>
      <c r="AD354" s="45">
        <f>[4]节奏总纲!AD354</f>
        <v>84.585942742481365</v>
      </c>
      <c r="AE354" s="45">
        <f>[4]节奏总纲!AE354</f>
        <v>87.047513742270198</v>
      </c>
      <c r="AF354" s="45">
        <f>[4]节奏总纲!AF354</f>
        <v>89.150572165167873</v>
      </c>
      <c r="AG354" s="45">
        <f>[4]节奏总纲!AG354</f>
        <v>89.426641752485097</v>
      </c>
      <c r="AH354" s="45">
        <f>[4]节奏总纲!AH354</f>
        <v>89.426641752485097</v>
      </c>
      <c r="AJ354" s="12"/>
      <c r="AR354" s="10"/>
      <c r="AY354" s="10"/>
      <c r="AZ354" s="3">
        <v>351</v>
      </c>
      <c r="BA354" s="45">
        <f>[4]节奏总纲!BA354</f>
        <v>46.484314901054333</v>
      </c>
      <c r="BB354" s="45">
        <f>[4]节奏总纲!BB354</f>
        <v>48.012182251254622</v>
      </c>
      <c r="BC354" s="45">
        <f>[4]节奏总纲!BC354</f>
        <v>49.9600233276417</v>
      </c>
      <c r="BD354" s="45">
        <f>[4]节奏总纲!BD354</f>
        <v>50</v>
      </c>
      <c r="BE354" s="45">
        <f>[4]节奏总纲!BE354</f>
        <v>50</v>
      </c>
    </row>
    <row r="355" spans="29:57" s="3" customFormat="1" x14ac:dyDescent="0.15">
      <c r="AC355" s="3">
        <v>352</v>
      </c>
      <c r="AD355" s="45">
        <f>[4]节奏总纲!AD355</f>
        <v>84.627188960991006</v>
      </c>
      <c r="AE355" s="45">
        <f>[4]节奏总纲!AE355</f>
        <v>87.071168407477614</v>
      </c>
      <c r="AF355" s="45">
        <f>[4]节奏总纲!AF355</f>
        <v>89.170572820567742</v>
      </c>
      <c r="AG355" s="45">
        <f>[4]节奏总纲!AG355</f>
        <v>89.440142064411518</v>
      </c>
      <c r="AH355" s="45">
        <f>[4]节奏总纲!AH355</f>
        <v>89.440142064411518</v>
      </c>
      <c r="AJ355" s="12"/>
      <c r="AR355" s="10"/>
      <c r="AY355" s="10"/>
      <c r="AZ355" s="3">
        <v>352</v>
      </c>
      <c r="BA355" s="45">
        <f>[4]节奏总纲!BA355</f>
        <v>46.503578943873059</v>
      </c>
      <c r="BB355" s="45">
        <f>[4]节奏总纲!BB355</f>
        <v>48.030128751164234</v>
      </c>
      <c r="BC355" s="45">
        <f>[4]节奏总纲!BC355</f>
        <v>49.980683106638239</v>
      </c>
      <c r="BD355" s="45">
        <f>[4]节奏总纲!BD355</f>
        <v>50</v>
      </c>
      <c r="BE355" s="45">
        <f>[4]节奏总纲!BE355</f>
        <v>50</v>
      </c>
    </row>
    <row r="356" spans="29:57" s="3" customFormat="1" x14ac:dyDescent="0.15">
      <c r="AC356" s="3">
        <v>353</v>
      </c>
      <c r="AD356" s="45">
        <f>[4]节奏总纲!AD356</f>
        <v>84.668435179500648</v>
      </c>
      <c r="AE356" s="45">
        <f>[4]节奏总纲!AE356</f>
        <v>87.094823072685031</v>
      </c>
      <c r="AF356" s="45">
        <f>[4]节奏总纲!AF356</f>
        <v>89.190573475967597</v>
      </c>
      <c r="AG356" s="45">
        <f>[4]节奏总纲!AG356</f>
        <v>89.453642376337925</v>
      </c>
      <c r="AH356" s="45">
        <f>[4]节奏总纲!AH356</f>
        <v>89.453642376337925</v>
      </c>
      <c r="AJ356" s="12"/>
      <c r="AR356" s="10"/>
      <c r="AY356" s="10"/>
      <c r="AZ356" s="3">
        <v>353</v>
      </c>
      <c r="BA356" s="45">
        <f>[4]节奏总纲!BA356</f>
        <v>46.522842986691785</v>
      </c>
      <c r="BB356" s="45">
        <f>[4]节奏总纲!BB356</f>
        <v>48.048075251073854</v>
      </c>
      <c r="BC356" s="45">
        <f>[4]节奏总纲!BC356</f>
        <v>50</v>
      </c>
      <c r="BD356" s="45">
        <f>[4]节奏总纲!BD356</f>
        <v>50</v>
      </c>
      <c r="BE356" s="45">
        <f>[4]节奏总纲!BE356</f>
        <v>50</v>
      </c>
    </row>
    <row r="357" spans="29:57" s="3" customFormat="1" x14ac:dyDescent="0.15">
      <c r="AC357" s="3">
        <v>354</v>
      </c>
      <c r="AD357" s="45">
        <f>[4]节奏总纲!AD357</f>
        <v>84.709681398010289</v>
      </c>
      <c r="AE357" s="45">
        <f>[4]节奏总纲!AE357</f>
        <v>87.118477737892448</v>
      </c>
      <c r="AF357" s="45">
        <f>[4]节奏总纲!AF357</f>
        <v>89.210574131367466</v>
      </c>
      <c r="AG357" s="45">
        <f>[4]节奏总纲!AG357</f>
        <v>89.467142688264346</v>
      </c>
      <c r="AH357" s="45">
        <f>[4]节奏总纲!AH357</f>
        <v>89.467142688264346</v>
      </c>
      <c r="AJ357" s="12"/>
      <c r="AR357" s="10"/>
      <c r="AY357" s="10"/>
      <c r="AZ357" s="3">
        <v>354</v>
      </c>
      <c r="BA357" s="45">
        <f>[4]节奏总纲!BA357</f>
        <v>46.542107029510518</v>
      </c>
      <c r="BB357" s="45">
        <f>[4]节奏总纲!BB357</f>
        <v>48.066021750983474</v>
      </c>
      <c r="BC357" s="45">
        <f>[4]节奏总纲!BC357</f>
        <v>50</v>
      </c>
      <c r="BD357" s="45">
        <f>[4]节奏总纲!BD357</f>
        <v>50</v>
      </c>
      <c r="BE357" s="45">
        <f>[4]节奏总纲!BE357</f>
        <v>50</v>
      </c>
    </row>
    <row r="358" spans="29:57" s="3" customFormat="1" x14ac:dyDescent="0.15">
      <c r="AC358" s="3">
        <v>355</v>
      </c>
      <c r="AD358" s="45">
        <f>[4]节奏总纲!AD358</f>
        <v>84.750927616519931</v>
      </c>
      <c r="AE358" s="45">
        <f>[4]节奏总纲!AE358</f>
        <v>87.142132403099865</v>
      </c>
      <c r="AF358" s="45">
        <f>[4]节奏总纲!AF358</f>
        <v>89.23057478676732</v>
      </c>
      <c r="AG358" s="45">
        <f>[4]节奏总纲!AG358</f>
        <v>89.480643000190767</v>
      </c>
      <c r="AH358" s="45">
        <f>[4]节奏总纲!AH358</f>
        <v>89.480643000190767</v>
      </c>
      <c r="AJ358" s="12"/>
      <c r="AR358" s="10"/>
      <c r="AY358" s="10"/>
      <c r="AZ358" s="3">
        <v>355</v>
      </c>
      <c r="BA358" s="45">
        <f>[4]节奏总纲!BA358</f>
        <v>46.561371072329244</v>
      </c>
      <c r="BB358" s="45">
        <f>[4]节奏总纲!BB358</f>
        <v>48.083968250893093</v>
      </c>
      <c r="BC358" s="45">
        <f>[4]节奏总纲!BC358</f>
        <v>50</v>
      </c>
      <c r="BD358" s="45">
        <f>[4]节奏总纲!BD358</f>
        <v>50</v>
      </c>
      <c r="BE358" s="45">
        <f>[4]节奏总纲!BE358</f>
        <v>50</v>
      </c>
    </row>
    <row r="359" spans="29:57" s="3" customFormat="1" x14ac:dyDescent="0.15">
      <c r="AC359" s="3">
        <v>356</v>
      </c>
      <c r="AD359" s="45">
        <f>[4]节奏总纲!AD359</f>
        <v>84.792173835029573</v>
      </c>
      <c r="AE359" s="45">
        <f>[4]节奏总纲!AE359</f>
        <v>87.165787068307282</v>
      </c>
      <c r="AF359" s="45">
        <f>[4]节奏总纲!AF359</f>
        <v>89.25057544216719</v>
      </c>
      <c r="AG359" s="45">
        <f>[4]节奏总纲!AG359</f>
        <v>89.494143312117174</v>
      </c>
      <c r="AH359" s="45">
        <f>[4]节奏总纲!AH359</f>
        <v>89.494143312117174</v>
      </c>
      <c r="AJ359" s="12"/>
      <c r="AR359" s="10"/>
      <c r="AY359" s="10"/>
      <c r="AZ359" s="3">
        <v>356</v>
      </c>
      <c r="BA359" s="45">
        <f>[4]节奏总纲!BA359</f>
        <v>46.58063511514797</v>
      </c>
      <c r="BB359" s="45">
        <f>[4]节奏总纲!BB359</f>
        <v>48.101914750802706</v>
      </c>
      <c r="BC359" s="45">
        <f>[4]节奏总纲!BC359</f>
        <v>50</v>
      </c>
      <c r="BD359" s="45">
        <f>[4]节奏总纲!BD359</f>
        <v>50</v>
      </c>
      <c r="BE359" s="45">
        <f>[4]节奏总纲!BE359</f>
        <v>50</v>
      </c>
    </row>
    <row r="360" spans="29:57" s="3" customFormat="1" x14ac:dyDescent="0.15">
      <c r="AC360" s="3">
        <v>357</v>
      </c>
      <c r="AD360" s="45">
        <f>[4]节奏总纲!AD360</f>
        <v>84.833420053539214</v>
      </c>
      <c r="AE360" s="45">
        <f>[4]节奏总纲!AE360</f>
        <v>87.189441733514698</v>
      </c>
      <c r="AF360" s="45">
        <f>[4]节奏总纲!AF360</f>
        <v>89.270576097567044</v>
      </c>
      <c r="AG360" s="45">
        <f>[4]节奏总纲!AG360</f>
        <v>89.507643624043595</v>
      </c>
      <c r="AH360" s="45">
        <f>[4]节奏总纲!AH360</f>
        <v>89.507643624043595</v>
      </c>
      <c r="AJ360" s="12"/>
      <c r="AR360" s="10"/>
      <c r="AY360" s="10"/>
      <c r="AZ360" s="3">
        <v>357</v>
      </c>
      <c r="BA360" s="45">
        <f>[4]节奏总纲!BA360</f>
        <v>46.599899157966696</v>
      </c>
      <c r="BB360" s="45">
        <f>[4]节奏总纲!BB360</f>
        <v>48.119861250712326</v>
      </c>
      <c r="BC360" s="45">
        <f>[4]节奏总纲!BC360</f>
        <v>50</v>
      </c>
      <c r="BD360" s="45">
        <f>[4]节奏总纲!BD360</f>
        <v>50</v>
      </c>
      <c r="BE360" s="45">
        <f>[4]节奏总纲!BE360</f>
        <v>50</v>
      </c>
    </row>
    <row r="361" spans="29:57" s="3" customFormat="1" x14ac:dyDescent="0.15">
      <c r="AC361" s="3">
        <v>358</v>
      </c>
      <c r="AD361" s="45">
        <f>[4]节奏总纲!AD361</f>
        <v>84.874666272048856</v>
      </c>
      <c r="AE361" s="45">
        <f>[4]节奏总纲!AE361</f>
        <v>87.213096398722115</v>
      </c>
      <c r="AF361" s="45">
        <f>[4]节奏总纲!AF361</f>
        <v>89.290576752966913</v>
      </c>
      <c r="AG361" s="45">
        <f>[4]节奏总纲!AG361</f>
        <v>89.521143935970002</v>
      </c>
      <c r="AH361" s="45">
        <f>[4]节奏总纲!AH361</f>
        <v>89.521143935970002</v>
      </c>
      <c r="AJ361" s="12"/>
      <c r="AR361" s="10"/>
      <c r="AY361" s="10"/>
      <c r="AZ361" s="3">
        <v>358</v>
      </c>
      <c r="BA361" s="45">
        <f>[4]节奏总纲!BA361</f>
        <v>46.619163200785422</v>
      </c>
      <c r="BB361" s="45">
        <f>[4]节奏总纲!BB361</f>
        <v>48.137807750621946</v>
      </c>
      <c r="BC361" s="45">
        <f>[4]节奏总纲!BC361</f>
        <v>50</v>
      </c>
      <c r="BD361" s="45">
        <f>[4]节奏总纲!BD361</f>
        <v>50</v>
      </c>
      <c r="BE361" s="45">
        <f>[4]节奏总纲!BE361</f>
        <v>50</v>
      </c>
    </row>
    <row r="362" spans="29:57" s="3" customFormat="1" x14ac:dyDescent="0.15">
      <c r="AC362" s="3">
        <v>359</v>
      </c>
      <c r="AD362" s="45">
        <f>[4]节奏总纲!AD362</f>
        <v>84.915912490558497</v>
      </c>
      <c r="AE362" s="45">
        <f>[4]节奏总纲!AE362</f>
        <v>87.236751063929532</v>
      </c>
      <c r="AF362" s="45">
        <f>[4]节奏总纲!AF362</f>
        <v>89.310577408366768</v>
      </c>
      <c r="AG362" s="45">
        <f>[4]节奏总纲!AG362</f>
        <v>89.534644247896424</v>
      </c>
      <c r="AH362" s="45">
        <f>[4]节奏总纲!AH362</f>
        <v>89.534644247896424</v>
      </c>
      <c r="AJ362" s="12"/>
      <c r="AR362" s="10"/>
      <c r="AY362" s="10"/>
      <c r="AZ362" s="3">
        <v>359</v>
      </c>
      <c r="BA362" s="45">
        <f>[4]节奏总纲!BA362</f>
        <v>46.638427243604156</v>
      </c>
      <c r="BB362" s="45">
        <f>[4]节奏总纲!BB362</f>
        <v>48.155754250531558</v>
      </c>
      <c r="BC362" s="45">
        <f>[4]节奏总纲!BC362</f>
        <v>50</v>
      </c>
      <c r="BD362" s="45">
        <f>[4]节奏总纲!BD362</f>
        <v>50</v>
      </c>
      <c r="BE362" s="45">
        <f>[4]节奏总纲!BE362</f>
        <v>50</v>
      </c>
    </row>
    <row r="363" spans="29:57" s="3" customFormat="1" x14ac:dyDescent="0.15">
      <c r="AC363" s="3">
        <v>360</v>
      </c>
      <c r="AD363" s="45">
        <f>[4]节奏总纲!AD363</f>
        <v>84.957158709068153</v>
      </c>
      <c r="AE363" s="45">
        <f>[4]节奏总纲!AE363</f>
        <v>87.260405729136949</v>
      </c>
      <c r="AF363" s="45">
        <f>[4]节奏总纲!AF363</f>
        <v>89.330578063766637</v>
      </c>
      <c r="AG363" s="45">
        <f>[4]节奏总纲!AG363</f>
        <v>89.548144559822845</v>
      </c>
      <c r="AH363" s="45">
        <f>[4]节奏总纲!AH363</f>
        <v>89.548144559822845</v>
      </c>
      <c r="AJ363" s="12"/>
      <c r="AR363" s="10"/>
      <c r="AY363" s="10"/>
      <c r="AZ363" s="3">
        <v>360</v>
      </c>
      <c r="BA363" s="45">
        <f>[4]节奏总纲!BA363</f>
        <v>46.657691286422882</v>
      </c>
      <c r="BB363" s="45">
        <f>[4]节奏总纲!BB363</f>
        <v>48.173700750441178</v>
      </c>
      <c r="BC363" s="45">
        <f>[4]节奏总纲!BC363</f>
        <v>50</v>
      </c>
      <c r="BD363" s="45">
        <f>[4]节奏总纲!BD363</f>
        <v>50</v>
      </c>
      <c r="BE363" s="45">
        <f>[4]节奏总纲!BE363</f>
        <v>50</v>
      </c>
    </row>
  </sheetData>
  <mergeCells count="13">
    <mergeCell ref="B22:D22"/>
    <mergeCell ref="W2:AA2"/>
    <mergeCell ref="AD2:AH2"/>
    <mergeCell ref="AM2:AQ2"/>
    <mergeCell ref="AT2:AX2"/>
    <mergeCell ref="BA2:BE2"/>
    <mergeCell ref="B6:D6"/>
    <mergeCell ref="F1:F2"/>
    <mergeCell ref="G1:G2"/>
    <mergeCell ref="I1:I2"/>
    <mergeCell ref="J1:J2"/>
    <mergeCell ref="K1:K2"/>
    <mergeCell ref="P2:T2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C2:AG106"/>
  <sheetViews>
    <sheetView workbookViewId="0">
      <selection activeCell="Q6" sqref="Q6"/>
    </sheetView>
  </sheetViews>
  <sheetFormatPr defaultRowHeight="11.25" x14ac:dyDescent="0.15"/>
  <cols>
    <col min="1" max="9" width="9" style="4"/>
    <col min="10" max="15" width="9" style="43"/>
    <col min="16" max="16" width="9" style="4"/>
    <col min="17" max="27" width="9" style="4" customWidth="1"/>
    <col min="28" max="29" width="9" style="41" customWidth="1"/>
    <col min="30" max="16384" width="9" style="4"/>
  </cols>
  <sheetData>
    <row r="2" spans="3:33" x14ac:dyDescent="0.15">
      <c r="E2" s="4" t="s">
        <v>137</v>
      </c>
    </row>
    <row r="3" spans="3:33" x14ac:dyDescent="0.15">
      <c r="F3" s="4">
        <f>400*0.75</f>
        <v>300</v>
      </c>
    </row>
    <row r="4" spans="3:33" x14ac:dyDescent="0.15">
      <c r="F4" s="4" t="s">
        <v>136</v>
      </c>
    </row>
    <row r="5" spans="3:33" x14ac:dyDescent="0.15">
      <c r="Q5" s="23"/>
      <c r="R5" s="49" t="s">
        <v>135</v>
      </c>
      <c r="S5" s="50"/>
      <c r="T5" s="50"/>
      <c r="U5" s="50"/>
      <c r="V5" s="51"/>
      <c r="W5" s="49" t="s">
        <v>130</v>
      </c>
      <c r="X5" s="50"/>
      <c r="Y5" s="50"/>
      <c r="Z5" s="50"/>
      <c r="AA5" s="51"/>
      <c r="AB5" s="25"/>
      <c r="AC5" s="25"/>
      <c r="AD5" s="52" t="s">
        <v>142</v>
      </c>
      <c r="AE5" s="52"/>
      <c r="AF5" s="52"/>
      <c r="AG5" s="52"/>
    </row>
    <row r="6" spans="3:33" x14ac:dyDescent="0.15">
      <c r="I6" s="5" t="s">
        <v>168</v>
      </c>
      <c r="J6" s="44" t="s">
        <v>0</v>
      </c>
      <c r="K6" s="44" t="s">
        <v>31</v>
      </c>
      <c r="L6" s="44" t="s">
        <v>32</v>
      </c>
      <c r="M6" s="44" t="s">
        <v>33</v>
      </c>
      <c r="N6" s="44" t="s">
        <v>34</v>
      </c>
      <c r="Q6" s="46" t="s">
        <v>168</v>
      </c>
      <c r="R6" s="23" t="s">
        <v>0</v>
      </c>
      <c r="S6" s="23" t="s">
        <v>31</v>
      </c>
      <c r="T6" s="23" t="s">
        <v>32</v>
      </c>
      <c r="U6" s="23" t="s">
        <v>33</v>
      </c>
      <c r="V6" s="23" t="s">
        <v>34</v>
      </c>
      <c r="W6" s="23" t="s">
        <v>0</v>
      </c>
      <c r="X6" s="23" t="s">
        <v>31</v>
      </c>
      <c r="Y6" s="23" t="s">
        <v>32</v>
      </c>
      <c r="Z6" s="23" t="s">
        <v>33</v>
      </c>
      <c r="AA6" s="23" t="s">
        <v>34</v>
      </c>
      <c r="AB6" s="25"/>
      <c r="AC6" s="25" t="s">
        <v>168</v>
      </c>
      <c r="AD6" s="4" t="s">
        <v>139</v>
      </c>
      <c r="AE6" s="4" t="s">
        <v>138</v>
      </c>
      <c r="AF6" s="4" t="s">
        <v>140</v>
      </c>
      <c r="AG6" s="4" t="s">
        <v>141</v>
      </c>
    </row>
    <row r="7" spans="3:33" x14ac:dyDescent="0.15">
      <c r="C7" s="33" t="s">
        <v>110</v>
      </c>
      <c r="I7" s="5">
        <v>1</v>
      </c>
      <c r="J7" s="44">
        <f>'[1]爵位-节奏'!AC8+[2]非r!AA5+[3]非r!EE5+[3]武将羁绊!M5</f>
        <v>9.011499440463945</v>
      </c>
      <c r="K7" s="44">
        <f>'[1]爵位-节奏'!AD8+[2]小r!AA5+[3]小r!EE5+[3]武将羁绊!N5</f>
        <v>7.6926620663595546</v>
      </c>
      <c r="L7" s="44">
        <f>'[1]爵位-节奏'!AE8+[2]中r!AA5+[3]中r!EE5+[3]武将羁绊!O5</f>
        <v>6.939617032913441</v>
      </c>
      <c r="M7" s="44">
        <f>'[1]爵位-节奏'!AF8+[2]大r!AA5+[3]大r!EE5+[3]武将羁绊!P5</f>
        <v>5.8509378874104119</v>
      </c>
      <c r="N7" s="44">
        <f>'[1]爵位-节奏'!AG8+[2]超r!AA5+[3]超r!EE5+[3]武将羁绊!Q5</f>
        <v>7.0470291215229075</v>
      </c>
      <c r="Q7" s="23">
        <v>20</v>
      </c>
      <c r="R7" s="23">
        <f>INDEX(J:J,MATCH($Q7,$I:$I,0))</f>
        <v>134.66666666666669</v>
      </c>
      <c r="S7" s="23">
        <f t="shared" ref="S7:V7" si="0">INDEX(K:K,MATCH($Q7,$I:$I,0))</f>
        <v>133.09166666666667</v>
      </c>
      <c r="T7" s="23">
        <f t="shared" si="0"/>
        <v>134.46162280701753</v>
      </c>
      <c r="U7" s="23">
        <f t="shared" si="0"/>
        <v>135.97750000000002</v>
      </c>
      <c r="V7" s="23">
        <f t="shared" si="0"/>
        <v>114.66833333333334</v>
      </c>
      <c r="W7" s="23"/>
      <c r="X7" s="23"/>
      <c r="Y7" s="23"/>
      <c r="Z7" s="23"/>
      <c r="AA7" s="23"/>
      <c r="AB7" s="25"/>
      <c r="AC7" s="25">
        <v>1</v>
      </c>
      <c r="AD7" s="26">
        <f>'[1]爵位-节奏'!AC8/$J7</f>
        <v>1.6645398581113083E-2</v>
      </c>
      <c r="AE7" s="26">
        <f>[2]非r!AA5/$J7</f>
        <v>0.1109693238740873</v>
      </c>
      <c r="AF7" s="26">
        <f>[3]非r!EE5/$J7</f>
        <v>0.65044662979662493</v>
      </c>
      <c r="AG7" s="26">
        <f>[3]武将羁绊!M5/$J7</f>
        <v>0.22193864774817459</v>
      </c>
    </row>
    <row r="8" spans="3:33" x14ac:dyDescent="0.15">
      <c r="I8" s="5">
        <v>2</v>
      </c>
      <c r="J8" s="44">
        <f>'[1]爵位-节奏'!AC9+[2]非r!AA6+[3]非r!EE6+[3]武将羁绊!M6</f>
        <v>18.44369899142453</v>
      </c>
      <c r="K8" s="44">
        <f>'[1]爵位-节奏'!AD9+[2]小r!AA6+[3]小r!EE6+[3]武将羁绊!N6</f>
        <v>15.772085213311133</v>
      </c>
      <c r="L8" s="44">
        <f>'[1]爵位-节奏'!AE9+[2]中r!AA6+[3]中r!EE6+[3]武将羁绊!O6</f>
        <v>14.115341270697446</v>
      </c>
      <c r="M8" s="44">
        <f>'[1]爵位-节奏'!AF9+[2]大r!AA6+[3]大r!EE6+[3]武将羁绊!P6</f>
        <v>11.987007723526546</v>
      </c>
      <c r="N8" s="44">
        <f>'[1]爵位-节奏'!AG9+[2]超r!AA6+[3]超r!EE6+[3]武将羁绊!Q6</f>
        <v>14.333198848857513</v>
      </c>
      <c r="Q8" s="23">
        <v>40</v>
      </c>
      <c r="R8" s="23">
        <f t="shared" ref="R8:R10" si="1">INDEX(J:J,MATCH($Q8,$I:$I,0))</f>
        <v>199.33333333333334</v>
      </c>
      <c r="S8" s="23">
        <f t="shared" ref="S8:S10" si="2">INDEX(K:K,MATCH($Q8,$I:$I,0))</f>
        <v>204.47342261904765</v>
      </c>
      <c r="T8" s="23">
        <f t="shared" ref="T8:T10" si="3">INDEX(L:L,MATCH($Q8,$I:$I,0))</f>
        <v>198.28558035714286</v>
      </c>
      <c r="U8" s="23">
        <f t="shared" ref="U8:U10" si="4">INDEX(M:M,MATCH($Q8,$I:$I,0))</f>
        <v>202</v>
      </c>
      <c r="V8" s="23">
        <f t="shared" ref="V8:V10" si="5">INDEX(N:N,MATCH($Q8,$I:$I,0))</f>
        <v>208.74893939393939</v>
      </c>
      <c r="W8" s="23">
        <f>(R8/R7)^0.5</f>
        <v>1.2166338889748141</v>
      </c>
      <c r="X8" s="39">
        <f t="shared" ref="X8:AA8" si="6">(S8/S7)^0.5</f>
        <v>1.2394899262733132</v>
      </c>
      <c r="Y8" s="39">
        <f t="shared" si="6"/>
        <v>1.2143570323878112</v>
      </c>
      <c r="Z8" s="39">
        <f t="shared" si="6"/>
        <v>1.2188272589311731</v>
      </c>
      <c r="AA8" s="39">
        <f t="shared" si="6"/>
        <v>1.3492436682907869</v>
      </c>
      <c r="AB8" s="25"/>
      <c r="AC8" s="25">
        <v>2</v>
      </c>
      <c r="AD8" s="26">
        <f>'[1]爵位-节奏'!AC9/$J8</f>
        <v>1.6265717638283213E-2</v>
      </c>
      <c r="AE8" s="26">
        <f>[2]非r!AA6/$J8</f>
        <v>0.10843811758855465</v>
      </c>
      <c r="AF8" s="26">
        <f>[3]非r!EE6/$J8</f>
        <v>0.65841992959605278</v>
      </c>
      <c r="AG8" s="26">
        <f>[3]武将羁绊!M6/$J8</f>
        <v>0.2168762351771093</v>
      </c>
    </row>
    <row r="9" spans="3:33" x14ac:dyDescent="0.15">
      <c r="I9" s="5">
        <v>3</v>
      </c>
      <c r="J9" s="44">
        <f>'[1]爵位-节奏'!AC10+[2]非r!AA7+[3]非r!EE7+[3]武将羁绊!M7</f>
        <v>28.326793756501498</v>
      </c>
      <c r="K9" s="44">
        <f>'[1]爵位-节奏'!AD10+[2]小r!AA7+[3]小r!EE7+[3]武将羁绊!N7</f>
        <v>24.173899130071174</v>
      </c>
      <c r="L9" s="44">
        <f>'[1]爵位-节奏'!AE10+[2]中r!AA7+[3]中r!EE7+[3]武将羁绊!O7</f>
        <v>21.736739289429433</v>
      </c>
      <c r="M9" s="44">
        <f>'[1]爵位-节奏'!AF10+[2]大r!AA7+[3]大r!EE7+[3]武将羁绊!P7</f>
        <v>18.433459426022225</v>
      </c>
      <c r="N9" s="44">
        <f>'[1]爵位-节奏'!AG10+[2]超r!AA7+[3]超r!EE7+[3]武将羁绊!Q7</f>
        <v>21.880918238908752</v>
      </c>
      <c r="Q9" s="23">
        <v>60</v>
      </c>
      <c r="R9" s="23">
        <f t="shared" si="1"/>
        <v>275.2</v>
      </c>
      <c r="S9" s="23">
        <f t="shared" si="2"/>
        <v>282.51279999999997</v>
      </c>
      <c r="T9" s="23">
        <f t="shared" si="3"/>
        <v>277.91990666666703</v>
      </c>
      <c r="U9" s="23">
        <f t="shared" si="4"/>
        <v>280.12752333333333</v>
      </c>
      <c r="V9" s="23">
        <f t="shared" si="5"/>
        <v>290.31246999999996</v>
      </c>
      <c r="W9" s="39">
        <f t="shared" ref="W9:W10" si="7">(R9/R8)^0.5</f>
        <v>1.1749902155715863</v>
      </c>
      <c r="X9" s="39">
        <f t="shared" ref="X9:X10" si="8">(S9/S8)^0.5</f>
        <v>1.1754404489179724</v>
      </c>
      <c r="Y9" s="39">
        <f t="shared" ref="Y9:Y10" si="9">(T9/T8)^0.5</f>
        <v>1.1838979300798369</v>
      </c>
      <c r="Z9" s="39">
        <f t="shared" ref="Z9:Z10" si="10">(U9/U8)^0.5</f>
        <v>1.1776119553960673</v>
      </c>
      <c r="AA9" s="39">
        <f t="shared" ref="AA9:AA10" si="11">(V9/V8)^0.5</f>
        <v>1.1792902463290542</v>
      </c>
      <c r="AB9" s="25"/>
      <c r="AC9" s="25">
        <v>3</v>
      </c>
      <c r="AD9" s="26">
        <f>'[1]爵位-节奏'!AC10/$J9</f>
        <v>1.5886019571018949E-2</v>
      </c>
      <c r="AE9" s="26">
        <f>[2]非r!AA7/$J9</f>
        <v>0.10590679714012628</v>
      </c>
      <c r="AF9" s="26">
        <f>[3]非r!EE7/$J9</f>
        <v>0.66639358900860224</v>
      </c>
      <c r="AG9" s="26">
        <f>[3]武将羁绊!M7/$J9</f>
        <v>0.21181359428025257</v>
      </c>
    </row>
    <row r="10" spans="3:33" x14ac:dyDescent="0.15">
      <c r="I10" s="5">
        <v>4</v>
      </c>
      <c r="J10" s="44">
        <f>'[1]爵位-节奏'!AC11+[2]非r!AA8+[3]非r!EE8+[3]武将羁绊!M8</f>
        <v>38.69314604645303</v>
      </c>
      <c r="K10" s="44">
        <f>'[1]爵位-节奏'!AD11+[2]小r!AA8+[3]小r!EE8+[3]武将羁绊!N8</f>
        <v>33.083119646465633</v>
      </c>
      <c r="L10" s="44">
        <f>'[1]爵位-节奏'!AE11+[2]中r!AA8+[3]中r!EE8+[3]武将羁绊!O8</f>
        <v>29.643497465557097</v>
      </c>
      <c r="M10" s="44">
        <f>'[1]爵位-节奏'!AF11+[2]大r!AA8+[3]大r!EE8+[3]武将羁绊!P8</f>
        <v>25.217698623358743</v>
      </c>
      <c r="N10" s="44">
        <f>'[1]爵位-节奏'!AG11+[2]超r!AA8+[3]超r!EE8+[3]武将羁绊!Q8</f>
        <v>29.71458118372108</v>
      </c>
      <c r="Q10" s="23">
        <v>80</v>
      </c>
      <c r="R10" s="23">
        <f t="shared" si="1"/>
        <v>343</v>
      </c>
      <c r="S10" s="23">
        <f t="shared" si="2"/>
        <v>341.93333333333334</v>
      </c>
      <c r="T10" s="23">
        <f t="shared" si="3"/>
        <v>358.21666666666664</v>
      </c>
      <c r="U10" s="23">
        <f t="shared" si="4"/>
        <v>382.5333333333333</v>
      </c>
      <c r="V10" s="23">
        <f t="shared" si="5"/>
        <v>377.2</v>
      </c>
      <c r="W10" s="39">
        <f t="shared" si="7"/>
        <v>1.116407756632749</v>
      </c>
      <c r="X10" s="39">
        <f t="shared" si="8"/>
        <v>1.1001493722020452</v>
      </c>
      <c r="Y10" s="39">
        <f t="shared" si="9"/>
        <v>1.1353063488672692</v>
      </c>
      <c r="Z10" s="39">
        <f t="shared" si="10"/>
        <v>1.168575432312305</v>
      </c>
      <c r="AA10" s="39">
        <f t="shared" si="11"/>
        <v>1.1398638922826834</v>
      </c>
      <c r="AB10" s="25"/>
      <c r="AC10" s="25">
        <v>4</v>
      </c>
      <c r="AD10" s="26">
        <f>'[1]爵位-节奏'!AC11/$J10</f>
        <v>1.5506622265340494E-2</v>
      </c>
      <c r="AE10" s="26">
        <f>[2]非r!AA8/$J10</f>
        <v>0.10337748176893662</v>
      </c>
      <c r="AF10" s="26">
        <f>[3]非r!EE8/$J10</f>
        <v>0.67436093242784967</v>
      </c>
      <c r="AG10" s="26">
        <f>[3]武将羁绊!M8/$J10</f>
        <v>0.20675496353787323</v>
      </c>
    </row>
    <row r="11" spans="3:33" x14ac:dyDescent="0.15">
      <c r="I11" s="5">
        <v>5</v>
      </c>
      <c r="J11" s="44">
        <f>'[1]爵位-节奏'!AC12+[2]非r!AA9+[3]非r!EE9+[3]武将羁绊!M9</f>
        <v>49.577440927136102</v>
      </c>
      <c r="K11" s="44">
        <f>'[1]爵位-节奏'!AD12+[2]小r!AA9+[3]小r!EE9+[3]武将羁绊!N9</f>
        <v>42.47367833243753</v>
      </c>
      <c r="L11" s="44">
        <f>'[1]爵位-节奏'!AE12+[2]中r!AA9+[3]中r!EE9+[3]武将羁绊!O9</f>
        <v>37.925144212722017</v>
      </c>
      <c r="M11" s="44">
        <f>'[1]爵位-节奏'!AF12+[2]大r!AA9+[3]大r!EE9+[3]武将羁绊!P9</f>
        <v>32.369466027258241</v>
      </c>
      <c r="N11" s="44">
        <f>'[1]爵位-节奏'!AG12+[2]超r!AA9+[3]超r!EE9+[3]武将羁绊!Q9</f>
        <v>33.181518718804512</v>
      </c>
      <c r="R11" s="14"/>
      <c r="AC11" s="25">
        <v>5</v>
      </c>
      <c r="AD11" s="26">
        <f>'[1]爵位-节奏'!AC12/$J11</f>
        <v>1.5127848190112796E-2</v>
      </c>
      <c r="AE11" s="26">
        <f>[2]非r!AA9/$J11</f>
        <v>0.10085232126741865</v>
      </c>
      <c r="AF11" s="26">
        <f>[3]非r!EE9/$J11</f>
        <v>0.68231518800763125</v>
      </c>
      <c r="AG11" s="26">
        <f>[3]武将羁绊!M9/$J11</f>
        <v>0.2017046425348373</v>
      </c>
    </row>
    <row r="12" spans="3:33" x14ac:dyDescent="0.15">
      <c r="I12" s="5">
        <v>6</v>
      </c>
      <c r="J12" s="44">
        <f>'[1]爵位-节奏'!AC13+[2]非r!AA10+[3]非r!EE10+[3]武将羁绊!M10</f>
        <v>61.0168529316825</v>
      </c>
      <c r="K12" s="44">
        <f>'[1]爵位-节奏'!AD13+[2]小r!AA10+[3]小r!EE10+[3]武将羁绊!N10</f>
        <v>52.382898080687589</v>
      </c>
      <c r="L12" s="44">
        <f>'[1]爵位-节奏'!AE13+[2]中r!AA10+[3]中r!EE10+[3]武将羁绊!O10</f>
        <v>46.82630071466923</v>
      </c>
      <c r="M12" s="44">
        <f>'[1]爵位-节奏'!AF13+[2]大r!AA10+[3]大r!EE10+[3]武将羁绊!P10</f>
        <v>39.921031448550949</v>
      </c>
      <c r="N12" s="44">
        <f>'[1]爵位-节奏'!AG13+[2]超r!AA10+[3]超r!EE10+[3]武将羁绊!Q10</f>
        <v>36.796978406823612</v>
      </c>
      <c r="R12" s="14"/>
      <c r="AC12" s="25">
        <v>6</v>
      </c>
      <c r="AD12" s="26">
        <f>'[1]爵位-节奏'!AC13/$J12</f>
        <v>1.4750023260093153E-2</v>
      </c>
      <c r="AE12" s="26">
        <f>[2]非r!AA10/$J12</f>
        <v>9.8333488400621019E-2</v>
      </c>
      <c r="AF12" s="26">
        <f>[3]非r!EE10/$J12</f>
        <v>0.69024951153804381</v>
      </c>
      <c r="AG12" s="26">
        <f>[3]武将羁绊!M10/$J12</f>
        <v>0.19666697680124204</v>
      </c>
    </row>
    <row r="13" spans="3:33" x14ac:dyDescent="0.15">
      <c r="I13" s="5">
        <v>7</v>
      </c>
      <c r="J13" s="44">
        <f>'[1]爵位-节奏'!AC14+[2]非r!AA11+[3]非r!EE11+[3]武将羁绊!M11</f>
        <v>73.051224738185127</v>
      </c>
      <c r="K13" s="44">
        <f>'[1]爵位-节奏'!AD14+[2]小r!AA11+[3]小r!EE11+[3]武将羁绊!N11</f>
        <v>62.595973666857191</v>
      </c>
      <c r="L13" s="44">
        <f>'[1]爵位-节奏'!AE14+[2]中r!AA11+[3]中r!EE11+[3]武将羁绊!O11</f>
        <v>55.734398314436092</v>
      </c>
      <c r="M13" s="44">
        <f>'[1]爵位-节奏'!AF14+[2]大r!AA11+[3]大r!EE11+[3]武将羁绊!P11</f>
        <v>47.907403634383144</v>
      </c>
      <c r="N13" s="44">
        <f>'[1]爵位-节奏'!AG14+[2]超r!AA11+[3]超r!EE11+[3]武将羁绊!Q11</f>
        <v>40.571620196957966</v>
      </c>
      <c r="AC13" s="25">
        <v>7</v>
      </c>
      <c r="AD13" s="26">
        <f>'[1]爵位-节奏'!AC14/$J13</f>
        <v>1.4373475650315101E-2</v>
      </c>
      <c r="AE13" s="26">
        <f>[2]非r!AA11/$J13</f>
        <v>9.5823171002100666E-2</v>
      </c>
      <c r="AF13" s="26">
        <f>[3]非r!EE11/$J13</f>
        <v>0.69815701134338293</v>
      </c>
      <c r="AG13" s="26">
        <f>[3]武将羁绊!M11/$J13</f>
        <v>0.19164634200420133</v>
      </c>
    </row>
    <row r="14" spans="3:33" x14ac:dyDescent="0.15">
      <c r="I14" s="5">
        <v>8</v>
      </c>
      <c r="J14" s="44">
        <f>'[1]爵位-节奏'!AC15+[2]非r!AA12+[3]非r!EE12+[3]武将羁绊!M12</f>
        <v>85.723258671700279</v>
      </c>
      <c r="K14" s="44">
        <f>'[1]爵位-节奏'!AD15+[2]小r!AA12+[3]小r!EE12+[3]武将羁绊!N12</f>
        <v>73.315990644001729</v>
      </c>
      <c r="L14" s="44">
        <f>'[1]爵位-节奏'!AE15+[2]中r!AA12+[3]中r!EE12+[3]武将羁绊!O12</f>
        <v>65.019887785291985</v>
      </c>
      <c r="M14" s="44">
        <f>'[1]爵位-节奏'!AF15+[2]大r!AA12+[3]大r!EE12+[3]武将羁绊!P12</f>
        <v>53.492126698244554</v>
      </c>
      <c r="N14" s="44">
        <f>'[1]爵位-节奏'!AG15+[2]超r!AA12+[3]超r!EE12+[3]武将羁绊!Q12</f>
        <v>44.516869139850158</v>
      </c>
      <c r="R14" s="4">
        <f>R10/R7</f>
        <v>2.5470297029702968</v>
      </c>
      <c r="AC14" s="25">
        <v>8</v>
      </c>
      <c r="AD14" s="26">
        <f>'[1]爵位-节奏'!AC15/$J14</f>
        <v>1.3998534570363397E-2</v>
      </c>
      <c r="AE14" s="26">
        <f>[2]非r!AA12/$J14</f>
        <v>9.3323563802422627E-2</v>
      </c>
      <c r="AF14" s="26">
        <f>[3]非r!EE12/$J14</f>
        <v>0.70603077402236869</v>
      </c>
      <c r="AG14" s="26">
        <f>[3]武将羁绊!M12/$J14</f>
        <v>0.18664712760484525</v>
      </c>
    </row>
    <row r="15" spans="3:33" x14ac:dyDescent="0.15">
      <c r="I15" s="5">
        <v>9</v>
      </c>
      <c r="J15" s="44">
        <f>'[1]爵位-节奏'!AC16+[2]非r!AA13+[3]非r!EE13+[3]武将羁绊!M13</f>
        <v>99.078721951011872</v>
      </c>
      <c r="K15" s="44">
        <f>'[1]爵位-节奏'!AD16+[2]小r!AA13+[3]小r!EE13+[3]武将羁绊!N13</f>
        <v>84.579333951054451</v>
      </c>
      <c r="L15" s="44">
        <f>'[1]爵位-节奏'!AE16+[2]中r!AA13+[3]中r!EE13+[3]武将羁绊!O13</f>
        <v>72.736171638031735</v>
      </c>
      <c r="M15" s="44">
        <f>'[1]爵位-节奏'!AF16+[2]大r!AA13+[3]大r!EE13+[3]武将羁绊!P13</f>
        <v>59.374211265215784</v>
      </c>
      <c r="N15" s="44">
        <f>'[1]爵位-节奏'!AG16+[2]超r!AA13+[3]超r!EE13+[3]武将羁绊!Q13</f>
        <v>48.644970301587051</v>
      </c>
      <c r="AC15" s="25">
        <v>9</v>
      </c>
      <c r="AD15" s="26">
        <f>'[1]爵位-节奏'!AC16/$J15</f>
        <v>1.3625529007807441E-2</v>
      </c>
      <c r="AE15" s="26">
        <f>[2]非r!AA13/$J15</f>
        <v>9.0836860052049592E-2</v>
      </c>
      <c r="AF15" s="26">
        <f>[3]非r!EE13/$J15</f>
        <v>0.71386389083604385</v>
      </c>
      <c r="AG15" s="26">
        <f>[3]武将羁绊!M13/$J15</f>
        <v>0.18167372010409918</v>
      </c>
    </row>
    <row r="16" spans="3:33" x14ac:dyDescent="0.15">
      <c r="I16" s="5">
        <v>10</v>
      </c>
      <c r="J16" s="44">
        <f>'[1]爵位-节奏'!AC17+[2]非r!AA14+[3]非r!EE14+[3]武将羁绊!M14</f>
        <v>113.16666666666667</v>
      </c>
      <c r="K16" s="44">
        <f>'[1]爵位-节奏'!AD17+[2]小r!AA14+[3]小r!EE14+[3]武将羁绊!N14</f>
        <v>96.425000000000011</v>
      </c>
      <c r="L16" s="44">
        <f>'[1]爵位-节奏'!AE17+[2]中r!AA14+[3]中r!EE14+[3]武将羁绊!O14</f>
        <v>80.885964912280699</v>
      </c>
      <c r="M16" s="44">
        <f>'[1]爵位-节奏'!AF17+[2]大r!AA14+[3]大r!EE14+[3]武将羁绊!P14</f>
        <v>65.575000000000003</v>
      </c>
      <c r="N16" s="44">
        <f>'[1]爵位-节奏'!AG17+[2]超r!AA14+[3]超r!EE14+[3]武将羁绊!Q14</f>
        <v>52.969047619047615</v>
      </c>
      <c r="R16" s="4">
        <f>(J26/J16)^0.5</f>
        <v>1.0908644610855647</v>
      </c>
      <c r="AC16" s="25">
        <v>10</v>
      </c>
      <c r="AD16" s="26">
        <f>'[1]爵位-节奏'!AC17/$J16</f>
        <v>1.3254786450662739E-2</v>
      </c>
      <c r="AE16" s="26">
        <f>[2]非r!AA14/$J16</f>
        <v>8.8365243004418254E-2</v>
      </c>
      <c r="AF16" s="26">
        <f>[3]非r!EE14/$J16</f>
        <v>0.72164948453608246</v>
      </c>
      <c r="AG16" s="26">
        <f>[3]武将羁绊!M14/$J16</f>
        <v>0.17673048600883651</v>
      </c>
    </row>
    <row r="17" spans="9:33" x14ac:dyDescent="0.15">
      <c r="I17" s="5">
        <v>11</v>
      </c>
      <c r="J17" s="44">
        <f>'[1]爵位-节奏'!AC18+[2]非r!AA15+[3]非r!EE15+[3]武将羁绊!M15</f>
        <v>115.17553397934815</v>
      </c>
      <c r="K17" s="44">
        <f>'[1]爵位-节奏'!AD18+[2]小r!AA15+[3]小r!EE15+[3]武将羁绊!N15</f>
        <v>107.39478411033767</v>
      </c>
      <c r="L17" s="44">
        <f>'[1]爵位-节奏'!AE18+[2]中r!AA15+[3]中r!EE15+[3]武将羁绊!O15</f>
        <v>89.500382080262725</v>
      </c>
      <c r="M17" s="44">
        <f>'[1]爵位-节奏'!AF18+[2]大r!AA15+[3]大r!EE15+[3]武将羁绊!P15</f>
        <v>71.621830403381125</v>
      </c>
      <c r="N17" s="44">
        <f>'[1]爵位-节奏'!AG18+[2]超r!AA15+[3]超r!EE15+[3]武将羁绊!Q15</f>
        <v>57.50316697950268</v>
      </c>
      <c r="R17" s="4">
        <f>(J16/J7)^0.5</f>
        <v>3.5437308708597235</v>
      </c>
      <c r="AC17" s="25">
        <v>11</v>
      </c>
      <c r="AD17" s="26">
        <f>'[1]爵位-节奏'!AC18/$J17</f>
        <v>1.4325959194561736E-2</v>
      </c>
      <c r="AE17" s="26">
        <f>[2]非r!AA15/$J17</f>
        <v>9.5506394630411565E-2</v>
      </c>
      <c r="AF17" s="26">
        <f>[3]非r!EE15/$J17</f>
        <v>0.71217845618198694</v>
      </c>
      <c r="AG17" s="26">
        <f>[3]武将羁绊!M15/$J17</f>
        <v>0.17798918999303973</v>
      </c>
    </row>
    <row r="18" spans="9:33" x14ac:dyDescent="0.15">
      <c r="I18" s="5">
        <v>12</v>
      </c>
      <c r="J18" s="44">
        <f>'[1]爵位-节奏'!AC19+[2]非r!AA16+[3]非r!EE16+[3]武将羁绊!M16</f>
        <v>117.21015844165184</v>
      </c>
      <c r="K18" s="44">
        <f>'[1]爵位-节奏'!AD19+[2]小r!AA16+[3]小r!EE16+[3]武将羁绊!N16</f>
        <v>116.54524262777988</v>
      </c>
      <c r="L18" s="44">
        <f>'[1]爵位-节奏'!AE19+[2]中r!AA16+[3]中r!EE16+[3]武将羁绊!O16</f>
        <v>98.072188845110603</v>
      </c>
      <c r="M18" s="44">
        <f>'[1]爵位-节奏'!AF19+[2]大r!AA16+[3]大r!EE16+[3]武将羁绊!P16</f>
        <v>78.463624520791868</v>
      </c>
      <c r="N18" s="44">
        <f>'[1]爵位-节奏'!AG19+[2]超r!AA16+[3]超r!EE16+[3]武将羁绊!Q16</f>
        <v>62.262403827656151</v>
      </c>
      <c r="AC18" s="25">
        <v>12</v>
      </c>
      <c r="AD18" s="26">
        <f>'[1]爵位-节奏'!AC19/$J18</f>
        <v>1.535703068685855E-2</v>
      </c>
      <c r="AE18" s="26">
        <f>[2]非r!AA16/$J18</f>
        <v>0.102380204579057</v>
      </c>
      <c r="AF18" s="26">
        <f>[3]非r!EE16/$J18</f>
        <v>0.70309740672073473</v>
      </c>
      <c r="AG18" s="26">
        <f>[3]武将羁绊!M16/$J18</f>
        <v>0.17916535801334973</v>
      </c>
    </row>
    <row r="19" spans="9:33" x14ac:dyDescent="0.15">
      <c r="I19" s="5">
        <v>13</v>
      </c>
      <c r="J19" s="44">
        <f>'[1]爵位-节奏'!AC20+[2]非r!AA17+[3]非r!EE17+[3]武将羁绊!M17</f>
        <v>119.27238873339125</v>
      </c>
      <c r="K19" s="44">
        <f>'[1]爵位-节奏'!AD20+[2]小r!AA17+[3]小r!EE17+[3]武将羁绊!N17</f>
        <v>118.52296570971272</v>
      </c>
      <c r="L19" s="44">
        <f>'[1]爵位-节奏'!AE20+[2]中r!AA17+[3]中r!EE17+[3]武将羁绊!O17</f>
        <v>107.64958522625624</v>
      </c>
      <c r="M19" s="44">
        <f>'[1]爵位-节奏'!AF20+[2]大r!AA17+[3]大r!EE17+[3]武将羁绊!P17</f>
        <v>85.693004483479797</v>
      </c>
      <c r="N19" s="44">
        <f>'[1]爵位-节奏'!AG20+[2]超r!AA17+[3]超r!EE17+[3]武将羁绊!Q17</f>
        <v>67.262915625077596</v>
      </c>
      <c r="AC19" s="25">
        <v>13</v>
      </c>
      <c r="AD19" s="26">
        <f>'[1]爵位-节奏'!AC20/$J19</f>
        <v>1.6349131770629844E-2</v>
      </c>
      <c r="AE19" s="26">
        <f>[2]非r!AA17/$J19</f>
        <v>0.10899421180419896</v>
      </c>
      <c r="AF19" s="26">
        <f>[3]非r!EE17/$J19</f>
        <v>0.69439699844130365</v>
      </c>
      <c r="AG19" s="26">
        <f>[3]武将羁绊!M17/$J19</f>
        <v>0.18025965798386751</v>
      </c>
    </row>
    <row r="20" spans="9:33" x14ac:dyDescent="0.15">
      <c r="I20" s="5">
        <v>14</v>
      </c>
      <c r="J20" s="44">
        <f>'[1]爵位-节奏'!AC21+[2]非r!AA18+[3]非r!EE18+[3]武将羁绊!M18</f>
        <v>121.36420622053114</v>
      </c>
      <c r="K20" s="44">
        <f>'[1]爵位-节奏'!AD21+[2]小r!AA18+[3]小r!EE18+[3]武将羁绊!N18</f>
        <v>120.52421061198893</v>
      </c>
      <c r="L20" s="44">
        <f>'[1]爵位-节奏'!AE21+[2]中r!AA18+[3]中r!EE18+[3]武将羁绊!O18</f>
        <v>117.79406951924446</v>
      </c>
      <c r="M20" s="44">
        <f>'[1]爵位-节奏'!AF21+[2]大r!AA18+[3]大r!EE18+[3]武将羁绊!P18</f>
        <v>93.337788669590509</v>
      </c>
      <c r="N20" s="44">
        <f>'[1]爵位-节奏'!AG21+[2]超r!AA18+[3]超r!EE18+[3]武将羁绊!Q18</f>
        <v>72.522019510299288</v>
      </c>
      <c r="AC20" s="25">
        <v>14</v>
      </c>
      <c r="AD20" s="26">
        <f>'[1]爵位-节奏'!AC21/$J20</f>
        <v>1.7303289539784786E-2</v>
      </c>
      <c r="AE20" s="26">
        <f>[2]非r!AA18/$J20</f>
        <v>0.11535526359856522</v>
      </c>
      <c r="AF20" s="26">
        <f>[3]非r!EE18/$J20</f>
        <v>0.68606888977819025</v>
      </c>
      <c r="AG20" s="26">
        <f>[3]武将羁绊!M18/$J20</f>
        <v>0.18127255708345966</v>
      </c>
    </row>
    <row r="21" spans="9:33" x14ac:dyDescent="0.15">
      <c r="I21" s="5">
        <v>15</v>
      </c>
      <c r="J21" s="44">
        <f>'[1]爵位-节奏'!AC22+[2]非r!AA19+[3]非r!EE19+[3]武将羁绊!M19</f>
        <v>123.48773447853215</v>
      </c>
      <c r="K21" s="44">
        <f>'[1]爵位-节奏'!AD22+[2]小r!AA19+[3]小r!EE19+[3]武将羁绊!N19</f>
        <v>122.55066557709972</v>
      </c>
      <c r="L21" s="44">
        <f>'[1]爵位-节奏'!AE22+[2]中r!AA19+[3]中r!EE19+[3]武将羁绊!O19</f>
        <v>124.39590785147178</v>
      </c>
      <c r="M21" s="44">
        <f>'[1]爵位-节奏'!AF22+[2]大r!AA19+[3]大r!EE19+[3]武将羁绊!P19</f>
        <v>101.42779207859127</v>
      </c>
      <c r="N21" s="44">
        <f>'[1]爵位-节奏'!AG22+[2]超r!AA19+[3]超r!EE19+[3]武将羁绊!Q19</f>
        <v>78.058275532847105</v>
      </c>
      <c r="AC21" s="25">
        <v>15</v>
      </c>
      <c r="AD21" s="26">
        <f>'[1]爵位-节奏'!AC22/$J21</f>
        <v>1.8220433061642682E-2</v>
      </c>
      <c r="AE21" s="26">
        <f>[2]非r!AA19/$J21</f>
        <v>0.12146955374428454</v>
      </c>
      <c r="AF21" s="26">
        <f>[3]非r!EE19/$J21</f>
        <v>0.67810568257764592</v>
      </c>
      <c r="AG21" s="26">
        <f>[3]武将羁绊!M19/$J21</f>
        <v>0.18220433061642682</v>
      </c>
    </row>
    <row r="22" spans="9:33" x14ac:dyDescent="0.15">
      <c r="I22" s="5">
        <v>16</v>
      </c>
      <c r="J22" s="44">
        <f>'[1]爵位-节奏'!AC23+[2]非r!AA20+[3]非r!EE20+[3]武将羁绊!M20</f>
        <v>125.64524949921866</v>
      </c>
      <c r="K22" s="44">
        <f>'[1]爵位-节奏'!AD23+[2]小r!AA20+[3]小r!EE20+[3]武将羁绊!N20</f>
        <v>124.60414001854551</v>
      </c>
      <c r="L22" s="44">
        <f>'[1]爵位-节奏'!AE23+[2]中r!AA20+[3]中r!EE20+[3]武将羁绊!O20</f>
        <v>126.36404477784021</v>
      </c>
      <c r="M22" s="44">
        <f>'[1]爵位-节奏'!AF23+[2]大r!AA20+[3]大r!EE20+[3]武将羁绊!P20</f>
        <v>110.52830296902994</v>
      </c>
      <c r="N22" s="44">
        <f>'[1]爵位-节奏'!AG23+[2]超r!AA20+[3]超r!EE20+[3]武将羁绊!Q20</f>
        <v>84.463506424127019</v>
      </c>
      <c r="AC22" s="25">
        <v>16</v>
      </c>
      <c r="AD22" s="26">
        <f>'[1]爵位-节奏'!AC23/$J22</f>
        <v>1.9101398656659316E-2</v>
      </c>
      <c r="AE22" s="26">
        <f>[2]非r!AA20/$J22</f>
        <v>0.1273426577110621</v>
      </c>
      <c r="AF22" s="26">
        <f>[3]非r!EE20/$J22</f>
        <v>0.67050087317262674</v>
      </c>
      <c r="AG22" s="26">
        <f>[3]武将羁绊!M20/$J22</f>
        <v>0.18305507045965178</v>
      </c>
    </row>
    <row r="23" spans="9:33" x14ac:dyDescent="0.15">
      <c r="I23" s="5">
        <v>17</v>
      </c>
      <c r="J23" s="44">
        <f>'[1]爵位-节奏'!AC24+[2]非r!AA21+[3]非r!EE21+[3]武将羁绊!M21</f>
        <v>127.83919063022903</v>
      </c>
      <c r="K23" s="44">
        <f>'[1]爵位-节奏'!AD24+[2]小r!AA21+[3]小r!EE21+[3]武将羁绊!N21</f>
        <v>126.65846059788093</v>
      </c>
      <c r="L23" s="44">
        <f>'[1]爵位-节奏'!AE24+[2]中r!AA21+[3]中r!EE21+[3]武将羁绊!O21</f>
        <v>128.35312671764484</v>
      </c>
      <c r="M23" s="44">
        <f>'[1]爵位-节奏'!AF24+[2]大r!AA21+[3]大r!EE21+[3]武将羁绊!P21</f>
        <v>120.14023644841548</v>
      </c>
      <c r="N23" s="44">
        <f>'[1]爵位-节奏'!AG24+[2]超r!AA21+[3]超r!EE21+[3]武将羁绊!Q21</f>
        <v>91.195369424828755</v>
      </c>
      <c r="AC23" s="25">
        <v>17</v>
      </c>
      <c r="AD23" s="26">
        <f>'[1]爵位-节奏'!AC24/$J23</f>
        <v>1.9946934796980977E-2</v>
      </c>
      <c r="AE23" s="26">
        <f>[2]非r!AA21/$J23</f>
        <v>0.13297956531320651</v>
      </c>
      <c r="AF23" s="26">
        <f>[3]非r!EE21/$J23</f>
        <v>0.66324880666273289</v>
      </c>
      <c r="AG23" s="26">
        <f>[3]武将羁绊!M21/$J23</f>
        <v>0.18382469322707962</v>
      </c>
    </row>
    <row r="24" spans="9:33" x14ac:dyDescent="0.15">
      <c r="I24" s="5">
        <v>18</v>
      </c>
      <c r="J24" s="44">
        <f>'[1]爵位-节奏'!AC25+[2]非r!AA22+[3]非r!EE22+[3]武将羁绊!M22</f>
        <v>130.07217229962794</v>
      </c>
      <c r="K24" s="44">
        <f>'[1]爵位-节奏'!AD25+[2]小r!AA22+[3]小r!EE22+[3]武将羁绊!N22</f>
        <v>128.76901611670604</v>
      </c>
      <c r="L24" s="44">
        <f>'[1]爵位-节奏'!AE25+[2]中r!AA22+[3]中r!EE22+[3]武将羁绊!O22</f>
        <v>130.36465696702288</v>
      </c>
      <c r="M24" s="44">
        <f>'[1]爵位-节奏'!AF25+[2]大r!AA22+[3]大r!EE22+[3]武将羁绊!P22</f>
        <v>129.89546777748717</v>
      </c>
      <c r="N24" s="44">
        <f>'[1]爵位-节奏'!AG25+[2]超r!AA22+[3]超r!EE22+[3]武将羁绊!Q22</f>
        <v>98.277604760512759</v>
      </c>
      <c r="AC24" s="25">
        <v>18</v>
      </c>
      <c r="AD24" s="26">
        <f>'[1]爵位-节奏'!AC25/$J24</f>
        <v>2.0757706681336967E-2</v>
      </c>
      <c r="AE24" s="26">
        <f>[2]非r!AA22/$J24</f>
        <v>0.1383847112089131</v>
      </c>
      <c r="AF24" s="26">
        <f>[3]非r!EE22/$J24</f>
        <v>0.65634463383119901</v>
      </c>
      <c r="AG24" s="26">
        <f>[3]武将羁绊!M22/$J24</f>
        <v>0.18451294827855083</v>
      </c>
    </row>
    <row r="25" spans="9:33" x14ac:dyDescent="0.15">
      <c r="I25" s="5">
        <v>19</v>
      </c>
      <c r="J25" s="44">
        <f>'[1]爵位-节奏'!AC26+[2]非r!AA23+[3]非r!EE23+[3]武将羁绊!M23</f>
        <v>132.34699658203473</v>
      </c>
      <c r="K25" s="44">
        <f>'[1]爵位-节奏'!AD26+[2]小r!AA23+[3]小r!EE23+[3]武将羁绊!N23</f>
        <v>130.91262729980744</v>
      </c>
      <c r="L25" s="44">
        <f>'[1]爵位-节奏'!AE26+[2]中r!AA23+[3]中r!EE23+[3]武将羁绊!O23</f>
        <v>132.40024671888048</v>
      </c>
      <c r="M25" s="44">
        <f>'[1]爵位-节奏'!AF26+[2]大r!AA23+[3]大r!EE23+[3]武将羁绊!P23</f>
        <v>132.89955337061122</v>
      </c>
      <c r="N25" s="44">
        <f>'[1]爵位-节奏'!AG26+[2]超r!AA23+[3]超r!EE23+[3]武将羁绊!Q23</f>
        <v>106.27139215641083</v>
      </c>
      <c r="AC25" s="25">
        <v>19</v>
      </c>
      <c r="AD25" s="26">
        <f>'[1]爵位-节奏'!AC26/$J25</f>
        <v>2.1534300540272854E-2</v>
      </c>
      <c r="AE25" s="26">
        <f>[2]非r!AA23/$J25</f>
        <v>0.14356200360181903</v>
      </c>
      <c r="AF25" s="26">
        <f>[3]非r!EE23/$J25</f>
        <v>0.64978427016082574</v>
      </c>
      <c r="AG25" s="26">
        <f>[3]武将羁绊!M23/$J25</f>
        <v>0.18511942569708242</v>
      </c>
    </row>
    <row r="26" spans="9:33" x14ac:dyDescent="0.15">
      <c r="I26" s="5">
        <v>20</v>
      </c>
      <c r="J26" s="44">
        <f>'[1]爵位-节奏'!AC27+[2]非r!AA24+[3]非r!EE24+[3]武将羁绊!M24</f>
        <v>134.66666666666669</v>
      </c>
      <c r="K26" s="44">
        <f>'[1]爵位-节奏'!AD27+[2]小r!AA24+[3]小r!EE24+[3]武将羁绊!N24</f>
        <v>133.09166666666667</v>
      </c>
      <c r="L26" s="44">
        <f>'[1]爵位-节奏'!AE27+[2]中r!AA24+[3]中r!EE24+[3]武将羁绊!O24</f>
        <v>134.46162280701753</v>
      </c>
      <c r="M26" s="44">
        <f>'[1]爵位-节奏'!AF27+[2]大r!AA24+[3]大r!EE24+[3]武将羁绊!P24</f>
        <v>135.97750000000002</v>
      </c>
      <c r="N26" s="44">
        <f>'[1]爵位-节奏'!AG27+[2]超r!AA24+[3]超r!EE24+[3]武将羁绊!Q24</f>
        <v>114.66833333333334</v>
      </c>
      <c r="AC26" s="25">
        <v>20</v>
      </c>
      <c r="AD26" s="26">
        <f>'[1]爵位-节奏'!AC27/$J26</f>
        <v>2.2277227722772273E-2</v>
      </c>
      <c r="AE26" s="26">
        <f>[2]非r!AA24/$J26</f>
        <v>0.14851485148514848</v>
      </c>
      <c r="AF26" s="26">
        <f>[3]非r!EE24/$J26</f>
        <v>0.64356435643564347</v>
      </c>
      <c r="AG26" s="26">
        <f>[3]武将羁绊!M24/$J26</f>
        <v>0.18564356435643561</v>
      </c>
    </row>
    <row r="27" spans="9:33" x14ac:dyDescent="0.15">
      <c r="I27" s="5">
        <v>21</v>
      </c>
      <c r="J27" s="44">
        <f>'[1]爵位-节奏'!AC28+[2]非r!AA25+[3]非r!EE25+[3]武将羁绊!M25</f>
        <v>136.83448297035909</v>
      </c>
      <c r="K27" s="44">
        <f>'[1]爵位-节奏'!AD28+[2]小r!AA25+[3]小r!EE25+[3]武将羁绊!N25</f>
        <v>135.58724844927482</v>
      </c>
      <c r="L27" s="44">
        <f>'[1]爵位-节奏'!AE28+[2]中r!AA25+[3]中r!EE25+[3]武将羁绊!O25</f>
        <v>136.82920743464635</v>
      </c>
      <c r="M27" s="44">
        <f>'[1]爵位-节奏'!AF28+[2]大r!AA25+[3]大r!EE25+[3]武将羁绊!P25</f>
        <v>139.41318035654419</v>
      </c>
      <c r="N27" s="44">
        <f>'[1]爵位-节奏'!AG28+[2]超r!AA25+[3]超r!EE25+[3]武将羁绊!Q25</f>
        <v>123.77630075316</v>
      </c>
      <c r="AC27" s="25">
        <v>21</v>
      </c>
      <c r="AD27" s="26">
        <f>'[1]爵位-节奏'!AC28/$J27</f>
        <v>2.5056340727462104E-2</v>
      </c>
      <c r="AE27" s="26">
        <f>[2]非r!AA25/$J27</f>
        <v>0.15347008695570541</v>
      </c>
      <c r="AF27" s="26">
        <f>[3]非r!EE25/$J27</f>
        <v>0.63511703815633291</v>
      </c>
      <c r="AG27" s="26">
        <f>[3]武将羁绊!M25/$J27</f>
        <v>0.18635653416049941</v>
      </c>
    </row>
    <row r="28" spans="9:33" x14ac:dyDescent="0.15">
      <c r="I28" s="5">
        <v>22</v>
      </c>
      <c r="J28" s="44">
        <f>'[1]爵位-节奏'!AC29+[2]非r!AA26+[3]非r!EE26+[3]武将羁绊!M26</f>
        <v>139.019470707133</v>
      </c>
      <c r="K28" s="44">
        <f>'[1]爵位-节奏'!AD29+[2]小r!AA26+[3]小r!EE26+[3]武将羁绊!N26</f>
        <v>138.12352652828611</v>
      </c>
      <c r="L28" s="44">
        <f>'[1]爵位-节奏'!AE29+[2]中r!AA26+[3]中r!EE26+[3]武将羁绊!O26</f>
        <v>139.22641278434071</v>
      </c>
      <c r="M28" s="44">
        <f>'[1]爵位-节奏'!AF29+[2]大r!AA26+[3]大r!EE26+[3]武将羁绊!P26</f>
        <v>142.93370476394404</v>
      </c>
      <c r="N28" s="44">
        <f>'[1]爵位-节奏'!AG29+[2]超r!AA26+[3]超r!EE26+[3]武将羁绊!Q26</f>
        <v>133.48475542536835</v>
      </c>
      <c r="AC28" s="25">
        <v>22</v>
      </c>
      <c r="AD28" s="26">
        <f>'[1]爵位-节奏'!AC29/$J28</f>
        <v>2.7745342702883345E-2</v>
      </c>
      <c r="AE28" s="26">
        <f>[2]非r!AA26/$J28</f>
        <v>0.15825121393496425</v>
      </c>
      <c r="AF28" s="26">
        <f>[3]非r!EE26/$J28</f>
        <v>0.62697928143901271</v>
      </c>
      <c r="AG28" s="26">
        <f>[3]武将羁绊!M26/$J28</f>
        <v>0.18702416192313956</v>
      </c>
    </row>
    <row r="29" spans="9:33" x14ac:dyDescent="0.15">
      <c r="I29" s="5">
        <v>23</v>
      </c>
      <c r="J29" s="44">
        <f>'[1]爵位-节奏'!AC30+[2]非r!AA27+[3]非r!EE27+[3]武将羁绊!M27</f>
        <v>141.22286233019733</v>
      </c>
      <c r="K29" s="44">
        <f>'[1]爵位-节奏'!AD30+[2]小r!AA27+[3]小r!EE27+[3]武将羁绊!N27</f>
        <v>140.79965414955197</v>
      </c>
      <c r="L29" s="44">
        <f>'[1]爵位-节奏'!AE30+[2]中r!AA27+[3]中r!EE27+[3]武将羁绊!O27</f>
        <v>141.65536483788614</v>
      </c>
      <c r="M29" s="44">
        <f>'[1]爵位-节奏'!AF30+[2]大r!AA27+[3]大r!EE27+[3]武将羁绊!P27</f>
        <v>146.54516277350507</v>
      </c>
      <c r="N29" s="44">
        <f>'[1]爵位-节奏'!AG30+[2]超r!AA27+[3]超r!EE27+[3]武将羁绊!Q27</f>
        <v>143.71587305036385</v>
      </c>
      <c r="AC29" s="25">
        <v>23</v>
      </c>
      <c r="AD29" s="26">
        <f>'[1]爵位-节奏'!AC30/$J29</f>
        <v>3.034717052890297E-2</v>
      </c>
      <c r="AE29" s="26">
        <f>[2]非r!AA27/$J29</f>
        <v>0.1628631485051126</v>
      </c>
      <c r="AF29" s="26">
        <f>[3]非r!EE27/$J29</f>
        <v>0.61914300986226778</v>
      </c>
      <c r="AG29" s="26">
        <f>[3]武将羁绊!M27/$J29</f>
        <v>0.18764667110371669</v>
      </c>
    </row>
    <row r="30" spans="9:33" x14ac:dyDescent="0.15">
      <c r="I30" s="5">
        <v>24</v>
      </c>
      <c r="J30" s="44">
        <f>'[1]爵位-节奏'!AC31+[2]非r!AA28+[3]非r!EE28+[3]武将羁绊!M28</f>
        <v>143.44597875019537</v>
      </c>
      <c r="K30" s="44">
        <f>'[1]爵位-节奏'!AD31+[2]小r!AA28+[3]小r!EE28+[3]武将羁绊!N28</f>
        <v>143.69389133251551</v>
      </c>
      <c r="L30" s="44">
        <f>'[1]爵位-节奏'!AE31+[2]中r!AA28+[3]中r!EE28+[3]武将羁绊!O28</f>
        <v>144.11834216614216</v>
      </c>
      <c r="M30" s="44">
        <f>'[1]爵位-节奏'!AF31+[2]大r!AA28+[3]大r!EE28+[3]武将羁绊!P28</f>
        <v>151.05765243328671</v>
      </c>
      <c r="N30" s="44">
        <f>'[1]爵位-节奏'!AG31+[2]超r!AA28+[3]超r!EE28+[3]武将羁绊!Q28</f>
        <v>154.71172263716463</v>
      </c>
      <c r="AC30" s="25">
        <v>24</v>
      </c>
      <c r="AD30" s="26">
        <f>'[1]爵位-节奏'!AC31/$J30</f>
        <v>3.2864537265944752E-2</v>
      </c>
      <c r="AE30" s="26">
        <f>[2]非r!AA28/$J30</f>
        <v>0.16731037153571873</v>
      </c>
      <c r="AF30" s="26">
        <f>[3]非r!EE28/$J30</f>
        <v>0.61160092322065296</v>
      </c>
      <c r="AG30" s="26">
        <f>[3]武将羁绊!M28/$J30</f>
        <v>0.18822416797768357</v>
      </c>
    </row>
    <row r="31" spans="9:33" x14ac:dyDescent="0.15">
      <c r="I31" s="5">
        <v>25</v>
      </c>
      <c r="J31" s="44">
        <f>'[1]爵位-节奏'!AC32+[2]非r!AA29+[3]非r!EE29+[3]武将羁绊!M29</f>
        <v>145.6902356841008</v>
      </c>
      <c r="K31" s="44">
        <f>'[1]爵位-节奏'!AD32+[2]小r!AA29+[3]小r!EE29+[3]武将羁绊!N29</f>
        <v>146.65743769032446</v>
      </c>
      <c r="L31" s="44">
        <f>'[1]爵位-节奏'!AE32+[2]中r!AA29+[3]中r!EE29+[3]武将羁绊!O29</f>
        <v>146.61778688088839</v>
      </c>
      <c r="M31" s="44">
        <f>'[1]爵位-节奏'!AF32+[2]大r!AA29+[3]大r!EE29+[3]武将羁绊!P29</f>
        <v>155.67459737228486</v>
      </c>
      <c r="N31" s="44">
        <f>'[1]爵位-节奏'!AG32+[2]超r!AA29+[3]超r!EE29+[3]武将羁绊!Q29</f>
        <v>158.11451185110928</v>
      </c>
      <c r="AC31" s="25">
        <v>25</v>
      </c>
      <c r="AD31" s="26">
        <f>'[1]爵位-节奏'!AC32/$J31</f>
        <v>3.5299943875500117E-2</v>
      </c>
      <c r="AE31" s="26">
        <f>[2]非r!AA29/$J31</f>
        <v>0.17159694939479225</v>
      </c>
      <c r="AF31" s="26">
        <f>[3]非r!EE29/$J31</f>
        <v>0.60434646239543621</v>
      </c>
      <c r="AG31" s="26">
        <f>[3]武将羁绊!M29/$J31</f>
        <v>0.18875664433427147</v>
      </c>
    </row>
    <row r="32" spans="9:33" x14ac:dyDescent="0.15">
      <c r="I32" s="5">
        <v>26</v>
      </c>
      <c r="J32" s="44">
        <f>'[1]爵位-节奏'!AC33+[2]非r!AA30+[3]非r!EE30+[3]武将羁绊!M30</f>
        <v>147.95715045979657</v>
      </c>
      <c r="K32" s="44">
        <f>'[1]爵位-节奏'!AD33+[2]小r!AA30+[3]小r!EE30+[3]武将羁绊!N30</f>
        <v>149.69526778244304</v>
      </c>
      <c r="L32" s="44">
        <f>'[1]爵位-节奏'!AE33+[2]中r!AA30+[3]中r!EE30+[3]武将羁绊!O30</f>
        <v>149.15631637272298</v>
      </c>
      <c r="M32" s="44">
        <f>'[1]爵位-节奏'!AF33+[2]大r!AA30+[3]大r!EE30+[3]武将羁绊!P30</f>
        <v>160.45496718127387</v>
      </c>
      <c r="N32" s="44">
        <f>'[1]爵位-节奏'!AG33+[2]超r!AA30+[3]超r!EE30+[3]武将羁绊!Q30</f>
        <v>161.46466737819793</v>
      </c>
      <c r="AC32" s="25">
        <v>26</v>
      </c>
      <c r="AD32" s="26">
        <f>'[1]爵位-节奏'!AC33/$J32</f>
        <v>3.7655689867739504E-2</v>
      </c>
      <c r="AE32" s="26">
        <f>[2]非r!AA30/$J32</f>
        <v>0.1757265527161177</v>
      </c>
      <c r="AF32" s="26">
        <f>[3]非r!EE30/$J32</f>
        <v>0.59737377756801602</v>
      </c>
      <c r="AG32" s="26">
        <f>[3]武将羁绊!M30/$J32</f>
        <v>0.18924397984812677</v>
      </c>
    </row>
    <row r="33" spans="9:33" x14ac:dyDescent="0.15">
      <c r="I33" s="5">
        <v>27</v>
      </c>
      <c r="J33" s="44">
        <f>'[1]爵位-节奏'!AC34+[2]非r!AA31+[3]非r!EE31+[3]武将羁绊!M31</f>
        <v>150.24834930904157</v>
      </c>
      <c r="K33" s="44">
        <f>'[1]爵位-节奏'!AD34+[2]小r!AA31+[3]小r!EE31+[3]武将羁绊!N31</f>
        <v>152.81271320969279</v>
      </c>
      <c r="L33" s="44">
        <f>'[1]爵位-节奏'!AE34+[2]中r!AA31+[3]中r!EE31+[3]武将羁绊!O31</f>
        <v>151.91154366660527</v>
      </c>
      <c r="M33" s="44">
        <f>'[1]爵位-节奏'!AF34+[2]大r!AA31+[3]大r!EE31+[3]武将羁绊!P31</f>
        <v>165.36417270673408</v>
      </c>
      <c r="N33" s="44">
        <f>'[1]爵位-节奏'!AG34+[2]超r!AA31+[3]超r!EE31+[3]武将羁绊!Q31</f>
        <v>164.52067654703444</v>
      </c>
      <c r="AC33" s="25">
        <v>27</v>
      </c>
      <c r="AD33" s="26">
        <f>'[1]爵位-节奏'!AC34/$J33</f>
        <v>3.9933882985022151E-2</v>
      </c>
      <c r="AE33" s="26">
        <f>[2]非r!AA31/$J33</f>
        <v>0.17970247343259968</v>
      </c>
      <c r="AF33" s="26">
        <f>[3]非r!EE31/$J33</f>
        <v>0.59067769940352299</v>
      </c>
      <c r="AG33" s="26">
        <f>[3]武将羁绊!M31/$J33</f>
        <v>0.18968594417885523</v>
      </c>
    </row>
    <row r="34" spans="9:33" x14ac:dyDescent="0.15">
      <c r="I34" s="5">
        <v>28</v>
      </c>
      <c r="J34" s="44">
        <f>'[1]爵位-节奏'!AC35+[2]非r!AA32+[3]非r!EE32+[3]武将羁绊!M32</f>
        <v>152.63700375530749</v>
      </c>
      <c r="K34" s="44">
        <f>'[1]爵位-节奏'!AD35+[2]小r!AA32+[3]小r!EE32+[3]武将羁绊!N32</f>
        <v>156.08691681177561</v>
      </c>
      <c r="L34" s="44">
        <f>'[1]爵位-节奏'!AE35+[2]中r!AA32+[3]中r!EE32+[3]武将羁绊!O32</f>
        <v>155.42592290870067</v>
      </c>
      <c r="M34" s="44">
        <f>'[1]爵位-节奏'!AF35+[2]大r!AA32+[3]大r!EE32+[3]武将羁绊!P32</f>
        <v>170.48320703527571</v>
      </c>
      <c r="N34" s="44">
        <f>'[1]爵位-节奏'!AG35+[2]超r!AA32+[3]超r!EE32+[3]武将羁绊!Q32</f>
        <v>167.69843947723959</v>
      </c>
      <c r="AC34" s="25">
        <v>28</v>
      </c>
      <c r="AD34" s="26">
        <f>'[1]爵位-节奏'!AC35/$J34</f>
        <v>4.2584693357975996E-2</v>
      </c>
      <c r="AE34" s="26">
        <f>[2]非r!AA32/$J34</f>
        <v>0.18344175600358892</v>
      </c>
      <c r="AF34" s="26">
        <f>[3]非r!EE32/$J34</f>
        <v>0.58398030334900375</v>
      </c>
      <c r="AG34" s="26">
        <f>[3]武将羁绊!M32/$J34</f>
        <v>0.18999324728943137</v>
      </c>
    </row>
    <row r="35" spans="9:33" x14ac:dyDescent="0.15">
      <c r="I35" s="5">
        <v>29</v>
      </c>
      <c r="J35" s="44">
        <f>'[1]爵位-节奏'!AC36+[2]非r!AA33+[3]非r!EE33+[3]武将羁绊!M33</f>
        <v>155.05355327691206</v>
      </c>
      <c r="K35" s="44">
        <f>'[1]爵位-节奏'!AD36+[2]小r!AA33+[3]小r!EE33+[3]武将羁绊!N33</f>
        <v>159.45257441835616</v>
      </c>
      <c r="L35" s="44">
        <f>'[1]爵位-节奏'!AE36+[2]中r!AA33+[3]中r!EE33+[3]武将羁绊!O33</f>
        <v>158.97190131443722</v>
      </c>
      <c r="M35" s="44">
        <f>'[1]爵位-节奏'!AF36+[2]大r!AA33+[3]大r!EE33+[3]武将羁绊!P33</f>
        <v>175.76405938255994</v>
      </c>
      <c r="N35" s="44">
        <f>'[1]爵位-节奏'!AG36+[2]超r!AA33+[3]超r!EE33+[3]武将羁绊!Q33</f>
        <v>170.9303605395163</v>
      </c>
      <c r="AC35" s="25">
        <v>29</v>
      </c>
      <c r="AD35" s="26">
        <f>'[1]爵位-节奏'!AC36/$J35</f>
        <v>4.5145692259619577E-2</v>
      </c>
      <c r="AE35" s="26">
        <f>[2]非r!AA33/$J35</f>
        <v>0.18703215364699538</v>
      </c>
      <c r="AF35" s="26">
        <f>[3]非r!EE33/$J35</f>
        <v>0.57756530814213114</v>
      </c>
      <c r="AG35" s="26">
        <f>[3]武将羁绊!M33/$J35</f>
        <v>0.19025684595125392</v>
      </c>
    </row>
    <row r="36" spans="9:33" x14ac:dyDescent="0.15">
      <c r="I36" s="5">
        <v>30</v>
      </c>
      <c r="J36" s="44">
        <f>'[1]爵位-节奏'!AC37+[2]非r!AA34+[3]非r!EE34+[3]武将羁绊!M34</f>
        <v>157.5</v>
      </c>
      <c r="K36" s="44">
        <f>'[1]爵位-节奏'!AD37+[2]小r!AA34+[3]小r!EE34+[3]武将羁绊!N34</f>
        <v>162.91624999999999</v>
      </c>
      <c r="L36" s="44">
        <f>'[1]爵位-节奏'!AE37+[2]中r!AA34+[3]中r!EE34+[3]武将羁绊!O34</f>
        <v>162.59404166666667</v>
      </c>
      <c r="M36" s="44">
        <f>'[1]爵位-节奏'!AF37+[2]大r!AA34+[3]大r!EE34+[3]武将羁绊!P34</f>
        <v>181.20679999999999</v>
      </c>
      <c r="N36" s="44">
        <f>'[1]爵位-节奏'!AG37+[2]超r!AA34+[3]超r!EE34+[3]武将羁绊!Q34</f>
        <v>174.25836363636364</v>
      </c>
      <c r="AC36" s="25">
        <v>30</v>
      </c>
      <c r="AD36" s="26">
        <f>'[1]爵位-节奏'!AC37/$J36</f>
        <v>4.7619047619047616E-2</v>
      </c>
      <c r="AE36" s="26">
        <f>[2]非r!AA34/$J36</f>
        <v>0.19047619047619047</v>
      </c>
      <c r="AF36" s="26">
        <f>[3]非r!EE34/$J36</f>
        <v>0.5714285714285714</v>
      </c>
      <c r="AG36" s="26">
        <f>[3]武将羁绊!M34/$J36</f>
        <v>0.19047619047619047</v>
      </c>
    </row>
    <row r="37" spans="9:33" x14ac:dyDescent="0.15">
      <c r="I37" s="5">
        <v>31</v>
      </c>
      <c r="J37" s="44">
        <f>'[1]爵位-节奏'!AC38+[2]非r!AA35+[3]非r!EE35+[3]武将羁绊!M35</f>
        <v>161.22014886311698</v>
      </c>
      <c r="K37" s="44">
        <f>'[1]爵位-节奏'!AD38+[2]小r!AA35+[3]小r!EE35+[3]武将羁绊!N35</f>
        <v>167.02942309061271</v>
      </c>
      <c r="L37" s="44">
        <f>'[1]爵位-节奏'!AE38+[2]中r!AA35+[3]中r!EE35+[3]武将羁绊!O35</f>
        <v>165.96454593117738</v>
      </c>
      <c r="M37" s="44">
        <f>'[1]爵位-节奏'!AF38+[2]大r!AA35+[3]大r!EE35+[3]武将羁绊!P35</f>
        <v>184.4666666666667</v>
      </c>
      <c r="N37" s="44">
        <f>'[1]爵位-节奏'!AG38+[2]超r!AA35+[3]超r!EE35+[3]武将羁绊!Q35</f>
        <v>177.52195354581119</v>
      </c>
      <c r="AC37" s="25">
        <v>31</v>
      </c>
      <c r="AD37" s="26">
        <f>'[1]爵位-节奏'!AC38/$J37</f>
        <v>4.962158921458603E-2</v>
      </c>
      <c r="AE37" s="26">
        <f>[2]非r!AA35/$J37</f>
        <v>0.19228365820652088</v>
      </c>
      <c r="AF37" s="26">
        <f>[3]非r!EE35/$J37</f>
        <v>0.5658110943723722</v>
      </c>
      <c r="AG37" s="26">
        <f>[3]武将羁绊!M35/$J37</f>
        <v>0.19228365820652088</v>
      </c>
    </row>
    <row r="38" spans="9:33" x14ac:dyDescent="0.15">
      <c r="I38" s="5">
        <v>32</v>
      </c>
      <c r="J38" s="44">
        <f>'[1]爵位-节奏'!AC39+[2]非r!AA36+[3]非r!EE36+[3]武将羁绊!M36</f>
        <v>165.02787203494961</v>
      </c>
      <c r="K38" s="44">
        <f>'[1]爵位-节奏'!AD39+[2]小r!AA36+[3]小r!EE36+[3]武将羁绊!N36</f>
        <v>171.25518926794075</v>
      </c>
      <c r="L38" s="44">
        <f>'[1]爵位-节奏'!AE39+[2]中r!AA36+[3]中r!EE36+[3]武将羁绊!O36</f>
        <v>169.42268497266241</v>
      </c>
      <c r="M38" s="44">
        <f>'[1]爵位-节奏'!AF39+[2]大r!AA36+[3]大r!EE36+[3]武将羁绊!P36</f>
        <v>186.43333333333331</v>
      </c>
      <c r="N38" s="44">
        <f>'[1]爵位-节奏'!AG39+[2]超r!AA36+[3]超r!EE36+[3]武将羁绊!Q36</f>
        <v>180.85990477597727</v>
      </c>
      <c r="AC38" s="25">
        <v>32</v>
      </c>
      <c r="AD38" s="26">
        <f>'[1]爵位-节奏'!AC39/$J38</f>
        <v>5.1506450972111366E-2</v>
      </c>
      <c r="AE38" s="26">
        <f>[2]非r!AA36/$J38</f>
        <v>0.19390663895383101</v>
      </c>
      <c r="AF38" s="26">
        <f>[3]非r!EE36/$J38</f>
        <v>0.56068027112022656</v>
      </c>
      <c r="AG38" s="26">
        <f>[3]武将羁绊!M36/$J38</f>
        <v>0.19390663895383101</v>
      </c>
    </row>
    <row r="39" spans="9:33" x14ac:dyDescent="0.15">
      <c r="I39" s="5">
        <v>33</v>
      </c>
      <c r="J39" s="44">
        <f>'[1]爵位-节奏'!AC40+[2]非r!AA37+[3]非r!EE37+[3]武将羁绊!M37</f>
        <v>168.92945502686359</v>
      </c>
      <c r="K39" s="44">
        <f>'[1]爵位-节奏'!AD40+[2]小r!AA37+[3]小r!EE37+[3]武将羁绊!N37</f>
        <v>175.60162972767537</v>
      </c>
      <c r="L39" s="44">
        <f>'[1]爵位-节奏'!AE40+[2]中r!AA37+[3]中r!EE37+[3]武将羁绊!O37</f>
        <v>172.97482777921482</v>
      </c>
      <c r="M39" s="44">
        <f>'[1]爵位-节奏'!AF40+[2]大r!AA37+[3]大r!EE37+[3]武将羁绊!P37</f>
        <v>188.4</v>
      </c>
      <c r="N39" s="44">
        <f>'[1]爵位-节奏'!AG40+[2]超r!AA37+[3]超r!EE37+[3]武将羁绊!Q37</f>
        <v>184.27808452825371</v>
      </c>
      <c r="AC39" s="25">
        <v>33</v>
      </c>
      <c r="AD39" s="26">
        <f>'[1]爵位-节奏'!AC40/$J39</f>
        <v>5.3276676933390908E-2</v>
      </c>
      <c r="AE39" s="26">
        <f>[2]非r!AA37/$J39</f>
        <v>0.19534781542243332</v>
      </c>
      <c r="AF39" s="26">
        <f>[3]非r!EE37/$J39</f>
        <v>0.55602769222174242</v>
      </c>
      <c r="AG39" s="26">
        <f>[3]武将羁绊!M37/$J39</f>
        <v>0.19534781542243332</v>
      </c>
    </row>
    <row r="40" spans="9:33" x14ac:dyDescent="0.15">
      <c r="I40" s="5">
        <v>34</v>
      </c>
      <c r="J40" s="44">
        <f>'[1]爵位-节奏'!AC41+[2]非r!AA38+[3]非r!EE38+[3]武将羁绊!M38</f>
        <v>172.93163448313919</v>
      </c>
      <c r="K40" s="44">
        <f>'[1]爵位-节奏'!AD41+[2]小r!AA38+[3]小r!EE38+[3]武将羁绊!N38</f>
        <v>179.4922076864222</v>
      </c>
      <c r="L40" s="44">
        <f>'[1]爵位-节奏'!AE41+[2]中r!AA38+[3]中r!EE38+[3]武将羁绊!O38</f>
        <v>176.62780614317174</v>
      </c>
      <c r="M40" s="44">
        <f>'[1]爵位-节奏'!AF41+[2]大r!AA38+[3]大r!EE38+[3]武将羁绊!P38</f>
        <v>190.36666666666667</v>
      </c>
      <c r="N40" s="44">
        <f>'[1]爵位-节奏'!AG41+[2]超r!AA38+[3]超r!EE38+[3]武将羁绊!Q38</f>
        <v>187.78281915561823</v>
      </c>
      <c r="AC40" s="25">
        <v>34</v>
      </c>
      <c r="AD40" s="26">
        <f>'[1]爵位-节奏'!AC41/$J40</f>
        <v>5.4935003814621602E-2</v>
      </c>
      <c r="AE40" s="26">
        <f>[2]非r!AA38/$J40</f>
        <v>0.19660948733654046</v>
      </c>
      <c r="AF40" s="26">
        <f>[3]非r!EE38/$J40</f>
        <v>0.55184602151229745</v>
      </c>
      <c r="AG40" s="26">
        <f>[3]武将羁绊!M38/$J40</f>
        <v>0.19660948733654046</v>
      </c>
    </row>
    <row r="41" spans="9:33" x14ac:dyDescent="0.15">
      <c r="I41" s="5">
        <v>35</v>
      </c>
      <c r="J41" s="44">
        <f>'[1]爵位-节奏'!AC42+[2]非r!AA39+[3]非r!EE39+[3]武将羁绊!M39</f>
        <v>177.04163056034261</v>
      </c>
      <c r="K41" s="44">
        <f>'[1]爵位-节奏'!AD42+[2]小r!AA39+[3]小r!EE39+[3]武将羁绊!N39</f>
        <v>183.4242793381128</v>
      </c>
      <c r="L41" s="44">
        <f>'[1]爵位-节奏'!AE42+[2]中r!AA39+[3]中r!EE39+[3]武将羁绊!O39</f>
        <v>180.42590574129937</v>
      </c>
      <c r="M41" s="44">
        <f>'[1]爵位-节奏'!AF42+[2]大r!AA39+[3]大r!EE39+[3]武将羁绊!P39</f>
        <v>192.33333333333331</v>
      </c>
      <c r="N41" s="44">
        <f>'[1]爵位-节奏'!AG42+[2]超r!AA39+[3]超r!EE39+[3]武将羁绊!Q39</f>
        <v>191.38092984795591</v>
      </c>
      <c r="AC41" s="25">
        <v>35</v>
      </c>
      <c r="AD41" s="26">
        <f>'[1]爵位-节奏'!AC42/$J41</f>
        <v>5.6483890079128109E-2</v>
      </c>
      <c r="AE41" s="26">
        <f>[2]非r!AA39/$J41</f>
        <v>0.1976936152769484</v>
      </c>
      <c r="AF41" s="26">
        <f>[3]非r!EE39/$J41</f>
        <v>0.54812887936697507</v>
      </c>
      <c r="AG41" s="26">
        <f>[3]武将羁绊!M39/$J41</f>
        <v>0.1976936152769484</v>
      </c>
    </row>
    <row r="42" spans="9:33" x14ac:dyDescent="0.15">
      <c r="I42" s="5">
        <v>36</v>
      </c>
      <c r="J42" s="44">
        <f>'[1]爵位-节奏'!AC43+[2]非r!AA40+[3]非r!EE40+[3]武将羁绊!M40</f>
        <v>181.26718163067676</v>
      </c>
      <c r="K42" s="44">
        <f>'[1]爵位-节奏'!AD43+[2]小r!AA40+[3]小r!EE40+[3]武将羁绊!N40</f>
        <v>187.45594579917702</v>
      </c>
      <c r="L42" s="44">
        <f>'[1]爵位-节奏'!AE43+[2]中r!AA40+[3]中r!EE40+[3]武将羁绊!O40</f>
        <v>184.34584934135276</v>
      </c>
      <c r="M42" s="44">
        <f>'[1]爵位-节奏'!AF43+[2]大r!AA40+[3]大r!EE40+[3]武将羁绊!P40</f>
        <v>194.3</v>
      </c>
      <c r="N42" s="44">
        <f>'[1]爵位-节奏'!AG43+[2]超r!AA40+[3]超r!EE40+[3]武将羁绊!Q40</f>
        <v>195.07977107461136</v>
      </c>
      <c r="AC42" s="25">
        <v>36</v>
      </c>
      <c r="AD42" s="26">
        <f>'[1]爵位-节奏'!AC43/$J42</f>
        <v>5.7925543419068817E-2</v>
      </c>
      <c r="AE42" s="26">
        <f>[2]非r!AA40/$J42</f>
        <v>0.19860186315109307</v>
      </c>
      <c r="AF42" s="26">
        <f>[3]非r!EE40/$J42</f>
        <v>0.544870730278745</v>
      </c>
      <c r="AG42" s="26">
        <f>[3]武将羁绊!M40/$J42</f>
        <v>0.19860186315109307</v>
      </c>
    </row>
    <row r="43" spans="9:33" x14ac:dyDescent="0.15">
      <c r="I43" s="5">
        <v>37</v>
      </c>
      <c r="J43" s="44">
        <f>'[1]爵位-节奏'!AC44+[2]非r!AA41+[3]非r!EE41+[3]武将羁绊!M41</f>
        <v>185.616581476112</v>
      </c>
      <c r="K43" s="44">
        <f>'[1]爵位-节奏'!AD44+[2]小r!AA41+[3]小r!EE41+[3]武将羁绊!N41</f>
        <v>191.59435533393423</v>
      </c>
      <c r="L43" s="44">
        <f>'[1]爵位-节奏'!AE44+[2]中r!AA41+[3]中r!EE41+[3]武将羁绊!O41</f>
        <v>188.36943496103433</v>
      </c>
      <c r="M43" s="44">
        <f>'[1]爵位-节奏'!AF44+[2]大r!AA41+[3]大r!EE41+[3]武将羁绊!P41</f>
        <v>196.26666666666665</v>
      </c>
      <c r="N43" s="44">
        <f>'[1]爵位-节奏'!AG44+[2]超r!AA41+[3]超r!EE41+[3]武将羁绊!Q41</f>
        <v>198.74962918282262</v>
      </c>
      <c r="AC43" s="25">
        <v>37</v>
      </c>
      <c r="AD43" s="26">
        <f>'[1]爵位-节奏'!AC44/$J43</f>
        <v>5.9261946925876607E-2</v>
      </c>
      <c r="AE43" s="26">
        <f>[2]非r!AA41/$J43</f>
        <v>0.19933563965976675</v>
      </c>
      <c r="AF43" s="26">
        <f>[3]非r!EE41/$J43</f>
        <v>0.54206677375458989</v>
      </c>
      <c r="AG43" s="26">
        <f>[3]武将羁绊!M41/$J43</f>
        <v>0.19933563965976675</v>
      </c>
    </row>
    <row r="44" spans="9:33" x14ac:dyDescent="0.15">
      <c r="I44" s="5">
        <v>38</v>
      </c>
      <c r="J44" s="44">
        <f>'[1]爵位-节奏'!AC45+[2]非r!AA42+[3]非r!EE42+[3]武将羁绊!M42</f>
        <v>190.09871915206821</v>
      </c>
      <c r="K44" s="44">
        <f>'[1]爵位-节奏'!AD45+[2]小r!AA42+[3]小r!EE42+[3]武将羁绊!N42</f>
        <v>195.84716926238517</v>
      </c>
      <c r="L44" s="44">
        <f>'[1]爵位-节奏'!AE45+[2]中r!AA42+[3]中r!EE42+[3]武将羁绊!O42</f>
        <v>191.64215502790472</v>
      </c>
      <c r="M44" s="44">
        <f>'[1]爵位-节奏'!AF45+[2]大r!AA42+[3]大r!EE42+[3]武将羁绊!P42</f>
        <v>198.23333333333335</v>
      </c>
      <c r="N44" s="44">
        <f>'[1]爵位-节奏'!AG45+[2]超r!AA42+[3]超r!EE42+[3]武将羁绊!Q42</f>
        <v>202.05900526876101</v>
      </c>
      <c r="AC44" s="25">
        <v>38</v>
      </c>
      <c r="AD44" s="26">
        <f>'[1]爵位-节奏'!AC45/$J44</f>
        <v>6.049488419120095E-2</v>
      </c>
      <c r="AE44" s="26">
        <f>[2]非r!AA42/$J44</f>
        <v>0.19989613906657705</v>
      </c>
      <c r="AF44" s="26">
        <f>[3]非r!EE42/$J44</f>
        <v>0.53971283767564493</v>
      </c>
      <c r="AG44" s="26">
        <f>[3]武将羁绊!M42/$J44</f>
        <v>0.19989613906657705</v>
      </c>
    </row>
    <row r="45" spans="9:33" x14ac:dyDescent="0.15">
      <c r="I45" s="5">
        <v>39</v>
      </c>
      <c r="J45" s="44">
        <f>'[1]爵位-节奏'!AC46+[2]非r!AA43+[3]非r!EE43+[3]武将羁绊!M43</f>
        <v>194.72312171225144</v>
      </c>
      <c r="K45" s="44">
        <f>'[1]爵位-节奏'!AD46+[2]小r!AA43+[3]小r!EE43+[3]武将羁绊!N43</f>
        <v>200.25480850468145</v>
      </c>
      <c r="L45" s="44">
        <f>'[1]爵位-节奏'!AE46+[2]中r!AA43+[3]中r!EE43+[3]武将羁绊!O43</f>
        <v>195.00095960620089</v>
      </c>
      <c r="M45" s="44">
        <f>'[1]爵位-节奏'!AF46+[2]大r!AA43+[3]大r!EE43+[3]武将羁绊!P43</f>
        <v>200.2</v>
      </c>
      <c r="N45" s="44">
        <f>'[1]爵位-节奏'!AG46+[2]超r!AA43+[3]超r!EE43+[3]武将羁绊!Q43</f>
        <v>205.44564044691975</v>
      </c>
      <c r="AC45" s="25">
        <v>39</v>
      </c>
      <c r="AD45" s="26">
        <f>'[1]爵位-节奏'!AC46/$J45</f>
        <v>6.1625963544959916E-2</v>
      </c>
      <c r="AE45" s="26">
        <f>[2]非r!AA43/$J45</f>
        <v>0.20028438152111971</v>
      </c>
      <c r="AF45" s="26">
        <f>[3]非r!EE43/$J45</f>
        <v>0.5378052734128006</v>
      </c>
      <c r="AG45" s="26">
        <f>[3]武将羁绊!M43/$J45</f>
        <v>0.20028438152111971</v>
      </c>
    </row>
    <row r="46" spans="9:33" x14ac:dyDescent="0.15">
      <c r="I46" s="5">
        <v>40</v>
      </c>
      <c r="J46" s="44">
        <f>'[1]爵位-节奏'!AC47+[2]非r!AA44+[3]非r!EE44+[3]武将羁绊!M44</f>
        <v>199.33333333333334</v>
      </c>
      <c r="K46" s="44">
        <f>'[1]爵位-节奏'!AD47+[2]小r!AA44+[3]小r!EE44+[3]武将羁绊!N44</f>
        <v>204.47342261904765</v>
      </c>
      <c r="L46" s="44">
        <f>'[1]爵位-节奏'!AE47+[2]中r!AA44+[3]中r!EE44+[3]武将羁绊!O44</f>
        <v>198.28558035714286</v>
      </c>
      <c r="M46" s="44">
        <f>'[1]爵位-节奏'!AF47+[2]大r!AA44+[3]大r!EE44+[3]武将羁绊!P44</f>
        <v>202</v>
      </c>
      <c r="N46" s="44">
        <f>'[1]爵位-节奏'!AG47+[2]超r!AA44+[3]超r!EE44+[3]武将羁绊!Q44</f>
        <v>208.74893939393939</v>
      </c>
      <c r="AC46" s="25">
        <v>40</v>
      </c>
      <c r="AD46" s="26">
        <f>'[1]爵位-节奏'!AC47/$J46</f>
        <v>6.1872909698996656E-2</v>
      </c>
      <c r="AE46" s="26">
        <f>[2]非r!AA44/$J46</f>
        <v>0.20066889632107021</v>
      </c>
      <c r="AF46" s="26">
        <f>[3]非r!EE44/$J46</f>
        <v>0.53678929765886285</v>
      </c>
      <c r="AG46" s="26">
        <f>[3]武将羁绊!M44/$J46</f>
        <v>0.20066889632107021</v>
      </c>
    </row>
    <row r="47" spans="9:33" x14ac:dyDescent="0.15">
      <c r="I47" s="5">
        <v>41</v>
      </c>
      <c r="J47" s="44">
        <f>'[1]爵位-节奏'!AC48+[2]非r!AA45+[3]非r!EE45+[3]武将羁绊!M45</f>
        <v>202.58536698713121</v>
      </c>
      <c r="K47" s="44">
        <f>'[1]爵位-节奏'!AD48+[2]小r!AA45+[3]小r!EE45+[3]武将羁绊!N45</f>
        <v>208.83837413860027</v>
      </c>
      <c r="L47" s="44">
        <f>'[1]爵位-节奏'!AE48+[2]中r!AA45+[3]中r!EE45+[3]武将羁绊!O45</f>
        <v>201.66955727724945</v>
      </c>
      <c r="M47" s="44">
        <f>'[1]爵位-节奏'!AF48+[2]大r!AA45+[3]大r!EE45+[3]武将羁绊!P45</f>
        <v>203.8</v>
      </c>
      <c r="N47" s="44">
        <f>'[1]爵位-节奏'!AG48+[2]超r!AA45+[3]超r!EE45+[3]武将羁绊!Q45</f>
        <v>212.14211364765697</v>
      </c>
      <c r="AC47" s="25">
        <v>41</v>
      </c>
      <c r="AD47" s="26">
        <f>'[1]爵位-节奏'!AC48/$J47</f>
        <v>6.2525081920014922E-2</v>
      </c>
      <c r="AE47" s="26">
        <f>[2]非r!AA45/$J47</f>
        <v>0.20238381779373252</v>
      </c>
      <c r="AF47" s="26">
        <f>[3]非r!EE45/$J47</f>
        <v>0.53270728249252008</v>
      </c>
      <c r="AG47" s="26">
        <f>[3]武将羁绊!M45/$J47</f>
        <v>0.20238381779373252</v>
      </c>
    </row>
    <row r="48" spans="9:33" x14ac:dyDescent="0.15">
      <c r="I48" s="5">
        <v>42</v>
      </c>
      <c r="J48" s="44">
        <f>'[1]爵位-节奏'!AC49+[2]非r!AA46+[3]非r!EE46+[3]武将羁绊!M46</f>
        <v>205.90333894396204</v>
      </c>
      <c r="K48" s="44">
        <f>'[1]爵位-节奏'!AD49+[2]小r!AA46+[3]小r!EE46+[3]武将羁绊!N46</f>
        <v>213.36035680851555</v>
      </c>
      <c r="L48" s="44">
        <f>'[1]爵位-节奏'!AE49+[2]中r!AA46+[3]中r!EE46+[3]武将羁绊!O46</f>
        <v>205.16027392287236</v>
      </c>
      <c r="M48" s="44">
        <f>'[1]爵位-节奏'!AF49+[2]大r!AA46+[3]大r!EE46+[3]武将羁绊!P46</f>
        <v>206.2391813701656</v>
      </c>
      <c r="N48" s="44">
        <f>'[1]爵位-节奏'!AG49+[2]超r!AA46+[3]超r!EE46+[3]武将羁绊!Q46</f>
        <v>215.63221830447515</v>
      </c>
      <c r="AC48" s="25">
        <v>42</v>
      </c>
      <c r="AD48" s="26">
        <f>'[1]爵位-节奏'!AC49/$J48</f>
        <v>6.3136421520284508E-2</v>
      </c>
      <c r="AE48" s="26">
        <f>[2]非r!AA46/$J48</f>
        <v>0.20397920798861149</v>
      </c>
      <c r="AF48" s="26">
        <f>[3]非r!EE46/$J48</f>
        <v>0.52890516250249253</v>
      </c>
      <c r="AG48" s="26">
        <f>[3]武将羁绊!M46/$J48</f>
        <v>0.20397920798861149</v>
      </c>
    </row>
    <row r="49" spans="9:33" x14ac:dyDescent="0.15">
      <c r="I49" s="5">
        <v>43</v>
      </c>
      <c r="J49" s="44">
        <f>'[1]爵位-节奏'!AC50+[2]非r!AA47+[3]非r!EE47+[3]武将羁绊!M47</f>
        <v>209.29198182414825</v>
      </c>
      <c r="K49" s="44">
        <f>'[1]爵位-节奏'!AD50+[2]小r!AA47+[3]小r!EE47+[3]武将羁绊!N47</f>
        <v>218.0508455813187</v>
      </c>
      <c r="L49" s="44">
        <f>'[1]爵位-节奏'!AE50+[2]中r!AA47+[3]中r!EE47+[3]武将羁绊!O47</f>
        <v>208.76566191083049</v>
      </c>
      <c r="M49" s="44">
        <f>'[1]爵位-节奏'!AF50+[2]大r!AA47+[3]大r!EE47+[3]武将羁绊!P47</f>
        <v>208.93236287979929</v>
      </c>
      <c r="N49" s="44">
        <f>'[1]爵位-节奏'!AG50+[2]超r!AA47+[3]超r!EE47+[3]武将羁绊!Q47</f>
        <v>219.22685821184689</v>
      </c>
      <c r="AC49" s="25">
        <v>43</v>
      </c>
      <c r="AD49" s="26">
        <f>'[1]爵位-节奏'!AC50/$J49</f>
        <v>6.3706852107388884E-2</v>
      </c>
      <c r="AE49" s="26">
        <f>[2]非r!AA47/$J49</f>
        <v>0.20545459804632912</v>
      </c>
      <c r="AF49" s="26">
        <f>[3]非r!EE47/$J49</f>
        <v>0.5253839517999529</v>
      </c>
      <c r="AG49" s="26">
        <f>[3]武将羁绊!M47/$J49</f>
        <v>0.20545459804632912</v>
      </c>
    </row>
    <row r="50" spans="9:33" x14ac:dyDescent="0.15">
      <c r="I50" s="5">
        <v>44</v>
      </c>
      <c r="J50" s="44">
        <f>'[1]爵位-节奏'!AC51+[2]非r!AA48+[3]非r!EE48+[3]武将羁绊!M48</f>
        <v>212.7563679245597</v>
      </c>
      <c r="K50" s="44">
        <f>'[1]爵位-节奏'!AD51+[2]小r!AA48+[3]小r!EE48+[3]武将羁绊!N48</f>
        <v>221.33481969903673</v>
      </c>
      <c r="L50" s="44">
        <f>'[1]爵位-节奏'!AE51+[2]中r!AA48+[3]中r!EE48+[3]武将羁绊!O48</f>
        <v>212.49424155493173</v>
      </c>
      <c r="M50" s="44">
        <f>'[1]爵位-节奏'!AF51+[2]大r!AA48+[3]大r!EE48+[3]武将羁绊!P48</f>
        <v>211.69343937207725</v>
      </c>
      <c r="N50" s="44">
        <f>'[1]爵位-节奏'!AG51+[2]超r!AA48+[3]超r!EE48+[3]武将羁绊!Q48</f>
        <v>222.93423053951363</v>
      </c>
      <c r="AC50" s="25">
        <v>44</v>
      </c>
      <c r="AD50" s="26">
        <f>'[1]爵位-节奏'!AC51/$J50</f>
        <v>6.4236228508622914E-2</v>
      </c>
      <c r="AE50" s="26">
        <f>[2]非r!AA48/$J50</f>
        <v>0.2068093210521518</v>
      </c>
      <c r="AF50" s="26">
        <f>[3]非r!EE48/$J50</f>
        <v>0.52214512938707347</v>
      </c>
      <c r="AG50" s="26">
        <f>[3]武将羁绊!M48/$J50</f>
        <v>0.2068093210521518</v>
      </c>
    </row>
    <row r="51" spans="9:33" x14ac:dyDescent="0.15">
      <c r="I51" s="5">
        <v>45</v>
      </c>
      <c r="J51" s="44">
        <f>'[1]爵位-节奏'!AC52+[2]非r!AA49+[3]非r!EE49+[3]武将羁绊!M49</f>
        <v>216.30193359837563</v>
      </c>
      <c r="K51" s="44">
        <f>'[1]爵位-节奏'!AD52+[2]小r!AA49+[3]小r!EE49+[3]武将羁绊!N49</f>
        <v>224.53853065938785</v>
      </c>
      <c r="L51" s="44">
        <f>'[1]爵位-节奏'!AE52+[2]中r!AA49+[3]中r!EE49+[3]武将羁绊!O49</f>
        <v>216.35516551244766</v>
      </c>
      <c r="M51" s="44">
        <f>'[1]爵位-节奏'!AF52+[2]大r!AA49+[3]大r!EE49+[3]武将羁绊!P49</f>
        <v>214.52754266488301</v>
      </c>
      <c r="N51" s="44">
        <f>'[1]爵位-节奏'!AG52+[2]超r!AA49+[3]超r!EE49+[3]武将羁绊!Q49</f>
        <v>226.76317062970966</v>
      </c>
      <c r="AC51" s="25">
        <v>45</v>
      </c>
      <c r="AD51" s="26">
        <f>'[1]爵位-节奏'!AC52/$J51</f>
        <v>6.4724340495239729E-2</v>
      </c>
      <c r="AE51" s="26">
        <f>[2]非r!AA49/$J51</f>
        <v>0.20804252302041343</v>
      </c>
      <c r="AF51" s="26">
        <f>[3]非r!EE49/$J51</f>
        <v>0.51919061346393336</v>
      </c>
      <c r="AG51" s="26">
        <f>[3]武将羁绊!M49/$J51</f>
        <v>0.20804252302041343</v>
      </c>
    </row>
    <row r="52" spans="9:33" x14ac:dyDescent="0.15">
      <c r="I52" s="5">
        <v>46</v>
      </c>
      <c r="J52" s="44">
        <f>'[1]爵位-节奏'!AC53+[2]非r!AA50+[3]非r!EE50+[3]武将羁绊!M50</f>
        <v>219.93450538466641</v>
      </c>
      <c r="K52" s="44">
        <f>'[1]爵位-节奏'!AD53+[2]小r!AA50+[3]小r!EE50+[3]武将羁绊!N50</f>
        <v>227.94760430773314</v>
      </c>
      <c r="L52" s="44">
        <f>'[1]爵位-节奏'!AE53+[2]中r!AA50+[3]中r!EE50+[3]武将羁绊!O50</f>
        <v>220.8915989966066</v>
      </c>
      <c r="M52" s="44">
        <f>'[1]爵位-节奏'!AF53+[2]大r!AA50+[3]大r!EE50+[3]武将羁绊!P50</f>
        <v>217.90685814319858</v>
      </c>
      <c r="N52" s="44">
        <f>'[1]爵位-节奏'!AG53+[2]超r!AA50+[3]超r!EE50+[3]武将羁绊!Q50</f>
        <v>230.75730352647616</v>
      </c>
      <c r="AC52" s="25">
        <v>46</v>
      </c>
      <c r="AD52" s="26">
        <f>'[1]爵位-节奏'!AC53/$J52</f>
        <v>6.5170916715702562E-2</v>
      </c>
      <c r="AE52" s="26">
        <f>[2]非r!AA50/$J52</f>
        <v>0.20915317457597571</v>
      </c>
      <c r="AF52" s="26">
        <f>[3]非r!EE50/$J52</f>
        <v>0.51652273413234606</v>
      </c>
      <c r="AG52" s="26">
        <f>[3]武将羁绊!M50/$J52</f>
        <v>0.20915317457597571</v>
      </c>
    </row>
    <row r="53" spans="9:33" x14ac:dyDescent="0.15">
      <c r="I53" s="5">
        <v>47</v>
      </c>
      <c r="J53" s="44">
        <f>'[1]爵位-节奏'!AC54+[2]非r!AA51+[3]非r!EE51+[3]武将羁绊!M51</f>
        <v>223.66032801338631</v>
      </c>
      <c r="K53" s="44">
        <f>'[1]爵位-节奏'!AD54+[2]小r!AA51+[3]小r!EE51+[3]武将羁绊!N51</f>
        <v>231.43397035777005</v>
      </c>
      <c r="L53" s="44">
        <f>'[1]爵位-节奏'!AE54+[2]中r!AA51+[3]中r!EE51+[3]武将羁绊!O51</f>
        <v>225.58077012764056</v>
      </c>
      <c r="M53" s="44">
        <f>'[1]爵位-节奏'!AF54+[2]大r!AA51+[3]大r!EE51+[3]武将羁绊!P51</f>
        <v>221.37065386127159</v>
      </c>
      <c r="N53" s="44">
        <f>'[1]爵位-节奏'!AG54+[2]超r!AA51+[3]超r!EE51+[3]武将羁绊!Q51</f>
        <v>234.8978965049416</v>
      </c>
      <c r="AC53" s="25">
        <v>47</v>
      </c>
      <c r="AD53" s="26">
        <f>'[1]爵位-节奏'!AC54/$J53</f>
        <v>6.5575628887519347E-2</v>
      </c>
      <c r="AE53" s="26">
        <f>[2]非r!AA51/$J53</f>
        <v>0.21014008348045971</v>
      </c>
      <c r="AF53" s="26">
        <f>[3]非r!EE51/$J53</f>
        <v>0.51414420415156126</v>
      </c>
      <c r="AG53" s="26">
        <f>[3]武将羁绊!M51/$J53</f>
        <v>0.21014008348045971</v>
      </c>
    </row>
    <row r="54" spans="9:33" x14ac:dyDescent="0.15">
      <c r="I54" s="5">
        <v>48</v>
      </c>
      <c r="J54" s="44">
        <f>'[1]爵位-节奏'!AC55+[2]非r!AA52+[3]非r!EE52+[3]武将羁绊!M52</f>
        <v>227.48609442038077</v>
      </c>
      <c r="K54" s="44">
        <f>'[1]爵位-节奏'!AD55+[2]小r!AA52+[3]小r!EE52+[3]武将羁绊!N52</f>
        <v>235.00327629657397</v>
      </c>
      <c r="L54" s="44">
        <f>'[1]爵位-节奏'!AE55+[2]中r!AA52+[3]中r!EE52+[3]武将羁绊!O52</f>
        <v>228.99363044172341</v>
      </c>
      <c r="M54" s="44">
        <f>'[1]爵位-节奏'!AF55+[2]大r!AA52+[3]大r!EE52+[3]武将羁绊!P52</f>
        <v>224.9253118292186</v>
      </c>
      <c r="N54" s="44">
        <f>'[1]爵位-节奏'!AG55+[2]超r!AA52+[3]超r!EE52+[3]武将羁绊!Q52</f>
        <v>238.57733739207663</v>
      </c>
      <c r="AC54" s="25">
        <v>48</v>
      </c>
      <c r="AD54" s="26">
        <f>'[1]爵位-节奏'!AC55/$J54</f>
        <v>6.5938096296474694E-2</v>
      </c>
      <c r="AE54" s="26">
        <f>[2]非r!AA52/$J54</f>
        <v>0.211001908148719</v>
      </c>
      <c r="AF54" s="26">
        <f>[3]非r!EE52/$J54</f>
        <v>0.51205808740608738</v>
      </c>
      <c r="AG54" s="26">
        <f>[3]武将羁绊!M52/$J54</f>
        <v>0.211001908148719</v>
      </c>
    </row>
    <row r="55" spans="9:33" x14ac:dyDescent="0.15">
      <c r="I55" s="5">
        <v>49</v>
      </c>
      <c r="J55" s="44">
        <f>'[1]爵位-节奏'!AC56+[2]非r!AA53+[3]非r!EE53+[3]武将羁绊!M53</f>
        <v>231.83564458334229</v>
      </c>
      <c r="K55" s="44">
        <f>'[1]爵位-节奏'!AD56+[2]小r!AA53+[3]小r!EE53+[3]武将羁绊!N53</f>
        <v>239.07824879090003</v>
      </c>
      <c r="L55" s="44">
        <f>'[1]爵位-节奏'!AE56+[2]中r!AA53+[3]中r!EE53+[3]武将羁绊!O53</f>
        <v>232.88536372557684</v>
      </c>
      <c r="M55" s="44">
        <f>'[1]爵位-节奏'!AF56+[2]大r!AA53+[3]大r!EE53+[3]武将羁绊!P53</f>
        <v>228.99436164771566</v>
      </c>
      <c r="N55" s="44">
        <f>'[1]爵位-节奏'!AG56+[2]超r!AA53+[3]超r!EE53+[3]武将羁绊!Q53</f>
        <v>242.39986982603384</v>
      </c>
      <c r="AC55" s="25">
        <v>49</v>
      </c>
      <c r="AD55" s="26">
        <f>'[1]爵位-节奏'!AC56/$J55</f>
        <v>6.7936058876132202E-2</v>
      </c>
      <c r="AE55" s="26">
        <f>[2]非r!AA53/$J55</f>
        <v>0.2113566276146335</v>
      </c>
      <c r="AF55" s="26">
        <f>[3]非r!EE53/$J55</f>
        <v>0.50935068589460075</v>
      </c>
      <c r="AG55" s="26">
        <f>[3]武将羁绊!M53/$J55</f>
        <v>0.2113566276146335</v>
      </c>
    </row>
    <row r="56" spans="9:33" x14ac:dyDescent="0.15">
      <c r="I56" s="5">
        <v>50</v>
      </c>
      <c r="J56" s="44">
        <f>'[1]爵位-节奏'!AC57+[2]非r!AA54+[3]非r!EE54+[3]武将羁绊!M54</f>
        <v>235.9</v>
      </c>
      <c r="K56" s="44">
        <f>'[1]爵位-节奏'!AD57+[2]小r!AA54+[3]小r!EE54+[3]武将羁绊!N54</f>
        <v>243.24872380952382</v>
      </c>
      <c r="L56" s="44">
        <f>'[1]爵位-节奏'!AE57+[2]中r!AA54+[3]中r!EE54+[3]武将羁绊!O54</f>
        <v>236.85023238095243</v>
      </c>
      <c r="M56" s="44">
        <f>'[1]爵位-节奏'!AF57+[2]大r!AA54+[3]大r!EE54+[3]武将羁绊!P54</f>
        <v>233.16851666666668</v>
      </c>
      <c r="N56" s="44">
        <f>'[1]爵位-节奏'!AG57+[2]超r!AA54+[3]超r!EE54+[3]武将羁绊!Q54</f>
        <v>246.34060416666668</v>
      </c>
      <c r="AC56" s="25">
        <v>50</v>
      </c>
      <c r="AD56" s="26">
        <f>'[1]爵位-节奏'!AC57/$J56</f>
        <v>6.9944891903348877E-2</v>
      </c>
      <c r="AE56" s="26">
        <f>[2]非r!AA54/$J56</f>
        <v>0.21195421788893598</v>
      </c>
      <c r="AF56" s="26">
        <f>[3]非r!EE54/$J56</f>
        <v>0.50614667231877919</v>
      </c>
      <c r="AG56" s="26">
        <f>[3]武将羁绊!M54/$J56</f>
        <v>0.21195421788893598</v>
      </c>
    </row>
    <row r="57" spans="9:33" x14ac:dyDescent="0.15">
      <c r="I57" s="5">
        <v>51</v>
      </c>
      <c r="J57" s="44">
        <f>'[1]爵位-节奏'!AC58+[2]非r!AA55+[3]非r!EE55+[3]武将羁绊!M55</f>
        <v>239.56870032046453</v>
      </c>
      <c r="K57" s="44">
        <f>'[1]爵位-节奏'!AD58+[2]小r!AA55+[3]小r!EE55+[3]武将羁绊!N55</f>
        <v>247.52167894451935</v>
      </c>
      <c r="L57" s="44">
        <f>'[1]爵位-节奏'!AE58+[2]中r!AA55+[3]中r!EE55+[3]武将羁绊!O55</f>
        <v>240.89363324096735</v>
      </c>
      <c r="M57" s="44">
        <f>'[1]爵位-节奏'!AF58+[2]大r!AA55+[3]大r!EE55+[3]武将羁绊!P55</f>
        <v>237.45571285689101</v>
      </c>
      <c r="N57" s="44">
        <f>'[1]爵位-节奏'!AG58+[2]超r!AA55+[3]超r!EE55+[3]武将羁绊!Q55</f>
        <v>250.40889318099198</v>
      </c>
      <c r="AC57" s="25">
        <v>51</v>
      </c>
      <c r="AD57" s="26">
        <f>'[1]爵位-节奏'!AC58/$J57</f>
        <v>7.2004397807080581E-2</v>
      </c>
      <c r="AE57" s="26">
        <f>[2]非r!AA55/$J57</f>
        <v>0.21288256742962952</v>
      </c>
      <c r="AF57" s="26">
        <f>[3]非r!EE55/$J57</f>
        <v>0.50223046733366039</v>
      </c>
      <c r="AG57" s="26">
        <f>[3]武将羁绊!M55/$J57</f>
        <v>0.21288256742962952</v>
      </c>
    </row>
    <row r="58" spans="9:33" x14ac:dyDescent="0.15">
      <c r="I58" s="5">
        <v>52</v>
      </c>
      <c r="J58" s="44">
        <f>'[1]爵位-节奏'!AC59+[2]非r!AA56+[3]非r!EE56+[3]武将羁绊!M56</f>
        <v>243.30333894396205</v>
      </c>
      <c r="K58" s="44">
        <f>'[1]爵位-节奏'!AD59+[2]小r!AA56+[3]小r!EE56+[3]武将羁绊!N56</f>
        <v>251.90460142528588</v>
      </c>
      <c r="L58" s="44">
        <f>'[1]爵位-节奏'!AE59+[2]中r!AA56+[3]中r!EE56+[3]武将羁绊!O56</f>
        <v>245.0213610857964</v>
      </c>
      <c r="M58" s="44">
        <f>'[1]爵位-节奏'!AF59+[2]大r!AA56+[3]大r!EE56+[3]武将羁绊!P56</f>
        <v>241.80532168254172</v>
      </c>
      <c r="N58" s="44">
        <f>'[1]爵位-节奏'!AG59+[2]超r!AA56+[3]超r!EE56+[3]武将羁绊!Q56</f>
        <v>254.58956895531077</v>
      </c>
      <c r="AC58" s="25">
        <v>52</v>
      </c>
      <c r="AD58" s="26">
        <f>'[1]爵位-节奏'!AC59/$J58</f>
        <v>7.3981722068129058E-2</v>
      </c>
      <c r="AE58" s="26">
        <f>[2]非r!AA56/$J58</f>
        <v>0.21372497486348394</v>
      </c>
      <c r="AF58" s="26">
        <f>[3]非r!EE56/$J58</f>
        <v>0.4985683282049031</v>
      </c>
      <c r="AG58" s="26">
        <f>[3]武将羁绊!M56/$J58</f>
        <v>0.21372497486348394</v>
      </c>
    </row>
    <row r="59" spans="9:33" x14ac:dyDescent="0.15">
      <c r="I59" s="5">
        <v>53</v>
      </c>
      <c r="J59" s="44">
        <f>'[1]爵位-节奏'!AC60+[2]非r!AA57+[3]非r!EE57+[3]武将羁绊!M57</f>
        <v>247.10864849081491</v>
      </c>
      <c r="K59" s="44">
        <f>'[1]爵位-节奏'!AD60+[2]小r!AA57+[3]小r!EE57+[3]武将羁绊!N57</f>
        <v>256.01109599875429</v>
      </c>
      <c r="L59" s="44">
        <f>'[1]爵位-节奏'!AE60+[2]中r!AA57+[3]中r!EE57+[3]武将羁绊!O57</f>
        <v>249.23963796534105</v>
      </c>
      <c r="M59" s="44">
        <f>'[1]爵位-节奏'!AF60+[2]大r!AA57+[3]大r!EE57+[3]武将羁绊!P57</f>
        <v>246.2623467297374</v>
      </c>
      <c r="N59" s="44">
        <f>'[1]爵位-节奏'!AG60+[2]超r!AA57+[3]超r!EE57+[3]武将羁绊!Q57</f>
        <v>258.91503646521983</v>
      </c>
      <c r="AC59" s="25">
        <v>53</v>
      </c>
      <c r="AD59" s="26">
        <f>'[1]爵位-节奏'!AC60/$J59</f>
        <v>7.5877554729521915E-2</v>
      </c>
      <c r="AE59" s="26">
        <f>[2]非r!AA57/$J59</f>
        <v>0.21448055470211527</v>
      </c>
      <c r="AF59" s="26">
        <f>[3]非r!EE57/$J59</f>
        <v>0.49516133586624761</v>
      </c>
      <c r="AG59" s="26">
        <f>[3]武将羁绊!M57/$J59</f>
        <v>0.21448055470211527</v>
      </c>
    </row>
    <row r="60" spans="9:33" x14ac:dyDescent="0.15">
      <c r="I60" s="5">
        <v>54</v>
      </c>
      <c r="J60" s="44">
        <f>'[1]爵位-节奏'!AC61+[2]非r!AA58+[3]非r!EE58+[3]武将羁绊!M58</f>
        <v>250.98970125789305</v>
      </c>
      <c r="K60" s="44">
        <f>'[1]爵位-节奏'!AD61+[2]小r!AA58+[3]小r!EE58+[3]武将羁绊!N58</f>
        <v>259.70939290209185</v>
      </c>
      <c r="L60" s="44">
        <f>'[1]爵位-节奏'!AE61+[2]中r!AA58+[3]中r!EE58+[3]武将羁绊!O58</f>
        <v>253.55514468108066</v>
      </c>
      <c r="M60" s="44">
        <f>'[1]爵位-节奏'!AF61+[2]大r!AA58+[3]大r!EE58+[3]武将羁绊!P58</f>
        <v>250.85374065715206</v>
      </c>
      <c r="N60" s="44">
        <f>'[1]爵位-节奏'!AG61+[2]超r!AA58+[3]超r!EE58+[3]武将羁绊!Q58</f>
        <v>263.39662405379147</v>
      </c>
      <c r="AC60" s="25">
        <v>54</v>
      </c>
      <c r="AD60" s="26">
        <f>'[1]爵位-节奏'!AC61/$J60</f>
        <v>7.7692430813978544E-2</v>
      </c>
      <c r="AE60" s="26">
        <f>[2]非r!AA58/$J60</f>
        <v>0.21514826994640213</v>
      </c>
      <c r="AF60" s="26">
        <f>[3]非r!EE58/$J60</f>
        <v>0.49201102929321716</v>
      </c>
      <c r="AG60" s="26">
        <f>[3]武将羁绊!M58/$J60</f>
        <v>0.21514826994640213</v>
      </c>
    </row>
    <row r="61" spans="9:33" x14ac:dyDescent="0.15">
      <c r="I61" s="5">
        <v>55</v>
      </c>
      <c r="J61" s="44">
        <f>'[1]爵位-节奏'!AC62+[2]非r!AA59+[3]非r!EE59+[3]武将羁绊!M59</f>
        <v>254.9519335983756</v>
      </c>
      <c r="K61" s="44">
        <f>'[1]爵位-节奏'!AD62+[2]小r!AA59+[3]小r!EE59+[3]武将羁绊!N59</f>
        <v>263.47562618584777</v>
      </c>
      <c r="L61" s="44">
        <f>'[1]爵位-节奏'!AE62+[2]中r!AA59+[3]中r!EE59+[3]武将羁绊!O59</f>
        <v>257.97505458599693</v>
      </c>
      <c r="M61" s="44">
        <f>'[1]爵位-节奏'!AF62+[2]大r!AA59+[3]大r!EE59+[3]武将羁绊!P59</f>
        <v>255.5896421034775</v>
      </c>
      <c r="N61" s="44">
        <f>'[1]爵位-节奏'!AG62+[2]超r!AA59+[3]超r!EE59+[3]武将羁绊!Q59</f>
        <v>268.04654032843291</v>
      </c>
      <c r="AC61" s="25">
        <v>55</v>
      </c>
      <c r="AD61" s="26">
        <f>'[1]爵位-节奏'!AC62/$J61</f>
        <v>7.94267363035564E-2</v>
      </c>
      <c r="AE61" s="26">
        <f>[2]非r!AA59/$J61</f>
        <v>0.21572693810842478</v>
      </c>
      <c r="AF61" s="26">
        <f>[3]非r!EE59/$J61</f>
        <v>0.4891193874795941</v>
      </c>
      <c r="AG61" s="26">
        <f>[3]武将羁绊!M59/$J61</f>
        <v>0.21572693810842478</v>
      </c>
    </row>
    <row r="62" spans="9:33" x14ac:dyDescent="0.15">
      <c r="I62" s="5">
        <v>56</v>
      </c>
      <c r="J62" s="44">
        <f>'[1]爵位-节奏'!AC63+[2]非r!AA60+[3]非r!EE60+[3]武将羁绊!M60</f>
        <v>259.00117205133307</v>
      </c>
      <c r="K62" s="44">
        <f>'[1]爵位-节奏'!AD63+[2]小r!AA60+[3]小r!EE60+[3]武将羁绊!N60</f>
        <v>267.31475888538932</v>
      </c>
      <c r="L62" s="44">
        <f>'[1]爵位-节奏'!AE63+[2]中r!AA60+[3]中r!EE60+[3]武将羁绊!O60</f>
        <v>262.50706987314686</v>
      </c>
      <c r="M62" s="44">
        <f>'[1]爵位-节奏'!AF63+[2]大r!AA60+[3]大r!EE60+[3]武将羁绊!P60</f>
        <v>260.3476195526103</v>
      </c>
      <c r="N62" s="44">
        <f>'[1]爵位-节奏'!AG63+[2]超r!AA60+[3]超r!EE60+[3]武将羁绊!Q60</f>
        <v>272.87794216295879</v>
      </c>
      <c r="AC62" s="25">
        <v>56</v>
      </c>
      <c r="AD62" s="26">
        <f>'[1]爵位-节奏'!AC63/$J62</f>
        <v>8.1080714166953186E-2</v>
      </c>
      <c r="AE62" s="26">
        <f>[2]非r!AA60/$J62</f>
        <v>0.21621523777854182</v>
      </c>
      <c r="AF62" s="26">
        <f>[3]非r!EE60/$J62</f>
        <v>0.48648881027596325</v>
      </c>
      <c r="AG62" s="26">
        <f>[3]武将羁绊!M60/$J62</f>
        <v>0.21621523777854182</v>
      </c>
    </row>
    <row r="63" spans="9:33" x14ac:dyDescent="0.15">
      <c r="I63" s="5">
        <v>57</v>
      </c>
      <c r="J63" s="44">
        <f>'[1]爵位-节奏'!AC64+[2]非r!AA61+[3]非r!EE61+[3]武将羁绊!M61</f>
        <v>262.89366134671963</v>
      </c>
      <c r="K63" s="44">
        <f>'[1]爵位-节奏'!AD64+[2]小r!AA61+[3]小r!EE61+[3]武将羁绊!N61</f>
        <v>270.98211649504674</v>
      </c>
      <c r="L63" s="44">
        <f>'[1]爵位-节奏'!AE64+[2]中r!AA61+[3]中r!EE61+[3]武将羁绊!O61</f>
        <v>266.57548779698163</v>
      </c>
      <c r="M63" s="44">
        <f>'[1]爵位-节奏'!AF64+[2]大r!AA61+[3]大r!EE61+[3]武将羁绊!P61</f>
        <v>265.0227286570975</v>
      </c>
      <c r="N63" s="44">
        <f>'[1]爵位-节奏'!AG64+[2]超r!AA61+[3]超r!EE61+[3]武将羁绊!Q61</f>
        <v>277.51568691540001</v>
      </c>
      <c r="AC63" s="25">
        <v>57</v>
      </c>
      <c r="AD63" s="26">
        <f>'[1]爵位-节奏'!AC64/$J63</f>
        <v>8.1782116350247541E-2</v>
      </c>
      <c r="AE63" s="26">
        <f>[2]非r!AA61/$J63</f>
        <v>0.21681770381228418</v>
      </c>
      <c r="AF63" s="26">
        <f>[3]非r!EE61/$J63</f>
        <v>0.48458247602518406</v>
      </c>
      <c r="AG63" s="26">
        <f>[3]武将羁绊!M61/$J63</f>
        <v>0.21681770381228418</v>
      </c>
    </row>
    <row r="64" spans="9:33" x14ac:dyDescent="0.15">
      <c r="I64" s="5">
        <v>58</v>
      </c>
      <c r="J64" s="44">
        <f>'[1]爵位-节奏'!AC65+[2]非r!AA62+[3]非r!EE62+[3]武将羁绊!M62</f>
        <v>266.8860944203808</v>
      </c>
      <c r="K64" s="44">
        <f>'[1]爵位-节奏'!AD65+[2]小r!AA62+[3]小r!EE62+[3]武将羁绊!N62</f>
        <v>274.73341343125395</v>
      </c>
      <c r="L64" s="44">
        <f>'[1]爵位-节奏'!AE65+[2]中r!AA62+[3]中r!EE62+[3]武将羁绊!O62</f>
        <v>270.45461098980979</v>
      </c>
      <c r="M64" s="44">
        <f>'[1]爵位-节奏'!AF65+[2]大r!AA62+[3]大r!EE62+[3]武将羁绊!P62</f>
        <v>269.86188882439137</v>
      </c>
      <c r="N64" s="44">
        <f>'[1]爵位-节奏'!AG65+[2]超r!AA62+[3]超r!EE62+[3]武将羁绊!Q62</f>
        <v>281.61940248685477</v>
      </c>
      <c r="AC64" s="25">
        <v>58</v>
      </c>
      <c r="AD64" s="26">
        <f>'[1]爵位-节奏'!AC65/$J64</f>
        <v>8.2432170352596562E-2</v>
      </c>
      <c r="AE64" s="26">
        <f>[2]非r!AA62/$J64</f>
        <v>0.21732117638411819</v>
      </c>
      <c r="AF64" s="26">
        <f>[3]非r!EE62/$J64</f>
        <v>0.48292547687916693</v>
      </c>
      <c r="AG64" s="26">
        <f>[3]武将羁绊!M62/$J64</f>
        <v>0.21732117638411819</v>
      </c>
    </row>
    <row r="65" spans="9:33" x14ac:dyDescent="0.15">
      <c r="I65" s="5">
        <v>59</v>
      </c>
      <c r="J65" s="44">
        <f>'[1]爵位-节奏'!AC66+[2]非r!AA63+[3]非r!EE63+[3]武将羁绊!M63</f>
        <v>270.98564458334226</v>
      </c>
      <c r="K65" s="44">
        <f>'[1]爵位-节奏'!AD66+[2]小r!AA63+[3]小r!EE63+[3]武将羁绊!N63</f>
        <v>278.57478142720964</v>
      </c>
      <c r="L65" s="44">
        <f>'[1]爵位-节奏'!AE66+[2]中r!AA63+[3]中r!EE63+[3]武将羁绊!O63</f>
        <v>274.13861837511865</v>
      </c>
      <c r="M65" s="44">
        <f>'[1]爵位-节奏'!AF66+[2]大r!AA63+[3]大r!EE63+[3]武将羁绊!P63</f>
        <v>274.8920452038966</v>
      </c>
      <c r="N65" s="44">
        <f>'[1]爵位-节奏'!AG66+[2]超r!AA63+[3]超r!EE63+[3]武将羁绊!Q63</f>
        <v>285.88089398843465</v>
      </c>
      <c r="AC65" s="25">
        <v>59</v>
      </c>
      <c r="AD65" s="26">
        <f>'[1]爵位-节奏'!AC66/$J65</f>
        <v>8.3030228536995709E-2</v>
      </c>
      <c r="AE65" s="26">
        <f>[2]非r!AA63/$J65</f>
        <v>0.21772371038589985</v>
      </c>
      <c r="AF65" s="26">
        <f>[3]非r!EE63/$J65</f>
        <v>0.48152235069120469</v>
      </c>
      <c r="AG65" s="26">
        <f>[3]武将羁绊!M63/$J65</f>
        <v>0.21772371038589985</v>
      </c>
    </row>
    <row r="66" spans="9:33" x14ac:dyDescent="0.15">
      <c r="I66" s="5">
        <v>60</v>
      </c>
      <c r="J66" s="44">
        <f>'[1]爵位-节奏'!AC67+[2]非r!AA64+[3]非r!EE64+[3]武将羁绊!M64</f>
        <v>275.2</v>
      </c>
      <c r="K66" s="44">
        <f>'[1]爵位-节奏'!AD67+[2]小r!AA64+[3]小r!EE64+[3]武将羁绊!N64</f>
        <v>282.51279999999997</v>
      </c>
      <c r="L66" s="44">
        <f>'[1]爵位-节奏'!AE67+[2]中r!AA64+[3]中r!EE64+[3]武将羁绊!O64</f>
        <v>277.91990666666703</v>
      </c>
      <c r="M66" s="44">
        <f>'[1]爵位-节奏'!AF67+[2]大r!AA64+[3]大r!EE64+[3]武将羁绊!P64</f>
        <v>280.12752333333333</v>
      </c>
      <c r="N66" s="44">
        <f>'[1]爵位-节奏'!AG67+[2]超r!AA64+[3]超r!EE64+[3]武将羁绊!Q64</f>
        <v>290.31246999999996</v>
      </c>
      <c r="AC66" s="25">
        <v>60</v>
      </c>
      <c r="AD66" s="26">
        <f>'[1]爵位-节奏'!AC67/$J66</f>
        <v>8.3575581395348847E-2</v>
      </c>
      <c r="AE66" s="26">
        <f>[2]非r!AA64/$J66</f>
        <v>0.21802325581395349</v>
      </c>
      <c r="AF66" s="26">
        <f>[3]非r!EE64/$J66</f>
        <v>0.48037790697674415</v>
      </c>
      <c r="AG66" s="26">
        <f>[3]武将羁绊!M64/$J66</f>
        <v>0.21802325581395349</v>
      </c>
    </row>
    <row r="67" spans="9:33" x14ac:dyDescent="0.15">
      <c r="I67" s="5">
        <v>61</v>
      </c>
      <c r="J67" s="44">
        <f>'[1]爵位-节奏'!AC68+[2]非r!AA65+[3]非r!EE65+[3]武将羁绊!M65</f>
        <v>279.20406730759578</v>
      </c>
      <c r="K67" s="44">
        <f>'[1]爵位-节奏'!AD68+[2]小r!AA65+[3]小r!EE65+[3]武将羁绊!N65</f>
        <v>286.13548152235722</v>
      </c>
      <c r="L67" s="44">
        <f>'[1]爵位-节奏'!AE68+[2]中r!AA65+[3]中r!EE65+[3]武将羁绊!O65</f>
        <v>281.53898415611928</v>
      </c>
      <c r="M67" s="44">
        <f>'[1]爵位-节奏'!AF68+[2]大r!AA65+[3]大r!EE65+[3]武将羁绊!P65</f>
        <v>284.69305047036897</v>
      </c>
      <c r="N67" s="44">
        <f>'[1]爵位-节奏'!AG68+[2]超r!AA65+[3]超r!EE65+[3]武将羁绊!Q65</f>
        <v>294.72739318855446</v>
      </c>
      <c r="AC67" s="25">
        <v>61</v>
      </c>
      <c r="AD67" s="26">
        <f>'[1]爵位-节奏'!AC68/$J67</f>
        <v>8.416782830785316E-2</v>
      </c>
      <c r="AE67" s="26">
        <f>[2]非r!AA65/$J67</f>
        <v>0.21847819262889545</v>
      </c>
      <c r="AF67" s="26">
        <f>[3]非r!EE65/$J67</f>
        <v>0.48006965633943183</v>
      </c>
      <c r="AG67" s="26">
        <f>[3]武将羁绊!M65/$J67</f>
        <v>0.21728432272381951</v>
      </c>
    </row>
    <row r="68" spans="9:33" x14ac:dyDescent="0.15">
      <c r="I68" s="5">
        <v>62</v>
      </c>
      <c r="J68" s="44">
        <f>'[1]爵位-节奏'!AC69+[2]非r!AA66+[3]非r!EE66+[3]武将羁绊!M66</f>
        <v>283.34001122125744</v>
      </c>
      <c r="K68" s="44">
        <f>'[1]爵位-节奏'!AD69+[2]小r!AA66+[3]小r!EE66+[3]武将羁绊!N66</f>
        <v>289.86944915654607</v>
      </c>
      <c r="L68" s="44">
        <f>'[1]爵位-节奏'!AE69+[2]中r!AA66+[3]中r!EE66+[3]武将羁绊!O66</f>
        <v>285.34596093483634</v>
      </c>
      <c r="M68" s="44">
        <f>'[1]爵位-节奏'!AF69+[2]大r!AA66+[3]大r!EE66+[3]武将羁绊!P66</f>
        <v>288.65987157328175</v>
      </c>
      <c r="N68" s="44">
        <f>'[1]爵位-节奏'!AG69+[2]超r!AA66+[3]超r!EE66+[3]武将羁绊!Q66</f>
        <v>299.33995385773369</v>
      </c>
      <c r="AC68" s="25">
        <v>62</v>
      </c>
      <c r="AD68" s="26">
        <f>'[1]爵位-节奏'!AC69/$J68</f>
        <v>8.4703885965680417E-2</v>
      </c>
      <c r="AE68" s="26">
        <f>[2]非r!AA66/$J68</f>
        <v>0.21881837207800775</v>
      </c>
      <c r="AF68" s="26">
        <f>[3]非r!EE66/$J68</f>
        <v>0.48001225559957295</v>
      </c>
      <c r="AG68" s="26">
        <f>[3]武将羁绊!M66/$J68</f>
        <v>0.21646548635673885</v>
      </c>
    </row>
    <row r="69" spans="9:33" x14ac:dyDescent="0.15">
      <c r="I69" s="5">
        <v>63</v>
      </c>
      <c r="J69" s="44">
        <f>'[1]爵位-节奏'!AC70+[2]非r!AA67+[3]非r!EE67+[3]武将羁绊!M67</f>
        <v>288.61729698162981</v>
      </c>
      <c r="K69" s="44">
        <f>'[1]爵位-节奏'!AD70+[2]小r!AA67+[3]小r!EE67+[3]武将羁绊!N67</f>
        <v>293.3</v>
      </c>
      <c r="L69" s="44">
        <f>'[1]爵位-节奏'!AE70+[2]中r!AA67+[3]中r!EE67+[3]武将羁绊!O67</f>
        <v>290.20314026651266</v>
      </c>
      <c r="M69" s="44">
        <f>'[1]爵位-节奏'!AF70+[2]大r!AA67+[3]大r!EE67+[3]武将羁绊!P67</f>
        <v>293.77201748165487</v>
      </c>
      <c r="N69" s="44">
        <f>'[1]爵位-节奏'!AG70+[2]超r!AA67+[3]超r!EE67+[3]武将羁绊!Q67</f>
        <v>305.16554914018479</v>
      </c>
      <c r="AC69" s="25">
        <v>63</v>
      </c>
      <c r="AD69" s="26">
        <f>'[1]爵位-节奏'!AC70/$J69</f>
        <v>8.8352293042308724E-2</v>
      </c>
      <c r="AE69" s="26">
        <f>[2]非r!AA67/$J69</f>
        <v>0.21828213575158625</v>
      </c>
      <c r="AF69" s="26">
        <f>[3]非r!EE67/$J69</f>
        <v>0.47854823126009965</v>
      </c>
      <c r="AG69" s="26">
        <f>[3]武将羁绊!M67/$J69</f>
        <v>0.21481733994600552</v>
      </c>
    </row>
    <row r="70" spans="9:33" x14ac:dyDescent="0.15">
      <c r="I70" s="5">
        <v>64</v>
      </c>
      <c r="J70" s="44">
        <f>'[1]爵位-节奏'!AC71+[2]非r!AA68+[3]非r!EE68+[3]武将羁绊!M68</f>
        <v>294.04606918245275</v>
      </c>
      <c r="K70" s="44">
        <f>'[1]爵位-节奏'!AD71+[2]小r!AA68+[3]小r!EE68+[3]武将羁绊!N68</f>
        <v>296.40000000000003</v>
      </c>
      <c r="L70" s="44">
        <f>'[1]爵位-节奏'!AE71+[2]中r!AA68+[3]中r!EE68+[3]武将羁绊!O68</f>
        <v>295.19002738649408</v>
      </c>
      <c r="M70" s="44">
        <f>'[1]爵位-节奏'!AF71+[2]大r!AA68+[3]大r!EE68+[3]武将羁绊!P68</f>
        <v>299.04038258719254</v>
      </c>
      <c r="N70" s="44">
        <f>'[1]爵位-节奏'!AG71+[2]超r!AA68+[3]超r!EE68+[3]武将羁绊!Q68</f>
        <v>311.80410159730241</v>
      </c>
      <c r="AC70" s="25">
        <v>64</v>
      </c>
      <c r="AD70" s="26">
        <f>'[1]爵位-节奏'!AC71/$J70</f>
        <v>9.1822346325081322E-2</v>
      </c>
      <c r="AE70" s="26">
        <f>[2]非r!AA68/$J70</f>
        <v>0.21765296906685944</v>
      </c>
      <c r="AF70" s="26">
        <f>[3]非r!EE68/$J70</f>
        <v>0.47740615239675932</v>
      </c>
      <c r="AG70" s="26">
        <f>[3]武将羁绊!M68/$J70</f>
        <v>0.21311853221129987</v>
      </c>
    </row>
    <row r="71" spans="9:33" x14ac:dyDescent="0.15">
      <c r="I71" s="5">
        <v>65</v>
      </c>
      <c r="J71" s="44">
        <f>'[1]爵位-节奏'!AC72+[2]非r!AA69+[3]非r!EE69+[3]武将羁绊!M69</f>
        <v>299.13720053008456</v>
      </c>
      <c r="K71" s="44">
        <f>'[1]爵位-节奏'!AD72+[2]小r!AA69+[3]小r!EE69+[3]武将羁绊!N69</f>
        <v>299</v>
      </c>
      <c r="L71" s="44">
        <f>'[1]爵位-节奏'!AE72+[2]中r!AA69+[3]中r!EE69+[3]武将羁绊!O69</f>
        <v>299.81618623452835</v>
      </c>
      <c r="M71" s="44">
        <f>'[1]爵位-节奏'!AF72+[2]大r!AA69+[3]大r!EE69+[3]武将羁绊!P69</f>
        <v>303.97667650747701</v>
      </c>
      <c r="N71" s="44">
        <f>'[1]爵位-节奏'!AG72+[2]超r!AA69+[3]超r!EE69+[3]武将羁绊!Q69</f>
        <v>318.19015102361061</v>
      </c>
      <c r="AC71" s="25">
        <v>65</v>
      </c>
      <c r="AD71" s="26">
        <f>'[1]爵位-节奏'!AC72/$J71</f>
        <v>9.3602534055887213E-2</v>
      </c>
      <c r="AE71" s="26">
        <f>[2]非r!AA69/$J71</f>
        <v>0.21729159691545244</v>
      </c>
      <c r="AF71" s="26">
        <f>[3]非r!EE69/$J71</f>
        <v>0.47738585152129642</v>
      </c>
      <c r="AG71" s="26">
        <f>[3]武将羁绊!M69/$J71</f>
        <v>0.21172001750736394</v>
      </c>
    </row>
    <row r="72" spans="9:33" x14ac:dyDescent="0.15">
      <c r="I72" s="5">
        <v>66</v>
      </c>
      <c r="J72" s="44">
        <f>'[1]爵位-节奏'!AC73+[2]非r!AA70+[3]非r!EE70+[3]武将羁绊!M70</f>
        <v>302</v>
      </c>
      <c r="K72" s="44">
        <f>'[1]爵位-节奏'!AD73+[2]小r!AA70+[3]小r!EE70+[3]武将羁绊!N70</f>
        <v>301.60000000000002</v>
      </c>
      <c r="L72" s="44">
        <f>'[1]爵位-节奏'!AE73+[2]中r!AA70+[3]中r!EE70+[3]武将羁绊!O70</f>
        <v>304.59188544392373</v>
      </c>
      <c r="M72" s="44">
        <f>'[1]爵位-节奏'!AF73+[2]大r!AA70+[3]大r!EE70+[3]武将羁绊!P70</f>
        <v>309.09348498744117</v>
      </c>
      <c r="N72" s="44">
        <f>'[1]爵位-节奏'!AG73+[2]超r!AA70+[3]超r!EE70+[3]武将羁绊!Q70</f>
        <v>324.36212855766865</v>
      </c>
      <c r="AC72" s="25">
        <v>66</v>
      </c>
      <c r="AD72" s="26">
        <f>'[1]爵位-节奏'!AC73/$J72</f>
        <v>9.602649006622517E-2</v>
      </c>
      <c r="AE72" s="26">
        <f>[2]非r!AA70/$J72</f>
        <v>0.2185430463576159</v>
      </c>
      <c r="AF72" s="26">
        <f>[3]非r!EE70/$J72</f>
        <v>0.47350993377483441</v>
      </c>
      <c r="AG72" s="26">
        <f>[3]武将羁绊!M70/$J72</f>
        <v>0.2119205298013245</v>
      </c>
    </row>
    <row r="73" spans="9:33" x14ac:dyDescent="0.15">
      <c r="I73" s="5">
        <v>67</v>
      </c>
      <c r="J73" s="44">
        <f>'[1]爵位-节奏'!AC74+[2]非r!AA71+[3]非r!EE71+[3]武将羁绊!M71</f>
        <v>304.66666666666669</v>
      </c>
      <c r="K73" s="44">
        <f>'[1]爵位-节奏'!AD74+[2]小r!AA71+[3]小r!EE71+[3]武将羁绊!N71</f>
        <v>304.2</v>
      </c>
      <c r="L73" s="44">
        <f>'[1]爵位-节奏'!AE74+[2]中r!AA71+[3]中r!EE71+[3]武将羁绊!O71</f>
        <v>308.83465867225186</v>
      </c>
      <c r="M73" s="44">
        <f>'[1]爵位-节奏'!AF74+[2]大r!AA71+[3]大r!EE71+[3]武将羁绊!P71</f>
        <v>314.40433534348136</v>
      </c>
      <c r="N73" s="44">
        <f>'[1]爵位-节奏'!AG74+[2]超r!AA71+[3]超r!EE71+[3]武将羁绊!Q71</f>
        <v>328.55677825734222</v>
      </c>
      <c r="AC73" s="25">
        <v>67</v>
      </c>
      <c r="AD73" s="26">
        <f>'[1]爵位-节奏'!AC74/$J73</f>
        <v>9.8468271334792121E-2</v>
      </c>
      <c r="AE73" s="26">
        <f>[2]非r!AA71/$J73</f>
        <v>0.21991247264770239</v>
      </c>
      <c r="AF73" s="26">
        <f>[3]非r!EE71/$J73</f>
        <v>0.46936542669584241</v>
      </c>
      <c r="AG73" s="26">
        <f>[3]武将羁绊!M71/$J73</f>
        <v>0.21225382932166303</v>
      </c>
    </row>
    <row r="74" spans="9:33" x14ac:dyDescent="0.15">
      <c r="I74" s="5">
        <v>68</v>
      </c>
      <c r="J74" s="44">
        <f>'[1]爵位-节奏'!AC75+[2]非r!AA72+[3]非r!EE72+[3]武将羁绊!M72</f>
        <v>307.33333333333331</v>
      </c>
      <c r="K74" s="44">
        <f>'[1]爵位-节奏'!AD75+[2]小r!AA72+[3]小r!EE72+[3]武将羁绊!N72</f>
        <v>306.8</v>
      </c>
      <c r="L74" s="44">
        <f>'[1]爵位-节奏'!AE75+[2]中r!AA72+[3]中r!EE72+[3]武将羁绊!O72</f>
        <v>313.19606377084853</v>
      </c>
      <c r="M74" s="44">
        <f>'[1]爵位-节奏'!AF75+[2]大r!AA72+[3]大r!EE72+[3]武将羁绊!P72</f>
        <v>319.92376678856255</v>
      </c>
      <c r="N74" s="44">
        <f>'[1]爵位-节奏'!AG75+[2]超r!AA72+[3]超r!EE72+[3]武将羁绊!Q72</f>
        <v>332.82971439181205</v>
      </c>
      <c r="AC74" s="25">
        <v>68</v>
      </c>
      <c r="AD74" s="26">
        <f>'[1]爵位-节奏'!AC75/$J74</f>
        <v>0.10086767895878526</v>
      </c>
      <c r="AE74" s="26">
        <f>[2]非r!AA72/$J74</f>
        <v>0.22125813449023862</v>
      </c>
      <c r="AF74" s="26">
        <f>[3]非r!EE72/$J74</f>
        <v>0.46529284164859003</v>
      </c>
      <c r="AG74" s="26">
        <f>[3]武将羁绊!M72/$J74</f>
        <v>0.21258134490238612</v>
      </c>
    </row>
    <row r="75" spans="9:33" x14ac:dyDescent="0.15">
      <c r="I75" s="5">
        <v>69</v>
      </c>
      <c r="J75" s="44">
        <f>'[1]爵位-节奏'!AC76+[2]非r!AA73+[3]非r!EE73+[3]武将羁绊!M73</f>
        <v>310</v>
      </c>
      <c r="K75" s="44">
        <f>'[1]爵位-节奏'!AD76+[2]小r!AA73+[3]小r!EE73+[3]武将羁绊!N73</f>
        <v>309.39999999999998</v>
      </c>
      <c r="L75" s="44">
        <f>'[1]爵位-节奏'!AE76+[2]中r!AA73+[3]中r!EE73+[3]武将羁绊!O73</f>
        <v>317.68744160298252</v>
      </c>
      <c r="M75" s="44">
        <f>'[1]爵位-节奏'!AF76+[2]大r!AA73+[3]大r!EE73+[3]武将羁绊!P73</f>
        <v>325.66740600183658</v>
      </c>
      <c r="N75" s="44">
        <f>'[1]爵位-节奏'!AG76+[2]超r!AA73+[3]超r!EE73+[3]武将羁绊!Q73</f>
        <v>337.20247235646553</v>
      </c>
      <c r="AC75" s="25">
        <v>69</v>
      </c>
      <c r="AD75" s="26">
        <f>'[1]爵位-节奏'!AC76/$J75</f>
        <v>0.1032258064516129</v>
      </c>
      <c r="AE75" s="26">
        <f>[2]非r!AA73/$J75</f>
        <v>0.22258064516129034</v>
      </c>
      <c r="AF75" s="26">
        <f>[3]非r!EE73/$J75</f>
        <v>0.46129032258064517</v>
      </c>
      <c r="AG75" s="26">
        <f>[3]武将羁绊!M73/$J75</f>
        <v>0.2129032258064516</v>
      </c>
    </row>
    <row r="76" spans="9:33" x14ac:dyDescent="0.15">
      <c r="I76" s="5">
        <v>70</v>
      </c>
      <c r="J76" s="44">
        <f>'[1]爵位-节奏'!AC77+[2]非r!AA74+[3]非r!EE74+[3]武将羁绊!M74</f>
        <v>312.66666666666669</v>
      </c>
      <c r="K76" s="44">
        <f>'[1]爵位-节奏'!AD77+[2]小r!AA74+[3]小r!EE74+[3]武将羁绊!N74</f>
        <v>312</v>
      </c>
      <c r="L76" s="44">
        <f>'[1]爵位-节奏'!AE77+[2]中r!AA74+[3]中r!EE74+[3]武将羁绊!O74</f>
        <v>322.31837333333334</v>
      </c>
      <c r="M76" s="44">
        <f>'[1]爵位-节奏'!AF77+[2]大r!AA74+[3]大r!EE74+[3]武将羁绊!P74</f>
        <v>331.65204833333337</v>
      </c>
      <c r="N76" s="44">
        <f>'[1]爵位-节奏'!AG77+[2]超r!AA74+[3]超r!EE74+[3]武将羁绊!Q74</f>
        <v>341.68273333333332</v>
      </c>
      <c r="AC76" s="25">
        <v>70</v>
      </c>
      <c r="AD76" s="26">
        <f>'[1]爵位-节奏'!AC77/$J76</f>
        <v>0.10554371002132196</v>
      </c>
      <c r="AE76" s="26">
        <f>[2]非r!AA74/$J76</f>
        <v>0.22388059701492535</v>
      </c>
      <c r="AF76" s="26">
        <f>[3]非r!EE74/$J76</f>
        <v>0.45735607675906181</v>
      </c>
      <c r="AG76" s="26">
        <f>[3]武将羁绊!M74/$J76</f>
        <v>0.21321961620469082</v>
      </c>
    </row>
    <row r="77" spans="9:33" x14ac:dyDescent="0.15">
      <c r="I77" s="5">
        <v>71</v>
      </c>
      <c r="J77" s="44">
        <f>'[1]爵位-节奏'!AC78+[2]非r!AA75+[3]非r!EE75+[3]武将羁绊!M75</f>
        <v>315.08333333333331</v>
      </c>
      <c r="K77" s="44">
        <f>'[1]爵位-节奏'!AD78+[2]小r!AA75+[3]小r!EE75+[3]武将羁绊!N75</f>
        <v>314.34999999999997</v>
      </c>
      <c r="L77" s="44">
        <f>'[1]爵位-节奏'!AE78+[2]中r!AA75+[3]中r!EE75+[3]武将羁绊!O75</f>
        <v>326.84914592787982</v>
      </c>
      <c r="M77" s="44">
        <f>'[1]爵位-节奏'!AF78+[2]大r!AA75+[3]大r!EE75+[3]武将羁绊!P75</f>
        <v>337.04603439251389</v>
      </c>
      <c r="N77" s="44">
        <f>'[1]爵位-节奏'!AG78+[2]超r!AA75+[3]超r!EE75+[3]武将羁绊!Q75</f>
        <v>346.02876688934435</v>
      </c>
      <c r="AC77" s="25">
        <v>71</v>
      </c>
      <c r="AD77" s="26">
        <f>'[1]爵位-节奏'!AC78/$J77</f>
        <v>0.10711451996826236</v>
      </c>
      <c r="AE77" s="26">
        <f>[2]非r!AA75/$J77</f>
        <v>0.22533721237767787</v>
      </c>
      <c r="AF77" s="26">
        <f>[3]非r!EE75/$J77</f>
        <v>0.45384818830997092</v>
      </c>
      <c r="AG77" s="26">
        <f>[3]武将羁绊!M75/$J77</f>
        <v>0.21370007934408886</v>
      </c>
    </row>
    <row r="78" spans="9:33" x14ac:dyDescent="0.15">
      <c r="I78" s="5">
        <v>72</v>
      </c>
      <c r="J78" s="44">
        <f>'[1]爵位-节奏'!AC79+[2]非r!AA76+[3]非r!EE76+[3]武将羁绊!M76</f>
        <v>317.5</v>
      </c>
      <c r="K78" s="44">
        <f>'[1]爵位-节奏'!AD79+[2]小r!AA76+[3]小r!EE76+[3]武将羁绊!N76</f>
        <v>316.7</v>
      </c>
      <c r="L78" s="44">
        <f>'[1]爵位-节奏'!AE79+[2]中r!AA76+[3]中r!EE76+[3]武将羁绊!O76</f>
        <v>330.7</v>
      </c>
      <c r="M78" s="44">
        <f>'[1]爵位-节奏'!AF79+[2]大r!AA76+[3]大r!EE76+[3]武将羁绊!P76</f>
        <v>342.60483500032581</v>
      </c>
      <c r="N78" s="44">
        <f>'[1]爵位-节奏'!AG79+[2]超r!AA76+[3]超r!EE76+[3]武将羁绊!Q76</f>
        <v>350.49947586809776</v>
      </c>
      <c r="AC78" s="25">
        <v>72</v>
      </c>
      <c r="AD78" s="26">
        <f>'[1]爵位-节奏'!AC79/$J78</f>
        <v>0.10866141732283464</v>
      </c>
      <c r="AE78" s="26">
        <f>[2]非r!AA76/$J78</f>
        <v>0.22677165354330708</v>
      </c>
      <c r="AF78" s="26">
        <f>[3]非r!EE76/$J78</f>
        <v>0.4503937007874016</v>
      </c>
      <c r="AG78" s="26">
        <f>[3]武将羁绊!M76/$J78</f>
        <v>0.21417322834645669</v>
      </c>
    </row>
    <row r="79" spans="9:33" x14ac:dyDescent="0.15">
      <c r="I79" s="5">
        <v>73</v>
      </c>
      <c r="J79" s="44">
        <f>'[1]爵位-节奏'!AC80+[2]非r!AA77+[3]非r!EE77+[3]武将羁绊!M77</f>
        <v>319.91666666666669</v>
      </c>
      <c r="K79" s="44">
        <f>'[1]爵位-节奏'!AD80+[2]小r!AA77+[3]小r!EE77+[3]武将羁绊!N77</f>
        <v>319.05</v>
      </c>
      <c r="L79" s="44">
        <f>'[1]爵位-节奏'!AE80+[2]中r!AA77+[3]中r!EE77+[3]武将羁绊!O77</f>
        <v>333.04999999999995</v>
      </c>
      <c r="M79" s="44">
        <f>'[1]爵位-节奏'!AF80+[2]大r!AA77+[3]大r!EE77+[3]武将羁绊!P77</f>
        <v>348.34688466876946</v>
      </c>
      <c r="N79" s="44">
        <f>'[1]爵位-节奏'!AG80+[2]超r!AA77+[3]超r!EE77+[3]武将羁绊!Q77</f>
        <v>355.10444469468712</v>
      </c>
      <c r="AC79" s="25">
        <v>73</v>
      </c>
      <c r="AD79" s="26">
        <f>'[1]爵位-节奏'!AC80/$J79</f>
        <v>0.11018494399583224</v>
      </c>
      <c r="AE79" s="26">
        <f>[2]非r!AA77/$J79</f>
        <v>0.2281844230268299</v>
      </c>
      <c r="AF79" s="26">
        <f>[3]非r!EE77/$J79</f>
        <v>0.44699140401146131</v>
      </c>
      <c r="AG79" s="26">
        <f>[3]武将羁绊!M77/$J79</f>
        <v>0.21463922896587653</v>
      </c>
    </row>
    <row r="80" spans="9:33" x14ac:dyDescent="0.15">
      <c r="I80" s="5">
        <v>74</v>
      </c>
      <c r="J80" s="44">
        <f>'[1]爵位-节奏'!AC81+[2]非r!AA78+[3]非r!EE78+[3]武将羁绊!M78</f>
        <v>322.33333333333331</v>
      </c>
      <c r="K80" s="44">
        <f>'[1]爵位-节奏'!AD81+[2]小r!AA78+[3]小r!EE78+[3]武将羁绊!N78</f>
        <v>321.39999999999998</v>
      </c>
      <c r="L80" s="44">
        <f>'[1]爵位-节奏'!AE81+[2]中r!AA78+[3]中r!EE78+[3]武将羁绊!O78</f>
        <v>335.98333333333335</v>
      </c>
      <c r="M80" s="44">
        <f>'[1]爵位-节奏'!AF81+[2]大r!AA78+[3]大r!EE78+[3]武将羁绊!P78</f>
        <v>354.28590389158455</v>
      </c>
      <c r="N80" s="44">
        <f>'[1]爵位-节奏'!AG81+[2]超r!AA78+[3]超r!EE78+[3]武将羁绊!Q78</f>
        <v>359.85399135225333</v>
      </c>
      <c r="AC80" s="25">
        <v>74</v>
      </c>
      <c r="AD80" s="26">
        <f>'[1]爵位-节奏'!AC81/$J80</f>
        <v>0.11168562564632886</v>
      </c>
      <c r="AE80" s="26">
        <f>[2]非r!AA78/$J80</f>
        <v>0.22957600827300931</v>
      </c>
      <c r="AF80" s="26">
        <f>[3]非r!EE78/$J80</f>
        <v>0.44364012409513964</v>
      </c>
      <c r="AG80" s="26">
        <f>[3]武将羁绊!M78/$J80</f>
        <v>0.21509824198552224</v>
      </c>
    </row>
    <row r="81" spans="9:33" x14ac:dyDescent="0.15">
      <c r="I81" s="5">
        <v>75</v>
      </c>
      <c r="J81" s="44">
        <f>'[1]爵位-节奏'!AC82+[2]非r!AA79+[3]非r!EE79+[3]武将羁绊!M79</f>
        <v>325.5</v>
      </c>
      <c r="K81" s="44">
        <f>'[1]爵位-节奏'!AD82+[2]小r!AA79+[3]小r!EE79+[3]武将羁绊!N79</f>
        <v>324.5</v>
      </c>
      <c r="L81" s="44">
        <f>'[1]爵位-节奏'!AE82+[2]中r!AA79+[3]中r!EE79+[3]武将羁绊!O79</f>
        <v>339.66666666666663</v>
      </c>
      <c r="M81" s="44">
        <f>'[1]爵位-节奏'!AF82+[2]大r!AA79+[3]大r!EE79+[3]武将羁绊!P79</f>
        <v>361.15963580210553</v>
      </c>
      <c r="N81" s="44">
        <f>'[1]爵位-节奏'!AG82+[2]超r!AA79+[3]超r!EE79+[3]武将羁绊!Q79</f>
        <v>365.5</v>
      </c>
      <c r="AC81" s="25">
        <v>75</v>
      </c>
      <c r="AD81" s="26">
        <f>'[1]爵位-节奏'!AC82/$J81</f>
        <v>0.1152073732718894</v>
      </c>
      <c r="AE81" s="26">
        <f>[2]非r!AA79/$J81</f>
        <v>0.2304147465437788</v>
      </c>
      <c r="AF81" s="26">
        <f>[3]非r!EE79/$J81</f>
        <v>0.4393241167434716</v>
      </c>
      <c r="AG81" s="26">
        <f>[3]武将羁绊!M79/$J81</f>
        <v>0.21505376344086022</v>
      </c>
    </row>
    <row r="82" spans="9:33" x14ac:dyDescent="0.15">
      <c r="I82" s="5">
        <v>76</v>
      </c>
      <c r="J82" s="44">
        <f>'[1]爵位-节奏'!AC83+[2]非r!AA80+[3]非r!EE80+[3]武将羁绊!M80</f>
        <v>329</v>
      </c>
      <c r="K82" s="44">
        <f>'[1]爵位-节奏'!AD83+[2]小r!AA80+[3]小r!EE80+[3]武将羁绊!N80</f>
        <v>327.98666666666668</v>
      </c>
      <c r="L82" s="44">
        <f>'[1]爵位-节奏'!AE83+[2]中r!AA80+[3]中r!EE80+[3]武将羁绊!O80</f>
        <v>343.37666666666667</v>
      </c>
      <c r="M82" s="44">
        <f>'[1]爵位-节奏'!AF83+[2]大r!AA80+[3]大r!EE80+[3]武将羁绊!P80</f>
        <v>366.90666666666664</v>
      </c>
      <c r="N82" s="44">
        <f>'[1]爵位-节奏'!AG83+[2]超r!AA80+[3]超r!EE80+[3]武将羁绊!Q80</f>
        <v>367.84000000000003</v>
      </c>
      <c r="AC82" s="25">
        <v>76</v>
      </c>
      <c r="AD82" s="26">
        <f>'[1]爵位-节奏'!AC83/$J82</f>
        <v>0.11854103343465046</v>
      </c>
      <c r="AE82" s="26">
        <f>[2]非r!AA80/$J82</f>
        <v>0.23100303951367782</v>
      </c>
      <c r="AF82" s="26">
        <f>[3]非r!EE80/$J82</f>
        <v>0.43465045592705165</v>
      </c>
      <c r="AG82" s="26">
        <f>[3]武将羁绊!M80/$J82</f>
        <v>0.21580547112462006</v>
      </c>
    </row>
    <row r="83" spans="9:33" x14ac:dyDescent="0.15">
      <c r="I83" s="5">
        <v>77</v>
      </c>
      <c r="J83" s="44">
        <f>'[1]爵位-节奏'!AC84+[2]非r!AA81+[3]非r!EE81+[3]武将羁绊!M81</f>
        <v>332.5</v>
      </c>
      <c r="K83" s="44">
        <f>'[1]爵位-节奏'!AD84+[2]小r!AA81+[3]小r!EE81+[3]武将羁绊!N81</f>
        <v>331.47333333333336</v>
      </c>
      <c r="L83" s="44">
        <f>'[1]爵位-节奏'!AE84+[2]中r!AA81+[3]中r!EE81+[3]武将羁绊!O81</f>
        <v>347.08666666666664</v>
      </c>
      <c r="M83" s="44">
        <f>'[1]爵位-节奏'!AF84+[2]大r!AA81+[3]大r!EE81+[3]武将羁绊!P81</f>
        <v>370.81333333333333</v>
      </c>
      <c r="N83" s="44">
        <f>'[1]爵位-节奏'!AG84+[2]超r!AA81+[3]超r!EE81+[3]武将羁绊!Q81</f>
        <v>370.18</v>
      </c>
      <c r="AC83" s="25">
        <v>77</v>
      </c>
      <c r="AD83" s="26">
        <f>'[1]爵位-节奏'!AC84/$J83</f>
        <v>0.12180451127819548</v>
      </c>
      <c r="AE83" s="26">
        <f>[2]非r!AA81/$J83</f>
        <v>0.23157894736842105</v>
      </c>
      <c r="AF83" s="26">
        <f>[3]非r!EE81/$J83</f>
        <v>0.43007518796992483</v>
      </c>
      <c r="AG83" s="26">
        <f>[3]武将羁绊!M81/$J83</f>
        <v>0.21654135338345865</v>
      </c>
    </row>
    <row r="84" spans="9:33" x14ac:dyDescent="0.15">
      <c r="I84" s="5">
        <v>78</v>
      </c>
      <c r="J84" s="44">
        <f>'[1]爵位-节奏'!AC85+[2]非r!AA82+[3]非r!EE82+[3]武将羁绊!M82</f>
        <v>336</v>
      </c>
      <c r="K84" s="44">
        <f>'[1]爵位-节奏'!AD85+[2]小r!AA82+[3]小r!EE82+[3]武将羁绊!N82</f>
        <v>334.96</v>
      </c>
      <c r="L84" s="44">
        <f>'[1]爵位-节奏'!AE85+[2]中r!AA82+[3]中r!EE82+[3]武将羁绊!O82</f>
        <v>350.79666666666662</v>
      </c>
      <c r="M84" s="44">
        <f>'[1]爵位-节奏'!AF85+[2]大r!AA82+[3]大r!EE82+[3]武将羁绊!P82</f>
        <v>374.72</v>
      </c>
      <c r="N84" s="44">
        <f>'[1]爵位-节奏'!AG85+[2]超r!AA82+[3]超r!EE82+[3]武将羁绊!Q82</f>
        <v>372.52</v>
      </c>
      <c r="AC84" s="25">
        <v>78</v>
      </c>
      <c r="AD84" s="26">
        <f>'[1]爵位-节奏'!AC85/$J84</f>
        <v>0.125</v>
      </c>
      <c r="AE84" s="26">
        <f>[2]非r!AA82/$J84</f>
        <v>0.23214285714285715</v>
      </c>
      <c r="AF84" s="26">
        <f>[3]非r!EE82/$J84</f>
        <v>0.42559523809523808</v>
      </c>
      <c r="AG84" s="26">
        <f>[3]武将羁绊!M82/$J84</f>
        <v>0.21726190476190477</v>
      </c>
    </row>
    <row r="85" spans="9:33" x14ac:dyDescent="0.15">
      <c r="I85" s="5">
        <v>79</v>
      </c>
      <c r="J85" s="44">
        <f>'[1]爵位-节奏'!AC86+[2]非r!AA83+[3]非r!EE83+[3]武将羁绊!M83</f>
        <v>339.5</v>
      </c>
      <c r="K85" s="44">
        <f>'[1]爵位-节奏'!AD86+[2]小r!AA83+[3]小r!EE83+[3]武将羁绊!N83</f>
        <v>338.44666666666666</v>
      </c>
      <c r="L85" s="44">
        <f>'[1]爵位-节奏'!AE86+[2]中r!AA83+[3]中r!EE83+[3]武将羁绊!O83</f>
        <v>354.50666666666666</v>
      </c>
      <c r="M85" s="44">
        <f>'[1]爵位-节奏'!AF86+[2]大r!AA83+[3]大r!EE83+[3]武将羁绊!P83</f>
        <v>378.62666666666667</v>
      </c>
      <c r="N85" s="44">
        <f>'[1]爵位-节奏'!AG86+[2]超r!AA83+[3]超r!EE83+[3]武将羁绊!Q83</f>
        <v>374.86</v>
      </c>
      <c r="AC85" s="25">
        <v>79</v>
      </c>
      <c r="AD85" s="26">
        <f>'[1]爵位-节奏'!AC86/$J85</f>
        <v>0.12812960235640647</v>
      </c>
      <c r="AE85" s="26">
        <f>[2]非r!AA83/$J85</f>
        <v>0.23269513991163476</v>
      </c>
      <c r="AF85" s="26">
        <f>[3]非r!EE83/$J85</f>
        <v>0.42120765832106039</v>
      </c>
      <c r="AG85" s="26">
        <f>[3]武将羁绊!M83/$J85</f>
        <v>0.21796759941089838</v>
      </c>
    </row>
    <row r="86" spans="9:33" x14ac:dyDescent="0.15">
      <c r="I86" s="5">
        <v>80</v>
      </c>
      <c r="J86" s="44">
        <f>'[1]爵位-节奏'!AC87+[2]非r!AA84+[3]非r!EE84+[3]武将羁绊!M84</f>
        <v>343</v>
      </c>
      <c r="K86" s="44">
        <f>'[1]爵位-节奏'!AD87+[2]小r!AA84+[3]小r!EE84+[3]武将羁绊!N84</f>
        <v>341.93333333333334</v>
      </c>
      <c r="L86" s="44">
        <f>'[1]爵位-节奏'!AE87+[2]中r!AA84+[3]中r!EE84+[3]武将羁绊!O84</f>
        <v>358.21666666666664</v>
      </c>
      <c r="M86" s="44">
        <f>'[1]爵位-节奏'!AF87+[2]大r!AA84+[3]大r!EE84+[3]武将羁绊!P84</f>
        <v>382.5333333333333</v>
      </c>
      <c r="N86" s="44">
        <f>'[1]爵位-节奏'!AG87+[2]超r!AA84+[3]超r!EE84+[3]武将羁绊!Q84</f>
        <v>377.2</v>
      </c>
      <c r="AC86" s="25">
        <v>80</v>
      </c>
      <c r="AD86" s="26">
        <f>'[1]爵位-节奏'!AC87/$J86</f>
        <v>0.13119533527696792</v>
      </c>
      <c r="AE86" s="26">
        <f>[2]非r!AA84/$J86</f>
        <v>0.23323615160349853</v>
      </c>
      <c r="AF86" s="26">
        <f>[3]非r!EE84/$J86</f>
        <v>0.41690962099125367</v>
      </c>
      <c r="AG86" s="26">
        <f>[3]武将羁绊!M84/$J86</f>
        <v>0.21865889212827988</v>
      </c>
    </row>
    <row r="87" spans="9:33" x14ac:dyDescent="0.15">
      <c r="I87" s="5">
        <v>81</v>
      </c>
      <c r="J87" s="44">
        <f>'[1]爵位-节奏'!AC88+[2]非r!AA85+[3]非r!EE85+[3]武将羁绊!M85</f>
        <v>346.5</v>
      </c>
      <c r="K87" s="44">
        <f>'[1]爵位-节奏'!AD88+[2]小r!AA85+[3]小r!EE85+[3]武将羁绊!N85</f>
        <v>345.42</v>
      </c>
      <c r="L87" s="44">
        <f>'[1]爵位-节奏'!AE88+[2]中r!AA85+[3]中r!EE85+[3]武将羁绊!O85</f>
        <v>361.92666666666668</v>
      </c>
      <c r="M87" s="44">
        <f>'[1]爵位-节奏'!AF88+[2]大r!AA85+[3]大r!EE85+[3]武将羁绊!P85</f>
        <v>384.94</v>
      </c>
      <c r="N87" s="44">
        <f>'[1]爵位-节奏'!AG88+[2]超r!AA85+[3]超r!EE85+[3]武将羁绊!Q85</f>
        <v>379.54</v>
      </c>
      <c r="AC87" s="25">
        <v>81</v>
      </c>
      <c r="AD87" s="26">
        <f>'[1]爵位-节奏'!AC88/$J87</f>
        <v>0.13419913419913421</v>
      </c>
      <c r="AE87" s="26">
        <f>[2]非r!AA85/$J87</f>
        <v>0.23376623376623376</v>
      </c>
      <c r="AF87" s="26">
        <f>[3]非r!EE85/$J87</f>
        <v>0.41269841269841268</v>
      </c>
      <c r="AG87" s="26">
        <f>[3]武将羁绊!M85/$J87</f>
        <v>0.21933621933621933</v>
      </c>
    </row>
    <row r="88" spans="9:33" x14ac:dyDescent="0.15">
      <c r="I88" s="5">
        <v>82</v>
      </c>
      <c r="J88" s="44">
        <f>'[1]爵位-节奏'!AC89+[2]非r!AA86+[3]非r!EE86+[3]武将羁绊!M86</f>
        <v>350</v>
      </c>
      <c r="K88" s="44">
        <f>'[1]爵位-节奏'!AD89+[2]小r!AA86+[3]小r!EE86+[3]武将羁绊!N86</f>
        <v>348.90666666666664</v>
      </c>
      <c r="L88" s="44">
        <f>'[1]爵位-节奏'!AE89+[2]中r!AA86+[3]中r!EE86+[3]武将羁绊!O86</f>
        <v>365.63666666666666</v>
      </c>
      <c r="M88" s="44">
        <f>'[1]爵位-节奏'!AF89+[2]大r!AA86+[3]大r!EE86+[3]武将羁绊!P86</f>
        <v>387.34666666666669</v>
      </c>
      <c r="N88" s="44">
        <f>'[1]爵位-节奏'!AG89+[2]超r!AA86+[3]超r!EE86+[3]武将羁绊!Q86</f>
        <v>381.88</v>
      </c>
      <c r="AC88" s="25">
        <v>82</v>
      </c>
      <c r="AD88" s="26">
        <f>'[1]爵位-节奏'!AC89/$J88</f>
        <v>0.13714285714285715</v>
      </c>
      <c r="AE88" s="26">
        <f>[2]非r!AA86/$J88</f>
        <v>0.23428571428571429</v>
      </c>
      <c r="AF88" s="26">
        <f>[3]非r!EE86/$J88</f>
        <v>0.40857142857142859</v>
      </c>
      <c r="AG88" s="26">
        <f>[3]武将羁绊!M86/$J88</f>
        <v>0.22</v>
      </c>
    </row>
    <row r="89" spans="9:33" x14ac:dyDescent="0.15">
      <c r="I89" s="5">
        <v>83</v>
      </c>
      <c r="J89" s="44">
        <f>'[1]爵位-节奏'!AC90+[2]非r!AA87+[3]非r!EE87+[3]武将羁绊!M87</f>
        <v>353.5</v>
      </c>
      <c r="K89" s="44">
        <f>'[1]爵位-节奏'!AD90+[2]小r!AA87+[3]小r!EE87+[3]武将羁绊!N87</f>
        <v>352.39333333333332</v>
      </c>
      <c r="L89" s="44">
        <f>'[1]爵位-节奏'!AE90+[2]中r!AA87+[3]中r!EE87+[3]武将羁绊!O87</f>
        <v>369.34666666666669</v>
      </c>
      <c r="M89" s="44">
        <f>'[1]爵位-节奏'!AF90+[2]大r!AA87+[3]大r!EE87+[3]武将羁绊!P87</f>
        <v>389.75333333333333</v>
      </c>
      <c r="N89" s="44">
        <f>'[1]爵位-节奏'!AG90+[2]超r!AA87+[3]超r!EE87+[3]武将羁绊!Q87</f>
        <v>384.22</v>
      </c>
      <c r="AC89" s="25">
        <v>83</v>
      </c>
      <c r="AD89" s="26">
        <f>'[1]爵位-节奏'!AC90/$J89</f>
        <v>0.14002828854314003</v>
      </c>
      <c r="AE89" s="26">
        <f>[2]非r!AA87/$J89</f>
        <v>0.2347949080622348</v>
      </c>
      <c r="AF89" s="26">
        <f>[3]非r!EE87/$J89</f>
        <v>0.4045261669024045</v>
      </c>
      <c r="AG89" s="26">
        <f>[3]武将羁绊!M87/$J89</f>
        <v>0.22065063649222066</v>
      </c>
    </row>
    <row r="90" spans="9:33" x14ac:dyDescent="0.15">
      <c r="I90" s="5">
        <v>84</v>
      </c>
      <c r="J90" s="44">
        <f>'[1]爵位-节奏'!AC91+[2]非r!AA88+[3]非r!EE88+[3]武将羁绊!M88</f>
        <v>357</v>
      </c>
      <c r="K90" s="44">
        <f>'[1]爵位-节奏'!AD91+[2]小r!AA88+[3]小r!EE88+[3]武将羁绊!N88</f>
        <v>355.88</v>
      </c>
      <c r="L90" s="44">
        <f>'[1]爵位-节奏'!AE91+[2]中r!AA88+[3]中r!EE88+[3]武将羁绊!O88</f>
        <v>373.05666666666662</v>
      </c>
      <c r="M90" s="44">
        <f>'[1]爵位-节奏'!AF91+[2]大r!AA88+[3]大r!EE88+[3]武将羁绊!P88</f>
        <v>392.15999999999997</v>
      </c>
      <c r="N90" s="44">
        <f>'[1]爵位-节奏'!AG91+[2]超r!AA88+[3]超r!EE88+[3]武将羁绊!Q88</f>
        <v>386.56</v>
      </c>
      <c r="AC90" s="25">
        <v>84</v>
      </c>
      <c r="AD90" s="26">
        <f>'[1]爵位-节奏'!AC91/$J90</f>
        <v>0.14285714285714285</v>
      </c>
      <c r="AE90" s="26">
        <f>[2]非r!AA88/$J90</f>
        <v>0.23529411764705882</v>
      </c>
      <c r="AF90" s="26">
        <f>[3]非r!EE88/$J90</f>
        <v>0.40056022408963587</v>
      </c>
      <c r="AG90" s="26">
        <f>[3]武将羁绊!M88/$J90</f>
        <v>0.22128851540616246</v>
      </c>
    </row>
    <row r="91" spans="9:33" x14ac:dyDescent="0.15">
      <c r="I91" s="5">
        <v>85</v>
      </c>
      <c r="J91" s="44">
        <f>'[1]爵位-节奏'!AC92+[2]非r!AA89+[3]非r!EE89+[3]武将羁绊!M89</f>
        <v>360.5</v>
      </c>
      <c r="K91" s="44">
        <f>'[1]爵位-节奏'!AD92+[2]小r!AA89+[3]小r!EE89+[3]武将羁绊!N89</f>
        <v>359.36666666666667</v>
      </c>
      <c r="L91" s="44">
        <f>'[1]爵位-节奏'!AE92+[2]中r!AA89+[3]中r!EE89+[3]武将羁绊!O89</f>
        <v>376.76666666666665</v>
      </c>
      <c r="M91" s="44">
        <f>'[1]爵位-节奏'!AF92+[2]大r!AA89+[3]大r!EE89+[3]武将羁绊!P89</f>
        <v>394.56666666666666</v>
      </c>
      <c r="N91" s="44">
        <f>'[1]爵位-节奏'!AG92+[2]超r!AA89+[3]超r!EE89+[3]武将羁绊!Q89</f>
        <v>388.9</v>
      </c>
      <c r="AC91" s="25">
        <v>85</v>
      </c>
      <c r="AD91" s="26">
        <f>'[1]爵位-节奏'!AC92/$J91</f>
        <v>0.14563106796116504</v>
      </c>
      <c r="AE91" s="26">
        <f>[2]非r!AA89/$J91</f>
        <v>0.23578363384188628</v>
      </c>
      <c r="AF91" s="26">
        <f>[3]非r!EE89/$J91</f>
        <v>0.39667128987517336</v>
      </c>
      <c r="AG91" s="26">
        <f>[3]武将羁绊!M89/$J91</f>
        <v>0.22191400832177532</v>
      </c>
    </row>
    <row r="92" spans="9:33" x14ac:dyDescent="0.15">
      <c r="I92" s="5">
        <v>86</v>
      </c>
      <c r="J92" s="44">
        <f>'[1]爵位-节奏'!AC93+[2]非r!AA90+[3]非r!EE90+[3]武将羁绊!M90</f>
        <v>364</v>
      </c>
      <c r="K92" s="44">
        <f>'[1]爵位-节奏'!AD93+[2]小r!AA90+[3]小r!EE90+[3]武将羁绊!N90</f>
        <v>362.85333333333335</v>
      </c>
      <c r="L92" s="44">
        <f>'[1]爵位-节奏'!AE93+[2]中r!AA90+[3]中r!EE90+[3]武将羁绊!O90</f>
        <v>379.22666666666669</v>
      </c>
      <c r="M92" s="44">
        <f>'[1]爵位-节奏'!AF93+[2]大r!AA90+[3]大r!EE90+[3]武将羁绊!P90</f>
        <v>396.97333333333336</v>
      </c>
      <c r="N92" s="44">
        <f>'[1]爵位-节奏'!AG93+[2]超r!AA90+[3]超r!EE90+[3]武将羁绊!Q90</f>
        <v>391.24</v>
      </c>
      <c r="AC92" s="25">
        <v>86</v>
      </c>
      <c r="AD92" s="26">
        <f>'[1]爵位-节奏'!AC93/$J92</f>
        <v>0.14835164835164835</v>
      </c>
      <c r="AE92" s="26">
        <f>[2]非r!AA90/$J92</f>
        <v>0.23626373626373626</v>
      </c>
      <c r="AF92" s="26">
        <f>[3]非r!EE90/$J92</f>
        <v>0.39285714285714285</v>
      </c>
      <c r="AG92" s="26">
        <f>[3]武将羁绊!M90/$J92</f>
        <v>0.22252747252747251</v>
      </c>
    </row>
    <row r="93" spans="9:33" x14ac:dyDescent="0.15">
      <c r="I93" s="5">
        <v>87</v>
      </c>
      <c r="J93" s="44">
        <f>'[1]爵位-节奏'!AC94+[2]非r!AA91+[3]非r!EE91+[3]武将羁绊!M91</f>
        <v>367.5</v>
      </c>
      <c r="K93" s="44">
        <f>'[1]爵位-节奏'!AD94+[2]小r!AA91+[3]小r!EE91+[3]武将羁绊!N91</f>
        <v>366.34000000000003</v>
      </c>
      <c r="L93" s="44">
        <f>'[1]爵位-节奏'!AE94+[2]中r!AA91+[3]中r!EE91+[3]武将羁绊!O91</f>
        <v>381.68666666666661</v>
      </c>
      <c r="M93" s="44">
        <f>'[1]爵位-节奏'!AF94+[2]大r!AA91+[3]大r!EE91+[3]武将羁绊!P91</f>
        <v>399.38</v>
      </c>
      <c r="N93" s="44">
        <f>'[1]爵位-节奏'!AG94+[2]超r!AA91+[3]超r!EE91+[3]武将羁绊!Q91</f>
        <v>393.58</v>
      </c>
      <c r="AC93" s="25">
        <v>87</v>
      </c>
      <c r="AD93" s="26">
        <f>'[1]爵位-节奏'!AC94/$J93</f>
        <v>0.15102040816326531</v>
      </c>
      <c r="AE93" s="26">
        <f>[2]非r!AA91/$J93</f>
        <v>0.23673469387755103</v>
      </c>
      <c r="AF93" s="26">
        <f>[3]非r!EE91/$J93</f>
        <v>0.38911564625850342</v>
      </c>
      <c r="AG93" s="26">
        <f>[3]武将羁绊!M91/$J93</f>
        <v>0.22312925170068026</v>
      </c>
    </row>
    <row r="94" spans="9:33" x14ac:dyDescent="0.15">
      <c r="I94" s="5">
        <v>88</v>
      </c>
      <c r="J94" s="44">
        <f>'[1]爵位-节奏'!AC95+[2]非r!AA92+[3]非r!EE92+[3]武将羁绊!M92</f>
        <v>371</v>
      </c>
      <c r="K94" s="44">
        <f>'[1]爵位-节奏'!AD95+[2]小r!AA92+[3]小r!EE92+[3]武将羁绊!N92</f>
        <v>369.82666666666665</v>
      </c>
      <c r="L94" s="44">
        <f>'[1]爵位-节奏'!AE95+[2]中r!AA92+[3]中r!EE92+[3]武将羁绊!O92</f>
        <v>384.14666666666665</v>
      </c>
      <c r="M94" s="44">
        <f>'[1]爵位-节奏'!AF95+[2]大r!AA92+[3]大r!EE92+[3]武将羁绊!P92</f>
        <v>401.78666666666663</v>
      </c>
      <c r="N94" s="44">
        <f>'[1]爵位-节奏'!AG95+[2]超r!AA92+[3]超r!EE92+[3]武将羁绊!Q92</f>
        <v>395.92</v>
      </c>
      <c r="AC94" s="25">
        <v>88</v>
      </c>
      <c r="AD94" s="26">
        <f>'[1]爵位-节奏'!AC95/$J94</f>
        <v>0.15363881401617252</v>
      </c>
      <c r="AE94" s="26">
        <f>[2]非r!AA92/$J94</f>
        <v>0.23719676549865229</v>
      </c>
      <c r="AF94" s="26">
        <f>[3]非r!EE92/$J94</f>
        <v>0.38544474393530997</v>
      </c>
      <c r="AG94" s="26">
        <f>[3]武将羁绊!M92/$J94</f>
        <v>0.22371967654986524</v>
      </c>
    </row>
    <row r="95" spans="9:33" x14ac:dyDescent="0.15">
      <c r="I95" s="5">
        <v>89</v>
      </c>
      <c r="J95" s="44">
        <f>'[1]爵位-节奏'!AC96+[2]非r!AA93+[3]非r!EE93+[3]武将羁绊!M93</f>
        <v>374.5</v>
      </c>
      <c r="K95" s="44">
        <f>'[1]爵位-节奏'!AD96+[2]小r!AA93+[3]小r!EE93+[3]武将羁绊!N93</f>
        <v>373.31333333333333</v>
      </c>
      <c r="L95" s="44">
        <f>'[1]爵位-节奏'!AE96+[2]中r!AA93+[3]中r!EE93+[3]武将羁绊!O93</f>
        <v>386.60666666666668</v>
      </c>
      <c r="M95" s="44">
        <f>'[1]爵位-节奏'!AF96+[2]大r!AA93+[3]大r!EE93+[3]武将羁绊!P93</f>
        <v>404.19333333333333</v>
      </c>
      <c r="N95" s="44">
        <f>'[1]爵位-节奏'!AG96+[2]超r!AA93+[3]超r!EE93+[3]武将羁绊!Q93</f>
        <v>398.26</v>
      </c>
      <c r="AC95" s="25">
        <v>89</v>
      </c>
      <c r="AD95" s="26">
        <f>'[1]爵位-节奏'!AC96/$J95</f>
        <v>0.15620827770360482</v>
      </c>
      <c r="AE95" s="26">
        <f>[2]非r!AA93/$J95</f>
        <v>0.23765020026702269</v>
      </c>
      <c r="AF95" s="26">
        <f>[3]非r!EE93/$J95</f>
        <v>0.38184245660881178</v>
      </c>
      <c r="AG95" s="26">
        <f>[3]武将羁绊!M93/$J95</f>
        <v>0.22429906542056074</v>
      </c>
    </row>
    <row r="96" spans="9:33" x14ac:dyDescent="0.15">
      <c r="I96" s="5">
        <v>90</v>
      </c>
      <c r="J96" s="44">
        <f>'[1]爵位-节奏'!AC97+[2]非r!AA94+[3]非r!EE94+[3]武将羁绊!M94</f>
        <v>378</v>
      </c>
      <c r="K96" s="44">
        <f>'[1]爵位-节奏'!AD97+[2]小r!AA94+[3]小r!EE94+[3]武将羁绊!N94</f>
        <v>376.8</v>
      </c>
      <c r="L96" s="44">
        <f>'[1]爵位-节奏'!AE97+[2]中r!AA94+[3]中r!EE94+[3]武将羁绊!O94</f>
        <v>389.06666666666666</v>
      </c>
      <c r="M96" s="44">
        <f>'[1]爵位-节奏'!AF97+[2]大r!AA94+[3]大r!EE94+[3]武将羁绊!P94</f>
        <v>406.6</v>
      </c>
      <c r="N96" s="44">
        <f>'[1]爵位-节奏'!AG97+[2]超r!AA94+[3]超r!EE94+[3]武将羁绊!Q94</f>
        <v>400.6</v>
      </c>
      <c r="AC96" s="25">
        <v>90</v>
      </c>
      <c r="AD96" s="26">
        <f>'[1]爵位-节奏'!AC97/$J96</f>
        <v>0.15873015873015872</v>
      </c>
      <c r="AE96" s="26">
        <f>[2]非r!AA94/$J96</f>
        <v>0.23809523809523808</v>
      </c>
      <c r="AF96" s="26">
        <f>[3]非r!EE94/$J96</f>
        <v>0.37830687830687831</v>
      </c>
      <c r="AG96" s="26">
        <f>[3]武将羁绊!M94/$J96</f>
        <v>0.22486772486772486</v>
      </c>
    </row>
    <row r="97" spans="9:33" x14ac:dyDescent="0.15">
      <c r="I97" s="5">
        <v>91</v>
      </c>
      <c r="J97" s="44">
        <f>'[1]爵位-节奏'!AC98+[2]非r!AA95+[3]非r!EE95+[3]武将羁绊!M95</f>
        <v>380.5</v>
      </c>
      <c r="K97" s="44">
        <f>'[1]爵位-节奏'!AD98+[2]小r!AA95+[3]小r!EE95+[3]武将羁绊!N95</f>
        <v>379.28666666666663</v>
      </c>
      <c r="L97" s="44">
        <f>'[1]爵位-节奏'!AE98+[2]中r!AA95+[3]中r!EE95+[3]武将羁绊!O95</f>
        <v>391.52666666666664</v>
      </c>
      <c r="M97" s="44">
        <f>'[1]爵位-节奏'!AF98+[2]大r!AA95+[3]大r!EE95+[3]武将羁绊!P95</f>
        <v>409.00666666666666</v>
      </c>
      <c r="N97" s="44">
        <f>'[1]爵位-节奏'!AG98+[2]超r!AA95+[3]超r!EE95+[3]武将羁绊!Q95</f>
        <v>402.94</v>
      </c>
      <c r="AC97" s="25">
        <v>91</v>
      </c>
      <c r="AD97" s="26">
        <f>'[1]爵位-节奏'!AC98/$J97</f>
        <v>0.16162943495400789</v>
      </c>
      <c r="AE97" s="26">
        <f>[2]非r!AA95/$J97</f>
        <v>0.23915900131406045</v>
      </c>
      <c r="AF97" s="26">
        <f>[3]非r!EE95/$J97</f>
        <v>0.37582128777923784</v>
      </c>
      <c r="AG97" s="26">
        <f>[3]武将羁绊!M95/$J97</f>
        <v>0.22339027595269381</v>
      </c>
    </row>
    <row r="98" spans="9:33" x14ac:dyDescent="0.15">
      <c r="I98" s="5">
        <v>92</v>
      </c>
      <c r="J98" s="44">
        <f>'[1]爵位-节奏'!AC99+[2]非r!AA96+[3]非r!EE96+[3]武将羁绊!M96</f>
        <v>383</v>
      </c>
      <c r="K98" s="44">
        <f>'[1]爵位-节奏'!AD99+[2]小r!AA96+[3]小r!EE96+[3]武将羁绊!N96</f>
        <v>381.77333333333331</v>
      </c>
      <c r="L98" s="44">
        <f>'[1]爵位-节奏'!AE99+[2]中r!AA96+[3]中r!EE96+[3]武将羁绊!O96</f>
        <v>393.98666666666668</v>
      </c>
      <c r="M98" s="44">
        <f>'[1]爵位-节奏'!AF99+[2]大r!AA96+[3]大r!EE96+[3]武将羁绊!P96</f>
        <v>411.4133333333333</v>
      </c>
      <c r="N98" s="44">
        <f>'[1]爵位-节奏'!AG99+[2]超r!AA96+[3]超r!EE96+[3]武将羁绊!Q96</f>
        <v>405.28</v>
      </c>
      <c r="AC98" s="25">
        <v>92</v>
      </c>
      <c r="AD98" s="26">
        <f>'[1]爵位-节奏'!AC99/$J98</f>
        <v>0.16449086161879894</v>
      </c>
      <c r="AE98" s="26">
        <f>[2]非r!AA96/$J98</f>
        <v>0.24020887728459531</v>
      </c>
      <c r="AF98" s="26">
        <f>[3]非r!EE96/$J98</f>
        <v>0.37336814621409919</v>
      </c>
      <c r="AG98" s="26">
        <f>[3]武将羁绊!M96/$J98</f>
        <v>0.22193211488250653</v>
      </c>
    </row>
    <row r="99" spans="9:33" x14ac:dyDescent="0.15">
      <c r="I99" s="5">
        <v>93</v>
      </c>
      <c r="J99" s="44">
        <f>'[1]爵位-节奏'!AC100+[2]非r!AA97+[3]非r!EE97+[3]武将羁绊!M97</f>
        <v>385.5</v>
      </c>
      <c r="K99" s="44">
        <f>'[1]爵位-节奏'!AD100+[2]小r!AA97+[3]小r!EE97+[3]武将羁绊!N97</f>
        <v>384.26</v>
      </c>
      <c r="L99" s="44">
        <f>'[1]爵位-节奏'!AE100+[2]中r!AA97+[3]中r!EE97+[3]武将羁绊!O97</f>
        <v>396.44666666666666</v>
      </c>
      <c r="M99" s="44">
        <f>'[1]爵位-节奏'!AF100+[2]大r!AA97+[3]大r!EE97+[3]武将羁绊!P97</f>
        <v>413.82</v>
      </c>
      <c r="N99" s="44">
        <f>'[1]爵位-节奏'!AG100+[2]超r!AA97+[3]超r!EE97+[3]武将羁绊!Q97</f>
        <v>407.62</v>
      </c>
      <c r="AC99" s="25">
        <v>93</v>
      </c>
      <c r="AD99" s="26">
        <f>'[1]爵位-节奏'!AC100/$J99</f>
        <v>0.16731517509727625</v>
      </c>
      <c r="AE99" s="26">
        <f>[2]非r!AA97/$J99</f>
        <v>0.24124513618677043</v>
      </c>
      <c r="AF99" s="26">
        <f>[3]非r!EE97/$J99</f>
        <v>0.37094682230869003</v>
      </c>
      <c r="AG99" s="26">
        <f>[3]武将羁绊!M97/$J99</f>
        <v>0.22049286640726329</v>
      </c>
    </row>
    <row r="100" spans="9:33" x14ac:dyDescent="0.15">
      <c r="I100" s="5">
        <v>94</v>
      </c>
      <c r="J100" s="44">
        <f>'[1]爵位-节奏'!AC101+[2]非r!AA98+[3]非r!EE98+[3]武将羁绊!M98</f>
        <v>388</v>
      </c>
      <c r="K100" s="44">
        <f>'[1]爵位-节奏'!AD101+[2]小r!AA98+[3]小r!EE98+[3]武将羁绊!N98</f>
        <v>386.74666666666667</v>
      </c>
      <c r="L100" s="44">
        <f>'[1]爵位-节奏'!AE101+[2]中r!AA98+[3]中r!EE98+[3]武将羁绊!O98</f>
        <v>398.90666666666664</v>
      </c>
      <c r="M100" s="44">
        <f>'[1]爵位-节奏'!AF101+[2]大r!AA98+[3]大r!EE98+[3]武将羁绊!P98</f>
        <v>416.22666666666669</v>
      </c>
      <c r="N100" s="44">
        <f>'[1]爵位-节奏'!AG101+[2]超r!AA98+[3]超r!EE98+[3]武将羁绊!Q98</f>
        <v>409.96</v>
      </c>
      <c r="AC100" s="25">
        <v>94</v>
      </c>
      <c r="AD100" s="26">
        <f>'[1]爵位-节奏'!AC101/$J100</f>
        <v>0.17010309278350516</v>
      </c>
      <c r="AE100" s="26">
        <f>[2]非r!AA98/$J100</f>
        <v>0.2422680412371134</v>
      </c>
      <c r="AF100" s="26">
        <f>[3]非r!EE98/$J100</f>
        <v>0.36855670103092786</v>
      </c>
      <c r="AG100" s="26">
        <f>[3]武将羁绊!M98/$J100</f>
        <v>0.21907216494845361</v>
      </c>
    </row>
    <row r="101" spans="9:33" x14ac:dyDescent="0.15">
      <c r="I101" s="5">
        <v>95</v>
      </c>
      <c r="J101" s="44">
        <f>'[1]爵位-节奏'!AC102+[2]非r!AA99+[3]非r!EE99+[3]武将羁绊!M99</f>
        <v>389.70212765957444</v>
      </c>
      <c r="K101" s="44">
        <f>'[1]爵位-节奏'!AD102+[2]小r!AA99+[3]小r!EE99+[3]武将羁绊!N99</f>
        <v>388.43546099290779</v>
      </c>
      <c r="L101" s="44">
        <f>'[1]爵位-节奏'!AE102+[2]中r!AA99+[3]中r!EE99+[3]武将羁绊!O99</f>
        <v>400.56879432624112</v>
      </c>
      <c r="M101" s="44">
        <f>'[1]爵位-节奏'!AF102+[2]大r!AA99+[3]大r!EE99+[3]武将羁绊!P99</f>
        <v>417.83546099290777</v>
      </c>
      <c r="N101" s="44">
        <f>'[1]爵位-节奏'!AG102+[2]超r!AA99+[3]超r!EE99+[3]武将羁绊!Q99</f>
        <v>411.50212765957446</v>
      </c>
      <c r="AC101" s="25">
        <v>95</v>
      </c>
      <c r="AD101" s="26">
        <f>'[1]爵位-节奏'!AC102/$J101</f>
        <v>0.17116182572614111</v>
      </c>
      <c r="AE101" s="26">
        <f>[2]非r!AA99/$J101</f>
        <v>0.24377593360995853</v>
      </c>
      <c r="AF101" s="26">
        <f>[3]非r!EE99/$J101</f>
        <v>0.3669469316444639</v>
      </c>
      <c r="AG101" s="26">
        <f>[3]武将羁绊!M99/$J101</f>
        <v>0.21811530901943657</v>
      </c>
    </row>
    <row r="102" spans="9:33" x14ac:dyDescent="0.15">
      <c r="I102" s="5">
        <v>96</v>
      </c>
      <c r="J102" s="44">
        <f>'[1]爵位-节奏'!AC103+[2]非r!AA100+[3]非r!EE100+[3]武将羁绊!M100</f>
        <v>391.40425531914894</v>
      </c>
      <c r="K102" s="44">
        <f>'[1]爵位-节奏'!AD103+[2]小r!AA100+[3]小r!EE100+[3]武将羁绊!N100</f>
        <v>390.12425531914892</v>
      </c>
      <c r="L102" s="44">
        <f>'[1]爵位-节奏'!AE103+[2]中r!AA100+[3]中r!EE100+[3]武将羁绊!O100</f>
        <v>402.2309219858156</v>
      </c>
      <c r="M102" s="44">
        <f>'[1]爵位-节奏'!AF103+[2]大r!AA100+[3]大r!EE100+[3]武将羁绊!P100</f>
        <v>419.44425531914891</v>
      </c>
      <c r="N102" s="44">
        <f>'[1]爵位-节奏'!AG103+[2]超r!AA100+[3]超r!EE100+[3]武将羁绊!Q100</f>
        <v>413.04425531914893</v>
      </c>
      <c r="AC102" s="25">
        <v>96</v>
      </c>
      <c r="AD102" s="26">
        <f>'[1]爵位-节奏'!AC103/$J102</f>
        <v>0.17221135029354206</v>
      </c>
      <c r="AE102" s="26">
        <f>[2]非r!AA100/$J102</f>
        <v>0.24527071102413567</v>
      </c>
      <c r="AF102" s="26">
        <f>[3]非r!EE100/$J102</f>
        <v>0.36535116329636874</v>
      </c>
      <c r="AG102" s="26">
        <f>[3]武将羁绊!M100/$J102</f>
        <v>0.21716677538595347</v>
      </c>
    </row>
    <row r="103" spans="9:33" x14ac:dyDescent="0.15">
      <c r="I103" s="5">
        <v>97</v>
      </c>
      <c r="J103" s="44">
        <f>'[1]爵位-节奏'!AC104+[2]非r!AA101+[3]非r!EE101+[3]武将羁绊!M101</f>
        <v>393.10638297872339</v>
      </c>
      <c r="K103" s="44">
        <f>'[1]爵位-节奏'!AD104+[2]小r!AA101+[3]小r!EE101+[3]武将羁绊!N101</f>
        <v>391.81304964539004</v>
      </c>
      <c r="L103" s="44">
        <f>'[1]爵位-节奏'!AE104+[2]中r!AA101+[3]中r!EE101+[3]武将羁绊!O101</f>
        <v>403.89304964539008</v>
      </c>
      <c r="M103" s="44">
        <f>'[1]爵位-节奏'!AF104+[2]大r!AA101+[3]大r!EE101+[3]武将羁绊!P101</f>
        <v>421.05304964539005</v>
      </c>
      <c r="N103" s="44">
        <f>'[1]爵位-节奏'!AG104+[2]超r!AA101+[3]超r!EE101+[3]武将羁绊!Q101</f>
        <v>414.58638297872341</v>
      </c>
      <c r="AC103" s="25">
        <v>97</v>
      </c>
      <c r="AD103" s="26">
        <f>'[1]爵位-节奏'!AC104/$J103</f>
        <v>0.17325178610088765</v>
      </c>
      <c r="AE103" s="26">
        <f>[2]非r!AA101/$J103</f>
        <v>0.24675254384065817</v>
      </c>
      <c r="AF103" s="26">
        <f>[3]非r!EE101/$J103</f>
        <v>0.36376921411560947</v>
      </c>
      <c r="AG103" s="26">
        <f>[3]武将羁绊!M101/$J103</f>
        <v>0.21622645594284479</v>
      </c>
    </row>
    <row r="104" spans="9:33" x14ac:dyDescent="0.15">
      <c r="I104" s="5">
        <v>98</v>
      </c>
      <c r="J104" s="44">
        <f>'[1]爵位-节奏'!AC105+[2]非r!AA102+[3]非r!EE102+[3]武将羁绊!M102</f>
        <v>394.80851063829789</v>
      </c>
      <c r="K104" s="44">
        <f>'[1]爵位-节奏'!AD105+[2]小r!AA102+[3]小r!EE102+[3]武将羁绊!N102</f>
        <v>393.50184397163122</v>
      </c>
      <c r="L104" s="44">
        <f>'[1]爵位-节奏'!AE105+[2]中r!AA102+[3]中r!EE102+[3]武将羁绊!O102</f>
        <v>405.55517730496456</v>
      </c>
      <c r="M104" s="44">
        <f>'[1]爵位-节奏'!AF105+[2]大r!AA102+[3]大r!EE102+[3]武将羁绊!P102</f>
        <v>422.66184397163119</v>
      </c>
      <c r="N104" s="44">
        <f>'[1]爵位-节奏'!AG105+[2]超r!AA102+[3]超r!EE102+[3]武将羁绊!Q102</f>
        <v>416.12851063829788</v>
      </c>
      <c r="AC104" s="25">
        <v>98</v>
      </c>
      <c r="AD104" s="26">
        <f>'[1]爵位-节奏'!AC105/$J104</f>
        <v>0.17428325070058201</v>
      </c>
      <c r="AE104" s="26">
        <f>[2]非r!AA102/$J104</f>
        <v>0.2482215994826471</v>
      </c>
      <c r="AF104" s="26">
        <f>[3]非r!EE102/$J104</f>
        <v>0.36220090536753607</v>
      </c>
      <c r="AG104" s="26">
        <f>[3]武将羁绊!M102/$J104</f>
        <v>0.21529424444923473</v>
      </c>
    </row>
    <row r="105" spans="9:33" x14ac:dyDescent="0.15">
      <c r="I105" s="5">
        <v>99</v>
      </c>
      <c r="J105" s="44">
        <f>'[1]爵位-节奏'!AC106+[2]非r!AA103+[3]非r!EE103+[3]武将羁绊!M103</f>
        <v>396.51063829787233</v>
      </c>
      <c r="K105" s="44">
        <f>'[1]爵位-节奏'!AD106+[2]小r!AA103+[3]小r!EE103+[3]武将羁绊!N103</f>
        <v>395.19063829787234</v>
      </c>
      <c r="L105" s="44">
        <f>'[1]爵位-节奏'!AE106+[2]中r!AA103+[3]中r!EE103+[3]武将羁绊!O103</f>
        <v>407.21730496453898</v>
      </c>
      <c r="M105" s="44">
        <f>'[1]爵位-节奏'!AF106+[2]大r!AA103+[3]大r!EE103+[3]武将羁绊!P103</f>
        <v>424.27063829787232</v>
      </c>
      <c r="N105" s="44">
        <f>'[1]爵位-节奏'!AG106+[2]超r!AA103+[3]超r!EE103+[3]武将羁绊!Q103</f>
        <v>417.6706382978723</v>
      </c>
      <c r="AC105" s="25">
        <v>99</v>
      </c>
      <c r="AD105" s="26">
        <f>'[1]爵位-节奏'!AC106/$J105</f>
        <v>0.17530585962652928</v>
      </c>
      <c r="AE105" s="26">
        <f>[2]非r!AA103/$J105</f>
        <v>0.24967804249839021</v>
      </c>
      <c r="AF105" s="26">
        <f>[3]非r!EE103/$J105</f>
        <v>0.36064606138656363</v>
      </c>
      <c r="AG105" s="26">
        <f>[3]武将羁绊!M103/$J105</f>
        <v>0.21437003648851685</v>
      </c>
    </row>
    <row r="106" spans="9:33" x14ac:dyDescent="0.15">
      <c r="I106" s="5">
        <v>100</v>
      </c>
      <c r="J106" s="44">
        <f>'[1]爵位-节奏'!AC107+[2]非r!AA104+[3]非r!EE104+[3]武将羁绊!M104</f>
        <v>398.21276595744678</v>
      </c>
      <c r="K106" s="44">
        <f>'[1]爵位-节奏'!AD107+[2]小r!AA104+[3]小r!EE104+[3]武将羁绊!N104</f>
        <v>396.87943262411346</v>
      </c>
      <c r="L106" s="44">
        <f>'[1]爵位-节奏'!AE107+[2]中r!AA104+[3]中r!EE104+[3]武将羁绊!O104</f>
        <v>408.87943262411346</v>
      </c>
      <c r="M106" s="44">
        <f>'[1]爵位-节奏'!AF107+[2]大r!AA104+[3]大r!EE104+[3]武将羁绊!P104</f>
        <v>425.87943262411346</v>
      </c>
      <c r="N106" s="44">
        <f>'[1]爵位-节奏'!AG107+[2]超r!AA104+[3]超r!EE104+[3]武将羁绊!Q104</f>
        <v>419.21276595744678</v>
      </c>
      <c r="AC106" s="25">
        <v>100</v>
      </c>
      <c r="AD106" s="26">
        <f>'[1]爵位-节奏'!AC107/$J106</f>
        <v>0.17631972643727292</v>
      </c>
      <c r="AE106" s="26">
        <f>[2]非r!AA104/$J106</f>
        <v>0.25112203462278265</v>
      </c>
      <c r="AF106" s="26">
        <f>[3]非r!EE104/$J106</f>
        <v>0.35910450951057921</v>
      </c>
      <c r="AG106" s="26">
        <f>[3]武将羁绊!M104/$J106</f>
        <v>0.21345372942936527</v>
      </c>
    </row>
  </sheetData>
  <mergeCells count="3">
    <mergeCell ref="R5:V5"/>
    <mergeCell ref="W5:AA5"/>
    <mergeCell ref="AD5:AG5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I6:N106"/>
  <sheetViews>
    <sheetView workbookViewId="0">
      <selection activeCell="I6" sqref="I6"/>
    </sheetView>
  </sheetViews>
  <sheetFormatPr defaultRowHeight="11.25" x14ac:dyDescent="0.15"/>
  <cols>
    <col min="1" max="16384" width="9" style="14"/>
  </cols>
  <sheetData>
    <row r="6" spans="9:14" x14ac:dyDescent="0.15">
      <c r="I6" s="46" t="s">
        <v>168</v>
      </c>
      <c r="J6" s="28" t="s">
        <v>0</v>
      </c>
      <c r="K6" s="28" t="s">
        <v>31</v>
      </c>
      <c r="L6" s="28" t="s">
        <v>32</v>
      </c>
      <c r="M6" s="28" t="s">
        <v>33</v>
      </c>
      <c r="N6" s="28" t="s">
        <v>34</v>
      </c>
    </row>
    <row r="7" spans="9:14" x14ac:dyDescent="0.15">
      <c r="I7" s="23">
        <v>1</v>
      </c>
      <c r="J7" s="23">
        <f>[2]非r!AB5+[3]非r!EK5</f>
        <v>12.176634281165139</v>
      </c>
      <c r="K7" s="23">
        <f>[2]小r!AB5+[3]小r!EK5</f>
        <v>26.504110013229379</v>
      </c>
      <c r="L7" s="23">
        <f>[2]中r!AB5+[3]中r!EK5</f>
        <v>25.599764385272081</v>
      </c>
      <c r="M7" s="23">
        <f>[2]大r!AB5+[3]大r!EK5</f>
        <v>24.41669847779886</v>
      </c>
      <c r="N7" s="23">
        <f>[2]超r!AB5+[3]超r!EK5</f>
        <v>23.812605168118381</v>
      </c>
    </row>
    <row r="8" spans="9:14" x14ac:dyDescent="0.15">
      <c r="I8" s="23">
        <v>2</v>
      </c>
      <c r="J8" s="40">
        <f>[2]非r!AB6+[3]非r!EK6</f>
        <v>24.83406868861217</v>
      </c>
      <c r="K8" s="40">
        <f>[2]小r!AB6+[3]小r!EK6</f>
        <v>53.481805023102069</v>
      </c>
      <c r="L8" s="40">
        <f>[2]中r!AB6+[3]中r!EK6</f>
        <v>51.5338565726409</v>
      </c>
      <c r="M8" s="40">
        <f>[2]大r!AB6+[3]大r!EK6</f>
        <v>49.28851141218567</v>
      </c>
      <c r="N8" s="40">
        <f>[2]超r!AB6+[3]超r!EK6</f>
        <v>48.128664243208789</v>
      </c>
    </row>
    <row r="9" spans="9:14" x14ac:dyDescent="0.15">
      <c r="I9" s="23">
        <v>3</v>
      </c>
      <c r="J9" s="40">
        <f>[2]非r!AB7+[3]非r!EK7</f>
        <v>38.006811912192191</v>
      </c>
      <c r="K9" s="40">
        <f>[2]小r!AB7+[3]小r!EK7</f>
        <v>80.854264240903461</v>
      </c>
      <c r="L9" s="40">
        <f>[2]中r!AB7+[3]中r!EK7</f>
        <v>78.099022833832066</v>
      </c>
      <c r="M9" s="40">
        <f>[2]大r!AB7+[3]大r!EK7</f>
        <v>74.655741556370614</v>
      </c>
      <c r="N9" s="40">
        <f>[2]超r!AB7+[3]超r!EK7</f>
        <v>72.995354187176304</v>
      </c>
    </row>
    <row r="10" spans="9:14" x14ac:dyDescent="0.15">
      <c r="I10" s="23">
        <v>4</v>
      </c>
      <c r="J10" s="40">
        <f>[2]非r!AB8+[3]非r!EK8</f>
        <v>51.731849449914577</v>
      </c>
      <c r="K10" s="40">
        <f>[2]小r!AB8+[3]小r!EK8</f>
        <v>108.84803766233885</v>
      </c>
      <c r="L10" s="40">
        <f>[2]中r!AB8+[3]中r!EK8</f>
        <v>105.0682590778955</v>
      </c>
      <c r="M10" s="40">
        <f>[2]大r!AB8+[3]大r!EK8</f>
        <v>100.56213250962846</v>
      </c>
      <c r="N10" s="40">
        <f>[2]超r!AB8+[3]超r!EK8</f>
        <v>98.46403056221979</v>
      </c>
    </row>
    <row r="11" spans="9:14" x14ac:dyDescent="0.15">
      <c r="I11" s="23">
        <v>5</v>
      </c>
      <c r="J11" s="40">
        <f>[2]非r!AB9+[3]非r!EK9</f>
        <v>66.048821377044433</v>
      </c>
      <c r="K11" s="40">
        <f>[2]小r!AB9+[3]小r!EK9</f>
        <v>137.43120476080784</v>
      </c>
      <c r="L11" s="40">
        <f>[2]中r!AB9+[3]中r!EK9</f>
        <v>132.56833753854772</v>
      </c>
      <c r="M11" s="40">
        <f>[2]大r!AB9+[3]大r!EK9</f>
        <v>127.05515502336181</v>
      </c>
      <c r="N11" s="40">
        <f>[2]超r!AB9+[3]超r!EK9</f>
        <v>123.76215720249571</v>
      </c>
    </row>
    <row r="12" spans="9:14" x14ac:dyDescent="0.15">
      <c r="I12" s="23">
        <v>6</v>
      </c>
      <c r="J12" s="40">
        <f>[2]非r!AB10+[3]非r!EK10</f>
        <v>81.000212874303813</v>
      </c>
      <c r="K12" s="40">
        <f>[2]小r!AB10+[3]小r!EK10</f>
        <v>166.64946703757664</v>
      </c>
      <c r="L12" s="40">
        <f>[2]中r!AB10+[3]中r!EK10</f>
        <v>160.94564181197163</v>
      </c>
      <c r="M12" s="40">
        <f>[2]大r!AB10+[3]大r!EK10</f>
        <v>154.18631668024202</v>
      </c>
      <c r="N12" s="40">
        <f>[2]超r!AB10+[3]超r!EK10</f>
        <v>149.37296205947831</v>
      </c>
    </row>
    <row r="13" spans="9:14" x14ac:dyDescent="0.15">
      <c r="I13" s="23">
        <v>7</v>
      </c>
      <c r="J13" s="40">
        <f>[2]非r!AB11+[3]非r!EK11</f>
        <v>96.631558430941737</v>
      </c>
      <c r="K13" s="40">
        <f>[2]小r!AB11+[3]小r!EK11</f>
        <v>196.23979768730808</v>
      </c>
      <c r="L13" s="40">
        <f>[2]中r!AB11+[3]中r!EK11</f>
        <v>189.33277467990814</v>
      </c>
      <c r="M13" s="40">
        <f>[2]大r!AB11+[3]大r!EK11</f>
        <v>182.01149682667563</v>
      </c>
      <c r="N13" s="40">
        <f>[2]超r!AB11+[3]超r!EK11</f>
        <v>175.31888713144031</v>
      </c>
    </row>
    <row r="14" spans="9:14" x14ac:dyDescent="0.15">
      <c r="I14" s="23">
        <v>8</v>
      </c>
      <c r="J14" s="40">
        <f>[2]非r!AB12+[3]非r!EK12</f>
        <v>112.99166070416538</v>
      </c>
      <c r="K14" s="40">
        <f>[2]小r!AB12+[3]小r!EK12</f>
        <v>226.45087289741707</v>
      </c>
      <c r="L14" s="40">
        <f>[2]中r!AB12+[3]中r!EK12</f>
        <v>218.25429443730678</v>
      </c>
      <c r="M14" s="40">
        <f>[2]大r!AB12+[3]大r!EK12</f>
        <v>209.56611889655701</v>
      </c>
      <c r="N14" s="40">
        <f>[2]超r!AB12+[3]超r!EK12</f>
        <v>201.62398515657677</v>
      </c>
    </row>
    <row r="15" spans="9:14" x14ac:dyDescent="0.15">
      <c r="I15" s="23">
        <v>9</v>
      </c>
      <c r="J15" s="40">
        <f>[2]非r!AB13+[3]非r!EK13</f>
        <v>130.13282508687072</v>
      </c>
      <c r="K15" s="40">
        <f>[2]小r!AB13+[3]小r!EK13</f>
        <v>257.3272456543524</v>
      </c>
      <c r="L15" s="40">
        <f>[2]中r!AB13+[3]中r!EK13</f>
        <v>247.74855588155819</v>
      </c>
      <c r="M15" s="40">
        <f>[2]大r!AB13+[3]大r!EK13</f>
        <v>237.59537567332518</v>
      </c>
      <c r="N15" s="40">
        <f>[2]超r!AB13+[3]超r!EK13</f>
        <v>228.31403522138626</v>
      </c>
    </row>
    <row r="16" spans="9:14" x14ac:dyDescent="0.15">
      <c r="I16" s="23">
        <v>10</v>
      </c>
      <c r="J16" s="40">
        <f>[2]非r!AB14+[3]非r!EK14</f>
        <v>148.11111111111111</v>
      </c>
      <c r="K16" s="40">
        <f>[2]小r!AB14+[3]小r!EK14</f>
        <v>288.91666666666663</v>
      </c>
      <c r="L16" s="40">
        <f>[2]中r!AB14+[3]中r!EK14</f>
        <v>277.85666666666668</v>
      </c>
      <c r="M16" s="40">
        <f>[2]大r!AB14+[3]大r!EK14</f>
        <v>266.13333333333333</v>
      </c>
      <c r="N16" s="40">
        <f>[2]超r!AB14+[3]超r!EK14</f>
        <v>255.41666666666666</v>
      </c>
    </row>
    <row r="17" spans="9:14" x14ac:dyDescent="0.15">
      <c r="I17" s="23">
        <v>11</v>
      </c>
      <c r="J17" s="40">
        <f>[2]非r!AB15+[3]非r!EK15</f>
        <v>155.02975187361463</v>
      </c>
      <c r="K17" s="40">
        <f>[2]小r!AB15+[3]小r!EK15</f>
        <v>310.3203138766039</v>
      </c>
      <c r="L17" s="40">
        <f>[2]中r!AB15+[3]中r!EK15</f>
        <v>297.67268488530112</v>
      </c>
      <c r="M17" s="40">
        <f>[2]大r!AB15+[3]大r!EK15</f>
        <v>283.47554981052497</v>
      </c>
      <c r="N17" s="40">
        <f>[2]超r!AB15+[3]超r!EK15</f>
        <v>272.01149188667227</v>
      </c>
    </row>
    <row r="18" spans="9:14" x14ac:dyDescent="0.15">
      <c r="I18" s="23">
        <v>12</v>
      </c>
      <c r="J18" s="40">
        <f>[2]非r!AB16+[3]非r!EK16</f>
        <v>162.24459985677396</v>
      </c>
      <c r="K18" s="40">
        <f>[2]小r!AB16+[3]小r!EK16</f>
        <v>330.32981553983967</v>
      </c>
      <c r="L18" s="40">
        <f>[2]中r!AB16+[3]中r!EK16</f>
        <v>317.42836677309765</v>
      </c>
      <c r="M18" s="40">
        <f>[2]大r!AB16+[3]大r!EK16</f>
        <v>302.08665067741777</v>
      </c>
      <c r="N18" s="40">
        <f>[2]超r!AB16+[3]超r!EK16</f>
        <v>289.0802486597272</v>
      </c>
    </row>
    <row r="19" spans="9:14" x14ac:dyDescent="0.15">
      <c r="I19" s="23">
        <v>13</v>
      </c>
      <c r="J19" s="40">
        <f>[2]非r!AB17+[3]非r!EK17</f>
        <v>169.77691487844379</v>
      </c>
      <c r="K19" s="40">
        <f>[2]小r!AB17+[3]小r!EK17</f>
        <v>344.19953867604482</v>
      </c>
      <c r="L19" s="40">
        <f>[2]中r!AB17+[3]中r!EK17</f>
        <v>338.60796355757179</v>
      </c>
      <c r="M19" s="40">
        <f>[2]大r!AB17+[3]大r!EK17</f>
        <v>321.31639818196453</v>
      </c>
      <c r="N19" s="40">
        <f>[2]超r!AB17+[3]超r!EK17</f>
        <v>306.65695269439891</v>
      </c>
    </row>
    <row r="20" spans="9:14" x14ac:dyDescent="0.15">
      <c r="I20" s="23">
        <v>14</v>
      </c>
      <c r="J20" s="40">
        <f>[2]非r!AB18+[3]非r!EK18</f>
        <v>177.6494826472192</v>
      </c>
      <c r="K20" s="40">
        <f>[2]小r!AB18+[3]小r!EK18</f>
        <v>358.34760335298</v>
      </c>
      <c r="L20" s="40">
        <f>[2]中r!AB18+[3]中r!EK18</f>
        <v>360.59055682521506</v>
      </c>
      <c r="M20" s="40">
        <f>[2]大r!AB18+[3]大r!EK18</f>
        <v>341.20919473543614</v>
      </c>
      <c r="N20" s="40">
        <f>[2]超r!AB18+[3]超r!EK18</f>
        <v>324.7780611244396</v>
      </c>
    </row>
    <row r="21" spans="9:14" x14ac:dyDescent="0.15">
      <c r="I21" s="23">
        <v>15</v>
      </c>
      <c r="J21" s="40">
        <f>[2]非r!AB19+[3]非r!EK19</f>
        <v>185.8867242808974</v>
      </c>
      <c r="K21" s="40">
        <f>[2]小r!AB19+[3]小r!EK19</f>
        <v>372.79398710679112</v>
      </c>
      <c r="L21" s="40">
        <f>[2]中r!AB19+[3]中r!EK19</f>
        <v>378.89825270296205</v>
      </c>
      <c r="M21" s="40">
        <f>[2]大r!AB19+[3]大r!EK19</f>
        <v>361.81262966390528</v>
      </c>
      <c r="N21" s="40">
        <f>[2]超r!AB19+[3]超r!EK19</f>
        <v>343.48264773832472</v>
      </c>
    </row>
    <row r="22" spans="9:14" x14ac:dyDescent="0.15">
      <c r="I22" s="23">
        <v>16</v>
      </c>
      <c r="J22" s="40">
        <f>[2]非r!AB20+[3]非r!EK20</f>
        <v>194.51481368545899</v>
      </c>
      <c r="K22" s="40">
        <f>[2]小r!AB20+[3]小r!EK20</f>
        <v>387.56010133056617</v>
      </c>
      <c r="L22" s="40">
        <f>[2]中r!AB20+[3]中r!EK20</f>
        <v>392.3528635274464</v>
      </c>
      <c r="M22" s="40">
        <f>[2]大r!AB20+[3]大r!EK20</f>
        <v>383.17770794415679</v>
      </c>
      <c r="N22" s="40">
        <f>[2]超r!AB20+[3]超r!EK20</f>
        <v>362.89384811094408</v>
      </c>
    </row>
    <row r="23" spans="9:14" x14ac:dyDescent="0.15">
      <c r="I23" s="23">
        <v>17</v>
      </c>
      <c r="J23" s="40">
        <f>[2]非r!AB21+[3]非r!EK21</f>
        <v>203.56180335874484</v>
      </c>
      <c r="K23" s="40">
        <f>[2]小r!AB21+[3]小r!EK21</f>
        <v>402.33622818603544</v>
      </c>
      <c r="L23" s="40">
        <f>[2]中r!AB21+[3]中r!EK21</f>
        <v>406.05602184470717</v>
      </c>
      <c r="M23" s="40">
        <f>[2]大r!AB21+[3]大r!EK21</f>
        <v>405.35909535676575</v>
      </c>
      <c r="N23" s="40">
        <f>[2]超r!AB21+[3]超r!EK21</f>
        <v>382.9926950297147</v>
      </c>
    </row>
    <row r="24" spans="9:14" x14ac:dyDescent="0.15">
      <c r="I24" s="23">
        <v>18</v>
      </c>
      <c r="J24" s="40">
        <f>[2]非r!AB22+[3]非r!EK22</f>
        <v>213.05775922349872</v>
      </c>
      <c r="K24" s="40">
        <f>[2]小r!AB22+[3]小r!EK22</f>
        <v>417.77780182546599</v>
      </c>
      <c r="L24" s="40">
        <f>[2]中r!AB22+[3]中r!EK22</f>
        <v>420.02556676890549</v>
      </c>
      <c r="M24" s="40">
        <f>[2]大r!AB22+[3]大r!EK22</f>
        <v>427.9258793247372</v>
      </c>
      <c r="N24" s="40">
        <f>[2]超r!AB22+[3]超r!EK22</f>
        <v>403.82916791686898</v>
      </c>
    </row>
    <row r="25" spans="9:14" x14ac:dyDescent="0.15">
      <c r="I25" s="23">
        <v>19</v>
      </c>
      <c r="J25" s="40">
        <f>[2]非r!AB23+[3]非r!EK23</f>
        <v>223.03490513784396</v>
      </c>
      <c r="K25" s="40">
        <f>[2]小r!AB23+[3]小r!EK23</f>
        <v>433.61053415883248</v>
      </c>
      <c r="L25" s="40">
        <f>[2]中r!AB23+[3]中r!EK23</f>
        <v>434.28061778919482</v>
      </c>
      <c r="M25" s="40">
        <f>[2]大r!AB23+[3]大r!EK23</f>
        <v>442.55686628827459</v>
      </c>
      <c r="N25" s="40">
        <f>[2]超r!AB23+[3]超r!EK23</f>
        <v>425.45687822402277</v>
      </c>
    </row>
    <row r="26" spans="9:14" x14ac:dyDescent="0.15">
      <c r="I26" s="23">
        <v>20</v>
      </c>
      <c r="J26" s="40">
        <f>[2]非r!AB24+[3]非r!EK24</f>
        <v>233.52777777777777</v>
      </c>
      <c r="K26" s="40">
        <f>[2]小r!AB24+[3]小r!EK24</f>
        <v>449.86249999999995</v>
      </c>
      <c r="L26" s="40">
        <f>[2]中r!AB24+[3]中r!EK24</f>
        <v>448.84166666666664</v>
      </c>
      <c r="M26" s="40">
        <f>[2]大r!AB24+[3]大r!EK24</f>
        <v>457.52083333333331</v>
      </c>
      <c r="N26" s="40">
        <f>[2]超r!AB24+[3]超r!EK24</f>
        <v>447.93333333333334</v>
      </c>
    </row>
    <row r="27" spans="9:14" x14ac:dyDescent="0.15">
      <c r="I27" s="23">
        <v>21</v>
      </c>
      <c r="J27" s="40">
        <f>[2]非r!AB25+[3]非r!EK25</f>
        <v>241.09028261865069</v>
      </c>
      <c r="K27" s="40">
        <f>[2]小r!AB25+[3]小r!EK25</f>
        <v>467.44712252276781</v>
      </c>
      <c r="L27" s="40">
        <f>[2]中r!AB25+[3]中r!EK25</f>
        <v>464.61400926039306</v>
      </c>
      <c r="M27" s="40">
        <f>[2]大r!AB25+[3]大r!EK25</f>
        <v>473.72501292665311</v>
      </c>
      <c r="N27" s="40">
        <f>[2]超r!AB25+[3]超r!EK25</f>
        <v>472.20355296404608</v>
      </c>
    </row>
    <row r="28" spans="9:14" x14ac:dyDescent="0.15">
      <c r="I28" s="23">
        <v>22</v>
      </c>
      <c r="J28" s="40">
        <f>[2]非r!AB26+[3]非r!EK26</f>
        <v>248.93439896206013</v>
      </c>
      <c r="K28" s="40">
        <f>[2]小r!AB26+[3]小r!EK26</f>
        <v>485.51331788630614</v>
      </c>
      <c r="L28" s="40">
        <f>[2]中r!AB26+[3]中r!EK26</f>
        <v>480.73785108929769</v>
      </c>
      <c r="M28" s="40">
        <f>[2]大r!AB26+[3]大r!EK26</f>
        <v>490.31168619186315</v>
      </c>
      <c r="N28" s="40">
        <f>[2]超r!AB26+[3]超r!EK26</f>
        <v>497.73795628398346</v>
      </c>
    </row>
    <row r="29" spans="9:14" x14ac:dyDescent="0.15">
      <c r="I29" s="23">
        <v>23</v>
      </c>
      <c r="J29" s="40">
        <f>[2]非r!AB27+[3]非r!EK27</f>
        <v>257.08033904063319</v>
      </c>
      <c r="K29" s="40">
        <f>[2]小r!AB27+[3]小r!EK27</f>
        <v>502.62706117812525</v>
      </c>
      <c r="L29" s="40">
        <f>[2]中r!AB27+[3]中r!EK27</f>
        <v>497.23842047056809</v>
      </c>
      <c r="M29" s="40">
        <f>[2]大r!AB27+[3]大r!EK27</f>
        <v>507.30830602419337</v>
      </c>
      <c r="N29" s="40">
        <f>[2]超r!AB27+[3]超r!EK27</f>
        <v>524.37270266242012</v>
      </c>
    </row>
    <row r="30" spans="9:14" x14ac:dyDescent="0.15">
      <c r="I30" s="23">
        <v>24</v>
      </c>
      <c r="J30" s="40">
        <f>[2]非r!AB28+[3]非r!EK28</f>
        <v>265.54976578891819</v>
      </c>
      <c r="K30" s="40">
        <f>[2]小r!AB28+[3]小r!EK28</f>
        <v>517.67885642905003</v>
      </c>
      <c r="L30" s="40">
        <f>[2]中r!AB28+[3]中r!EK28</f>
        <v>514.14275644507052</v>
      </c>
      <c r="M30" s="40">
        <f>[2]大r!AB28+[3]大r!EK28</f>
        <v>524.74429570822076</v>
      </c>
      <c r="N30" s="40">
        <f>[2]超r!AB28+[3]超r!EK28</f>
        <v>552.61741106571003</v>
      </c>
    </row>
    <row r="31" spans="9:14" x14ac:dyDescent="0.15">
      <c r="I31" s="23">
        <v>25</v>
      </c>
      <c r="J31" s="40">
        <f>[2]非r!AB29+[3]非r!EK29</f>
        <v>274.36589696528478</v>
      </c>
      <c r="K31" s="40">
        <f>[2]小r!AB29+[3]小r!EK29</f>
        <v>533.0304347374389</v>
      </c>
      <c r="L31" s="40">
        <f>[2]中r!AB29+[3]中r!EK29</f>
        <v>531.4798387392575</v>
      </c>
      <c r="M31" s="40">
        <f>[2]大r!AB29+[3]大r!EK29</f>
        <v>542.65119033953567</v>
      </c>
      <c r="N31" s="40">
        <f>[2]超r!AB29+[3]超r!EK29</f>
        <v>566.02078350660611</v>
      </c>
    </row>
    <row r="32" spans="9:14" x14ac:dyDescent="0.15">
      <c r="I32" s="23">
        <v>26</v>
      </c>
      <c r="J32" s="40">
        <f>[2]非r!AB30+[3]非r!EK30</f>
        <v>283.55361674701288</v>
      </c>
      <c r="K32" s="40">
        <f>[2]小r!AB30+[3]小r!EK30</f>
        <v>548.70331257133557</v>
      </c>
      <c r="L32" s="40">
        <f>[2]中r!AB30+[3]中r!EK30</f>
        <v>549.28072705489285</v>
      </c>
      <c r="M32" s="40">
        <f>[2]大r!AB30+[3]大r!EK30</f>
        <v>561.29483643392393</v>
      </c>
      <c r="N32" s="40">
        <f>[2]超r!AB30+[3]超r!EK30</f>
        <v>579.41627280598345</v>
      </c>
    </row>
    <row r="33" spans="9:14" x14ac:dyDescent="0.15">
      <c r="I33" s="23">
        <v>27</v>
      </c>
      <c r="J33" s="40">
        <f>[2]非r!AB31+[3]非r!EK31</f>
        <v>293.13959533494841</v>
      </c>
      <c r="K33" s="40">
        <f>[2]小r!AB31+[3]小r!EK31</f>
        <v>564.72055071019736</v>
      </c>
      <c r="L33" s="40">
        <f>[2]中r!AB31+[3]中r!EK31</f>
        <v>565.13140150362756</v>
      </c>
      <c r="M33" s="40">
        <f>[2]大r!AB31+[3]大r!EK31</f>
        <v>580.51929928289553</v>
      </c>
      <c r="N33" s="40">
        <f>[2]超r!AB31+[3]超r!EK31</f>
        <v>593.00660682476462</v>
      </c>
    </row>
    <row r="34" spans="9:14" x14ac:dyDescent="0.15">
      <c r="I34" s="23">
        <v>28</v>
      </c>
      <c r="J34" s="40">
        <f>[2]非r!AB32+[3]非r!EK32</f>
        <v>303.15241714259844</v>
      </c>
      <c r="K34" s="40">
        <f>[2]小r!AB32+[3]小r!EK32</f>
        <v>581.10686508547121</v>
      </c>
      <c r="L34" s="40">
        <f>[2]中r!AB32+[3]中r!EK32</f>
        <v>580.11109890187402</v>
      </c>
      <c r="M34" s="40">
        <f>[2]大r!AB32+[3]大r!EK32</f>
        <v>600.36769760243351</v>
      </c>
      <c r="N34" s="40">
        <f>[2]超r!AB32+[3]超r!EK32</f>
        <v>606.80662913496292</v>
      </c>
    </row>
    <row r="35" spans="9:14" x14ac:dyDescent="0.15">
      <c r="I35" s="23">
        <v>29</v>
      </c>
      <c r="J35" s="40">
        <f>[2]非r!AB33+[3]非r!EK33</f>
        <v>313.62271818580206</v>
      </c>
      <c r="K35" s="40">
        <f>[2]小r!AB33+[3]小r!EK33</f>
        <v>597.8887455765846</v>
      </c>
      <c r="L35" s="40">
        <f>[2]中r!AB33+[3]中r!EK33</f>
        <v>595.21866268322651</v>
      </c>
      <c r="M35" s="40">
        <f>[2]大r!AB33+[3]大r!EK33</f>
        <v>620.94560338351585</v>
      </c>
      <c r="N35" s="40">
        <f>[2]超r!AB33+[3]超r!EK33</f>
        <v>620.83231032879269</v>
      </c>
    </row>
    <row r="36" spans="9:14" x14ac:dyDescent="0.15">
      <c r="I36" s="23">
        <v>30</v>
      </c>
      <c r="J36" s="40">
        <f>[2]非r!AB34+[3]非r!EK34</f>
        <v>324.58333333333331</v>
      </c>
      <c r="K36" s="40">
        <f>[2]小r!AB34+[3]小r!EK34</f>
        <v>615.09458333333328</v>
      </c>
      <c r="L36" s="40">
        <f>[2]中r!AB34+[3]中r!EK34</f>
        <v>610.63441666666665</v>
      </c>
      <c r="M36" s="40">
        <f>[2]大r!AB34+[3]大r!EK34</f>
        <v>642.25333333333333</v>
      </c>
      <c r="N36" s="40">
        <f>[2]超r!AB34+[3]超r!EK34</f>
        <v>635.25833333333333</v>
      </c>
    </row>
    <row r="37" spans="9:14" x14ac:dyDescent="0.15">
      <c r="I37" s="23">
        <v>31</v>
      </c>
      <c r="J37" s="40">
        <f>[2]非r!AB35+[3]非r!EK35</f>
        <v>333.91325564627238</v>
      </c>
      <c r="K37" s="40">
        <f>[2]小r!AB35+[3]小r!EK35</f>
        <v>636.32147390330601</v>
      </c>
      <c r="L37" s="40">
        <f>[2]中r!AB35+[3]中r!EK35</f>
        <v>629.94742617112092</v>
      </c>
      <c r="M37" s="40">
        <f>[2]大r!AB35+[3]大r!EK35</f>
        <v>663.84727614619442</v>
      </c>
      <c r="N37" s="40">
        <f>[2]超r!AB35+[3]超r!EK35</f>
        <v>653.53819027926374</v>
      </c>
    </row>
    <row r="38" spans="9:14" x14ac:dyDescent="0.15">
      <c r="I38" s="23">
        <v>32</v>
      </c>
      <c r="J38" s="40">
        <f>[2]非r!AB36+[3]非r!EK36</f>
        <v>343.6012023389606</v>
      </c>
      <c r="K38" s="40">
        <f>[2]小r!AB36+[3]小r!EK36</f>
        <v>658.03536348690295</v>
      </c>
      <c r="L38" s="40">
        <f>[2]中r!AB36+[3]中r!EK36</f>
        <v>649.61505081961059</v>
      </c>
      <c r="M38" s="40">
        <f>[2]大r!AB36+[3]大r!EK36</f>
        <v>681.24910795151652</v>
      </c>
      <c r="N38" s="40">
        <f>[2]超r!AB36+[3]超r!EK36</f>
        <v>672.12788606152139</v>
      </c>
    </row>
    <row r="39" spans="9:14" x14ac:dyDescent="0.15">
      <c r="I39" s="23">
        <v>33</v>
      </c>
      <c r="J39" s="40">
        <f>[2]非r!AB37+[3]非r!EK37</f>
        <v>353.672870060805</v>
      </c>
      <c r="K39" s="40">
        <f>[2]小r!AB37+[3]小r!EK37</f>
        <v>680.27120568958389</v>
      </c>
      <c r="L39" s="40">
        <f>[2]中r!AB37+[3]中r!EK37</f>
        <v>669.66306279651258</v>
      </c>
      <c r="M39" s="40">
        <f>[2]大r!AB37+[3]大r!EK37</f>
        <v>698.87327417456481</v>
      </c>
      <c r="N39" s="40">
        <f>[2]超r!AB37+[3]超r!EK37</f>
        <v>691.05186735257212</v>
      </c>
    </row>
    <row r="40" spans="9:14" x14ac:dyDescent="0.15">
      <c r="I40" s="23">
        <v>34</v>
      </c>
      <c r="J40" s="40">
        <f>[2]非r!AB38+[3]非r!EK38</f>
        <v>364.15579979871615</v>
      </c>
      <c r="K40" s="40">
        <f>[2]小r!AB38+[3]小r!EK38</f>
        <v>699.89456883858134</v>
      </c>
      <c r="L40" s="40">
        <f>[2]中r!AB38+[3]中r!EK38</f>
        <v>690.11910702895841</v>
      </c>
      <c r="M40" s="40">
        <f>[2]大r!AB38+[3]大r!EK38</f>
        <v>716.73637160976148</v>
      </c>
      <c r="N40" s="40">
        <f>[2]超r!AB38+[3]超r!EK38</f>
        <v>710.33649395649013</v>
      </c>
    </row>
    <row r="41" spans="9:14" x14ac:dyDescent="0.15">
      <c r="I41" s="23">
        <v>35</v>
      </c>
      <c r="J41" s="40">
        <f>[2]非r!AB39+[3]非r!EK39</f>
        <v>375.07950925159673</v>
      </c>
      <c r="K41" s="40">
        <f>[2]小r!AB39+[3]小r!EK39</f>
        <v>719.66172370603044</v>
      </c>
      <c r="L41" s="40">
        <f>[2]中r!AB39+[3]中r!EK39</f>
        <v>711.16238602293242</v>
      </c>
      <c r="M41" s="40">
        <f>[2]大r!AB39+[3]大r!EK39</f>
        <v>734.85623413016071</v>
      </c>
      <c r="N41" s="40">
        <f>[2]超r!AB39+[3]超r!EK39</f>
        <v>730.01018749779598</v>
      </c>
    </row>
    <row r="42" spans="9:14" x14ac:dyDescent="0.15">
      <c r="I42" s="23">
        <v>36</v>
      </c>
      <c r="J42" s="40">
        <f>[2]非r!AB40+[3]非r!EK40</f>
        <v>386.47563470580599</v>
      </c>
      <c r="K42" s="40">
        <f>[2]小r!AB40+[3]小r!EK40</f>
        <v>739.81110730134606</v>
      </c>
      <c r="L42" s="40">
        <f>[2]中r!AB40+[3]中r!EK40</f>
        <v>732.6987081874895</v>
      </c>
      <c r="M42" s="40">
        <f>[2]大r!AB40+[3]大r!EK40</f>
        <v>753.2520247690602</v>
      </c>
      <c r="N42" s="40">
        <f>[2]超r!AB40+[3]超r!EK40</f>
        <v>750.10359159875952</v>
      </c>
    </row>
    <row r="43" spans="9:14" x14ac:dyDescent="0.15">
      <c r="I43" s="23">
        <v>37</v>
      </c>
      <c r="J43" s="40">
        <f>[2]非r!AB41+[3]非r!EK41</f>
        <v>398.37808309351669</v>
      </c>
      <c r="K43" s="40">
        <f>[2]小r!AB41+[3]小r!EK41</f>
        <v>760.37015350380761</v>
      </c>
      <c r="L43" s="40">
        <f>[2]中r!AB41+[3]中r!EK41</f>
        <v>754.65126630831276</v>
      </c>
      <c r="M43" s="40">
        <f>[2]大r!AB41+[3]大r!EK41</f>
        <v>771.94433464691838</v>
      </c>
      <c r="N43" s="40">
        <f>[2]超r!AB41+[3]超r!EK41</f>
        <v>770.05738874962094</v>
      </c>
    </row>
    <row r="44" spans="9:14" x14ac:dyDescent="0.15">
      <c r="I44" s="23">
        <v>38</v>
      </c>
      <c r="J44" s="40">
        <f>[2]非r!AB42+[3]非r!EK42</f>
        <v>410.82319496482791</v>
      </c>
      <c r="K44" s="40">
        <f>[2]小r!AB42+[3]小r!EK42</f>
        <v>781.36826521720195</v>
      </c>
      <c r="L44" s="40">
        <f>[2]中r!AB42+[3]中r!EK42</f>
        <v>773.66053409493088</v>
      </c>
      <c r="M44" s="40">
        <f>[2]大r!AB42+[3]大r!EK42</f>
        <v>791.02801380255028</v>
      </c>
      <c r="N44" s="40">
        <f>[2]超r!AB42+[3]超r!EK42</f>
        <v>788.44377941426023</v>
      </c>
    </row>
    <row r="45" spans="9:14" x14ac:dyDescent="0.15">
      <c r="I45" s="23">
        <v>39</v>
      </c>
      <c r="J45" s="40">
        <f>[2]非r!AB43+[3]非r!EK43</f>
        <v>423.84991915694957</v>
      </c>
      <c r="K45" s="40">
        <f>[2]小r!AB43+[3]小r!EK43</f>
        <v>802.96057137832713</v>
      </c>
      <c r="L45" s="40">
        <f>[2]中r!AB43+[3]中r!EK43</f>
        <v>793.01062627372448</v>
      </c>
      <c r="M45" s="40">
        <f>[2]大r!AB43+[3]大r!EK43</f>
        <v>810.46535855816455</v>
      </c>
      <c r="N45" s="40">
        <f>[2]超r!AB43+[3]超r!EK43</f>
        <v>807.14535205738935</v>
      </c>
    </row>
    <row r="46" spans="9:14" x14ac:dyDescent="0.15">
      <c r="I46" s="23">
        <v>40</v>
      </c>
      <c r="J46" s="40">
        <f>[2]非r!AB44+[3]非r!EK44</f>
        <v>437.5</v>
      </c>
      <c r="K46" s="40">
        <f>[2]小r!AB44+[3]小r!EK44</f>
        <v>825.07625000000007</v>
      </c>
      <c r="L46" s="40">
        <f>[2]中r!AB44+[3]中r!EK44</f>
        <v>812.72687500000006</v>
      </c>
      <c r="M46" s="40">
        <f>[2]大r!AB44+[3]大r!EK44</f>
        <v>830.28312499999993</v>
      </c>
      <c r="N46" s="40">
        <f>[2]超r!AB44+[3]超r!EK44</f>
        <v>826.18687499999999</v>
      </c>
    </row>
    <row r="47" spans="9:14" x14ac:dyDescent="0.15">
      <c r="I47" s="23">
        <v>41</v>
      </c>
      <c r="J47" s="40">
        <f>[2]非r!AB45+[3]非r!EK45</f>
        <v>444.01958466860225</v>
      </c>
      <c r="K47" s="40">
        <f>[2]小r!AB45+[3]小r!EK45</f>
        <v>844.51188118572213</v>
      </c>
      <c r="L47" s="40">
        <f>[2]中r!AB45+[3]中r!EK45</f>
        <v>829.59482638242412</v>
      </c>
      <c r="M47" s="40">
        <f>[2]大r!AB45+[3]大r!EK45</f>
        <v>847.26842141798033</v>
      </c>
      <c r="N47" s="40">
        <f>[2]超r!AB45+[3]超r!EK45</f>
        <v>842.35338167485952</v>
      </c>
    </row>
    <row r="48" spans="9:14" x14ac:dyDescent="0.15">
      <c r="I48" s="23">
        <v>42</v>
      </c>
      <c r="J48" s="40">
        <f>[2]非r!AB46+[3]非r!EK46</f>
        <v>450.81391226650851</v>
      </c>
      <c r="K48" s="40">
        <f>[2]小r!AB46+[3]小r!EK46</f>
        <v>864.55017246202488</v>
      </c>
      <c r="L48" s="40">
        <f>[2]中r!AB46+[3]中r!EK46</f>
        <v>846.88537994342278</v>
      </c>
      <c r="M48" s="40">
        <f>[2]大r!AB46+[3]大r!EK46</f>
        <v>862.56325570902322</v>
      </c>
      <c r="N48" s="40">
        <f>[2]超r!AB46+[3]超r!EK46</f>
        <v>858.9153203350952</v>
      </c>
    </row>
    <row r="49" spans="9:14" x14ac:dyDescent="0.15">
      <c r="I49" s="23">
        <v>43</v>
      </c>
      <c r="J49" s="40">
        <f>[2]非r!AB47+[3]非r!EK47</f>
        <v>457.90270204506226</v>
      </c>
      <c r="K49" s="40">
        <f>[2]小r!AB47+[3]小r!EK47</f>
        <v>885.23516283589765</v>
      </c>
      <c r="L49" s="40">
        <f>[2]中r!AB47+[3]中r!EK47</f>
        <v>864.62993841080993</v>
      </c>
      <c r="M49" s="40">
        <f>[2]大r!AB47+[3]大r!EK47</f>
        <v>877.48484533249689</v>
      </c>
      <c r="N49" s="40">
        <f>[2]超r!AB47+[3]超r!EK47</f>
        <v>875.90371530156688</v>
      </c>
    </row>
    <row r="50" spans="9:14" x14ac:dyDescent="0.15">
      <c r="I50" s="23">
        <v>44</v>
      </c>
      <c r="J50" s="40">
        <f>[2]非r!AB48+[3]非r!EK48</f>
        <v>465.30708857455431</v>
      </c>
      <c r="K50" s="40">
        <f>[2]小r!AB48+[3]小r!EK48</f>
        <v>900.44843101424487</v>
      </c>
      <c r="L50" s="40">
        <f>[2]中r!AB48+[3]中r!EK48</f>
        <v>882.86223527190657</v>
      </c>
      <c r="M50" s="40">
        <f>[2]大r!AB48+[3]大r!EK48</f>
        <v>892.68933071698848</v>
      </c>
      <c r="N50" s="40">
        <f>[2]超r!AB48+[3]超r!EK48</f>
        <v>893.35200730083272</v>
      </c>
    </row>
    <row r="51" spans="9:14" x14ac:dyDescent="0.15">
      <c r="I51" s="23">
        <v>45</v>
      </c>
      <c r="J51" s="40">
        <f>[2]非r!AB49+[3]非r!EK49</f>
        <v>473.04972332656507</v>
      </c>
      <c r="K51" s="40">
        <f>[2]小r!AB49+[3]小r!EK49</f>
        <v>915.34091854413293</v>
      </c>
      <c r="L51" s="40">
        <f>[2]中r!AB49+[3]中r!EK49</f>
        <v>901.61850757795128</v>
      </c>
      <c r="M51" s="40">
        <f>[2]大r!AB49+[3]大r!EK49</f>
        <v>908.19809443701263</v>
      </c>
      <c r="N51" s="40">
        <f>[2]超r!AB49+[3]超r!EK49</f>
        <v>911.29624051314408</v>
      </c>
    </row>
    <row r="52" spans="9:14" x14ac:dyDescent="0.15">
      <c r="I52" s="23">
        <v>46</v>
      </c>
      <c r="J52" s="40">
        <f>[2]非r!AB50+[3]非r!EK50</f>
        <v>481.15488354722117</v>
      </c>
      <c r="K52" s="40">
        <f>[2]小r!AB50+[3]小r!EK50</f>
        <v>930.50351615399927</v>
      </c>
      <c r="L52" s="40">
        <f>[2]中r!AB50+[3]中r!EK50</f>
        <v>920.93768154730367</v>
      </c>
      <c r="M52" s="40">
        <f>[2]大r!AB50+[3]大r!EK50</f>
        <v>924.03413115221633</v>
      </c>
      <c r="N52" s="40">
        <f>[2]超r!AB50+[3]超r!EK50</f>
        <v>929.91438528862363</v>
      </c>
    </row>
    <row r="53" spans="9:14" x14ac:dyDescent="0.15">
      <c r="I53" s="23">
        <v>47</v>
      </c>
      <c r="J53" s="40">
        <f>[2]非r!AB51+[3]非r!EK51</f>
        <v>489.64858894466511</v>
      </c>
      <c r="K53" s="40">
        <f>[2]小r!AB51+[3]小r!EK51</f>
        <v>945.95596027020906</v>
      </c>
      <c r="L53" s="40">
        <f>[2]中r!AB51+[3]中r!EK51</f>
        <v>940.86157191448751</v>
      </c>
      <c r="M53" s="40">
        <f>[2]大r!AB51+[3]大r!EK51</f>
        <v>940.22216886640945</v>
      </c>
      <c r="N53" s="40">
        <f>[2]超r!AB51+[3]超r!EK51</f>
        <v>949.13002062467046</v>
      </c>
    </row>
    <row r="54" spans="9:14" x14ac:dyDescent="0.15">
      <c r="I54" s="23">
        <v>48</v>
      </c>
      <c r="J54" s="40">
        <f>[2]非r!AB52+[3]非r!EK52</f>
        <v>498.55872675158662</v>
      </c>
      <c r="K54" s="40">
        <f>[2]小r!AB52+[3]小r!EK52</f>
        <v>961.71942896929522</v>
      </c>
      <c r="L54" s="40">
        <f>[2]中r!AB52+[3]中r!EK52</f>
        <v>955.92266652305386</v>
      </c>
      <c r="M54" s="40">
        <f>[2]大r!AB52+[3]大r!EK52</f>
        <v>956.78879928841093</v>
      </c>
      <c r="N54" s="40">
        <f>[2]超r!AB52+[3]超r!EK52</f>
        <v>966.33670045708254</v>
      </c>
    </row>
    <row r="55" spans="9:14" x14ac:dyDescent="0.15">
      <c r="I55" s="23">
        <v>49</v>
      </c>
      <c r="J55" s="40">
        <f>[2]非r!AB53+[3]非r!EK53</f>
        <v>507.91518576392616</v>
      </c>
      <c r="K55" s="40">
        <f>[2]小r!AB53+[3]小r!EK53</f>
        <v>977.8166472515893</v>
      </c>
      <c r="L55" s="40">
        <f>[2]中r!AB53+[3]中r!EK53</f>
        <v>971.24496790418914</v>
      </c>
      <c r="M55" s="40">
        <f>[2]大r!AB53+[3]大r!EK53</f>
        <v>973.76261797659311</v>
      </c>
      <c r="N55" s="40">
        <f>[2]超r!AB53+[3]超r!EK53</f>
        <v>983.37470515100142</v>
      </c>
    </row>
    <row r="56" spans="9:14" x14ac:dyDescent="0.15">
      <c r="I56" s="23">
        <v>50</v>
      </c>
      <c r="J56" s="40">
        <f>[2]非r!AB54+[3]非r!EK54</f>
        <v>516.08333333333337</v>
      </c>
      <c r="K56" s="40">
        <f>[2]小r!AB54+[3]小r!EK54</f>
        <v>994.27199999999993</v>
      </c>
      <c r="L56" s="40">
        <f>[2]中r!AB54+[3]中r!EK54</f>
        <v>986.87200000000018</v>
      </c>
      <c r="M56" s="40">
        <f>[2]大r!AB54+[3]大r!EK54</f>
        <v>991.17437500000005</v>
      </c>
      <c r="N56" s="40">
        <f>[2]超r!AB54+[3]超r!EK54</f>
        <v>1000.8813333333333</v>
      </c>
    </row>
    <row r="57" spans="9:14" x14ac:dyDescent="0.15">
      <c r="I57" s="23">
        <v>51</v>
      </c>
      <c r="J57" s="40">
        <f>[2]非r!AB55+[3]非r!EK55</f>
        <v>524.19458466860226</v>
      </c>
      <c r="K57" s="40">
        <f>[2]小r!AB55+[3]小r!EK55</f>
        <v>1001.3866531848048</v>
      </c>
      <c r="L57" s="40">
        <f>[2]中r!AB55+[3]中r!EK55</f>
        <v>993.10124961514168</v>
      </c>
      <c r="M57" s="40">
        <f>[2]大r!AB55+[3]大r!EK55</f>
        <v>999.33213690371258</v>
      </c>
      <c r="N57" s="40">
        <f>[2]超r!AB55+[3]超r!EK55</f>
        <v>1009.1686650007468</v>
      </c>
    </row>
    <row r="58" spans="9:14" x14ac:dyDescent="0.15">
      <c r="I58" s="23">
        <v>52</v>
      </c>
      <c r="J58" s="40">
        <f>[2]非r!AB56+[3]非r!EK56</f>
        <v>532.58057893317527</v>
      </c>
      <c r="K58" s="40">
        <f>[2]小r!AB56+[3]小r!EK56</f>
        <v>1008.9136839162506</v>
      </c>
      <c r="L58" s="40">
        <f>[2]中r!AB56+[3]中r!EK56</f>
        <v>999.68186166700889</v>
      </c>
      <c r="M58" s="40">
        <f>[2]大r!AB56+[3]大r!EK56</f>
        <v>1007.5971156456339</v>
      </c>
      <c r="N58" s="40">
        <f>[2]超r!AB56+[3]超r!EK56</f>
        <v>1017.9015654157454</v>
      </c>
    </row>
    <row r="59" spans="9:14" x14ac:dyDescent="0.15">
      <c r="I59" s="23">
        <v>53</v>
      </c>
      <c r="J59" s="40">
        <f>[2]非r!AB57+[3]非r!EK57</f>
        <v>541.26103537839549</v>
      </c>
      <c r="K59" s="40">
        <f>[2]小r!AB57+[3]小r!EK57</f>
        <v>1015.5684555503651</v>
      </c>
      <c r="L59" s="40">
        <f>[2]中r!AB57+[3]中r!EK57</f>
        <v>1006.639761363524</v>
      </c>
      <c r="M59" s="40">
        <f>[2]大r!AB57+[3]大r!EK57</f>
        <v>1016.2493797901001</v>
      </c>
      <c r="N59" s="40">
        <f>[2]超r!AB57+[3]超r!EK57</f>
        <v>1027.2085074019333</v>
      </c>
    </row>
    <row r="60" spans="9:14" x14ac:dyDescent="0.15">
      <c r="I60" s="23">
        <v>54</v>
      </c>
      <c r="J60" s="40">
        <f>[2]非r!AB58+[3]非r!EK58</f>
        <v>550.25708857455436</v>
      </c>
      <c r="K60" s="40">
        <f>[2]小r!AB58+[3]小r!EK58</f>
        <v>1020.9153275682399</v>
      </c>
      <c r="L60" s="40">
        <f>[2]中r!AB58+[3]中r!EK58</f>
        <v>1014.0027853775185</v>
      </c>
      <c r="M60" s="40">
        <f>[2]大r!AB58+[3]大r!EK58</f>
        <v>1025.4453691708013</v>
      </c>
      <c r="N60" s="40">
        <f>[2]超r!AB58+[3]超r!EK58</f>
        <v>1037.134403328306</v>
      </c>
    </row>
    <row r="61" spans="9:14" x14ac:dyDescent="0.15">
      <c r="I61" s="23">
        <v>55</v>
      </c>
      <c r="J61" s="40">
        <f>[2]非r!AB59+[3]非r!EK59</f>
        <v>559.5913899932317</v>
      </c>
      <c r="K61" s="40">
        <f>[2]小r!AB59+[3]小r!EK59</f>
        <v>1026.5452678378579</v>
      </c>
      <c r="L61" s="40">
        <f>[2]中r!AB59+[3]中r!EK59</f>
        <v>1021.8008226797492</v>
      </c>
      <c r="M61" s="40">
        <f>[2]大r!AB59+[3]大r!EK59</f>
        <v>1035.2261099070952</v>
      </c>
      <c r="N61" s="40">
        <f>[2]超r!AB59+[3]超r!EK59</f>
        <v>1047.7276554613977</v>
      </c>
    </row>
    <row r="62" spans="9:14" x14ac:dyDescent="0.15">
      <c r="I62" s="23">
        <v>56</v>
      </c>
      <c r="J62" s="40">
        <f>[2]非r!AB60+[3]非r!EK60</f>
        <v>569.2882168805545</v>
      </c>
      <c r="K62" s="40">
        <f>[2]小r!AB60+[3]小r!EK60</f>
        <v>1032.4789556732492</v>
      </c>
      <c r="L62" s="40">
        <f>[2]中r!AB60+[3]中r!EK60</f>
        <v>1030.0659657412866</v>
      </c>
      <c r="M62" s="40">
        <f>[2]大r!AB60+[3]大r!EK60</f>
        <v>1045.6357163291673</v>
      </c>
      <c r="N62" s="40">
        <f>[2]超r!AB60+[3]超r!EK60</f>
        <v>1059.0404255664207</v>
      </c>
    </row>
    <row r="63" spans="9:14" x14ac:dyDescent="0.15">
      <c r="I63" s="23">
        <v>57</v>
      </c>
      <c r="J63" s="40">
        <f>[2]非r!AB61+[3]非r!EK61</f>
        <v>579.37358894466513</v>
      </c>
      <c r="K63" s="40">
        <f>[2]小r!AB61+[3]小r!EK61</f>
        <v>1038.7385806341235</v>
      </c>
      <c r="L63" s="40">
        <f>[2]中r!AB61+[3]中r!EK61</f>
        <v>1037.3565133617917</v>
      </c>
      <c r="M63" s="40">
        <f>[2]大r!AB61+[3]大r!EK61</f>
        <v>1056.7216229380224</v>
      </c>
      <c r="N63" s="40">
        <f>[2]超r!AB61+[3]超r!EK61</f>
        <v>1070.5426495308286</v>
      </c>
    </row>
    <row r="64" spans="9:14" x14ac:dyDescent="0.15">
      <c r="I64" s="23">
        <v>58</v>
      </c>
      <c r="J64" s="40">
        <f>[2]非r!AB62+[3]非r!EK62</f>
        <v>589.87539341825322</v>
      </c>
      <c r="K64" s="40">
        <f>[2]小r!AB62+[3]小r!EK62</f>
        <v>1045.3479527889549</v>
      </c>
      <c r="L64" s="40">
        <f>[2]中r!AB62+[3]中r!EK62</f>
        <v>1043.7776336716797</v>
      </c>
      <c r="M64" s="40">
        <f>[2]大r!AB62+[3]大r!EK62</f>
        <v>1068.4713640800951</v>
      </c>
      <c r="N64" s="40">
        <f>[2]超r!AB62+[3]超r!EK62</f>
        <v>1079.7462667350112</v>
      </c>
    </row>
    <row r="65" spans="9:14" x14ac:dyDescent="0.15">
      <c r="I65" s="23">
        <v>59</v>
      </c>
      <c r="J65" s="40">
        <f>[2]非r!AB63+[3]非r!EK63</f>
        <v>600.82351909725946</v>
      </c>
      <c r="K65" s="40">
        <f>[2]小r!AB63+[3]小r!EK63</f>
        <v>1052.332621026072</v>
      </c>
      <c r="L65" s="40">
        <f>[2]中r!AB63+[3]中r!EK63</f>
        <v>1050.5640393351414</v>
      </c>
      <c r="M65" s="40">
        <f>[2]大r!AB63+[3]大r!EK63</f>
        <v>1080.9939736157676</v>
      </c>
      <c r="N65" s="40">
        <f>[2]超r!AB63+[3]超r!EK63</f>
        <v>1089.558448241105</v>
      </c>
    </row>
    <row r="66" spans="9:14" x14ac:dyDescent="0.15">
      <c r="I66" s="23">
        <v>60</v>
      </c>
      <c r="J66" s="40">
        <f>[2]非r!AB64+[3]非r!EK64</f>
        <v>609.75</v>
      </c>
      <c r="K66" s="40">
        <f>[2]小r!AB64+[3]小r!EK64</f>
        <v>1059.72</v>
      </c>
      <c r="L66" s="40">
        <f>[2]中r!AB64+[3]中r!EK64</f>
        <v>1057.742673333335</v>
      </c>
      <c r="M66" s="40">
        <f>[2]大r!AB64+[3]大r!EK64</f>
        <v>1094.3474200000001</v>
      </c>
      <c r="N66" s="40">
        <f>[2]超r!AB64+[3]超r!EK64</f>
        <v>1100.02667</v>
      </c>
    </row>
    <row r="67" spans="9:14" x14ac:dyDescent="0.15">
      <c r="I67" s="23">
        <v>61</v>
      </c>
      <c r="J67" s="40">
        <f>[2]非r!AB65+[3]非r!EK65</f>
        <v>618.55291800193561</v>
      </c>
      <c r="K67" s="40">
        <f>[2]小r!AB65+[3]小r!EK65</f>
        <v>1081.739506343155</v>
      </c>
      <c r="L67" s="40">
        <f>[2]中r!AB65+[3]中r!EK65</f>
        <v>1079.5424644876157</v>
      </c>
      <c r="M67" s="40">
        <f>[2]大r!AB65+[3]大r!EK65</f>
        <v>1120.1968052636375</v>
      </c>
      <c r="N67" s="40">
        <f>[2]超r!AB65+[3]超r!EK65</f>
        <v>1125.4020880129956</v>
      </c>
    </row>
    <row r="68" spans="9:14" x14ac:dyDescent="0.15">
      <c r="I68" s="23">
        <v>62</v>
      </c>
      <c r="J68" s="40">
        <f>[2]非r!AB66+[3]非r!EK66</f>
        <v>627.63057893317523</v>
      </c>
      <c r="K68" s="40">
        <f>[2]小r!AB66+[3]小r!EK66</f>
        <v>1104.222704818942</v>
      </c>
      <c r="L68" s="40">
        <f>[2]中r!AB66+[3]中r!EK66</f>
        <v>1102.0998495847834</v>
      </c>
      <c r="M68" s="40">
        <f>[2]大r!AB66+[3]大r!EK66</f>
        <v>1143.5268384738092</v>
      </c>
      <c r="N68" s="40">
        <f>[2]超r!AB66+[3]超r!EK66</f>
        <v>1151.5398220226871</v>
      </c>
    </row>
    <row r="69" spans="9:14" x14ac:dyDescent="0.15">
      <c r="I69" s="23">
        <v>63</v>
      </c>
      <c r="J69" s="40">
        <f>[2]非r!AB67+[3]非r!EK67</f>
        <v>637.00270204506216</v>
      </c>
      <c r="K69" s="40">
        <f>[2]小r!AB67+[3]小r!EK67</f>
        <v>1124.2392325708158</v>
      </c>
      <c r="L69" s="40">
        <f>[2]中r!AB67+[3]中r!EK67</f>
        <v>1124.8596471029255</v>
      </c>
      <c r="M69" s="40">
        <f>[2]大r!AB67+[3]大r!EK67</f>
        <v>1167.4322392811096</v>
      </c>
      <c r="N69" s="40">
        <f>[2]超r!AB67+[3]超r!EK67</f>
        <v>1178.499260969284</v>
      </c>
    </row>
    <row r="70" spans="9:14" x14ac:dyDescent="0.15">
      <c r="I70" s="23">
        <v>64</v>
      </c>
      <c r="J70" s="40">
        <f>[2]非r!AB68+[3]非r!EK68</f>
        <v>646.69042190788764</v>
      </c>
      <c r="K70" s="40">
        <f>[2]小r!AB68+[3]小r!EK68</f>
        <v>1143.8340651206522</v>
      </c>
      <c r="L70" s="40">
        <f>[2]中r!AB68+[3]中r!EK68</f>
        <v>1148.1424153845524</v>
      </c>
      <c r="M70" s="40">
        <f>[2]大r!AB68+[3]大r!EK68</f>
        <v>1191.9561405833065</v>
      </c>
      <c r="N70" s="40">
        <f>[2]超r!AB68+[3]超r!EK68</f>
        <v>1206.3443918753094</v>
      </c>
    </row>
    <row r="71" spans="9:14" x14ac:dyDescent="0.15">
      <c r="I71" s="23">
        <v>65</v>
      </c>
      <c r="J71" s="40">
        <f>[2]非r!AB69+[3]非r!EK69</f>
        <v>656.7163899932317</v>
      </c>
      <c r="K71" s="40">
        <f>[2]小r!AB69+[3]小r!EK69</f>
        <v>1163.7153484044568</v>
      </c>
      <c r="L71" s="40">
        <f>[2]中r!AB69+[3]中r!EK69</f>
        <v>1171.9867154207757</v>
      </c>
      <c r="M71" s="40">
        <f>[2]大r!AB69+[3]大r!EK69</f>
        <v>1217.1449029071539</v>
      </c>
      <c r="N71" s="40">
        <f>[2]超r!AB69+[3]超r!EK69</f>
        <v>1235.1441539482123</v>
      </c>
    </row>
    <row r="72" spans="9:14" x14ac:dyDescent="0.15">
      <c r="I72" s="23">
        <v>66</v>
      </c>
      <c r="J72" s="40">
        <f>[2]非r!AB70+[3]非r!EK70</f>
        <v>662.09999999999991</v>
      </c>
      <c r="K72" s="40">
        <f>[2]小r!AB70+[3]小r!EK70</f>
        <v>1183.9040045087213</v>
      </c>
      <c r="L72" s="40">
        <f>[2]中r!AB70+[3]中r!EK70</f>
        <v>1196.4339494671676</v>
      </c>
      <c r="M72" s="40">
        <f>[2]大r!AB70+[3]大r!EK70</f>
        <v>1243.0483555285086</v>
      </c>
      <c r="N72" s="40">
        <f>[2]超r!AB70+[3]超r!EK70</f>
        <v>1263.1485142306744</v>
      </c>
    </row>
    <row r="73" spans="9:14" x14ac:dyDescent="0.15">
      <c r="I73" s="23">
        <v>67</v>
      </c>
      <c r="J73" s="40">
        <f>[2]非r!AB71+[3]非r!EK71</f>
        <v>667.07500000000005</v>
      </c>
      <c r="K73" s="40">
        <f>[2]小r!AB71+[3]小r!EK71</f>
        <v>1204.4224831902368</v>
      </c>
      <c r="L73" s="40">
        <f>[2]中r!AB71+[3]中r!EK71</f>
        <v>1222.2220618122201</v>
      </c>
      <c r="M73" s="40">
        <f>[2]大r!AB71+[3]大r!EK71</f>
        <v>1269.720055577593</v>
      </c>
      <c r="N73" s="40">
        <f>[2]超r!AB71+[3]超r!EK71</f>
        <v>1283.6687796960355</v>
      </c>
    </row>
    <row r="74" spans="9:14" x14ac:dyDescent="0.15">
      <c r="I74" s="23">
        <v>68</v>
      </c>
      <c r="J74" s="40">
        <f>[2]非r!AB72+[3]非r!EK72</f>
        <v>672.05</v>
      </c>
      <c r="K74" s="40">
        <f>[2]小r!AB72+[3]小r!EK72</f>
        <v>1224.6500000000001</v>
      </c>
      <c r="L74" s="40">
        <f>[2]中r!AB72+[3]中r!EK72</f>
        <v>1248.7590599202324</v>
      </c>
      <c r="M74" s="40">
        <f>[2]大r!AB72+[3]大r!EK72</f>
        <v>1297.2175664690026</v>
      </c>
      <c r="N74" s="40">
        <f>[2]超r!AB72+[3]超r!EK72</f>
        <v>1304.5021909005814</v>
      </c>
    </row>
    <row r="75" spans="9:14" x14ac:dyDescent="0.15">
      <c r="I75" s="23">
        <v>69</v>
      </c>
      <c r="J75" s="40">
        <f>[2]非r!AB73+[3]非r!EK73</f>
        <v>677.02500000000009</v>
      </c>
      <c r="K75" s="40">
        <f>[2]小r!AB73+[3]小r!EK73</f>
        <v>1240.325</v>
      </c>
      <c r="L75" s="40">
        <f>[2]中r!AB73+[3]中r!EK73</f>
        <v>1276.0975565517256</v>
      </c>
      <c r="M75" s="40">
        <f>[2]大r!AB73+[3]大r!EK73</f>
        <v>1325.6027570957069</v>
      </c>
      <c r="N75" s="40">
        <f>[2]超r!AB73+[3]超r!EK73</f>
        <v>1325.7348894258621</v>
      </c>
    </row>
    <row r="76" spans="9:14" x14ac:dyDescent="0.15">
      <c r="I76" s="23">
        <v>70</v>
      </c>
      <c r="J76" s="40">
        <f>[2]非r!AB74+[3]非r!EK74</f>
        <v>682</v>
      </c>
      <c r="K76" s="40">
        <f>[2]小r!AB74+[3]小r!EK74</f>
        <v>1256</v>
      </c>
      <c r="L76" s="40">
        <f>[2]中r!AB74+[3]中r!EK74</f>
        <v>1304.2966355555557</v>
      </c>
      <c r="M76" s="40">
        <f>[2]大r!AB74+[3]大r!EK74</f>
        <v>1354.9421233333333</v>
      </c>
      <c r="N76" s="40">
        <f>[2]超r!AB74+[3]超r!EK74</f>
        <v>1347.3976</v>
      </c>
    </row>
    <row r="77" spans="9:14" x14ac:dyDescent="0.15">
      <c r="I77" s="23">
        <v>71</v>
      </c>
      <c r="J77" s="40">
        <f>[2]非r!AB75+[3]非r!EK75</f>
        <v>685</v>
      </c>
      <c r="K77" s="40">
        <f>[2]小r!AB75+[3]小r!EK75</f>
        <v>1265</v>
      </c>
      <c r="L77" s="40">
        <f>[2]中r!AB75+[3]中r!EK75</f>
        <v>1326.7447332219253</v>
      </c>
      <c r="M77" s="40">
        <f>[2]大r!AB75+[3]大r!EK75</f>
        <v>1368.5254021183609</v>
      </c>
      <c r="N77" s="40">
        <f>[2]超r!AB75+[3]超r!EK75</f>
        <v>1362.8484008907108</v>
      </c>
    </row>
    <row r="78" spans="9:14" x14ac:dyDescent="0.15">
      <c r="I78" s="23">
        <v>72</v>
      </c>
      <c r="J78" s="40">
        <f>[2]非r!AB76+[3]非r!EK76</f>
        <v>688</v>
      </c>
      <c r="K78" s="40">
        <f>[2]小r!AB76+[3]小r!EK76</f>
        <v>1274</v>
      </c>
      <c r="L78" s="40">
        <f>[2]中r!AB76+[3]中r!EK76</f>
        <v>1345</v>
      </c>
      <c r="M78" s="40">
        <f>[2]大r!AB76+[3]大r!EK76</f>
        <v>1382.4096700006517</v>
      </c>
      <c r="N78" s="40">
        <f>[2]超r!AB76+[3]超r!EK76</f>
        <v>1378.797903472391</v>
      </c>
    </row>
    <row r="79" spans="9:14" x14ac:dyDescent="0.15">
      <c r="I79" s="23">
        <v>73</v>
      </c>
      <c r="J79" s="40">
        <f>[2]非r!AB77+[3]非r!EK77</f>
        <v>691</v>
      </c>
      <c r="K79" s="40">
        <f>[2]小r!AB77+[3]小r!EK77</f>
        <v>1283</v>
      </c>
      <c r="L79" s="40">
        <f>[2]中r!AB77+[3]中r!EK77</f>
        <v>1354</v>
      </c>
      <c r="M79" s="40">
        <f>[2]大r!AB77+[3]大r!EK77</f>
        <v>1396.6604360042056</v>
      </c>
      <c r="N79" s="40">
        <f>[2]超r!AB77+[3]超r!EK77</f>
        <v>1395.2844454454153</v>
      </c>
    </row>
    <row r="80" spans="9:14" x14ac:dyDescent="0.15">
      <c r="I80" s="23">
        <v>74</v>
      </c>
      <c r="J80" s="40">
        <f>[2]非r!AB78+[3]非r!EK78</f>
        <v>694</v>
      </c>
      <c r="K80" s="40">
        <f>[2]小r!AB78+[3]小r!EK78</f>
        <v>1292</v>
      </c>
      <c r="L80" s="40">
        <f>[2]中r!AB78+[3]中r!EK78</f>
        <v>1363</v>
      </c>
      <c r="M80" s="40">
        <f>[2]大r!AB78+[3]大r!EK78</f>
        <v>1411.3051411165025</v>
      </c>
      <c r="N80" s="40">
        <f>[2]超r!AB78+[3]超r!EK78</f>
        <v>1412.3492987423467</v>
      </c>
    </row>
    <row r="81" spans="9:14" x14ac:dyDescent="0.15">
      <c r="I81" s="23">
        <v>75</v>
      </c>
      <c r="J81" s="40">
        <f>[2]非r!AB79+[3]非r!EK79</f>
        <v>697</v>
      </c>
      <c r="K81" s="40">
        <f>[2]小r!AB79+[3]小r!EK79</f>
        <v>1301</v>
      </c>
      <c r="L81" s="40">
        <f>[2]中r!AB79+[3]中r!EK79</f>
        <v>1372</v>
      </c>
      <c r="M81" s="40">
        <f>[2]大r!AB79+[3]大r!EK79</f>
        <v>1426.3192716042111</v>
      </c>
      <c r="N81" s="40">
        <f>[2]超r!AB79+[3]超r!EK79</f>
        <v>1430.0184466169844</v>
      </c>
    </row>
    <row r="82" spans="9:14" x14ac:dyDescent="0.15">
      <c r="I82" s="23">
        <v>76</v>
      </c>
      <c r="J82" s="40">
        <f>[2]非r!AB80+[3]非r!EK80</f>
        <v>700</v>
      </c>
      <c r="K82" s="40">
        <f>[2]小r!AB80+[3]小r!EK80</f>
        <v>1310</v>
      </c>
      <c r="L82" s="40">
        <f>[2]中r!AB80+[3]中r!EK80</f>
        <v>1381</v>
      </c>
      <c r="M82" s="40">
        <f>[2]大r!AB80+[3]大r!EK80</f>
        <v>1439</v>
      </c>
      <c r="N82" s="40">
        <f>[2]超r!AB80+[3]超r!EK80</f>
        <v>1443.6975287160685</v>
      </c>
    </row>
    <row r="83" spans="9:14" x14ac:dyDescent="0.15">
      <c r="I83" s="23">
        <v>77</v>
      </c>
      <c r="J83" s="40">
        <f>[2]非r!AB81+[3]非r!EK81</f>
        <v>703</v>
      </c>
      <c r="K83" s="40">
        <f>[2]小r!AB81+[3]小r!EK81</f>
        <v>1319</v>
      </c>
      <c r="L83" s="40">
        <f>[2]中r!AB81+[3]中r!EK81</f>
        <v>1390</v>
      </c>
      <c r="M83" s="40">
        <f>[2]大r!AB81+[3]大r!EK81</f>
        <v>1448</v>
      </c>
      <c r="N83" s="40">
        <f>[2]超r!AB81+[3]超r!EK81</f>
        <v>1457.7376387384452</v>
      </c>
    </row>
    <row r="84" spans="9:14" x14ac:dyDescent="0.15">
      <c r="I84" s="23">
        <v>78</v>
      </c>
      <c r="J84" s="40">
        <f>[2]非r!AB82+[3]非r!EK82</f>
        <v>706</v>
      </c>
      <c r="K84" s="40">
        <f>[2]小r!AB82+[3]小r!EK82</f>
        <v>1328</v>
      </c>
      <c r="L84" s="40">
        <f>[2]中r!AB82+[3]中r!EK82</f>
        <v>1399</v>
      </c>
      <c r="M84" s="40">
        <f>[2]大r!AB82+[3]大r!EK82</f>
        <v>1457</v>
      </c>
      <c r="N84" s="40">
        <f>[2]超r!AB82+[3]超r!EK82</f>
        <v>1472.1664878962501</v>
      </c>
    </row>
    <row r="85" spans="9:14" x14ac:dyDescent="0.15">
      <c r="I85" s="23">
        <v>79</v>
      </c>
      <c r="J85" s="40">
        <f>[2]非r!AB83+[3]非r!EK83</f>
        <v>709</v>
      </c>
      <c r="K85" s="40">
        <f>[2]小r!AB83+[3]小r!EK83</f>
        <v>1337</v>
      </c>
      <c r="L85" s="40">
        <f>[2]中r!AB83+[3]中r!EK83</f>
        <v>1408</v>
      </c>
      <c r="M85" s="40">
        <f>[2]大r!AB83+[3]大r!EK83</f>
        <v>1466</v>
      </c>
      <c r="N85" s="40">
        <f>[2]超r!AB83+[3]超r!EK83</f>
        <v>1487.0139054508636</v>
      </c>
    </row>
    <row r="86" spans="9:14" x14ac:dyDescent="0.15">
      <c r="I86" s="23">
        <v>80</v>
      </c>
      <c r="J86" s="40">
        <f>[2]非r!AB84+[3]非r!EK84</f>
        <v>712</v>
      </c>
      <c r="K86" s="40">
        <f>[2]小r!AB84+[3]小r!EK84</f>
        <v>1346</v>
      </c>
      <c r="L86" s="40">
        <f>[2]中r!AB84+[3]中r!EK84</f>
        <v>1417</v>
      </c>
      <c r="M86" s="40">
        <f>[2]大r!AB84+[3]大r!EK84</f>
        <v>1475</v>
      </c>
      <c r="N86" s="40">
        <f>[2]超r!AB84+[3]超r!EK84</f>
        <v>1502.3119999999999</v>
      </c>
    </row>
    <row r="87" spans="9:14" x14ac:dyDescent="0.15">
      <c r="I87" s="23">
        <v>81</v>
      </c>
      <c r="J87" s="40">
        <f>[2]非r!AB85+[3]非r!EK85</f>
        <v>715</v>
      </c>
      <c r="K87" s="40">
        <f>[2]小r!AB85+[3]小r!EK85</f>
        <v>1355</v>
      </c>
      <c r="L87" s="40">
        <f>[2]中r!AB85+[3]中r!EK85</f>
        <v>1426</v>
      </c>
      <c r="M87" s="40">
        <f>[2]大r!AB85+[3]大r!EK85</f>
        <v>1484</v>
      </c>
      <c r="N87" s="40">
        <f>[2]超r!AB85+[3]超r!EK85</f>
        <v>1514</v>
      </c>
    </row>
    <row r="88" spans="9:14" x14ac:dyDescent="0.15">
      <c r="I88" s="23">
        <v>82</v>
      </c>
      <c r="J88" s="40">
        <f>[2]非r!AB86+[3]非r!EK86</f>
        <v>718</v>
      </c>
      <c r="K88" s="40">
        <f>[2]小r!AB86+[3]小r!EK86</f>
        <v>1364</v>
      </c>
      <c r="L88" s="40">
        <f>[2]中r!AB86+[3]中r!EK86</f>
        <v>1435</v>
      </c>
      <c r="M88" s="40">
        <f>[2]大r!AB86+[3]大r!EK86</f>
        <v>1493</v>
      </c>
      <c r="N88" s="40">
        <f>[2]超r!AB86+[3]超r!EK86</f>
        <v>1523</v>
      </c>
    </row>
    <row r="89" spans="9:14" x14ac:dyDescent="0.15">
      <c r="I89" s="23">
        <v>83</v>
      </c>
      <c r="J89" s="40">
        <f>[2]非r!AB87+[3]非r!EK87</f>
        <v>721</v>
      </c>
      <c r="K89" s="40">
        <f>[2]小r!AB87+[3]小r!EK87</f>
        <v>1373</v>
      </c>
      <c r="L89" s="40">
        <f>[2]中r!AB87+[3]中r!EK87</f>
        <v>1444</v>
      </c>
      <c r="M89" s="40">
        <f>[2]大r!AB87+[3]大r!EK87</f>
        <v>1502</v>
      </c>
      <c r="N89" s="40">
        <f>[2]超r!AB87+[3]超r!EK87</f>
        <v>1532</v>
      </c>
    </row>
    <row r="90" spans="9:14" x14ac:dyDescent="0.15">
      <c r="I90" s="23">
        <v>84</v>
      </c>
      <c r="J90" s="40">
        <f>[2]非r!AB88+[3]非r!EK88</f>
        <v>724</v>
      </c>
      <c r="K90" s="40">
        <f>[2]小r!AB88+[3]小r!EK88</f>
        <v>1382</v>
      </c>
      <c r="L90" s="40">
        <f>[2]中r!AB88+[3]中r!EK88</f>
        <v>1453</v>
      </c>
      <c r="M90" s="40">
        <f>[2]大r!AB88+[3]大r!EK88</f>
        <v>1511</v>
      </c>
      <c r="N90" s="40">
        <f>[2]超r!AB88+[3]超r!EK88</f>
        <v>1541</v>
      </c>
    </row>
    <row r="91" spans="9:14" x14ac:dyDescent="0.15">
      <c r="I91" s="23">
        <v>85</v>
      </c>
      <c r="J91" s="40">
        <f>[2]非r!AB89+[3]非r!EK89</f>
        <v>727</v>
      </c>
      <c r="K91" s="40">
        <f>[2]小r!AB89+[3]小r!EK89</f>
        <v>1391</v>
      </c>
      <c r="L91" s="40">
        <f>[2]中r!AB89+[3]中r!EK89</f>
        <v>1462</v>
      </c>
      <c r="M91" s="40">
        <f>[2]大r!AB89+[3]大r!EK89</f>
        <v>1520</v>
      </c>
      <c r="N91" s="40">
        <f>[2]超r!AB89+[3]超r!EK89</f>
        <v>1550</v>
      </c>
    </row>
    <row r="92" spans="9:14" x14ac:dyDescent="0.15">
      <c r="I92" s="23">
        <v>86</v>
      </c>
      <c r="J92" s="40">
        <f>[2]非r!AB90+[3]非r!EK90</f>
        <v>730</v>
      </c>
      <c r="K92" s="40">
        <f>[2]小r!AB90+[3]小r!EK90</f>
        <v>1400</v>
      </c>
      <c r="L92" s="40">
        <f>[2]中r!AB90+[3]中r!EK90</f>
        <v>1471</v>
      </c>
      <c r="M92" s="40">
        <f>[2]大r!AB90+[3]大r!EK90</f>
        <v>1529</v>
      </c>
      <c r="N92" s="40">
        <f>[2]超r!AB90+[3]超r!EK90</f>
        <v>1559</v>
      </c>
    </row>
    <row r="93" spans="9:14" x14ac:dyDescent="0.15">
      <c r="I93" s="23">
        <v>87</v>
      </c>
      <c r="J93" s="40">
        <f>[2]非r!AB91+[3]非r!EK91</f>
        <v>733</v>
      </c>
      <c r="K93" s="40">
        <f>[2]小r!AB91+[3]小r!EK91</f>
        <v>1409</v>
      </c>
      <c r="L93" s="40">
        <f>[2]中r!AB91+[3]中r!EK91</f>
        <v>1480</v>
      </c>
      <c r="M93" s="40">
        <f>[2]大r!AB91+[3]大r!EK91</f>
        <v>1538</v>
      </c>
      <c r="N93" s="40">
        <f>[2]超r!AB91+[3]超r!EK91</f>
        <v>1568</v>
      </c>
    </row>
    <row r="94" spans="9:14" x14ac:dyDescent="0.15">
      <c r="I94" s="23">
        <v>88</v>
      </c>
      <c r="J94" s="40">
        <f>[2]非r!AB92+[3]非r!EK92</f>
        <v>736</v>
      </c>
      <c r="K94" s="40">
        <f>[2]小r!AB92+[3]小r!EK92</f>
        <v>1418</v>
      </c>
      <c r="L94" s="40">
        <f>[2]中r!AB92+[3]中r!EK92</f>
        <v>1489</v>
      </c>
      <c r="M94" s="40">
        <f>[2]大r!AB92+[3]大r!EK92</f>
        <v>1547</v>
      </c>
      <c r="N94" s="40">
        <f>[2]超r!AB92+[3]超r!EK92</f>
        <v>1577</v>
      </c>
    </row>
    <row r="95" spans="9:14" x14ac:dyDescent="0.15">
      <c r="I95" s="23">
        <v>89</v>
      </c>
      <c r="J95" s="40">
        <f>[2]非r!AB93+[3]非r!EK93</f>
        <v>739</v>
      </c>
      <c r="K95" s="40">
        <f>[2]小r!AB93+[3]小r!EK93</f>
        <v>1427</v>
      </c>
      <c r="L95" s="40">
        <f>[2]中r!AB93+[3]中r!EK93</f>
        <v>1498</v>
      </c>
      <c r="M95" s="40">
        <f>[2]大r!AB93+[3]大r!EK93</f>
        <v>1556</v>
      </c>
      <c r="N95" s="40">
        <f>[2]超r!AB93+[3]超r!EK93</f>
        <v>1586</v>
      </c>
    </row>
    <row r="96" spans="9:14" x14ac:dyDescent="0.15">
      <c r="I96" s="23">
        <v>90</v>
      </c>
      <c r="J96" s="40">
        <f>[2]非r!AB94+[3]非r!EK94</f>
        <v>742</v>
      </c>
      <c r="K96" s="40">
        <f>[2]小r!AB94+[3]小r!EK94</f>
        <v>1436</v>
      </c>
      <c r="L96" s="40">
        <f>[2]中r!AB94+[3]中r!EK94</f>
        <v>1507</v>
      </c>
      <c r="M96" s="40">
        <f>[2]大r!AB94+[3]大r!EK94</f>
        <v>1565</v>
      </c>
      <c r="N96" s="40">
        <f>[2]超r!AB94+[3]超r!EK94</f>
        <v>1595</v>
      </c>
    </row>
    <row r="97" spans="9:14" x14ac:dyDescent="0.15">
      <c r="I97" s="23">
        <v>91</v>
      </c>
      <c r="J97" s="40">
        <f>[2]非r!AB95+[3]非r!EK95</f>
        <v>745</v>
      </c>
      <c r="K97" s="40">
        <f>[2]小r!AB95+[3]小r!EK95</f>
        <v>1445</v>
      </c>
      <c r="L97" s="40">
        <f>[2]中r!AB95+[3]中r!EK95</f>
        <v>1516</v>
      </c>
      <c r="M97" s="40">
        <f>[2]大r!AB95+[3]大r!EK95</f>
        <v>1574</v>
      </c>
      <c r="N97" s="40">
        <f>[2]超r!AB95+[3]超r!EK95</f>
        <v>1604</v>
      </c>
    </row>
    <row r="98" spans="9:14" x14ac:dyDescent="0.15">
      <c r="I98" s="23">
        <v>92</v>
      </c>
      <c r="J98" s="40">
        <f>[2]非r!AB96+[3]非r!EK96</f>
        <v>748</v>
      </c>
      <c r="K98" s="40">
        <f>[2]小r!AB96+[3]小r!EK96</f>
        <v>1454</v>
      </c>
      <c r="L98" s="40">
        <f>[2]中r!AB96+[3]中r!EK96</f>
        <v>1525</v>
      </c>
      <c r="M98" s="40">
        <f>[2]大r!AB96+[3]大r!EK96</f>
        <v>1583</v>
      </c>
      <c r="N98" s="40">
        <f>[2]超r!AB96+[3]超r!EK96</f>
        <v>1613</v>
      </c>
    </row>
    <row r="99" spans="9:14" x14ac:dyDescent="0.15">
      <c r="I99" s="23">
        <v>93</v>
      </c>
      <c r="J99" s="40">
        <f>[2]非r!AB97+[3]非r!EK97</f>
        <v>751</v>
      </c>
      <c r="K99" s="40">
        <f>[2]小r!AB97+[3]小r!EK97</f>
        <v>1463</v>
      </c>
      <c r="L99" s="40">
        <f>[2]中r!AB97+[3]中r!EK97</f>
        <v>1534</v>
      </c>
      <c r="M99" s="40">
        <f>[2]大r!AB97+[3]大r!EK97</f>
        <v>1592</v>
      </c>
      <c r="N99" s="40">
        <f>[2]超r!AB97+[3]超r!EK97</f>
        <v>1622</v>
      </c>
    </row>
    <row r="100" spans="9:14" x14ac:dyDescent="0.15">
      <c r="I100" s="23">
        <v>94</v>
      </c>
      <c r="J100" s="40">
        <f>[2]非r!AB98+[3]非r!EK98</f>
        <v>754</v>
      </c>
      <c r="K100" s="40">
        <f>[2]小r!AB98+[3]小r!EK98</f>
        <v>1472</v>
      </c>
      <c r="L100" s="40">
        <f>[2]中r!AB98+[3]中r!EK98</f>
        <v>1543</v>
      </c>
      <c r="M100" s="40">
        <f>[2]大r!AB98+[3]大r!EK98</f>
        <v>1601</v>
      </c>
      <c r="N100" s="40">
        <f>[2]超r!AB98+[3]超r!EK98</f>
        <v>1631</v>
      </c>
    </row>
    <row r="101" spans="9:14" x14ac:dyDescent="0.15">
      <c r="I101" s="23">
        <v>95</v>
      </c>
      <c r="J101" s="40">
        <f>[2]非r!AB99+[3]非r!EK99</f>
        <v>757</v>
      </c>
      <c r="K101" s="40">
        <f>[2]小r!AB99+[3]小r!EK99</f>
        <v>1481</v>
      </c>
      <c r="L101" s="40">
        <f>[2]中r!AB99+[3]中r!EK99</f>
        <v>1552</v>
      </c>
      <c r="M101" s="40">
        <f>[2]大r!AB99+[3]大r!EK99</f>
        <v>1610</v>
      </c>
      <c r="N101" s="40">
        <f>[2]超r!AB99+[3]超r!EK99</f>
        <v>1640</v>
      </c>
    </row>
    <row r="102" spans="9:14" x14ac:dyDescent="0.15">
      <c r="I102" s="23">
        <v>96</v>
      </c>
      <c r="J102" s="40">
        <f>[2]非r!AB100+[3]非r!EK100</f>
        <v>760</v>
      </c>
      <c r="K102" s="40">
        <f>[2]小r!AB100+[3]小r!EK100</f>
        <v>1490</v>
      </c>
      <c r="L102" s="40">
        <f>[2]中r!AB100+[3]中r!EK100</f>
        <v>1561</v>
      </c>
      <c r="M102" s="40">
        <f>[2]大r!AB100+[3]大r!EK100</f>
        <v>1619</v>
      </c>
      <c r="N102" s="40">
        <f>[2]超r!AB100+[3]超r!EK100</f>
        <v>1649</v>
      </c>
    </row>
    <row r="103" spans="9:14" x14ac:dyDescent="0.15">
      <c r="I103" s="23">
        <v>97</v>
      </c>
      <c r="J103" s="40">
        <f>[2]非r!AB101+[3]非r!EK101</f>
        <v>763</v>
      </c>
      <c r="K103" s="40">
        <f>[2]小r!AB101+[3]小r!EK101</f>
        <v>1499</v>
      </c>
      <c r="L103" s="40">
        <f>[2]中r!AB101+[3]中r!EK101</f>
        <v>1570</v>
      </c>
      <c r="M103" s="40">
        <f>[2]大r!AB101+[3]大r!EK101</f>
        <v>1628</v>
      </c>
      <c r="N103" s="40">
        <f>[2]超r!AB101+[3]超r!EK101</f>
        <v>1658</v>
      </c>
    </row>
    <row r="104" spans="9:14" x14ac:dyDescent="0.15">
      <c r="I104" s="23">
        <v>98</v>
      </c>
      <c r="J104" s="40">
        <f>[2]非r!AB102+[3]非r!EK102</f>
        <v>766</v>
      </c>
      <c r="K104" s="40">
        <f>[2]小r!AB102+[3]小r!EK102</f>
        <v>1508</v>
      </c>
      <c r="L104" s="40">
        <f>[2]中r!AB102+[3]中r!EK102</f>
        <v>1579</v>
      </c>
      <c r="M104" s="40">
        <f>[2]大r!AB102+[3]大r!EK102</f>
        <v>1637</v>
      </c>
      <c r="N104" s="40">
        <f>[2]超r!AB102+[3]超r!EK102</f>
        <v>1667</v>
      </c>
    </row>
    <row r="105" spans="9:14" x14ac:dyDescent="0.15">
      <c r="I105" s="23">
        <v>99</v>
      </c>
      <c r="J105" s="40">
        <f>[2]非r!AB103+[3]非r!EK103</f>
        <v>769</v>
      </c>
      <c r="K105" s="40">
        <f>[2]小r!AB103+[3]小r!EK103</f>
        <v>1517</v>
      </c>
      <c r="L105" s="40">
        <f>[2]中r!AB103+[3]中r!EK103</f>
        <v>1588</v>
      </c>
      <c r="M105" s="40">
        <f>[2]大r!AB103+[3]大r!EK103</f>
        <v>1646</v>
      </c>
      <c r="N105" s="40">
        <f>[2]超r!AB103+[3]超r!EK103</f>
        <v>1676</v>
      </c>
    </row>
    <row r="106" spans="9:14" x14ac:dyDescent="0.15">
      <c r="I106" s="23">
        <v>100</v>
      </c>
      <c r="J106" s="40">
        <f>[2]非r!AB104+[3]非r!EK104</f>
        <v>772</v>
      </c>
      <c r="K106" s="40">
        <f>[2]小r!AB104+[3]小r!EK104</f>
        <v>1526</v>
      </c>
      <c r="L106" s="40">
        <f>[2]中r!AB104+[3]中r!EK104</f>
        <v>1597</v>
      </c>
      <c r="M106" s="40">
        <f>[2]大r!AB104+[3]大r!EK104</f>
        <v>1655</v>
      </c>
      <c r="N106" s="40">
        <f>[2]超r!AB104+[3]超r!EK104</f>
        <v>1685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I6:N106"/>
  <sheetViews>
    <sheetView workbookViewId="0">
      <selection activeCell="I6" sqref="I6"/>
    </sheetView>
  </sheetViews>
  <sheetFormatPr defaultRowHeight="11.25" x14ac:dyDescent="0.15"/>
  <cols>
    <col min="1" max="8" width="9" style="3"/>
    <col min="9" max="14" width="9" style="4"/>
    <col min="15" max="16384" width="9" style="3"/>
  </cols>
  <sheetData>
    <row r="6" spans="9:14" x14ac:dyDescent="0.15">
      <c r="I6" s="46" t="s">
        <v>168</v>
      </c>
      <c r="J6" s="21" t="s">
        <v>0</v>
      </c>
      <c r="K6" s="21" t="s">
        <v>31</v>
      </c>
      <c r="L6" s="21" t="s">
        <v>32</v>
      </c>
      <c r="M6" s="21" t="s">
        <v>33</v>
      </c>
      <c r="N6" s="21" t="s">
        <v>34</v>
      </c>
    </row>
    <row r="7" spans="9:14" x14ac:dyDescent="0.15">
      <c r="I7" s="5">
        <v>1</v>
      </c>
      <c r="J7" s="5">
        <f>[2]非r!AC5+[3]非r!EQ5</f>
        <v>12.176634281165139</v>
      </c>
      <c r="K7" s="5">
        <f>[2]小r!AC5+[3]小r!EQ5</f>
        <v>26.504110013229379</v>
      </c>
      <c r="L7" s="5">
        <f>[2]中r!AC5+[3]中r!EQ5</f>
        <v>25.599764385272081</v>
      </c>
      <c r="M7" s="5">
        <f>[2]大r!AC5+[3]大r!EQ5</f>
        <v>24.41669847779886</v>
      </c>
      <c r="N7" s="5">
        <f>[2]超r!AC5+[3]超r!EQ5</f>
        <v>23.812605168118381</v>
      </c>
    </row>
    <row r="8" spans="9:14" x14ac:dyDescent="0.15">
      <c r="I8" s="5">
        <v>2</v>
      </c>
      <c r="J8" s="40">
        <f>[2]非r!AC6+[3]非r!EQ6</f>
        <v>24.83406868861217</v>
      </c>
      <c r="K8" s="40">
        <f>[2]小r!AC6+[3]小r!EQ6</f>
        <v>53.481805023102069</v>
      </c>
      <c r="L8" s="40">
        <f>[2]中r!AC6+[3]中r!EQ6</f>
        <v>51.5338565726409</v>
      </c>
      <c r="M8" s="40">
        <f>[2]大r!AC6+[3]大r!EQ6</f>
        <v>49.28851141218567</v>
      </c>
      <c r="N8" s="40">
        <f>[2]超r!AC6+[3]超r!EQ6</f>
        <v>48.128664243208789</v>
      </c>
    </row>
    <row r="9" spans="9:14" x14ac:dyDescent="0.15">
      <c r="I9" s="5">
        <v>3</v>
      </c>
      <c r="J9" s="40">
        <f>[2]非r!AC7+[3]非r!EQ7</f>
        <v>38.006811912192191</v>
      </c>
      <c r="K9" s="40">
        <f>[2]小r!AC7+[3]小r!EQ7</f>
        <v>80.854264240903461</v>
      </c>
      <c r="L9" s="40">
        <f>[2]中r!AC7+[3]中r!EQ7</f>
        <v>78.099022833832066</v>
      </c>
      <c r="M9" s="40">
        <f>[2]大r!AC7+[3]大r!EQ7</f>
        <v>74.655741556370614</v>
      </c>
      <c r="N9" s="40">
        <f>[2]超r!AC7+[3]超r!EQ7</f>
        <v>72.995354187176304</v>
      </c>
    </row>
    <row r="10" spans="9:14" x14ac:dyDescent="0.15">
      <c r="I10" s="5">
        <v>4</v>
      </c>
      <c r="J10" s="40">
        <f>[2]非r!AC8+[3]非r!EQ8</f>
        <v>51.731849449914577</v>
      </c>
      <c r="K10" s="40">
        <f>[2]小r!AC8+[3]小r!EQ8</f>
        <v>108.84803766233885</v>
      </c>
      <c r="L10" s="40">
        <f>[2]中r!AC8+[3]中r!EQ8</f>
        <v>105.0682590778955</v>
      </c>
      <c r="M10" s="40">
        <f>[2]大r!AC8+[3]大r!EQ8</f>
        <v>100.56213250962846</v>
      </c>
      <c r="N10" s="40">
        <f>[2]超r!AC8+[3]超r!EQ8</f>
        <v>98.46403056221979</v>
      </c>
    </row>
    <row r="11" spans="9:14" x14ac:dyDescent="0.15">
      <c r="I11" s="5">
        <v>5</v>
      </c>
      <c r="J11" s="40">
        <f>[2]非r!AC9+[3]非r!EQ9</f>
        <v>66.048821377044433</v>
      </c>
      <c r="K11" s="40">
        <f>[2]小r!AC9+[3]小r!EQ9</f>
        <v>137.43120476080784</v>
      </c>
      <c r="L11" s="40">
        <f>[2]中r!AC9+[3]中r!EQ9</f>
        <v>132.56833753854772</v>
      </c>
      <c r="M11" s="40">
        <f>[2]大r!AC9+[3]大r!EQ9</f>
        <v>127.05515502336181</v>
      </c>
      <c r="N11" s="40">
        <f>[2]超r!AC9+[3]超r!EQ9</f>
        <v>123.76215720249571</v>
      </c>
    </row>
    <row r="12" spans="9:14" x14ac:dyDescent="0.15">
      <c r="I12" s="5">
        <v>6</v>
      </c>
      <c r="J12" s="40">
        <f>[2]非r!AC10+[3]非r!EQ10</f>
        <v>81.000212874303813</v>
      </c>
      <c r="K12" s="40">
        <f>[2]小r!AC10+[3]小r!EQ10</f>
        <v>166.64946703757664</v>
      </c>
      <c r="L12" s="40">
        <f>[2]中r!AC10+[3]中r!EQ10</f>
        <v>160.94564181197163</v>
      </c>
      <c r="M12" s="40">
        <f>[2]大r!AC10+[3]大r!EQ10</f>
        <v>154.18631668024202</v>
      </c>
      <c r="N12" s="40">
        <f>[2]超r!AC10+[3]超r!EQ10</f>
        <v>149.37296205947831</v>
      </c>
    </row>
    <row r="13" spans="9:14" x14ac:dyDescent="0.15">
      <c r="I13" s="5">
        <v>7</v>
      </c>
      <c r="J13" s="40">
        <f>[2]非r!AC11+[3]非r!EQ11</f>
        <v>96.631558430941737</v>
      </c>
      <c r="K13" s="40">
        <f>[2]小r!AC11+[3]小r!EQ11</f>
        <v>196.23979768730808</v>
      </c>
      <c r="L13" s="40">
        <f>[2]中r!AC11+[3]中r!EQ11</f>
        <v>189.33277467990814</v>
      </c>
      <c r="M13" s="40">
        <f>[2]大r!AC11+[3]大r!EQ11</f>
        <v>182.01149682667563</v>
      </c>
      <c r="N13" s="40">
        <f>[2]超r!AC11+[3]超r!EQ11</f>
        <v>175.31888713144031</v>
      </c>
    </row>
    <row r="14" spans="9:14" x14ac:dyDescent="0.15">
      <c r="I14" s="5">
        <v>8</v>
      </c>
      <c r="J14" s="40">
        <f>[2]非r!AC12+[3]非r!EQ12</f>
        <v>112.99166070416538</v>
      </c>
      <c r="K14" s="40">
        <f>[2]小r!AC12+[3]小r!EQ12</f>
        <v>226.45087289741707</v>
      </c>
      <c r="L14" s="40">
        <f>[2]中r!AC12+[3]中r!EQ12</f>
        <v>218.25429443730678</v>
      </c>
      <c r="M14" s="40">
        <f>[2]大r!AC12+[3]大r!EQ12</f>
        <v>209.56611889655701</v>
      </c>
      <c r="N14" s="40">
        <f>[2]超r!AC12+[3]超r!EQ12</f>
        <v>201.62398515657677</v>
      </c>
    </row>
    <row r="15" spans="9:14" x14ac:dyDescent="0.15">
      <c r="I15" s="5">
        <v>9</v>
      </c>
      <c r="J15" s="40">
        <f>[2]非r!AC13+[3]非r!EQ13</f>
        <v>130.13282508687072</v>
      </c>
      <c r="K15" s="40">
        <f>[2]小r!AC13+[3]小r!EQ13</f>
        <v>257.3272456543524</v>
      </c>
      <c r="L15" s="40">
        <f>[2]中r!AC13+[3]中r!EQ13</f>
        <v>247.74855588155819</v>
      </c>
      <c r="M15" s="40">
        <f>[2]大r!AC13+[3]大r!EQ13</f>
        <v>237.59537567332518</v>
      </c>
      <c r="N15" s="40">
        <f>[2]超r!AC13+[3]超r!EQ13</f>
        <v>228.31403522138626</v>
      </c>
    </row>
    <row r="16" spans="9:14" x14ac:dyDescent="0.15">
      <c r="I16" s="5">
        <v>10</v>
      </c>
      <c r="J16" s="40">
        <f>[2]非r!AC14+[3]非r!EQ14</f>
        <v>148.11111111111111</v>
      </c>
      <c r="K16" s="40">
        <f>[2]小r!AC14+[3]小r!EQ14</f>
        <v>288.91666666666663</v>
      </c>
      <c r="L16" s="40">
        <f>[2]中r!AC14+[3]中r!EQ14</f>
        <v>277.85666666666668</v>
      </c>
      <c r="M16" s="40">
        <f>[2]大r!AC14+[3]大r!EQ14</f>
        <v>266.13333333333333</v>
      </c>
      <c r="N16" s="40">
        <f>[2]超r!AC14+[3]超r!EQ14</f>
        <v>255.41666666666666</v>
      </c>
    </row>
    <row r="17" spans="9:14" x14ac:dyDescent="0.15">
      <c r="I17" s="5">
        <v>11</v>
      </c>
      <c r="J17" s="40">
        <f>[2]非r!AC15+[3]非r!EQ15</f>
        <v>155.02975187361463</v>
      </c>
      <c r="K17" s="40">
        <f>[2]小r!AC15+[3]小r!EQ15</f>
        <v>310.3203138766039</v>
      </c>
      <c r="L17" s="40">
        <f>[2]中r!AC15+[3]中r!EQ15</f>
        <v>297.67268488530112</v>
      </c>
      <c r="M17" s="40">
        <f>[2]大r!AC15+[3]大r!EQ15</f>
        <v>283.47554981052497</v>
      </c>
      <c r="N17" s="40">
        <f>[2]超r!AC15+[3]超r!EQ15</f>
        <v>272.01149188667227</v>
      </c>
    </row>
    <row r="18" spans="9:14" x14ac:dyDescent="0.15">
      <c r="I18" s="5">
        <v>12</v>
      </c>
      <c r="J18" s="40">
        <f>[2]非r!AC16+[3]非r!EQ16</f>
        <v>162.24459985677396</v>
      </c>
      <c r="K18" s="40">
        <f>[2]小r!AC16+[3]小r!EQ16</f>
        <v>330.32981553983967</v>
      </c>
      <c r="L18" s="40">
        <f>[2]中r!AC16+[3]中r!EQ16</f>
        <v>317.42836677309765</v>
      </c>
      <c r="M18" s="40">
        <f>[2]大r!AC16+[3]大r!EQ16</f>
        <v>302.08665067741777</v>
      </c>
      <c r="N18" s="40">
        <f>[2]超r!AC16+[3]超r!EQ16</f>
        <v>289.0802486597272</v>
      </c>
    </row>
    <row r="19" spans="9:14" x14ac:dyDescent="0.15">
      <c r="I19" s="5">
        <v>13</v>
      </c>
      <c r="J19" s="40">
        <f>[2]非r!AC17+[3]非r!EQ17</f>
        <v>169.77691487844379</v>
      </c>
      <c r="K19" s="40">
        <f>[2]小r!AC17+[3]小r!EQ17</f>
        <v>344.19953867604482</v>
      </c>
      <c r="L19" s="40">
        <f>[2]中r!AC17+[3]中r!EQ17</f>
        <v>338.60796355757179</v>
      </c>
      <c r="M19" s="40">
        <f>[2]大r!AC17+[3]大r!EQ17</f>
        <v>321.31639818196453</v>
      </c>
      <c r="N19" s="40">
        <f>[2]超r!AC17+[3]超r!EQ17</f>
        <v>306.65695269439891</v>
      </c>
    </row>
    <row r="20" spans="9:14" x14ac:dyDescent="0.15">
      <c r="I20" s="5">
        <v>14</v>
      </c>
      <c r="J20" s="40">
        <f>[2]非r!AC18+[3]非r!EQ18</f>
        <v>177.6494826472192</v>
      </c>
      <c r="K20" s="40">
        <f>[2]小r!AC18+[3]小r!EQ18</f>
        <v>358.34760335298</v>
      </c>
      <c r="L20" s="40">
        <f>[2]中r!AC18+[3]中r!EQ18</f>
        <v>360.59055682521506</v>
      </c>
      <c r="M20" s="40">
        <f>[2]大r!AC18+[3]大r!EQ18</f>
        <v>341.20919473543614</v>
      </c>
      <c r="N20" s="40">
        <f>[2]超r!AC18+[3]超r!EQ18</f>
        <v>324.7780611244396</v>
      </c>
    </row>
    <row r="21" spans="9:14" x14ac:dyDescent="0.15">
      <c r="I21" s="5">
        <v>15</v>
      </c>
      <c r="J21" s="40">
        <f>[2]非r!AC19+[3]非r!EQ19</f>
        <v>185.8867242808974</v>
      </c>
      <c r="K21" s="40">
        <f>[2]小r!AC19+[3]小r!EQ19</f>
        <v>372.79398710679112</v>
      </c>
      <c r="L21" s="40">
        <f>[2]中r!AC19+[3]中r!EQ19</f>
        <v>378.89825270296205</v>
      </c>
      <c r="M21" s="40">
        <f>[2]大r!AC19+[3]大r!EQ19</f>
        <v>361.81262966390528</v>
      </c>
      <c r="N21" s="40">
        <f>[2]超r!AC19+[3]超r!EQ19</f>
        <v>343.48264773832472</v>
      </c>
    </row>
    <row r="22" spans="9:14" x14ac:dyDescent="0.15">
      <c r="I22" s="5">
        <v>16</v>
      </c>
      <c r="J22" s="40">
        <f>[2]非r!AC20+[3]非r!EQ20</f>
        <v>194.51481368545899</v>
      </c>
      <c r="K22" s="40">
        <f>[2]小r!AC20+[3]小r!EQ20</f>
        <v>387.56010133056617</v>
      </c>
      <c r="L22" s="40">
        <f>[2]中r!AC20+[3]中r!EQ20</f>
        <v>392.3528635274464</v>
      </c>
      <c r="M22" s="40">
        <f>[2]大r!AC20+[3]大r!EQ20</f>
        <v>383.17770794415679</v>
      </c>
      <c r="N22" s="40">
        <f>[2]超r!AC20+[3]超r!EQ20</f>
        <v>362.89384811094408</v>
      </c>
    </row>
    <row r="23" spans="9:14" x14ac:dyDescent="0.15">
      <c r="I23" s="5">
        <v>17</v>
      </c>
      <c r="J23" s="40">
        <f>[2]非r!AC21+[3]非r!EQ21</f>
        <v>203.56180335874484</v>
      </c>
      <c r="K23" s="40">
        <f>[2]小r!AC21+[3]小r!EQ21</f>
        <v>402.33622818603544</v>
      </c>
      <c r="L23" s="40">
        <f>[2]中r!AC21+[3]中r!EQ21</f>
        <v>406.05602184470717</v>
      </c>
      <c r="M23" s="40">
        <f>[2]大r!AC21+[3]大r!EQ21</f>
        <v>405.35909535676575</v>
      </c>
      <c r="N23" s="40">
        <f>[2]超r!AC21+[3]超r!EQ21</f>
        <v>382.9926950297147</v>
      </c>
    </row>
    <row r="24" spans="9:14" x14ac:dyDescent="0.15">
      <c r="I24" s="5">
        <v>18</v>
      </c>
      <c r="J24" s="40">
        <f>[2]非r!AC22+[3]非r!EQ22</f>
        <v>213.05775922349872</v>
      </c>
      <c r="K24" s="40">
        <f>[2]小r!AC22+[3]小r!EQ22</f>
        <v>417.77780182546599</v>
      </c>
      <c r="L24" s="40">
        <f>[2]中r!AC22+[3]中r!EQ22</f>
        <v>420.02556676890549</v>
      </c>
      <c r="M24" s="40">
        <f>[2]大r!AC22+[3]大r!EQ22</f>
        <v>427.9258793247372</v>
      </c>
      <c r="N24" s="40">
        <f>[2]超r!AC22+[3]超r!EQ22</f>
        <v>403.82916791686898</v>
      </c>
    </row>
    <row r="25" spans="9:14" x14ac:dyDescent="0.15">
      <c r="I25" s="5">
        <v>19</v>
      </c>
      <c r="J25" s="40">
        <f>[2]非r!AC23+[3]非r!EQ23</f>
        <v>223.03490513784396</v>
      </c>
      <c r="K25" s="40">
        <f>[2]小r!AC23+[3]小r!EQ23</f>
        <v>433.61053415883248</v>
      </c>
      <c r="L25" s="40">
        <f>[2]中r!AC23+[3]中r!EQ23</f>
        <v>434.28061778919482</v>
      </c>
      <c r="M25" s="40">
        <f>[2]大r!AC23+[3]大r!EQ23</f>
        <v>442.55686628827459</v>
      </c>
      <c r="N25" s="40">
        <f>[2]超r!AC23+[3]超r!EQ23</f>
        <v>425.45687822402277</v>
      </c>
    </row>
    <row r="26" spans="9:14" x14ac:dyDescent="0.15">
      <c r="I26" s="5">
        <v>20</v>
      </c>
      <c r="J26" s="40">
        <f>[2]非r!AC24+[3]非r!EQ24</f>
        <v>233.52777777777777</v>
      </c>
      <c r="K26" s="40">
        <f>[2]小r!AC24+[3]小r!EQ24</f>
        <v>449.86249999999995</v>
      </c>
      <c r="L26" s="40">
        <f>[2]中r!AC24+[3]中r!EQ24</f>
        <v>448.84166666666664</v>
      </c>
      <c r="M26" s="40">
        <f>[2]大r!AC24+[3]大r!EQ24</f>
        <v>457.52083333333331</v>
      </c>
      <c r="N26" s="40">
        <f>[2]超r!AC24+[3]超r!EQ24</f>
        <v>447.93333333333334</v>
      </c>
    </row>
    <row r="27" spans="9:14" x14ac:dyDescent="0.15">
      <c r="I27" s="5">
        <v>21</v>
      </c>
      <c r="J27" s="40">
        <f>[2]非r!AC25+[3]非r!EQ25</f>
        <v>241.09028261865069</v>
      </c>
      <c r="K27" s="40">
        <f>[2]小r!AC25+[3]小r!EQ25</f>
        <v>467.44712252276781</v>
      </c>
      <c r="L27" s="40">
        <f>[2]中r!AC25+[3]中r!EQ25</f>
        <v>464.61400926039306</v>
      </c>
      <c r="M27" s="40">
        <f>[2]大r!AC25+[3]大r!EQ25</f>
        <v>473.72501292665311</v>
      </c>
      <c r="N27" s="40">
        <f>[2]超r!AC25+[3]超r!EQ25</f>
        <v>472.20355296404608</v>
      </c>
    </row>
    <row r="28" spans="9:14" x14ac:dyDescent="0.15">
      <c r="I28" s="5">
        <v>22</v>
      </c>
      <c r="J28" s="40">
        <f>[2]非r!AC26+[3]非r!EQ26</f>
        <v>248.93439896206013</v>
      </c>
      <c r="K28" s="40">
        <f>[2]小r!AC26+[3]小r!EQ26</f>
        <v>485.51331788630614</v>
      </c>
      <c r="L28" s="40">
        <f>[2]中r!AC26+[3]中r!EQ26</f>
        <v>480.73785108929769</v>
      </c>
      <c r="M28" s="40">
        <f>[2]大r!AC26+[3]大r!EQ26</f>
        <v>490.31168619186315</v>
      </c>
      <c r="N28" s="40">
        <f>[2]超r!AC26+[3]超r!EQ26</f>
        <v>497.73795628398346</v>
      </c>
    </row>
    <row r="29" spans="9:14" x14ac:dyDescent="0.15">
      <c r="I29" s="5">
        <v>23</v>
      </c>
      <c r="J29" s="40">
        <f>[2]非r!AC27+[3]非r!EQ27</f>
        <v>257.08033904063319</v>
      </c>
      <c r="K29" s="40">
        <f>[2]小r!AC27+[3]小r!EQ27</f>
        <v>502.62706117812525</v>
      </c>
      <c r="L29" s="40">
        <f>[2]中r!AC27+[3]中r!EQ27</f>
        <v>497.23842047056809</v>
      </c>
      <c r="M29" s="40">
        <f>[2]大r!AC27+[3]大r!EQ27</f>
        <v>507.30830602419337</v>
      </c>
      <c r="N29" s="40">
        <f>[2]超r!AC27+[3]超r!EQ27</f>
        <v>524.37270266242012</v>
      </c>
    </row>
    <row r="30" spans="9:14" x14ac:dyDescent="0.15">
      <c r="I30" s="5">
        <v>24</v>
      </c>
      <c r="J30" s="40">
        <f>[2]非r!AC28+[3]非r!EQ28</f>
        <v>265.54976578891819</v>
      </c>
      <c r="K30" s="40">
        <f>[2]小r!AC28+[3]小r!EQ28</f>
        <v>517.67885642905003</v>
      </c>
      <c r="L30" s="40">
        <f>[2]中r!AC28+[3]中r!EQ28</f>
        <v>514.14275644507052</v>
      </c>
      <c r="M30" s="40">
        <f>[2]大r!AC28+[3]大r!EQ28</f>
        <v>524.74429570822076</v>
      </c>
      <c r="N30" s="40">
        <f>[2]超r!AC28+[3]超r!EQ28</f>
        <v>552.61741106571003</v>
      </c>
    </row>
    <row r="31" spans="9:14" x14ac:dyDescent="0.15">
      <c r="I31" s="5">
        <v>25</v>
      </c>
      <c r="J31" s="40">
        <f>[2]非r!AC29+[3]非r!EQ29</f>
        <v>274.36589696528478</v>
      </c>
      <c r="K31" s="40">
        <f>[2]小r!AC29+[3]小r!EQ29</f>
        <v>533.0304347374389</v>
      </c>
      <c r="L31" s="40">
        <f>[2]中r!AC29+[3]中r!EQ29</f>
        <v>531.4798387392575</v>
      </c>
      <c r="M31" s="40">
        <f>[2]大r!AC29+[3]大r!EQ29</f>
        <v>542.65119033953567</v>
      </c>
      <c r="N31" s="40">
        <f>[2]超r!AC29+[3]超r!EQ29</f>
        <v>566.02078350660611</v>
      </c>
    </row>
    <row r="32" spans="9:14" x14ac:dyDescent="0.15">
      <c r="I32" s="5">
        <v>26</v>
      </c>
      <c r="J32" s="40">
        <f>[2]非r!AC30+[3]非r!EQ30</f>
        <v>283.55361674701288</v>
      </c>
      <c r="K32" s="40">
        <f>[2]小r!AC30+[3]小r!EQ30</f>
        <v>548.70331257133557</v>
      </c>
      <c r="L32" s="40">
        <f>[2]中r!AC30+[3]中r!EQ30</f>
        <v>549.28072705489285</v>
      </c>
      <c r="M32" s="40">
        <f>[2]大r!AC30+[3]大r!EQ30</f>
        <v>561.29483643392393</v>
      </c>
      <c r="N32" s="40">
        <f>[2]超r!AC30+[3]超r!EQ30</f>
        <v>579.41627280598345</v>
      </c>
    </row>
    <row r="33" spans="9:14" x14ac:dyDescent="0.15">
      <c r="I33" s="5">
        <v>27</v>
      </c>
      <c r="J33" s="40">
        <f>[2]非r!AC31+[3]非r!EQ31</f>
        <v>293.13959533494841</v>
      </c>
      <c r="K33" s="40">
        <f>[2]小r!AC31+[3]小r!EQ31</f>
        <v>564.72055071019736</v>
      </c>
      <c r="L33" s="40">
        <f>[2]中r!AC31+[3]中r!EQ31</f>
        <v>565.13140150362756</v>
      </c>
      <c r="M33" s="40">
        <f>[2]大r!AC31+[3]大r!EQ31</f>
        <v>580.51929928289553</v>
      </c>
      <c r="N33" s="40">
        <f>[2]超r!AC31+[3]超r!EQ31</f>
        <v>593.00660682476462</v>
      </c>
    </row>
    <row r="34" spans="9:14" x14ac:dyDescent="0.15">
      <c r="I34" s="5">
        <v>28</v>
      </c>
      <c r="J34" s="40">
        <f>[2]非r!AC32+[3]非r!EQ32</f>
        <v>303.15241714259844</v>
      </c>
      <c r="K34" s="40">
        <f>[2]小r!AC32+[3]小r!EQ32</f>
        <v>581.10686508547121</v>
      </c>
      <c r="L34" s="40">
        <f>[2]中r!AC32+[3]中r!EQ32</f>
        <v>580.11109890187402</v>
      </c>
      <c r="M34" s="40">
        <f>[2]大r!AC32+[3]大r!EQ32</f>
        <v>600.36769760243351</v>
      </c>
      <c r="N34" s="40">
        <f>[2]超r!AC32+[3]超r!EQ32</f>
        <v>606.80662913496292</v>
      </c>
    </row>
    <row r="35" spans="9:14" x14ac:dyDescent="0.15">
      <c r="I35" s="5">
        <v>29</v>
      </c>
      <c r="J35" s="40">
        <f>[2]非r!AC33+[3]非r!EQ33</f>
        <v>313.62271818580206</v>
      </c>
      <c r="K35" s="40">
        <f>[2]小r!AC33+[3]小r!EQ33</f>
        <v>597.8887455765846</v>
      </c>
      <c r="L35" s="40">
        <f>[2]中r!AC33+[3]中r!EQ33</f>
        <v>595.21866268322651</v>
      </c>
      <c r="M35" s="40">
        <f>[2]大r!AC33+[3]大r!EQ33</f>
        <v>620.94560338351585</v>
      </c>
      <c r="N35" s="40">
        <f>[2]超r!AC33+[3]超r!EQ33</f>
        <v>620.83231032879269</v>
      </c>
    </row>
    <row r="36" spans="9:14" x14ac:dyDescent="0.15">
      <c r="I36" s="5">
        <v>30</v>
      </c>
      <c r="J36" s="40">
        <f>[2]非r!AC34+[3]非r!EQ34</f>
        <v>324.58333333333331</v>
      </c>
      <c r="K36" s="40">
        <f>[2]小r!AC34+[3]小r!EQ34</f>
        <v>615.09458333333328</v>
      </c>
      <c r="L36" s="40">
        <f>[2]中r!AC34+[3]中r!EQ34</f>
        <v>610.63441666666665</v>
      </c>
      <c r="M36" s="40">
        <f>[2]大r!AC34+[3]大r!EQ34</f>
        <v>642.25333333333333</v>
      </c>
      <c r="N36" s="40">
        <f>[2]超r!AC34+[3]超r!EQ34</f>
        <v>635.25833333333333</v>
      </c>
    </row>
    <row r="37" spans="9:14" x14ac:dyDescent="0.15">
      <c r="I37" s="5">
        <v>31</v>
      </c>
      <c r="J37" s="40">
        <f>[2]非r!AC35+[3]非r!EQ35</f>
        <v>333.91325564627238</v>
      </c>
      <c r="K37" s="40">
        <f>[2]小r!AC35+[3]小r!EQ35</f>
        <v>636.32147390330601</v>
      </c>
      <c r="L37" s="40">
        <f>[2]中r!AC35+[3]中r!EQ35</f>
        <v>629.94742617112092</v>
      </c>
      <c r="M37" s="40">
        <f>[2]大r!AC35+[3]大r!EQ35</f>
        <v>663.84727614619442</v>
      </c>
      <c r="N37" s="40">
        <f>[2]超r!AC35+[3]超r!EQ35</f>
        <v>653.53819027926374</v>
      </c>
    </row>
    <row r="38" spans="9:14" x14ac:dyDescent="0.15">
      <c r="I38" s="5">
        <v>32</v>
      </c>
      <c r="J38" s="40">
        <f>[2]非r!AC36+[3]非r!EQ36</f>
        <v>343.6012023389606</v>
      </c>
      <c r="K38" s="40">
        <f>[2]小r!AC36+[3]小r!EQ36</f>
        <v>658.03536348690295</v>
      </c>
      <c r="L38" s="40">
        <f>[2]中r!AC36+[3]中r!EQ36</f>
        <v>649.61505081961059</v>
      </c>
      <c r="M38" s="40">
        <f>[2]大r!AC36+[3]大r!EQ36</f>
        <v>681.24910795151652</v>
      </c>
      <c r="N38" s="40">
        <f>[2]超r!AC36+[3]超r!EQ36</f>
        <v>672.12788606152139</v>
      </c>
    </row>
    <row r="39" spans="9:14" x14ac:dyDescent="0.15">
      <c r="I39" s="5">
        <v>33</v>
      </c>
      <c r="J39" s="40">
        <f>[2]非r!AC37+[3]非r!EQ37</f>
        <v>353.672870060805</v>
      </c>
      <c r="K39" s="40">
        <f>[2]小r!AC37+[3]小r!EQ37</f>
        <v>680.27120568958389</v>
      </c>
      <c r="L39" s="40">
        <f>[2]中r!AC37+[3]中r!EQ37</f>
        <v>669.66306279651258</v>
      </c>
      <c r="M39" s="40">
        <f>[2]大r!AC37+[3]大r!EQ37</f>
        <v>698.87327417456481</v>
      </c>
      <c r="N39" s="40">
        <f>[2]超r!AC37+[3]超r!EQ37</f>
        <v>691.05186735257212</v>
      </c>
    </row>
    <row r="40" spans="9:14" x14ac:dyDescent="0.15">
      <c r="I40" s="5">
        <v>34</v>
      </c>
      <c r="J40" s="40">
        <f>[2]非r!AC38+[3]非r!EQ38</f>
        <v>364.15579979871615</v>
      </c>
      <c r="K40" s="40">
        <f>[2]小r!AC38+[3]小r!EQ38</f>
        <v>699.89456883858134</v>
      </c>
      <c r="L40" s="40">
        <f>[2]中r!AC38+[3]中r!EQ38</f>
        <v>690.11910702895841</v>
      </c>
      <c r="M40" s="40">
        <f>[2]大r!AC38+[3]大r!EQ38</f>
        <v>716.73637160976148</v>
      </c>
      <c r="N40" s="40">
        <f>[2]超r!AC38+[3]超r!EQ38</f>
        <v>710.33649395649013</v>
      </c>
    </row>
    <row r="41" spans="9:14" x14ac:dyDescent="0.15">
      <c r="I41" s="5">
        <v>35</v>
      </c>
      <c r="J41" s="40">
        <f>[2]非r!AC39+[3]非r!EQ39</f>
        <v>375.07950925159673</v>
      </c>
      <c r="K41" s="40">
        <f>[2]小r!AC39+[3]小r!EQ39</f>
        <v>719.66172370603044</v>
      </c>
      <c r="L41" s="40">
        <f>[2]中r!AC39+[3]中r!EQ39</f>
        <v>711.16238602293242</v>
      </c>
      <c r="M41" s="40">
        <f>[2]大r!AC39+[3]大r!EQ39</f>
        <v>734.85623413016071</v>
      </c>
      <c r="N41" s="40">
        <f>[2]超r!AC39+[3]超r!EQ39</f>
        <v>730.01018749779598</v>
      </c>
    </row>
    <row r="42" spans="9:14" x14ac:dyDescent="0.15">
      <c r="I42" s="5">
        <v>36</v>
      </c>
      <c r="J42" s="40">
        <f>[2]非r!AC40+[3]非r!EQ40</f>
        <v>386.47563470580599</v>
      </c>
      <c r="K42" s="40">
        <f>[2]小r!AC40+[3]小r!EQ40</f>
        <v>739.81110730134606</v>
      </c>
      <c r="L42" s="40">
        <f>[2]中r!AC40+[3]中r!EQ40</f>
        <v>732.6987081874895</v>
      </c>
      <c r="M42" s="40">
        <f>[2]大r!AC40+[3]大r!EQ40</f>
        <v>753.2520247690602</v>
      </c>
      <c r="N42" s="40">
        <f>[2]超r!AC40+[3]超r!EQ40</f>
        <v>750.10359159875952</v>
      </c>
    </row>
    <row r="43" spans="9:14" x14ac:dyDescent="0.15">
      <c r="I43" s="5">
        <v>37</v>
      </c>
      <c r="J43" s="40">
        <f>[2]非r!AC41+[3]非r!EQ41</f>
        <v>398.37808309351669</v>
      </c>
      <c r="K43" s="40">
        <f>[2]小r!AC41+[3]小r!EQ41</f>
        <v>760.37015350380761</v>
      </c>
      <c r="L43" s="40">
        <f>[2]中r!AC41+[3]中r!EQ41</f>
        <v>754.65126630831276</v>
      </c>
      <c r="M43" s="40">
        <f>[2]大r!AC41+[3]大r!EQ41</f>
        <v>771.94433464691838</v>
      </c>
      <c r="N43" s="40">
        <f>[2]超r!AC41+[3]超r!EQ41</f>
        <v>770.05738874962094</v>
      </c>
    </row>
    <row r="44" spans="9:14" x14ac:dyDescent="0.15">
      <c r="I44" s="5">
        <v>38</v>
      </c>
      <c r="J44" s="40">
        <f>[2]非r!AC42+[3]非r!EQ42</f>
        <v>410.82319496482791</v>
      </c>
      <c r="K44" s="40">
        <f>[2]小r!AC42+[3]小r!EQ42</f>
        <v>781.36826521720195</v>
      </c>
      <c r="L44" s="40">
        <f>[2]中r!AC42+[3]中r!EQ42</f>
        <v>773.66053409493088</v>
      </c>
      <c r="M44" s="40">
        <f>[2]大r!AC42+[3]大r!EQ42</f>
        <v>791.02801380255028</v>
      </c>
      <c r="N44" s="40">
        <f>[2]超r!AC42+[3]超r!EQ42</f>
        <v>788.44377941426023</v>
      </c>
    </row>
    <row r="45" spans="9:14" x14ac:dyDescent="0.15">
      <c r="I45" s="5">
        <v>39</v>
      </c>
      <c r="J45" s="40">
        <f>[2]非r!AC43+[3]非r!EQ43</f>
        <v>423.84991915694957</v>
      </c>
      <c r="K45" s="40">
        <f>[2]小r!AC43+[3]小r!EQ43</f>
        <v>802.96057137832713</v>
      </c>
      <c r="L45" s="40">
        <f>[2]中r!AC43+[3]中r!EQ43</f>
        <v>793.01062627372448</v>
      </c>
      <c r="M45" s="40">
        <f>[2]大r!AC43+[3]大r!EQ43</f>
        <v>810.46535855816455</v>
      </c>
      <c r="N45" s="40">
        <f>[2]超r!AC43+[3]超r!EQ43</f>
        <v>807.14535205738935</v>
      </c>
    </row>
    <row r="46" spans="9:14" x14ac:dyDescent="0.15">
      <c r="I46" s="5">
        <v>40</v>
      </c>
      <c r="J46" s="40">
        <f>[2]非r!AC44+[3]非r!EQ44</f>
        <v>437.5</v>
      </c>
      <c r="K46" s="40">
        <f>[2]小r!AC44+[3]小r!EQ44</f>
        <v>825.07625000000007</v>
      </c>
      <c r="L46" s="40">
        <f>[2]中r!AC44+[3]中r!EQ44</f>
        <v>812.72687500000006</v>
      </c>
      <c r="M46" s="40">
        <f>[2]大r!AC44+[3]大r!EQ44</f>
        <v>830.28312499999993</v>
      </c>
      <c r="N46" s="40">
        <f>[2]超r!AC44+[3]超r!EQ44</f>
        <v>826.18687499999999</v>
      </c>
    </row>
    <row r="47" spans="9:14" x14ac:dyDescent="0.15">
      <c r="I47" s="5">
        <v>41</v>
      </c>
      <c r="J47" s="40">
        <f>[2]非r!AC45+[3]非r!EQ45</f>
        <v>444.01958466860225</v>
      </c>
      <c r="K47" s="40">
        <f>[2]小r!AC45+[3]小r!EQ45</f>
        <v>844.51188118572213</v>
      </c>
      <c r="L47" s="40">
        <f>[2]中r!AC45+[3]中r!EQ45</f>
        <v>829.59482638242412</v>
      </c>
      <c r="M47" s="40">
        <f>[2]大r!AC45+[3]大r!EQ45</f>
        <v>847.26842141798033</v>
      </c>
      <c r="N47" s="40">
        <f>[2]超r!AC45+[3]超r!EQ45</f>
        <v>842.35338167485952</v>
      </c>
    </row>
    <row r="48" spans="9:14" x14ac:dyDescent="0.15">
      <c r="I48" s="5">
        <v>42</v>
      </c>
      <c r="J48" s="40">
        <f>[2]非r!AC46+[3]非r!EQ46</f>
        <v>450.81391226650851</v>
      </c>
      <c r="K48" s="40">
        <f>[2]小r!AC46+[3]小r!EQ46</f>
        <v>864.55017246202488</v>
      </c>
      <c r="L48" s="40">
        <f>[2]中r!AC46+[3]中r!EQ46</f>
        <v>846.88537994342278</v>
      </c>
      <c r="M48" s="40">
        <f>[2]大r!AC46+[3]大r!EQ46</f>
        <v>862.56325570902322</v>
      </c>
      <c r="N48" s="40">
        <f>[2]超r!AC46+[3]超r!EQ46</f>
        <v>858.9153203350952</v>
      </c>
    </row>
    <row r="49" spans="9:14" x14ac:dyDescent="0.15">
      <c r="I49" s="5">
        <v>43</v>
      </c>
      <c r="J49" s="40">
        <f>[2]非r!AC47+[3]非r!EQ47</f>
        <v>457.90270204506226</v>
      </c>
      <c r="K49" s="40">
        <f>[2]小r!AC47+[3]小r!EQ47</f>
        <v>885.23516283589765</v>
      </c>
      <c r="L49" s="40">
        <f>[2]中r!AC47+[3]中r!EQ47</f>
        <v>864.62993841080993</v>
      </c>
      <c r="M49" s="40">
        <f>[2]大r!AC47+[3]大r!EQ47</f>
        <v>877.48484533249689</v>
      </c>
      <c r="N49" s="40">
        <f>[2]超r!AC47+[3]超r!EQ47</f>
        <v>875.90371530156688</v>
      </c>
    </row>
    <row r="50" spans="9:14" x14ac:dyDescent="0.15">
      <c r="I50" s="5">
        <v>44</v>
      </c>
      <c r="J50" s="40">
        <f>[2]非r!AC48+[3]非r!EQ48</f>
        <v>465.30708857455431</v>
      </c>
      <c r="K50" s="40">
        <f>[2]小r!AC48+[3]小r!EQ48</f>
        <v>900.44843101424487</v>
      </c>
      <c r="L50" s="40">
        <f>[2]中r!AC48+[3]中r!EQ48</f>
        <v>882.86223527190657</v>
      </c>
      <c r="M50" s="40">
        <f>[2]大r!AC48+[3]大r!EQ48</f>
        <v>892.68933071698848</v>
      </c>
      <c r="N50" s="40">
        <f>[2]超r!AC48+[3]超r!EQ48</f>
        <v>893.35200730083272</v>
      </c>
    </row>
    <row r="51" spans="9:14" x14ac:dyDescent="0.15">
      <c r="I51" s="5">
        <v>45</v>
      </c>
      <c r="J51" s="40">
        <f>[2]非r!AC49+[3]非r!EQ49</f>
        <v>473.04972332656507</v>
      </c>
      <c r="K51" s="40">
        <f>[2]小r!AC49+[3]小r!EQ49</f>
        <v>915.34091854413293</v>
      </c>
      <c r="L51" s="40">
        <f>[2]中r!AC49+[3]中r!EQ49</f>
        <v>901.61850757795128</v>
      </c>
      <c r="M51" s="40">
        <f>[2]大r!AC49+[3]大r!EQ49</f>
        <v>908.19809443701263</v>
      </c>
      <c r="N51" s="40">
        <f>[2]超r!AC49+[3]超r!EQ49</f>
        <v>911.29624051314408</v>
      </c>
    </row>
    <row r="52" spans="9:14" x14ac:dyDescent="0.15">
      <c r="I52" s="5">
        <v>46</v>
      </c>
      <c r="J52" s="40">
        <f>[2]非r!AC50+[3]非r!EQ50</f>
        <v>481.15488354722117</v>
      </c>
      <c r="K52" s="40">
        <f>[2]小r!AC50+[3]小r!EQ50</f>
        <v>930.50351615399927</v>
      </c>
      <c r="L52" s="40">
        <f>[2]中r!AC50+[3]中r!EQ50</f>
        <v>920.93768154730367</v>
      </c>
      <c r="M52" s="40">
        <f>[2]大r!AC50+[3]大r!EQ50</f>
        <v>924.03413115221633</v>
      </c>
      <c r="N52" s="40">
        <f>[2]超r!AC50+[3]超r!EQ50</f>
        <v>929.91438528862363</v>
      </c>
    </row>
    <row r="53" spans="9:14" x14ac:dyDescent="0.15">
      <c r="I53" s="5">
        <v>47</v>
      </c>
      <c r="J53" s="40">
        <f>[2]非r!AC51+[3]非r!EQ51</f>
        <v>489.64858894466511</v>
      </c>
      <c r="K53" s="40">
        <f>[2]小r!AC51+[3]小r!EQ51</f>
        <v>945.95596027020906</v>
      </c>
      <c r="L53" s="40">
        <f>[2]中r!AC51+[3]中r!EQ51</f>
        <v>940.86157191448751</v>
      </c>
      <c r="M53" s="40">
        <f>[2]大r!AC51+[3]大r!EQ51</f>
        <v>940.22216886640945</v>
      </c>
      <c r="N53" s="40">
        <f>[2]超r!AC51+[3]超r!EQ51</f>
        <v>949.13002062467046</v>
      </c>
    </row>
    <row r="54" spans="9:14" x14ac:dyDescent="0.15">
      <c r="I54" s="5">
        <v>48</v>
      </c>
      <c r="J54" s="40">
        <f>[2]非r!AC52+[3]非r!EQ52</f>
        <v>498.55872675158662</v>
      </c>
      <c r="K54" s="40">
        <f>[2]小r!AC52+[3]小r!EQ52</f>
        <v>961.71942896929522</v>
      </c>
      <c r="L54" s="40">
        <f>[2]中r!AC52+[3]中r!EQ52</f>
        <v>955.92266652305386</v>
      </c>
      <c r="M54" s="40">
        <f>[2]大r!AC52+[3]大r!EQ52</f>
        <v>956.78879928841093</v>
      </c>
      <c r="N54" s="40">
        <f>[2]超r!AC52+[3]超r!EQ52</f>
        <v>966.33670045708254</v>
      </c>
    </row>
    <row r="55" spans="9:14" x14ac:dyDescent="0.15">
      <c r="I55" s="5">
        <v>49</v>
      </c>
      <c r="J55" s="40">
        <f>[2]非r!AC53+[3]非r!EQ53</f>
        <v>507.91518576392616</v>
      </c>
      <c r="K55" s="40">
        <f>[2]小r!AC53+[3]小r!EQ53</f>
        <v>977.8166472515893</v>
      </c>
      <c r="L55" s="40">
        <f>[2]中r!AC53+[3]中r!EQ53</f>
        <v>971.24496790418914</v>
      </c>
      <c r="M55" s="40">
        <f>[2]大r!AC53+[3]大r!EQ53</f>
        <v>973.76261797659311</v>
      </c>
      <c r="N55" s="40">
        <f>[2]超r!AC53+[3]超r!EQ53</f>
        <v>983.37470515100142</v>
      </c>
    </row>
    <row r="56" spans="9:14" x14ac:dyDescent="0.15">
      <c r="I56" s="5">
        <v>50</v>
      </c>
      <c r="J56" s="40">
        <f>[2]非r!AC54+[3]非r!EQ54</f>
        <v>516.08333333333337</v>
      </c>
      <c r="K56" s="40">
        <f>[2]小r!AC54+[3]小r!EQ54</f>
        <v>994.27199999999993</v>
      </c>
      <c r="L56" s="40">
        <f>[2]中r!AC54+[3]中r!EQ54</f>
        <v>986.87200000000018</v>
      </c>
      <c r="M56" s="40">
        <f>[2]大r!AC54+[3]大r!EQ54</f>
        <v>991.17437500000005</v>
      </c>
      <c r="N56" s="40">
        <f>[2]超r!AC54+[3]超r!EQ54</f>
        <v>1000.8813333333333</v>
      </c>
    </row>
    <row r="57" spans="9:14" x14ac:dyDescent="0.15">
      <c r="I57" s="5">
        <v>51</v>
      </c>
      <c r="J57" s="40">
        <f>[2]非r!AC55+[3]非r!EQ55</f>
        <v>524.19458466860226</v>
      </c>
      <c r="K57" s="40">
        <f>[2]小r!AC55+[3]小r!EQ55</f>
        <v>1001.3866531848048</v>
      </c>
      <c r="L57" s="40">
        <f>[2]中r!AC55+[3]中r!EQ55</f>
        <v>993.10124961514168</v>
      </c>
      <c r="M57" s="40">
        <f>[2]大r!AC55+[3]大r!EQ55</f>
        <v>999.33213690371258</v>
      </c>
      <c r="N57" s="40">
        <f>[2]超r!AC55+[3]超r!EQ55</f>
        <v>1009.1686650007468</v>
      </c>
    </row>
    <row r="58" spans="9:14" x14ac:dyDescent="0.15">
      <c r="I58" s="5">
        <v>52</v>
      </c>
      <c r="J58" s="40">
        <f>[2]非r!AC56+[3]非r!EQ56</f>
        <v>532.58057893317527</v>
      </c>
      <c r="K58" s="40">
        <f>[2]小r!AC56+[3]小r!EQ56</f>
        <v>1008.9136839162506</v>
      </c>
      <c r="L58" s="40">
        <f>[2]中r!AC56+[3]中r!EQ56</f>
        <v>999.68186166700889</v>
      </c>
      <c r="M58" s="40">
        <f>[2]大r!AC56+[3]大r!EQ56</f>
        <v>1007.5971156456339</v>
      </c>
      <c r="N58" s="40">
        <f>[2]超r!AC56+[3]超r!EQ56</f>
        <v>1017.9015654157454</v>
      </c>
    </row>
    <row r="59" spans="9:14" x14ac:dyDescent="0.15">
      <c r="I59" s="5">
        <v>53</v>
      </c>
      <c r="J59" s="40">
        <f>[2]非r!AC57+[3]非r!EQ57</f>
        <v>541.26103537839549</v>
      </c>
      <c r="K59" s="40">
        <f>[2]小r!AC57+[3]小r!EQ57</f>
        <v>1015.5684555503651</v>
      </c>
      <c r="L59" s="40">
        <f>[2]中r!AC57+[3]中r!EQ57</f>
        <v>1006.639761363524</v>
      </c>
      <c r="M59" s="40">
        <f>[2]大r!AC57+[3]大r!EQ57</f>
        <v>1016.2493797901001</v>
      </c>
      <c r="N59" s="40">
        <f>[2]超r!AC57+[3]超r!EQ57</f>
        <v>1027.2085074019333</v>
      </c>
    </row>
    <row r="60" spans="9:14" x14ac:dyDescent="0.15">
      <c r="I60" s="5">
        <v>54</v>
      </c>
      <c r="J60" s="40">
        <f>[2]非r!AC58+[3]非r!EQ58</f>
        <v>550.25708857455436</v>
      </c>
      <c r="K60" s="40">
        <f>[2]小r!AC58+[3]小r!EQ58</f>
        <v>1020.9153275682399</v>
      </c>
      <c r="L60" s="40">
        <f>[2]中r!AC58+[3]中r!EQ58</f>
        <v>1014.0027853775185</v>
      </c>
      <c r="M60" s="40">
        <f>[2]大r!AC58+[3]大r!EQ58</f>
        <v>1025.4453691708013</v>
      </c>
      <c r="N60" s="40">
        <f>[2]超r!AC58+[3]超r!EQ58</f>
        <v>1037.134403328306</v>
      </c>
    </row>
    <row r="61" spans="9:14" x14ac:dyDescent="0.15">
      <c r="I61" s="5">
        <v>55</v>
      </c>
      <c r="J61" s="40">
        <f>[2]非r!AC59+[3]非r!EQ59</f>
        <v>559.5913899932317</v>
      </c>
      <c r="K61" s="40">
        <f>[2]小r!AC59+[3]小r!EQ59</f>
        <v>1026.5452678378579</v>
      </c>
      <c r="L61" s="40">
        <f>[2]中r!AC59+[3]中r!EQ59</f>
        <v>1021.8008226797492</v>
      </c>
      <c r="M61" s="40">
        <f>[2]大r!AC59+[3]大r!EQ59</f>
        <v>1035.2261099070952</v>
      </c>
      <c r="N61" s="40">
        <f>[2]超r!AC59+[3]超r!EQ59</f>
        <v>1047.7276554613977</v>
      </c>
    </row>
    <row r="62" spans="9:14" x14ac:dyDescent="0.15">
      <c r="I62" s="5">
        <v>56</v>
      </c>
      <c r="J62" s="40">
        <f>[2]非r!AC60+[3]非r!EQ60</f>
        <v>569.2882168805545</v>
      </c>
      <c r="K62" s="40">
        <f>[2]小r!AC60+[3]小r!EQ60</f>
        <v>1032.4789556732492</v>
      </c>
      <c r="L62" s="40">
        <f>[2]中r!AC60+[3]中r!EQ60</f>
        <v>1030.0659657412866</v>
      </c>
      <c r="M62" s="40">
        <f>[2]大r!AC60+[3]大r!EQ60</f>
        <v>1045.6357163291673</v>
      </c>
      <c r="N62" s="40">
        <f>[2]超r!AC60+[3]超r!EQ60</f>
        <v>1059.0404255664207</v>
      </c>
    </row>
    <row r="63" spans="9:14" x14ac:dyDescent="0.15">
      <c r="I63" s="5">
        <v>57</v>
      </c>
      <c r="J63" s="40">
        <f>[2]非r!AC61+[3]非r!EQ61</f>
        <v>579.37358894466513</v>
      </c>
      <c r="K63" s="40">
        <f>[2]小r!AC61+[3]小r!EQ61</f>
        <v>1038.7385806341235</v>
      </c>
      <c r="L63" s="40">
        <f>[2]中r!AC61+[3]中r!EQ61</f>
        <v>1037.3565133617917</v>
      </c>
      <c r="M63" s="40">
        <f>[2]大r!AC61+[3]大r!EQ61</f>
        <v>1056.7216229380224</v>
      </c>
      <c r="N63" s="40">
        <f>[2]超r!AC61+[3]超r!EQ61</f>
        <v>1070.5426495308286</v>
      </c>
    </row>
    <row r="64" spans="9:14" x14ac:dyDescent="0.15">
      <c r="I64" s="5">
        <v>58</v>
      </c>
      <c r="J64" s="40">
        <f>[2]非r!AC62+[3]非r!EQ62</f>
        <v>589.87539341825322</v>
      </c>
      <c r="K64" s="40">
        <f>[2]小r!AC62+[3]小r!EQ62</f>
        <v>1045.3479527889549</v>
      </c>
      <c r="L64" s="40">
        <f>[2]中r!AC62+[3]中r!EQ62</f>
        <v>1043.7776336716797</v>
      </c>
      <c r="M64" s="40">
        <f>[2]大r!AC62+[3]大r!EQ62</f>
        <v>1068.4713640800951</v>
      </c>
      <c r="N64" s="40">
        <f>[2]超r!AC62+[3]超r!EQ62</f>
        <v>1079.7462667350112</v>
      </c>
    </row>
    <row r="65" spans="9:14" x14ac:dyDescent="0.15">
      <c r="I65" s="5">
        <v>59</v>
      </c>
      <c r="J65" s="40">
        <f>[2]非r!AC63+[3]非r!EQ63</f>
        <v>600.82351909725946</v>
      </c>
      <c r="K65" s="40">
        <f>[2]小r!AC63+[3]小r!EQ63</f>
        <v>1052.332621026072</v>
      </c>
      <c r="L65" s="40">
        <f>[2]中r!AC63+[3]中r!EQ63</f>
        <v>1050.5640393351414</v>
      </c>
      <c r="M65" s="40">
        <f>[2]大r!AC63+[3]大r!EQ63</f>
        <v>1080.9939736157676</v>
      </c>
      <c r="N65" s="40">
        <f>[2]超r!AC63+[3]超r!EQ63</f>
        <v>1089.558448241105</v>
      </c>
    </row>
    <row r="66" spans="9:14" x14ac:dyDescent="0.15">
      <c r="I66" s="5">
        <v>60</v>
      </c>
      <c r="J66" s="40">
        <f>[2]非r!AC64+[3]非r!EQ64</f>
        <v>609.75</v>
      </c>
      <c r="K66" s="40">
        <f>[2]小r!AC64+[3]小r!EQ64</f>
        <v>1059.72</v>
      </c>
      <c r="L66" s="40">
        <f>[2]中r!AC64+[3]中r!EQ64</f>
        <v>1057.742673333335</v>
      </c>
      <c r="M66" s="40">
        <f>[2]大r!AC64+[3]大r!EQ64</f>
        <v>1094.3474200000001</v>
      </c>
      <c r="N66" s="40">
        <f>[2]超r!AC64+[3]超r!EQ64</f>
        <v>1100.02667</v>
      </c>
    </row>
    <row r="67" spans="9:14" x14ac:dyDescent="0.15">
      <c r="I67" s="5">
        <v>61</v>
      </c>
      <c r="J67" s="40">
        <f>[2]非r!AC65+[3]非r!EQ65</f>
        <v>618.55291800193561</v>
      </c>
      <c r="K67" s="40">
        <f>[2]小r!AC65+[3]小r!EQ65</f>
        <v>1081.739506343155</v>
      </c>
      <c r="L67" s="40">
        <f>[2]中r!AC65+[3]中r!EQ65</f>
        <v>1079.5424644876157</v>
      </c>
      <c r="M67" s="40">
        <f>[2]大r!AC65+[3]大r!EQ65</f>
        <v>1120.1968052636375</v>
      </c>
      <c r="N67" s="40">
        <f>[2]超r!AC65+[3]超r!EQ65</f>
        <v>1125.4020880129956</v>
      </c>
    </row>
    <row r="68" spans="9:14" x14ac:dyDescent="0.15">
      <c r="I68" s="5">
        <v>62</v>
      </c>
      <c r="J68" s="40">
        <f>[2]非r!AC66+[3]非r!EQ66</f>
        <v>627.63057893317523</v>
      </c>
      <c r="K68" s="40">
        <f>[2]小r!AC66+[3]小r!EQ66</f>
        <v>1104.222704818942</v>
      </c>
      <c r="L68" s="40">
        <f>[2]中r!AC66+[3]中r!EQ66</f>
        <v>1102.0998495847834</v>
      </c>
      <c r="M68" s="40">
        <f>[2]大r!AC66+[3]大r!EQ66</f>
        <v>1143.5268384738092</v>
      </c>
      <c r="N68" s="40">
        <f>[2]超r!AC66+[3]超r!EQ66</f>
        <v>1151.5398220226871</v>
      </c>
    </row>
    <row r="69" spans="9:14" x14ac:dyDescent="0.15">
      <c r="I69" s="5">
        <v>63</v>
      </c>
      <c r="J69" s="40">
        <f>[2]非r!AC67+[3]非r!EQ67</f>
        <v>637.00270204506216</v>
      </c>
      <c r="K69" s="40">
        <f>[2]小r!AC67+[3]小r!EQ67</f>
        <v>1124.2392325708158</v>
      </c>
      <c r="L69" s="40">
        <f>[2]中r!AC67+[3]中r!EQ67</f>
        <v>1124.8596471029255</v>
      </c>
      <c r="M69" s="40">
        <f>[2]大r!AC67+[3]大r!EQ67</f>
        <v>1167.4322392811096</v>
      </c>
      <c r="N69" s="40">
        <f>[2]超r!AC67+[3]超r!EQ67</f>
        <v>1178.499260969284</v>
      </c>
    </row>
    <row r="70" spans="9:14" x14ac:dyDescent="0.15">
      <c r="I70" s="5">
        <v>64</v>
      </c>
      <c r="J70" s="40">
        <f>[2]非r!AC68+[3]非r!EQ68</f>
        <v>646.69042190788764</v>
      </c>
      <c r="K70" s="40">
        <f>[2]小r!AC68+[3]小r!EQ68</f>
        <v>1143.8340651206522</v>
      </c>
      <c r="L70" s="40">
        <f>[2]中r!AC68+[3]中r!EQ68</f>
        <v>1148.1424153845524</v>
      </c>
      <c r="M70" s="40">
        <f>[2]大r!AC68+[3]大r!EQ68</f>
        <v>1191.9561405833065</v>
      </c>
      <c r="N70" s="40">
        <f>[2]超r!AC68+[3]超r!EQ68</f>
        <v>1206.3443918753094</v>
      </c>
    </row>
    <row r="71" spans="9:14" x14ac:dyDescent="0.15">
      <c r="I71" s="5">
        <v>65</v>
      </c>
      <c r="J71" s="40">
        <f>[2]非r!AC69+[3]非r!EQ69</f>
        <v>656.7163899932317</v>
      </c>
      <c r="K71" s="40">
        <f>[2]小r!AC69+[3]小r!EQ69</f>
        <v>1163.7153484044568</v>
      </c>
      <c r="L71" s="40">
        <f>[2]中r!AC69+[3]中r!EQ69</f>
        <v>1171.9867154207757</v>
      </c>
      <c r="M71" s="40">
        <f>[2]大r!AC69+[3]大r!EQ69</f>
        <v>1217.1449029071539</v>
      </c>
      <c r="N71" s="40">
        <f>[2]超r!AC69+[3]超r!EQ69</f>
        <v>1235.1441539482123</v>
      </c>
    </row>
    <row r="72" spans="9:14" x14ac:dyDescent="0.15">
      <c r="I72" s="5">
        <v>66</v>
      </c>
      <c r="J72" s="40">
        <f>[2]非r!AC70+[3]非r!EQ70</f>
        <v>662.09999999999991</v>
      </c>
      <c r="K72" s="40">
        <f>[2]小r!AC70+[3]小r!EQ70</f>
        <v>1183.9040045087213</v>
      </c>
      <c r="L72" s="40">
        <f>[2]中r!AC70+[3]中r!EQ70</f>
        <v>1196.4339494671676</v>
      </c>
      <c r="M72" s="40">
        <f>[2]大r!AC70+[3]大r!EQ70</f>
        <v>1243.0483555285086</v>
      </c>
      <c r="N72" s="40">
        <f>[2]超r!AC70+[3]超r!EQ70</f>
        <v>1263.1485142306744</v>
      </c>
    </row>
    <row r="73" spans="9:14" x14ac:dyDescent="0.15">
      <c r="I73" s="5">
        <v>67</v>
      </c>
      <c r="J73" s="40">
        <f>[2]非r!AC71+[3]非r!EQ71</f>
        <v>667.07500000000005</v>
      </c>
      <c r="K73" s="40">
        <f>[2]小r!AC71+[3]小r!EQ71</f>
        <v>1204.4224831902368</v>
      </c>
      <c r="L73" s="40">
        <f>[2]中r!AC71+[3]中r!EQ71</f>
        <v>1222.2220618122201</v>
      </c>
      <c r="M73" s="40">
        <f>[2]大r!AC71+[3]大r!EQ71</f>
        <v>1269.720055577593</v>
      </c>
      <c r="N73" s="40">
        <f>[2]超r!AC71+[3]超r!EQ71</f>
        <v>1283.6687796960355</v>
      </c>
    </row>
    <row r="74" spans="9:14" x14ac:dyDescent="0.15">
      <c r="I74" s="5">
        <v>68</v>
      </c>
      <c r="J74" s="40">
        <f>[2]非r!AC72+[3]非r!EQ72</f>
        <v>672.05</v>
      </c>
      <c r="K74" s="40">
        <f>[2]小r!AC72+[3]小r!EQ72</f>
        <v>1224.6500000000001</v>
      </c>
      <c r="L74" s="40">
        <f>[2]中r!AC72+[3]中r!EQ72</f>
        <v>1248.7590599202324</v>
      </c>
      <c r="M74" s="40">
        <f>[2]大r!AC72+[3]大r!EQ72</f>
        <v>1297.2175664690026</v>
      </c>
      <c r="N74" s="40">
        <f>[2]超r!AC72+[3]超r!EQ72</f>
        <v>1304.5021909005814</v>
      </c>
    </row>
    <row r="75" spans="9:14" x14ac:dyDescent="0.15">
      <c r="I75" s="5">
        <v>69</v>
      </c>
      <c r="J75" s="40">
        <f>[2]非r!AC73+[3]非r!EQ73</f>
        <v>677.02500000000009</v>
      </c>
      <c r="K75" s="40">
        <f>[2]小r!AC73+[3]小r!EQ73</f>
        <v>1240.325</v>
      </c>
      <c r="L75" s="40">
        <f>[2]中r!AC73+[3]中r!EQ73</f>
        <v>1276.0975565517256</v>
      </c>
      <c r="M75" s="40">
        <f>[2]大r!AC73+[3]大r!EQ73</f>
        <v>1325.6027570957069</v>
      </c>
      <c r="N75" s="40">
        <f>[2]超r!AC73+[3]超r!EQ73</f>
        <v>1325.7348894258621</v>
      </c>
    </row>
    <row r="76" spans="9:14" x14ac:dyDescent="0.15">
      <c r="I76" s="5">
        <v>70</v>
      </c>
      <c r="J76" s="40">
        <f>[2]非r!AC74+[3]非r!EQ74</f>
        <v>682</v>
      </c>
      <c r="K76" s="40">
        <f>[2]小r!AC74+[3]小r!EQ74</f>
        <v>1256</v>
      </c>
      <c r="L76" s="40">
        <f>[2]中r!AC74+[3]中r!EQ74</f>
        <v>1304.2966355555557</v>
      </c>
      <c r="M76" s="40">
        <f>[2]大r!AC74+[3]大r!EQ74</f>
        <v>1354.9421233333333</v>
      </c>
      <c r="N76" s="40">
        <f>[2]超r!AC74+[3]超r!EQ74</f>
        <v>1347.3976</v>
      </c>
    </row>
    <row r="77" spans="9:14" x14ac:dyDescent="0.15">
      <c r="I77" s="5">
        <v>71</v>
      </c>
      <c r="J77" s="40">
        <f>[2]非r!AC75+[3]非r!EQ75</f>
        <v>685</v>
      </c>
      <c r="K77" s="40">
        <f>[2]小r!AC75+[3]小r!EQ75</f>
        <v>1265</v>
      </c>
      <c r="L77" s="40">
        <f>[2]中r!AC75+[3]中r!EQ75</f>
        <v>1326.7447332219253</v>
      </c>
      <c r="M77" s="40">
        <f>[2]大r!AC75+[3]大r!EQ75</f>
        <v>1368.5254021183609</v>
      </c>
      <c r="N77" s="40">
        <f>[2]超r!AC75+[3]超r!EQ75</f>
        <v>1362.8484008907108</v>
      </c>
    </row>
    <row r="78" spans="9:14" x14ac:dyDescent="0.15">
      <c r="I78" s="5">
        <v>72</v>
      </c>
      <c r="J78" s="40">
        <f>[2]非r!AC76+[3]非r!EQ76</f>
        <v>688</v>
      </c>
      <c r="K78" s="40">
        <f>[2]小r!AC76+[3]小r!EQ76</f>
        <v>1274</v>
      </c>
      <c r="L78" s="40">
        <f>[2]中r!AC76+[3]中r!EQ76</f>
        <v>1345</v>
      </c>
      <c r="M78" s="40">
        <f>[2]大r!AC76+[3]大r!EQ76</f>
        <v>1382.4096700006517</v>
      </c>
      <c r="N78" s="40">
        <f>[2]超r!AC76+[3]超r!EQ76</f>
        <v>1378.797903472391</v>
      </c>
    </row>
    <row r="79" spans="9:14" x14ac:dyDescent="0.15">
      <c r="I79" s="5">
        <v>73</v>
      </c>
      <c r="J79" s="40">
        <f>[2]非r!AC77+[3]非r!EQ77</f>
        <v>691</v>
      </c>
      <c r="K79" s="40">
        <f>[2]小r!AC77+[3]小r!EQ77</f>
        <v>1283</v>
      </c>
      <c r="L79" s="40">
        <f>[2]中r!AC77+[3]中r!EQ77</f>
        <v>1354</v>
      </c>
      <c r="M79" s="40">
        <f>[2]大r!AC77+[3]大r!EQ77</f>
        <v>1396.6604360042056</v>
      </c>
      <c r="N79" s="40">
        <f>[2]超r!AC77+[3]超r!EQ77</f>
        <v>1395.2844454454153</v>
      </c>
    </row>
    <row r="80" spans="9:14" x14ac:dyDescent="0.15">
      <c r="I80" s="5">
        <v>74</v>
      </c>
      <c r="J80" s="40">
        <f>[2]非r!AC78+[3]非r!EQ78</f>
        <v>694</v>
      </c>
      <c r="K80" s="40">
        <f>[2]小r!AC78+[3]小r!EQ78</f>
        <v>1292</v>
      </c>
      <c r="L80" s="40">
        <f>[2]中r!AC78+[3]中r!EQ78</f>
        <v>1363</v>
      </c>
      <c r="M80" s="40">
        <f>[2]大r!AC78+[3]大r!EQ78</f>
        <v>1411.3051411165025</v>
      </c>
      <c r="N80" s="40">
        <f>[2]超r!AC78+[3]超r!EQ78</f>
        <v>1412.3492987423467</v>
      </c>
    </row>
    <row r="81" spans="9:14" x14ac:dyDescent="0.15">
      <c r="I81" s="5">
        <v>75</v>
      </c>
      <c r="J81" s="40">
        <f>[2]非r!AC79+[3]非r!EQ79</f>
        <v>697</v>
      </c>
      <c r="K81" s="40">
        <f>[2]小r!AC79+[3]小r!EQ79</f>
        <v>1301</v>
      </c>
      <c r="L81" s="40">
        <f>[2]中r!AC79+[3]中r!EQ79</f>
        <v>1372</v>
      </c>
      <c r="M81" s="40">
        <f>[2]大r!AC79+[3]大r!EQ79</f>
        <v>1426.3192716042111</v>
      </c>
      <c r="N81" s="40">
        <f>[2]超r!AC79+[3]超r!EQ79</f>
        <v>1430.0184466169844</v>
      </c>
    </row>
    <row r="82" spans="9:14" x14ac:dyDescent="0.15">
      <c r="I82" s="5">
        <v>76</v>
      </c>
      <c r="J82" s="40">
        <f>[2]非r!AC80+[3]非r!EQ80</f>
        <v>700</v>
      </c>
      <c r="K82" s="40">
        <f>[2]小r!AC80+[3]小r!EQ80</f>
        <v>1310</v>
      </c>
      <c r="L82" s="40">
        <f>[2]中r!AC80+[3]中r!EQ80</f>
        <v>1381</v>
      </c>
      <c r="M82" s="40">
        <f>[2]大r!AC80+[3]大r!EQ80</f>
        <v>1439</v>
      </c>
      <c r="N82" s="40">
        <f>[2]超r!AC80+[3]超r!EQ80</f>
        <v>1443.6975287160685</v>
      </c>
    </row>
    <row r="83" spans="9:14" x14ac:dyDescent="0.15">
      <c r="I83" s="5">
        <v>77</v>
      </c>
      <c r="J83" s="40">
        <f>[2]非r!AC81+[3]非r!EQ81</f>
        <v>703</v>
      </c>
      <c r="K83" s="40">
        <f>[2]小r!AC81+[3]小r!EQ81</f>
        <v>1319</v>
      </c>
      <c r="L83" s="40">
        <f>[2]中r!AC81+[3]中r!EQ81</f>
        <v>1390</v>
      </c>
      <c r="M83" s="40">
        <f>[2]大r!AC81+[3]大r!EQ81</f>
        <v>1448</v>
      </c>
      <c r="N83" s="40">
        <f>[2]超r!AC81+[3]超r!EQ81</f>
        <v>1457.7376387384452</v>
      </c>
    </row>
    <row r="84" spans="9:14" x14ac:dyDescent="0.15">
      <c r="I84" s="5">
        <v>78</v>
      </c>
      <c r="J84" s="40">
        <f>[2]非r!AC82+[3]非r!EQ82</f>
        <v>706</v>
      </c>
      <c r="K84" s="40">
        <f>[2]小r!AC82+[3]小r!EQ82</f>
        <v>1328</v>
      </c>
      <c r="L84" s="40">
        <f>[2]中r!AC82+[3]中r!EQ82</f>
        <v>1399</v>
      </c>
      <c r="M84" s="40">
        <f>[2]大r!AC82+[3]大r!EQ82</f>
        <v>1457</v>
      </c>
      <c r="N84" s="40">
        <f>[2]超r!AC82+[3]超r!EQ82</f>
        <v>1472.1664878962501</v>
      </c>
    </row>
    <row r="85" spans="9:14" x14ac:dyDescent="0.15">
      <c r="I85" s="5">
        <v>79</v>
      </c>
      <c r="J85" s="40">
        <f>[2]非r!AC83+[3]非r!EQ83</f>
        <v>709</v>
      </c>
      <c r="K85" s="40">
        <f>[2]小r!AC83+[3]小r!EQ83</f>
        <v>1337</v>
      </c>
      <c r="L85" s="40">
        <f>[2]中r!AC83+[3]中r!EQ83</f>
        <v>1408</v>
      </c>
      <c r="M85" s="40">
        <f>[2]大r!AC83+[3]大r!EQ83</f>
        <v>1466</v>
      </c>
      <c r="N85" s="40">
        <f>[2]超r!AC83+[3]超r!EQ83</f>
        <v>1487.0139054508636</v>
      </c>
    </row>
    <row r="86" spans="9:14" x14ac:dyDescent="0.15">
      <c r="I86" s="5">
        <v>80</v>
      </c>
      <c r="J86" s="40">
        <f>[2]非r!AC84+[3]非r!EQ84</f>
        <v>712</v>
      </c>
      <c r="K86" s="40">
        <f>[2]小r!AC84+[3]小r!EQ84</f>
        <v>1346</v>
      </c>
      <c r="L86" s="40">
        <f>[2]中r!AC84+[3]中r!EQ84</f>
        <v>1417</v>
      </c>
      <c r="M86" s="40">
        <f>[2]大r!AC84+[3]大r!EQ84</f>
        <v>1475</v>
      </c>
      <c r="N86" s="40">
        <f>[2]超r!AC84+[3]超r!EQ84</f>
        <v>1502.3119999999999</v>
      </c>
    </row>
    <row r="87" spans="9:14" x14ac:dyDescent="0.15">
      <c r="I87" s="5">
        <v>81</v>
      </c>
      <c r="J87" s="40">
        <f>[2]非r!AC85+[3]非r!EQ85</f>
        <v>715</v>
      </c>
      <c r="K87" s="40">
        <f>[2]小r!AC85+[3]小r!EQ85</f>
        <v>1355</v>
      </c>
      <c r="L87" s="40">
        <f>[2]中r!AC85+[3]中r!EQ85</f>
        <v>1426</v>
      </c>
      <c r="M87" s="40">
        <f>[2]大r!AC85+[3]大r!EQ85</f>
        <v>1484</v>
      </c>
      <c r="N87" s="40">
        <f>[2]超r!AC85+[3]超r!EQ85</f>
        <v>1514</v>
      </c>
    </row>
    <row r="88" spans="9:14" x14ac:dyDescent="0.15">
      <c r="I88" s="5">
        <v>82</v>
      </c>
      <c r="J88" s="40">
        <f>[2]非r!AC86+[3]非r!EQ86</f>
        <v>718</v>
      </c>
      <c r="K88" s="40">
        <f>[2]小r!AC86+[3]小r!EQ86</f>
        <v>1364</v>
      </c>
      <c r="L88" s="40">
        <f>[2]中r!AC86+[3]中r!EQ86</f>
        <v>1435</v>
      </c>
      <c r="M88" s="40">
        <f>[2]大r!AC86+[3]大r!EQ86</f>
        <v>1493</v>
      </c>
      <c r="N88" s="40">
        <f>[2]超r!AC86+[3]超r!EQ86</f>
        <v>1523</v>
      </c>
    </row>
    <row r="89" spans="9:14" x14ac:dyDescent="0.15">
      <c r="I89" s="5">
        <v>83</v>
      </c>
      <c r="J89" s="40">
        <f>[2]非r!AC87+[3]非r!EQ87</f>
        <v>721</v>
      </c>
      <c r="K89" s="40">
        <f>[2]小r!AC87+[3]小r!EQ87</f>
        <v>1373</v>
      </c>
      <c r="L89" s="40">
        <f>[2]中r!AC87+[3]中r!EQ87</f>
        <v>1444</v>
      </c>
      <c r="M89" s="40">
        <f>[2]大r!AC87+[3]大r!EQ87</f>
        <v>1502</v>
      </c>
      <c r="N89" s="40">
        <f>[2]超r!AC87+[3]超r!EQ87</f>
        <v>1532</v>
      </c>
    </row>
    <row r="90" spans="9:14" x14ac:dyDescent="0.15">
      <c r="I90" s="5">
        <v>84</v>
      </c>
      <c r="J90" s="40">
        <f>[2]非r!AC88+[3]非r!EQ88</f>
        <v>724</v>
      </c>
      <c r="K90" s="40">
        <f>[2]小r!AC88+[3]小r!EQ88</f>
        <v>1382</v>
      </c>
      <c r="L90" s="40">
        <f>[2]中r!AC88+[3]中r!EQ88</f>
        <v>1453</v>
      </c>
      <c r="M90" s="40">
        <f>[2]大r!AC88+[3]大r!EQ88</f>
        <v>1511</v>
      </c>
      <c r="N90" s="40">
        <f>[2]超r!AC88+[3]超r!EQ88</f>
        <v>1541</v>
      </c>
    </row>
    <row r="91" spans="9:14" x14ac:dyDescent="0.15">
      <c r="I91" s="5">
        <v>85</v>
      </c>
      <c r="J91" s="40">
        <f>[2]非r!AC89+[3]非r!EQ89</f>
        <v>727</v>
      </c>
      <c r="K91" s="40">
        <f>[2]小r!AC89+[3]小r!EQ89</f>
        <v>1391</v>
      </c>
      <c r="L91" s="40">
        <f>[2]中r!AC89+[3]中r!EQ89</f>
        <v>1462</v>
      </c>
      <c r="M91" s="40">
        <f>[2]大r!AC89+[3]大r!EQ89</f>
        <v>1520</v>
      </c>
      <c r="N91" s="40">
        <f>[2]超r!AC89+[3]超r!EQ89</f>
        <v>1550</v>
      </c>
    </row>
    <row r="92" spans="9:14" x14ac:dyDescent="0.15">
      <c r="I92" s="5">
        <v>86</v>
      </c>
      <c r="J92" s="40">
        <f>[2]非r!AC90+[3]非r!EQ90</f>
        <v>730</v>
      </c>
      <c r="K92" s="40">
        <f>[2]小r!AC90+[3]小r!EQ90</f>
        <v>1400</v>
      </c>
      <c r="L92" s="40">
        <f>[2]中r!AC90+[3]中r!EQ90</f>
        <v>1471</v>
      </c>
      <c r="M92" s="40">
        <f>[2]大r!AC90+[3]大r!EQ90</f>
        <v>1529</v>
      </c>
      <c r="N92" s="40">
        <f>[2]超r!AC90+[3]超r!EQ90</f>
        <v>1559</v>
      </c>
    </row>
    <row r="93" spans="9:14" x14ac:dyDescent="0.15">
      <c r="I93" s="5">
        <v>87</v>
      </c>
      <c r="J93" s="40">
        <f>[2]非r!AC91+[3]非r!EQ91</f>
        <v>733</v>
      </c>
      <c r="K93" s="40">
        <f>[2]小r!AC91+[3]小r!EQ91</f>
        <v>1409</v>
      </c>
      <c r="L93" s="40">
        <f>[2]中r!AC91+[3]中r!EQ91</f>
        <v>1480</v>
      </c>
      <c r="M93" s="40">
        <f>[2]大r!AC91+[3]大r!EQ91</f>
        <v>1538</v>
      </c>
      <c r="N93" s="40">
        <f>[2]超r!AC91+[3]超r!EQ91</f>
        <v>1568</v>
      </c>
    </row>
    <row r="94" spans="9:14" x14ac:dyDescent="0.15">
      <c r="I94" s="5">
        <v>88</v>
      </c>
      <c r="J94" s="40">
        <f>[2]非r!AC92+[3]非r!EQ92</f>
        <v>736</v>
      </c>
      <c r="K94" s="40">
        <f>[2]小r!AC92+[3]小r!EQ92</f>
        <v>1418</v>
      </c>
      <c r="L94" s="40">
        <f>[2]中r!AC92+[3]中r!EQ92</f>
        <v>1489</v>
      </c>
      <c r="M94" s="40">
        <f>[2]大r!AC92+[3]大r!EQ92</f>
        <v>1547</v>
      </c>
      <c r="N94" s="40">
        <f>[2]超r!AC92+[3]超r!EQ92</f>
        <v>1577</v>
      </c>
    </row>
    <row r="95" spans="9:14" x14ac:dyDescent="0.15">
      <c r="I95" s="5">
        <v>89</v>
      </c>
      <c r="J95" s="40">
        <f>[2]非r!AC93+[3]非r!EQ93</f>
        <v>739</v>
      </c>
      <c r="K95" s="40">
        <f>[2]小r!AC93+[3]小r!EQ93</f>
        <v>1427</v>
      </c>
      <c r="L95" s="40">
        <f>[2]中r!AC93+[3]中r!EQ93</f>
        <v>1498</v>
      </c>
      <c r="M95" s="40">
        <f>[2]大r!AC93+[3]大r!EQ93</f>
        <v>1556</v>
      </c>
      <c r="N95" s="40">
        <f>[2]超r!AC93+[3]超r!EQ93</f>
        <v>1586</v>
      </c>
    </row>
    <row r="96" spans="9:14" x14ac:dyDescent="0.15">
      <c r="I96" s="5">
        <v>90</v>
      </c>
      <c r="J96" s="40">
        <f>[2]非r!AC94+[3]非r!EQ94</f>
        <v>742</v>
      </c>
      <c r="K96" s="40">
        <f>[2]小r!AC94+[3]小r!EQ94</f>
        <v>1436</v>
      </c>
      <c r="L96" s="40">
        <f>[2]中r!AC94+[3]中r!EQ94</f>
        <v>1507</v>
      </c>
      <c r="M96" s="40">
        <f>[2]大r!AC94+[3]大r!EQ94</f>
        <v>1565</v>
      </c>
      <c r="N96" s="40">
        <f>[2]超r!AC94+[3]超r!EQ94</f>
        <v>1595</v>
      </c>
    </row>
    <row r="97" spans="9:14" x14ac:dyDescent="0.15">
      <c r="I97" s="5">
        <v>91</v>
      </c>
      <c r="J97" s="40">
        <f>[2]非r!AC95+[3]非r!EQ95</f>
        <v>745</v>
      </c>
      <c r="K97" s="40">
        <f>[2]小r!AC95+[3]小r!EQ95</f>
        <v>1445</v>
      </c>
      <c r="L97" s="40">
        <f>[2]中r!AC95+[3]中r!EQ95</f>
        <v>1516</v>
      </c>
      <c r="M97" s="40">
        <f>[2]大r!AC95+[3]大r!EQ95</f>
        <v>1574</v>
      </c>
      <c r="N97" s="40">
        <f>[2]超r!AC95+[3]超r!EQ95</f>
        <v>1604</v>
      </c>
    </row>
    <row r="98" spans="9:14" x14ac:dyDescent="0.15">
      <c r="I98" s="5">
        <v>92</v>
      </c>
      <c r="J98" s="40">
        <f>[2]非r!AC96+[3]非r!EQ96</f>
        <v>748</v>
      </c>
      <c r="K98" s="40">
        <f>[2]小r!AC96+[3]小r!EQ96</f>
        <v>1454</v>
      </c>
      <c r="L98" s="40">
        <f>[2]中r!AC96+[3]中r!EQ96</f>
        <v>1525</v>
      </c>
      <c r="M98" s="40">
        <f>[2]大r!AC96+[3]大r!EQ96</f>
        <v>1583</v>
      </c>
      <c r="N98" s="40">
        <f>[2]超r!AC96+[3]超r!EQ96</f>
        <v>1613</v>
      </c>
    </row>
    <row r="99" spans="9:14" x14ac:dyDescent="0.15">
      <c r="I99" s="5">
        <v>93</v>
      </c>
      <c r="J99" s="40">
        <f>[2]非r!AC97+[3]非r!EQ97</f>
        <v>751</v>
      </c>
      <c r="K99" s="40">
        <f>[2]小r!AC97+[3]小r!EQ97</f>
        <v>1463</v>
      </c>
      <c r="L99" s="40">
        <f>[2]中r!AC97+[3]中r!EQ97</f>
        <v>1534</v>
      </c>
      <c r="M99" s="40">
        <f>[2]大r!AC97+[3]大r!EQ97</f>
        <v>1592</v>
      </c>
      <c r="N99" s="40">
        <f>[2]超r!AC97+[3]超r!EQ97</f>
        <v>1622</v>
      </c>
    </row>
    <row r="100" spans="9:14" x14ac:dyDescent="0.15">
      <c r="I100" s="5">
        <v>94</v>
      </c>
      <c r="J100" s="40">
        <f>[2]非r!AC98+[3]非r!EQ98</f>
        <v>754</v>
      </c>
      <c r="K100" s="40">
        <f>[2]小r!AC98+[3]小r!EQ98</f>
        <v>1472</v>
      </c>
      <c r="L100" s="40">
        <f>[2]中r!AC98+[3]中r!EQ98</f>
        <v>1543</v>
      </c>
      <c r="M100" s="40">
        <f>[2]大r!AC98+[3]大r!EQ98</f>
        <v>1601</v>
      </c>
      <c r="N100" s="40">
        <f>[2]超r!AC98+[3]超r!EQ98</f>
        <v>1631</v>
      </c>
    </row>
    <row r="101" spans="9:14" x14ac:dyDescent="0.15">
      <c r="I101" s="5">
        <v>95</v>
      </c>
      <c r="J101" s="40">
        <f>[2]非r!AC99+[3]非r!EQ99</f>
        <v>757</v>
      </c>
      <c r="K101" s="40">
        <f>[2]小r!AC99+[3]小r!EQ99</f>
        <v>1481</v>
      </c>
      <c r="L101" s="40">
        <f>[2]中r!AC99+[3]中r!EQ99</f>
        <v>1552</v>
      </c>
      <c r="M101" s="40">
        <f>[2]大r!AC99+[3]大r!EQ99</f>
        <v>1610</v>
      </c>
      <c r="N101" s="40">
        <f>[2]超r!AC99+[3]超r!EQ99</f>
        <v>1640</v>
      </c>
    </row>
    <row r="102" spans="9:14" x14ac:dyDescent="0.15">
      <c r="I102" s="5">
        <v>96</v>
      </c>
      <c r="J102" s="40">
        <f>[2]非r!AC100+[3]非r!EQ100</f>
        <v>760</v>
      </c>
      <c r="K102" s="40">
        <f>[2]小r!AC100+[3]小r!EQ100</f>
        <v>1490</v>
      </c>
      <c r="L102" s="40">
        <f>[2]中r!AC100+[3]中r!EQ100</f>
        <v>1561</v>
      </c>
      <c r="M102" s="40">
        <f>[2]大r!AC100+[3]大r!EQ100</f>
        <v>1619</v>
      </c>
      <c r="N102" s="40">
        <f>[2]超r!AC100+[3]超r!EQ100</f>
        <v>1649</v>
      </c>
    </row>
    <row r="103" spans="9:14" x14ac:dyDescent="0.15">
      <c r="I103" s="5">
        <v>97</v>
      </c>
      <c r="J103" s="40">
        <f>[2]非r!AC101+[3]非r!EQ101</f>
        <v>763</v>
      </c>
      <c r="K103" s="40">
        <f>[2]小r!AC101+[3]小r!EQ101</f>
        <v>1499</v>
      </c>
      <c r="L103" s="40">
        <f>[2]中r!AC101+[3]中r!EQ101</f>
        <v>1570</v>
      </c>
      <c r="M103" s="40">
        <f>[2]大r!AC101+[3]大r!EQ101</f>
        <v>1628</v>
      </c>
      <c r="N103" s="40">
        <f>[2]超r!AC101+[3]超r!EQ101</f>
        <v>1658</v>
      </c>
    </row>
    <row r="104" spans="9:14" x14ac:dyDescent="0.15">
      <c r="I104" s="5">
        <v>98</v>
      </c>
      <c r="J104" s="40">
        <f>[2]非r!AC102+[3]非r!EQ102</f>
        <v>766</v>
      </c>
      <c r="K104" s="40">
        <f>[2]小r!AC102+[3]小r!EQ102</f>
        <v>1508</v>
      </c>
      <c r="L104" s="40">
        <f>[2]中r!AC102+[3]中r!EQ102</f>
        <v>1579</v>
      </c>
      <c r="M104" s="40">
        <f>[2]大r!AC102+[3]大r!EQ102</f>
        <v>1637</v>
      </c>
      <c r="N104" s="40">
        <f>[2]超r!AC102+[3]超r!EQ102</f>
        <v>1667</v>
      </c>
    </row>
    <row r="105" spans="9:14" x14ac:dyDescent="0.15">
      <c r="I105" s="5">
        <v>99</v>
      </c>
      <c r="J105" s="40">
        <f>[2]非r!AC103+[3]非r!EQ103</f>
        <v>769</v>
      </c>
      <c r="K105" s="40">
        <f>[2]小r!AC103+[3]小r!EQ103</f>
        <v>1517</v>
      </c>
      <c r="L105" s="40">
        <f>[2]中r!AC103+[3]中r!EQ103</f>
        <v>1588</v>
      </c>
      <c r="M105" s="40">
        <f>[2]大r!AC103+[3]大r!EQ103</f>
        <v>1646</v>
      </c>
      <c r="N105" s="40">
        <f>[2]超r!AC103+[3]超r!EQ103</f>
        <v>1676</v>
      </c>
    </row>
    <row r="106" spans="9:14" x14ac:dyDescent="0.15">
      <c r="I106" s="5">
        <v>100</v>
      </c>
      <c r="J106" s="40">
        <f>[2]非r!AC104+[3]非r!EQ104</f>
        <v>772</v>
      </c>
      <c r="K106" s="40">
        <f>[2]小r!AC104+[3]小r!EQ104</f>
        <v>1526</v>
      </c>
      <c r="L106" s="40">
        <f>[2]中r!AC104+[3]中r!EQ104</f>
        <v>1597</v>
      </c>
      <c r="M106" s="40">
        <f>[2]大r!AC104+[3]大r!EQ104</f>
        <v>1655</v>
      </c>
      <c r="N106" s="40">
        <f>[2]超r!AC104+[3]超r!EQ104</f>
        <v>1685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I6:N106"/>
  <sheetViews>
    <sheetView workbookViewId="0">
      <selection activeCell="I6" sqref="I6"/>
    </sheetView>
  </sheetViews>
  <sheetFormatPr defaultRowHeight="11.25" x14ac:dyDescent="0.15"/>
  <cols>
    <col min="1" max="8" width="9" style="3"/>
    <col min="9" max="14" width="9" style="4"/>
    <col min="15" max="16384" width="9" style="3"/>
  </cols>
  <sheetData>
    <row r="6" spans="9:14" x14ac:dyDescent="0.15">
      <c r="I6" s="46" t="s">
        <v>168</v>
      </c>
      <c r="J6" s="21" t="s">
        <v>0</v>
      </c>
      <c r="K6" s="21" t="s">
        <v>31</v>
      </c>
      <c r="L6" s="21" t="s">
        <v>32</v>
      </c>
      <c r="M6" s="21" t="s">
        <v>33</v>
      </c>
      <c r="N6" s="21" t="s">
        <v>34</v>
      </c>
    </row>
    <row r="7" spans="9:14" x14ac:dyDescent="0.15">
      <c r="I7" s="5">
        <v>1</v>
      </c>
      <c r="J7" s="5">
        <f>[2]非r!AD5+[3]非r!EQ5</f>
        <v>12.176634281165139</v>
      </c>
      <c r="K7" s="5">
        <f>[2]小r!AD5+[3]小r!EQ5</f>
        <v>26.504110013229379</v>
      </c>
      <c r="L7" s="5">
        <f>[2]中r!AD5+[3]中r!EQ5</f>
        <v>25.599764385272081</v>
      </c>
      <c r="M7" s="5">
        <f>[2]大r!AD5+[3]大r!EQ5</f>
        <v>24.41669847779886</v>
      </c>
      <c r="N7" s="5">
        <f>[2]超r!AD5+[3]超r!EQ5</f>
        <v>23.812605168118381</v>
      </c>
    </row>
    <row r="8" spans="9:14" x14ac:dyDescent="0.15">
      <c r="I8" s="5">
        <v>2</v>
      </c>
      <c r="J8" s="40">
        <f>[2]非r!AD6+[3]非r!EQ6</f>
        <v>24.83406868861217</v>
      </c>
      <c r="K8" s="40">
        <f>[2]小r!AD6+[3]小r!EQ6</f>
        <v>53.481805023102069</v>
      </c>
      <c r="L8" s="40">
        <f>[2]中r!AD6+[3]中r!EQ6</f>
        <v>51.5338565726409</v>
      </c>
      <c r="M8" s="40">
        <f>[2]大r!AD6+[3]大r!EQ6</f>
        <v>49.28851141218567</v>
      </c>
      <c r="N8" s="40">
        <f>[2]超r!AD6+[3]超r!EQ6</f>
        <v>48.128664243208789</v>
      </c>
    </row>
    <row r="9" spans="9:14" x14ac:dyDescent="0.15">
      <c r="I9" s="5">
        <v>3</v>
      </c>
      <c r="J9" s="40">
        <f>[2]非r!AD7+[3]非r!EQ7</f>
        <v>38.006811912192191</v>
      </c>
      <c r="K9" s="40">
        <f>[2]小r!AD7+[3]小r!EQ7</f>
        <v>80.854264240903461</v>
      </c>
      <c r="L9" s="40">
        <f>[2]中r!AD7+[3]中r!EQ7</f>
        <v>78.099022833832066</v>
      </c>
      <c r="M9" s="40">
        <f>[2]大r!AD7+[3]大r!EQ7</f>
        <v>74.655741556370614</v>
      </c>
      <c r="N9" s="40">
        <f>[2]超r!AD7+[3]超r!EQ7</f>
        <v>72.995354187176304</v>
      </c>
    </row>
    <row r="10" spans="9:14" x14ac:dyDescent="0.15">
      <c r="I10" s="5">
        <v>4</v>
      </c>
      <c r="J10" s="40">
        <f>[2]非r!AD8+[3]非r!EQ8</f>
        <v>51.731849449914577</v>
      </c>
      <c r="K10" s="40">
        <f>[2]小r!AD8+[3]小r!EQ8</f>
        <v>108.84803766233885</v>
      </c>
      <c r="L10" s="40">
        <f>[2]中r!AD8+[3]中r!EQ8</f>
        <v>105.0682590778955</v>
      </c>
      <c r="M10" s="40">
        <f>[2]大r!AD8+[3]大r!EQ8</f>
        <v>100.56213250962846</v>
      </c>
      <c r="N10" s="40">
        <f>[2]超r!AD8+[3]超r!EQ8</f>
        <v>98.46403056221979</v>
      </c>
    </row>
    <row r="11" spans="9:14" x14ac:dyDescent="0.15">
      <c r="I11" s="5">
        <v>5</v>
      </c>
      <c r="J11" s="40">
        <f>[2]非r!AD9+[3]非r!EQ9</f>
        <v>66.048821377044433</v>
      </c>
      <c r="K11" s="40">
        <f>[2]小r!AD9+[3]小r!EQ9</f>
        <v>137.43120476080784</v>
      </c>
      <c r="L11" s="40">
        <f>[2]中r!AD9+[3]中r!EQ9</f>
        <v>132.56833753854772</v>
      </c>
      <c r="M11" s="40">
        <f>[2]大r!AD9+[3]大r!EQ9</f>
        <v>127.05515502336181</v>
      </c>
      <c r="N11" s="40">
        <f>[2]超r!AD9+[3]超r!EQ9</f>
        <v>123.76215720249571</v>
      </c>
    </row>
    <row r="12" spans="9:14" x14ac:dyDescent="0.15">
      <c r="I12" s="5">
        <v>6</v>
      </c>
      <c r="J12" s="40">
        <f>[2]非r!AD10+[3]非r!EQ10</f>
        <v>81.000212874303813</v>
      </c>
      <c r="K12" s="40">
        <f>[2]小r!AD10+[3]小r!EQ10</f>
        <v>166.64946703757664</v>
      </c>
      <c r="L12" s="40">
        <f>[2]中r!AD10+[3]中r!EQ10</f>
        <v>160.94564181197163</v>
      </c>
      <c r="M12" s="40">
        <f>[2]大r!AD10+[3]大r!EQ10</f>
        <v>154.18631668024202</v>
      </c>
      <c r="N12" s="40">
        <f>[2]超r!AD10+[3]超r!EQ10</f>
        <v>149.37296205947831</v>
      </c>
    </row>
    <row r="13" spans="9:14" x14ac:dyDescent="0.15">
      <c r="I13" s="5">
        <v>7</v>
      </c>
      <c r="J13" s="40">
        <f>[2]非r!AD11+[3]非r!EQ11</f>
        <v>96.631558430941737</v>
      </c>
      <c r="K13" s="40">
        <f>[2]小r!AD11+[3]小r!EQ11</f>
        <v>196.23979768730808</v>
      </c>
      <c r="L13" s="40">
        <f>[2]中r!AD11+[3]中r!EQ11</f>
        <v>189.33277467990814</v>
      </c>
      <c r="M13" s="40">
        <f>[2]大r!AD11+[3]大r!EQ11</f>
        <v>182.01149682667563</v>
      </c>
      <c r="N13" s="40">
        <f>[2]超r!AD11+[3]超r!EQ11</f>
        <v>175.31888713144031</v>
      </c>
    </row>
    <row r="14" spans="9:14" x14ac:dyDescent="0.15">
      <c r="I14" s="5">
        <v>8</v>
      </c>
      <c r="J14" s="40">
        <f>[2]非r!AD12+[3]非r!EQ12</f>
        <v>112.99166070416538</v>
      </c>
      <c r="K14" s="40">
        <f>[2]小r!AD12+[3]小r!EQ12</f>
        <v>226.45087289741707</v>
      </c>
      <c r="L14" s="40">
        <f>[2]中r!AD12+[3]中r!EQ12</f>
        <v>218.25429443730678</v>
      </c>
      <c r="M14" s="40">
        <f>[2]大r!AD12+[3]大r!EQ12</f>
        <v>209.56611889655701</v>
      </c>
      <c r="N14" s="40">
        <f>[2]超r!AD12+[3]超r!EQ12</f>
        <v>201.62398515657677</v>
      </c>
    </row>
    <row r="15" spans="9:14" x14ac:dyDescent="0.15">
      <c r="I15" s="5">
        <v>9</v>
      </c>
      <c r="J15" s="40">
        <f>[2]非r!AD13+[3]非r!EQ13</f>
        <v>130.13282508687072</v>
      </c>
      <c r="K15" s="40">
        <f>[2]小r!AD13+[3]小r!EQ13</f>
        <v>257.3272456543524</v>
      </c>
      <c r="L15" s="40">
        <f>[2]中r!AD13+[3]中r!EQ13</f>
        <v>247.74855588155819</v>
      </c>
      <c r="M15" s="40">
        <f>[2]大r!AD13+[3]大r!EQ13</f>
        <v>237.59537567332518</v>
      </c>
      <c r="N15" s="40">
        <f>[2]超r!AD13+[3]超r!EQ13</f>
        <v>228.31403522138626</v>
      </c>
    </row>
    <row r="16" spans="9:14" x14ac:dyDescent="0.15">
      <c r="I16" s="5">
        <v>10</v>
      </c>
      <c r="J16" s="40">
        <f>[2]非r!AD14+[3]非r!EQ14</f>
        <v>148.11111111111111</v>
      </c>
      <c r="K16" s="40">
        <f>[2]小r!AD14+[3]小r!EQ14</f>
        <v>288.91666666666663</v>
      </c>
      <c r="L16" s="40">
        <f>[2]中r!AD14+[3]中r!EQ14</f>
        <v>277.85666666666668</v>
      </c>
      <c r="M16" s="40">
        <f>[2]大r!AD14+[3]大r!EQ14</f>
        <v>266.13333333333333</v>
      </c>
      <c r="N16" s="40">
        <f>[2]超r!AD14+[3]超r!EQ14</f>
        <v>255.41666666666666</v>
      </c>
    </row>
    <row r="17" spans="9:14" x14ac:dyDescent="0.15">
      <c r="I17" s="5">
        <v>11</v>
      </c>
      <c r="J17" s="40">
        <f>[2]非r!AD15+[3]非r!EQ15</f>
        <v>155.02975187361463</v>
      </c>
      <c r="K17" s="40">
        <f>[2]小r!AD15+[3]小r!EQ15</f>
        <v>310.3203138766039</v>
      </c>
      <c r="L17" s="40">
        <f>[2]中r!AD15+[3]中r!EQ15</f>
        <v>297.67268488530112</v>
      </c>
      <c r="M17" s="40">
        <f>[2]大r!AD15+[3]大r!EQ15</f>
        <v>283.47554981052497</v>
      </c>
      <c r="N17" s="40">
        <f>[2]超r!AD15+[3]超r!EQ15</f>
        <v>272.01149188667227</v>
      </c>
    </row>
    <row r="18" spans="9:14" x14ac:dyDescent="0.15">
      <c r="I18" s="5">
        <v>12</v>
      </c>
      <c r="J18" s="40">
        <f>[2]非r!AD16+[3]非r!EQ16</f>
        <v>162.24459985677396</v>
      </c>
      <c r="K18" s="40">
        <f>[2]小r!AD16+[3]小r!EQ16</f>
        <v>330.32981553983967</v>
      </c>
      <c r="L18" s="40">
        <f>[2]中r!AD16+[3]中r!EQ16</f>
        <v>317.42836677309765</v>
      </c>
      <c r="M18" s="40">
        <f>[2]大r!AD16+[3]大r!EQ16</f>
        <v>302.08665067741777</v>
      </c>
      <c r="N18" s="40">
        <f>[2]超r!AD16+[3]超r!EQ16</f>
        <v>289.0802486597272</v>
      </c>
    </row>
    <row r="19" spans="9:14" x14ac:dyDescent="0.15">
      <c r="I19" s="5">
        <v>13</v>
      </c>
      <c r="J19" s="40">
        <f>[2]非r!AD17+[3]非r!EQ17</f>
        <v>169.77691487844379</v>
      </c>
      <c r="K19" s="40">
        <f>[2]小r!AD17+[3]小r!EQ17</f>
        <v>344.19953867604482</v>
      </c>
      <c r="L19" s="40">
        <f>[2]中r!AD17+[3]中r!EQ17</f>
        <v>338.60796355757179</v>
      </c>
      <c r="M19" s="40">
        <f>[2]大r!AD17+[3]大r!EQ17</f>
        <v>321.31639818196453</v>
      </c>
      <c r="N19" s="40">
        <f>[2]超r!AD17+[3]超r!EQ17</f>
        <v>306.65695269439891</v>
      </c>
    </row>
    <row r="20" spans="9:14" x14ac:dyDescent="0.15">
      <c r="I20" s="5">
        <v>14</v>
      </c>
      <c r="J20" s="40">
        <f>[2]非r!AD18+[3]非r!EQ18</f>
        <v>177.6494826472192</v>
      </c>
      <c r="K20" s="40">
        <f>[2]小r!AD18+[3]小r!EQ18</f>
        <v>358.34760335298</v>
      </c>
      <c r="L20" s="40">
        <f>[2]中r!AD18+[3]中r!EQ18</f>
        <v>360.59055682521506</v>
      </c>
      <c r="M20" s="40">
        <f>[2]大r!AD18+[3]大r!EQ18</f>
        <v>341.20919473543614</v>
      </c>
      <c r="N20" s="40">
        <f>[2]超r!AD18+[3]超r!EQ18</f>
        <v>324.7780611244396</v>
      </c>
    </row>
    <row r="21" spans="9:14" x14ac:dyDescent="0.15">
      <c r="I21" s="5">
        <v>15</v>
      </c>
      <c r="J21" s="40">
        <f>[2]非r!AD19+[3]非r!EQ19</f>
        <v>185.8867242808974</v>
      </c>
      <c r="K21" s="40">
        <f>[2]小r!AD19+[3]小r!EQ19</f>
        <v>372.79398710679112</v>
      </c>
      <c r="L21" s="40">
        <f>[2]中r!AD19+[3]中r!EQ19</f>
        <v>378.89825270296205</v>
      </c>
      <c r="M21" s="40">
        <f>[2]大r!AD19+[3]大r!EQ19</f>
        <v>361.81262966390528</v>
      </c>
      <c r="N21" s="40">
        <f>[2]超r!AD19+[3]超r!EQ19</f>
        <v>343.48264773832472</v>
      </c>
    </row>
    <row r="22" spans="9:14" x14ac:dyDescent="0.15">
      <c r="I22" s="5">
        <v>16</v>
      </c>
      <c r="J22" s="40">
        <f>[2]非r!AD20+[3]非r!EQ20</f>
        <v>194.51481368545899</v>
      </c>
      <c r="K22" s="40">
        <f>[2]小r!AD20+[3]小r!EQ20</f>
        <v>387.56010133056617</v>
      </c>
      <c r="L22" s="40">
        <f>[2]中r!AD20+[3]中r!EQ20</f>
        <v>392.3528635274464</v>
      </c>
      <c r="M22" s="40">
        <f>[2]大r!AD20+[3]大r!EQ20</f>
        <v>383.17770794415679</v>
      </c>
      <c r="N22" s="40">
        <f>[2]超r!AD20+[3]超r!EQ20</f>
        <v>362.89384811094408</v>
      </c>
    </row>
    <row r="23" spans="9:14" x14ac:dyDescent="0.15">
      <c r="I23" s="5">
        <v>17</v>
      </c>
      <c r="J23" s="40">
        <f>[2]非r!AD21+[3]非r!EQ21</f>
        <v>203.56180335874484</v>
      </c>
      <c r="K23" s="40">
        <f>[2]小r!AD21+[3]小r!EQ21</f>
        <v>402.33622818603544</v>
      </c>
      <c r="L23" s="40">
        <f>[2]中r!AD21+[3]中r!EQ21</f>
        <v>406.05602184470717</v>
      </c>
      <c r="M23" s="40">
        <f>[2]大r!AD21+[3]大r!EQ21</f>
        <v>405.35909535676575</v>
      </c>
      <c r="N23" s="40">
        <f>[2]超r!AD21+[3]超r!EQ21</f>
        <v>382.9926950297147</v>
      </c>
    </row>
    <row r="24" spans="9:14" x14ac:dyDescent="0.15">
      <c r="I24" s="5">
        <v>18</v>
      </c>
      <c r="J24" s="40">
        <f>[2]非r!AD22+[3]非r!EQ22</f>
        <v>213.05775922349872</v>
      </c>
      <c r="K24" s="40">
        <f>[2]小r!AD22+[3]小r!EQ22</f>
        <v>417.77780182546599</v>
      </c>
      <c r="L24" s="40">
        <f>[2]中r!AD22+[3]中r!EQ22</f>
        <v>420.02556676890549</v>
      </c>
      <c r="M24" s="40">
        <f>[2]大r!AD22+[3]大r!EQ22</f>
        <v>427.9258793247372</v>
      </c>
      <c r="N24" s="40">
        <f>[2]超r!AD22+[3]超r!EQ22</f>
        <v>403.82916791686898</v>
      </c>
    </row>
    <row r="25" spans="9:14" x14ac:dyDescent="0.15">
      <c r="I25" s="5">
        <v>19</v>
      </c>
      <c r="J25" s="40">
        <f>[2]非r!AD23+[3]非r!EQ23</f>
        <v>223.03490513784396</v>
      </c>
      <c r="K25" s="40">
        <f>[2]小r!AD23+[3]小r!EQ23</f>
        <v>433.61053415883248</v>
      </c>
      <c r="L25" s="40">
        <f>[2]中r!AD23+[3]中r!EQ23</f>
        <v>434.28061778919482</v>
      </c>
      <c r="M25" s="40">
        <f>[2]大r!AD23+[3]大r!EQ23</f>
        <v>442.55686628827459</v>
      </c>
      <c r="N25" s="40">
        <f>[2]超r!AD23+[3]超r!EQ23</f>
        <v>425.45687822402277</v>
      </c>
    </row>
    <row r="26" spans="9:14" x14ac:dyDescent="0.15">
      <c r="I26" s="5">
        <v>20</v>
      </c>
      <c r="J26" s="40">
        <f>[2]非r!AD24+[3]非r!EQ24</f>
        <v>233.52777777777777</v>
      </c>
      <c r="K26" s="40">
        <f>[2]小r!AD24+[3]小r!EQ24</f>
        <v>449.86249999999995</v>
      </c>
      <c r="L26" s="40">
        <f>[2]中r!AD24+[3]中r!EQ24</f>
        <v>448.84166666666664</v>
      </c>
      <c r="M26" s="40">
        <f>[2]大r!AD24+[3]大r!EQ24</f>
        <v>457.52083333333331</v>
      </c>
      <c r="N26" s="40">
        <f>[2]超r!AD24+[3]超r!EQ24</f>
        <v>447.93333333333334</v>
      </c>
    </row>
    <row r="27" spans="9:14" x14ac:dyDescent="0.15">
      <c r="I27" s="5">
        <v>21</v>
      </c>
      <c r="J27" s="40">
        <f>[2]非r!AD25+[3]非r!EQ25</f>
        <v>241.09028261865069</v>
      </c>
      <c r="K27" s="40">
        <f>[2]小r!AD25+[3]小r!EQ25</f>
        <v>467.44712252276781</v>
      </c>
      <c r="L27" s="40">
        <f>[2]中r!AD25+[3]中r!EQ25</f>
        <v>464.61400926039306</v>
      </c>
      <c r="M27" s="40">
        <f>[2]大r!AD25+[3]大r!EQ25</f>
        <v>473.72501292665311</v>
      </c>
      <c r="N27" s="40">
        <f>[2]超r!AD25+[3]超r!EQ25</f>
        <v>472.20355296404608</v>
      </c>
    </row>
    <row r="28" spans="9:14" x14ac:dyDescent="0.15">
      <c r="I28" s="5">
        <v>22</v>
      </c>
      <c r="J28" s="40">
        <f>[2]非r!AD26+[3]非r!EQ26</f>
        <v>248.93439896206013</v>
      </c>
      <c r="K28" s="40">
        <f>[2]小r!AD26+[3]小r!EQ26</f>
        <v>485.51331788630614</v>
      </c>
      <c r="L28" s="40">
        <f>[2]中r!AD26+[3]中r!EQ26</f>
        <v>480.73785108929769</v>
      </c>
      <c r="M28" s="40">
        <f>[2]大r!AD26+[3]大r!EQ26</f>
        <v>490.31168619186315</v>
      </c>
      <c r="N28" s="40">
        <f>[2]超r!AD26+[3]超r!EQ26</f>
        <v>497.73795628398346</v>
      </c>
    </row>
    <row r="29" spans="9:14" x14ac:dyDescent="0.15">
      <c r="I29" s="5">
        <v>23</v>
      </c>
      <c r="J29" s="40">
        <f>[2]非r!AD27+[3]非r!EQ27</f>
        <v>257.08033904063319</v>
      </c>
      <c r="K29" s="40">
        <f>[2]小r!AD27+[3]小r!EQ27</f>
        <v>502.62706117812525</v>
      </c>
      <c r="L29" s="40">
        <f>[2]中r!AD27+[3]中r!EQ27</f>
        <v>497.23842047056809</v>
      </c>
      <c r="M29" s="40">
        <f>[2]大r!AD27+[3]大r!EQ27</f>
        <v>507.30830602419337</v>
      </c>
      <c r="N29" s="40">
        <f>[2]超r!AD27+[3]超r!EQ27</f>
        <v>524.37270266242012</v>
      </c>
    </row>
    <row r="30" spans="9:14" x14ac:dyDescent="0.15">
      <c r="I30" s="5">
        <v>24</v>
      </c>
      <c r="J30" s="40">
        <f>[2]非r!AD28+[3]非r!EQ28</f>
        <v>265.54976578891819</v>
      </c>
      <c r="K30" s="40">
        <f>[2]小r!AD28+[3]小r!EQ28</f>
        <v>517.67885642905003</v>
      </c>
      <c r="L30" s="40">
        <f>[2]中r!AD28+[3]中r!EQ28</f>
        <v>514.14275644507052</v>
      </c>
      <c r="M30" s="40">
        <f>[2]大r!AD28+[3]大r!EQ28</f>
        <v>524.74429570822076</v>
      </c>
      <c r="N30" s="40">
        <f>[2]超r!AD28+[3]超r!EQ28</f>
        <v>552.61741106571003</v>
      </c>
    </row>
    <row r="31" spans="9:14" x14ac:dyDescent="0.15">
      <c r="I31" s="5">
        <v>25</v>
      </c>
      <c r="J31" s="40">
        <f>[2]非r!AD29+[3]非r!EQ29</f>
        <v>274.36589696528478</v>
      </c>
      <c r="K31" s="40">
        <f>[2]小r!AD29+[3]小r!EQ29</f>
        <v>533.0304347374389</v>
      </c>
      <c r="L31" s="40">
        <f>[2]中r!AD29+[3]中r!EQ29</f>
        <v>531.4798387392575</v>
      </c>
      <c r="M31" s="40">
        <f>[2]大r!AD29+[3]大r!EQ29</f>
        <v>542.65119033953567</v>
      </c>
      <c r="N31" s="40">
        <f>[2]超r!AD29+[3]超r!EQ29</f>
        <v>566.02078350660611</v>
      </c>
    </row>
    <row r="32" spans="9:14" x14ac:dyDescent="0.15">
      <c r="I32" s="5">
        <v>26</v>
      </c>
      <c r="J32" s="40">
        <f>[2]非r!AD30+[3]非r!EQ30</f>
        <v>283.55361674701288</v>
      </c>
      <c r="K32" s="40">
        <f>[2]小r!AD30+[3]小r!EQ30</f>
        <v>548.70331257133557</v>
      </c>
      <c r="L32" s="40">
        <f>[2]中r!AD30+[3]中r!EQ30</f>
        <v>549.28072705489285</v>
      </c>
      <c r="M32" s="40">
        <f>[2]大r!AD30+[3]大r!EQ30</f>
        <v>561.29483643392393</v>
      </c>
      <c r="N32" s="40">
        <f>[2]超r!AD30+[3]超r!EQ30</f>
        <v>579.41627280598345</v>
      </c>
    </row>
    <row r="33" spans="9:14" x14ac:dyDescent="0.15">
      <c r="I33" s="5">
        <v>27</v>
      </c>
      <c r="J33" s="40">
        <f>[2]非r!AD31+[3]非r!EQ31</f>
        <v>293.13959533494841</v>
      </c>
      <c r="K33" s="40">
        <f>[2]小r!AD31+[3]小r!EQ31</f>
        <v>564.72055071019736</v>
      </c>
      <c r="L33" s="40">
        <f>[2]中r!AD31+[3]中r!EQ31</f>
        <v>565.13140150362756</v>
      </c>
      <c r="M33" s="40">
        <f>[2]大r!AD31+[3]大r!EQ31</f>
        <v>580.51929928289553</v>
      </c>
      <c r="N33" s="40">
        <f>[2]超r!AD31+[3]超r!EQ31</f>
        <v>593.00660682476462</v>
      </c>
    </row>
    <row r="34" spans="9:14" x14ac:dyDescent="0.15">
      <c r="I34" s="5">
        <v>28</v>
      </c>
      <c r="J34" s="40">
        <f>[2]非r!AD32+[3]非r!EQ32</f>
        <v>303.15241714259844</v>
      </c>
      <c r="K34" s="40">
        <f>[2]小r!AD32+[3]小r!EQ32</f>
        <v>581.10686508547121</v>
      </c>
      <c r="L34" s="40">
        <f>[2]中r!AD32+[3]中r!EQ32</f>
        <v>580.11109890187402</v>
      </c>
      <c r="M34" s="40">
        <f>[2]大r!AD32+[3]大r!EQ32</f>
        <v>600.36769760243351</v>
      </c>
      <c r="N34" s="40">
        <f>[2]超r!AD32+[3]超r!EQ32</f>
        <v>606.80662913496292</v>
      </c>
    </row>
    <row r="35" spans="9:14" x14ac:dyDescent="0.15">
      <c r="I35" s="5">
        <v>29</v>
      </c>
      <c r="J35" s="40">
        <f>[2]非r!AD33+[3]非r!EQ33</f>
        <v>313.62271818580206</v>
      </c>
      <c r="K35" s="40">
        <f>[2]小r!AD33+[3]小r!EQ33</f>
        <v>597.8887455765846</v>
      </c>
      <c r="L35" s="40">
        <f>[2]中r!AD33+[3]中r!EQ33</f>
        <v>595.21866268322651</v>
      </c>
      <c r="M35" s="40">
        <f>[2]大r!AD33+[3]大r!EQ33</f>
        <v>620.94560338351585</v>
      </c>
      <c r="N35" s="40">
        <f>[2]超r!AD33+[3]超r!EQ33</f>
        <v>620.83231032879269</v>
      </c>
    </row>
    <row r="36" spans="9:14" x14ac:dyDescent="0.15">
      <c r="I36" s="5">
        <v>30</v>
      </c>
      <c r="J36" s="40">
        <f>[2]非r!AD34+[3]非r!EQ34</f>
        <v>324.58333333333331</v>
      </c>
      <c r="K36" s="40">
        <f>[2]小r!AD34+[3]小r!EQ34</f>
        <v>615.09458333333328</v>
      </c>
      <c r="L36" s="40">
        <f>[2]中r!AD34+[3]中r!EQ34</f>
        <v>610.63441666666665</v>
      </c>
      <c r="M36" s="40">
        <f>[2]大r!AD34+[3]大r!EQ34</f>
        <v>642.25333333333333</v>
      </c>
      <c r="N36" s="40">
        <f>[2]超r!AD34+[3]超r!EQ34</f>
        <v>635.25833333333333</v>
      </c>
    </row>
    <row r="37" spans="9:14" x14ac:dyDescent="0.15">
      <c r="I37" s="5">
        <v>31</v>
      </c>
      <c r="J37" s="40">
        <f>[2]非r!AD35+[3]非r!EQ35</f>
        <v>333.91325564627238</v>
      </c>
      <c r="K37" s="40">
        <f>[2]小r!AD35+[3]小r!EQ35</f>
        <v>636.32147390330601</v>
      </c>
      <c r="L37" s="40">
        <f>[2]中r!AD35+[3]中r!EQ35</f>
        <v>629.94742617112092</v>
      </c>
      <c r="M37" s="40">
        <f>[2]大r!AD35+[3]大r!EQ35</f>
        <v>663.84727614619442</v>
      </c>
      <c r="N37" s="40">
        <f>[2]超r!AD35+[3]超r!EQ35</f>
        <v>653.53819027926374</v>
      </c>
    </row>
    <row r="38" spans="9:14" x14ac:dyDescent="0.15">
      <c r="I38" s="5">
        <v>32</v>
      </c>
      <c r="J38" s="40">
        <f>[2]非r!AD36+[3]非r!EQ36</f>
        <v>343.6012023389606</v>
      </c>
      <c r="K38" s="40">
        <f>[2]小r!AD36+[3]小r!EQ36</f>
        <v>658.03536348690295</v>
      </c>
      <c r="L38" s="40">
        <f>[2]中r!AD36+[3]中r!EQ36</f>
        <v>649.61505081961059</v>
      </c>
      <c r="M38" s="40">
        <f>[2]大r!AD36+[3]大r!EQ36</f>
        <v>681.24910795151652</v>
      </c>
      <c r="N38" s="40">
        <f>[2]超r!AD36+[3]超r!EQ36</f>
        <v>672.12788606152139</v>
      </c>
    </row>
    <row r="39" spans="9:14" x14ac:dyDescent="0.15">
      <c r="I39" s="5">
        <v>33</v>
      </c>
      <c r="J39" s="40">
        <f>[2]非r!AD37+[3]非r!EQ37</f>
        <v>353.672870060805</v>
      </c>
      <c r="K39" s="40">
        <f>[2]小r!AD37+[3]小r!EQ37</f>
        <v>680.27120568958389</v>
      </c>
      <c r="L39" s="40">
        <f>[2]中r!AD37+[3]中r!EQ37</f>
        <v>669.66306279651258</v>
      </c>
      <c r="M39" s="40">
        <f>[2]大r!AD37+[3]大r!EQ37</f>
        <v>698.87327417456481</v>
      </c>
      <c r="N39" s="40">
        <f>[2]超r!AD37+[3]超r!EQ37</f>
        <v>691.05186735257212</v>
      </c>
    </row>
    <row r="40" spans="9:14" x14ac:dyDescent="0.15">
      <c r="I40" s="5">
        <v>34</v>
      </c>
      <c r="J40" s="40">
        <f>[2]非r!AD38+[3]非r!EQ38</f>
        <v>364.15579979871615</v>
      </c>
      <c r="K40" s="40">
        <f>[2]小r!AD38+[3]小r!EQ38</f>
        <v>699.89456883858134</v>
      </c>
      <c r="L40" s="40">
        <f>[2]中r!AD38+[3]中r!EQ38</f>
        <v>690.11910702895841</v>
      </c>
      <c r="M40" s="40">
        <f>[2]大r!AD38+[3]大r!EQ38</f>
        <v>716.73637160976148</v>
      </c>
      <c r="N40" s="40">
        <f>[2]超r!AD38+[3]超r!EQ38</f>
        <v>710.33649395649013</v>
      </c>
    </row>
    <row r="41" spans="9:14" x14ac:dyDescent="0.15">
      <c r="I41" s="5">
        <v>35</v>
      </c>
      <c r="J41" s="40">
        <f>[2]非r!AD39+[3]非r!EQ39</f>
        <v>375.07950925159673</v>
      </c>
      <c r="K41" s="40">
        <f>[2]小r!AD39+[3]小r!EQ39</f>
        <v>719.66172370603044</v>
      </c>
      <c r="L41" s="40">
        <f>[2]中r!AD39+[3]中r!EQ39</f>
        <v>711.16238602293242</v>
      </c>
      <c r="M41" s="40">
        <f>[2]大r!AD39+[3]大r!EQ39</f>
        <v>734.85623413016071</v>
      </c>
      <c r="N41" s="40">
        <f>[2]超r!AD39+[3]超r!EQ39</f>
        <v>730.01018749779598</v>
      </c>
    </row>
    <row r="42" spans="9:14" x14ac:dyDescent="0.15">
      <c r="I42" s="5">
        <v>36</v>
      </c>
      <c r="J42" s="40">
        <f>[2]非r!AD40+[3]非r!EQ40</f>
        <v>386.47563470580599</v>
      </c>
      <c r="K42" s="40">
        <f>[2]小r!AD40+[3]小r!EQ40</f>
        <v>739.81110730134606</v>
      </c>
      <c r="L42" s="40">
        <f>[2]中r!AD40+[3]中r!EQ40</f>
        <v>732.6987081874895</v>
      </c>
      <c r="M42" s="40">
        <f>[2]大r!AD40+[3]大r!EQ40</f>
        <v>753.2520247690602</v>
      </c>
      <c r="N42" s="40">
        <f>[2]超r!AD40+[3]超r!EQ40</f>
        <v>750.10359159875952</v>
      </c>
    </row>
    <row r="43" spans="9:14" x14ac:dyDescent="0.15">
      <c r="I43" s="5">
        <v>37</v>
      </c>
      <c r="J43" s="40">
        <f>[2]非r!AD41+[3]非r!EQ41</f>
        <v>398.37808309351669</v>
      </c>
      <c r="K43" s="40">
        <f>[2]小r!AD41+[3]小r!EQ41</f>
        <v>760.37015350380761</v>
      </c>
      <c r="L43" s="40">
        <f>[2]中r!AD41+[3]中r!EQ41</f>
        <v>754.65126630831276</v>
      </c>
      <c r="M43" s="40">
        <f>[2]大r!AD41+[3]大r!EQ41</f>
        <v>771.94433464691838</v>
      </c>
      <c r="N43" s="40">
        <f>[2]超r!AD41+[3]超r!EQ41</f>
        <v>770.05738874962094</v>
      </c>
    </row>
    <row r="44" spans="9:14" x14ac:dyDescent="0.15">
      <c r="I44" s="5">
        <v>38</v>
      </c>
      <c r="J44" s="40">
        <f>[2]非r!AD42+[3]非r!EQ42</f>
        <v>410.82319496482791</v>
      </c>
      <c r="K44" s="40">
        <f>[2]小r!AD42+[3]小r!EQ42</f>
        <v>781.36826521720195</v>
      </c>
      <c r="L44" s="40">
        <f>[2]中r!AD42+[3]中r!EQ42</f>
        <v>773.66053409493088</v>
      </c>
      <c r="M44" s="40">
        <f>[2]大r!AD42+[3]大r!EQ42</f>
        <v>791.02801380255028</v>
      </c>
      <c r="N44" s="40">
        <f>[2]超r!AD42+[3]超r!EQ42</f>
        <v>788.44377941426023</v>
      </c>
    </row>
    <row r="45" spans="9:14" x14ac:dyDescent="0.15">
      <c r="I45" s="5">
        <v>39</v>
      </c>
      <c r="J45" s="40">
        <f>[2]非r!AD43+[3]非r!EQ43</f>
        <v>423.84991915694957</v>
      </c>
      <c r="K45" s="40">
        <f>[2]小r!AD43+[3]小r!EQ43</f>
        <v>802.96057137832713</v>
      </c>
      <c r="L45" s="40">
        <f>[2]中r!AD43+[3]中r!EQ43</f>
        <v>793.01062627372448</v>
      </c>
      <c r="M45" s="40">
        <f>[2]大r!AD43+[3]大r!EQ43</f>
        <v>810.46535855816455</v>
      </c>
      <c r="N45" s="40">
        <f>[2]超r!AD43+[3]超r!EQ43</f>
        <v>807.14535205738935</v>
      </c>
    </row>
    <row r="46" spans="9:14" x14ac:dyDescent="0.15">
      <c r="I46" s="5">
        <v>40</v>
      </c>
      <c r="J46" s="40">
        <f>[2]非r!AD44+[3]非r!EQ44</f>
        <v>437.5</v>
      </c>
      <c r="K46" s="40">
        <f>[2]小r!AD44+[3]小r!EQ44</f>
        <v>825.07625000000007</v>
      </c>
      <c r="L46" s="40">
        <f>[2]中r!AD44+[3]中r!EQ44</f>
        <v>812.72687500000006</v>
      </c>
      <c r="M46" s="40">
        <f>[2]大r!AD44+[3]大r!EQ44</f>
        <v>830.28312499999993</v>
      </c>
      <c r="N46" s="40">
        <f>[2]超r!AD44+[3]超r!EQ44</f>
        <v>826.18687499999999</v>
      </c>
    </row>
    <row r="47" spans="9:14" x14ac:dyDescent="0.15">
      <c r="I47" s="5">
        <v>41</v>
      </c>
      <c r="J47" s="40">
        <f>[2]非r!AD45+[3]非r!EQ45</f>
        <v>444.01958466860225</v>
      </c>
      <c r="K47" s="40">
        <f>[2]小r!AD45+[3]小r!EQ45</f>
        <v>844.51188118572213</v>
      </c>
      <c r="L47" s="40">
        <f>[2]中r!AD45+[3]中r!EQ45</f>
        <v>829.59482638242412</v>
      </c>
      <c r="M47" s="40">
        <f>[2]大r!AD45+[3]大r!EQ45</f>
        <v>847.26842141798033</v>
      </c>
      <c r="N47" s="40">
        <f>[2]超r!AD45+[3]超r!EQ45</f>
        <v>842.35338167485952</v>
      </c>
    </row>
    <row r="48" spans="9:14" x14ac:dyDescent="0.15">
      <c r="I48" s="5">
        <v>42</v>
      </c>
      <c r="J48" s="40">
        <f>[2]非r!AD46+[3]非r!EQ46</f>
        <v>450.81391226650851</v>
      </c>
      <c r="K48" s="40">
        <f>[2]小r!AD46+[3]小r!EQ46</f>
        <v>864.55017246202488</v>
      </c>
      <c r="L48" s="40">
        <f>[2]中r!AD46+[3]中r!EQ46</f>
        <v>846.88537994342278</v>
      </c>
      <c r="M48" s="40">
        <f>[2]大r!AD46+[3]大r!EQ46</f>
        <v>862.56325570902322</v>
      </c>
      <c r="N48" s="40">
        <f>[2]超r!AD46+[3]超r!EQ46</f>
        <v>858.9153203350952</v>
      </c>
    </row>
    <row r="49" spans="9:14" x14ac:dyDescent="0.15">
      <c r="I49" s="5">
        <v>43</v>
      </c>
      <c r="J49" s="40">
        <f>[2]非r!AD47+[3]非r!EQ47</f>
        <v>457.90270204506226</v>
      </c>
      <c r="K49" s="40">
        <f>[2]小r!AD47+[3]小r!EQ47</f>
        <v>885.23516283589765</v>
      </c>
      <c r="L49" s="40">
        <f>[2]中r!AD47+[3]中r!EQ47</f>
        <v>864.62993841080993</v>
      </c>
      <c r="M49" s="40">
        <f>[2]大r!AD47+[3]大r!EQ47</f>
        <v>877.48484533249689</v>
      </c>
      <c r="N49" s="40">
        <f>[2]超r!AD47+[3]超r!EQ47</f>
        <v>875.90371530156688</v>
      </c>
    </row>
    <row r="50" spans="9:14" x14ac:dyDescent="0.15">
      <c r="I50" s="5">
        <v>44</v>
      </c>
      <c r="J50" s="40">
        <f>[2]非r!AD48+[3]非r!EQ48</f>
        <v>465.30708857455431</v>
      </c>
      <c r="K50" s="40">
        <f>[2]小r!AD48+[3]小r!EQ48</f>
        <v>900.44843101424487</v>
      </c>
      <c r="L50" s="40">
        <f>[2]中r!AD48+[3]中r!EQ48</f>
        <v>882.86223527190657</v>
      </c>
      <c r="M50" s="40">
        <f>[2]大r!AD48+[3]大r!EQ48</f>
        <v>892.68933071698848</v>
      </c>
      <c r="N50" s="40">
        <f>[2]超r!AD48+[3]超r!EQ48</f>
        <v>893.35200730083272</v>
      </c>
    </row>
    <row r="51" spans="9:14" x14ac:dyDescent="0.15">
      <c r="I51" s="5">
        <v>45</v>
      </c>
      <c r="J51" s="40">
        <f>[2]非r!AD49+[3]非r!EQ49</f>
        <v>473.04972332656507</v>
      </c>
      <c r="K51" s="40">
        <f>[2]小r!AD49+[3]小r!EQ49</f>
        <v>915.34091854413293</v>
      </c>
      <c r="L51" s="40">
        <f>[2]中r!AD49+[3]中r!EQ49</f>
        <v>901.61850757795128</v>
      </c>
      <c r="M51" s="40">
        <f>[2]大r!AD49+[3]大r!EQ49</f>
        <v>908.19809443701263</v>
      </c>
      <c r="N51" s="40">
        <f>[2]超r!AD49+[3]超r!EQ49</f>
        <v>911.29624051314408</v>
      </c>
    </row>
    <row r="52" spans="9:14" x14ac:dyDescent="0.15">
      <c r="I52" s="5">
        <v>46</v>
      </c>
      <c r="J52" s="40">
        <f>[2]非r!AD50+[3]非r!EQ50</f>
        <v>481.15488354722117</v>
      </c>
      <c r="K52" s="40">
        <f>[2]小r!AD50+[3]小r!EQ50</f>
        <v>930.50351615399927</v>
      </c>
      <c r="L52" s="40">
        <f>[2]中r!AD50+[3]中r!EQ50</f>
        <v>920.93768154730367</v>
      </c>
      <c r="M52" s="40">
        <f>[2]大r!AD50+[3]大r!EQ50</f>
        <v>924.03413115221633</v>
      </c>
      <c r="N52" s="40">
        <f>[2]超r!AD50+[3]超r!EQ50</f>
        <v>929.91438528862363</v>
      </c>
    </row>
    <row r="53" spans="9:14" x14ac:dyDescent="0.15">
      <c r="I53" s="5">
        <v>47</v>
      </c>
      <c r="J53" s="40">
        <f>[2]非r!AD51+[3]非r!EQ51</f>
        <v>489.64858894466511</v>
      </c>
      <c r="K53" s="40">
        <f>[2]小r!AD51+[3]小r!EQ51</f>
        <v>945.95596027020906</v>
      </c>
      <c r="L53" s="40">
        <f>[2]中r!AD51+[3]中r!EQ51</f>
        <v>940.86157191448751</v>
      </c>
      <c r="M53" s="40">
        <f>[2]大r!AD51+[3]大r!EQ51</f>
        <v>940.22216886640945</v>
      </c>
      <c r="N53" s="40">
        <f>[2]超r!AD51+[3]超r!EQ51</f>
        <v>949.13002062467046</v>
      </c>
    </row>
    <row r="54" spans="9:14" x14ac:dyDescent="0.15">
      <c r="I54" s="5">
        <v>48</v>
      </c>
      <c r="J54" s="40">
        <f>[2]非r!AD52+[3]非r!EQ52</f>
        <v>498.55872675158662</v>
      </c>
      <c r="K54" s="40">
        <f>[2]小r!AD52+[3]小r!EQ52</f>
        <v>961.71942896929522</v>
      </c>
      <c r="L54" s="40">
        <f>[2]中r!AD52+[3]中r!EQ52</f>
        <v>955.92266652305386</v>
      </c>
      <c r="M54" s="40">
        <f>[2]大r!AD52+[3]大r!EQ52</f>
        <v>956.78879928841093</v>
      </c>
      <c r="N54" s="40">
        <f>[2]超r!AD52+[3]超r!EQ52</f>
        <v>966.33670045708254</v>
      </c>
    </row>
    <row r="55" spans="9:14" x14ac:dyDescent="0.15">
      <c r="I55" s="5">
        <v>49</v>
      </c>
      <c r="J55" s="40">
        <f>[2]非r!AD53+[3]非r!EQ53</f>
        <v>507.91518576392616</v>
      </c>
      <c r="K55" s="40">
        <f>[2]小r!AD53+[3]小r!EQ53</f>
        <v>977.8166472515893</v>
      </c>
      <c r="L55" s="40">
        <f>[2]中r!AD53+[3]中r!EQ53</f>
        <v>971.24496790418914</v>
      </c>
      <c r="M55" s="40">
        <f>[2]大r!AD53+[3]大r!EQ53</f>
        <v>973.76261797659311</v>
      </c>
      <c r="N55" s="40">
        <f>[2]超r!AD53+[3]超r!EQ53</f>
        <v>983.37470515100142</v>
      </c>
    </row>
    <row r="56" spans="9:14" x14ac:dyDescent="0.15">
      <c r="I56" s="5">
        <v>50</v>
      </c>
      <c r="J56" s="40">
        <f>[2]非r!AD54+[3]非r!EQ54</f>
        <v>516.08333333333337</v>
      </c>
      <c r="K56" s="40">
        <f>[2]小r!AD54+[3]小r!EQ54</f>
        <v>994.27199999999993</v>
      </c>
      <c r="L56" s="40">
        <f>[2]中r!AD54+[3]中r!EQ54</f>
        <v>986.87200000000018</v>
      </c>
      <c r="M56" s="40">
        <f>[2]大r!AD54+[3]大r!EQ54</f>
        <v>991.17437500000005</v>
      </c>
      <c r="N56" s="40">
        <f>[2]超r!AD54+[3]超r!EQ54</f>
        <v>1000.8813333333333</v>
      </c>
    </row>
    <row r="57" spans="9:14" x14ac:dyDescent="0.15">
      <c r="I57" s="5">
        <v>51</v>
      </c>
      <c r="J57" s="40">
        <f>[2]非r!AD55+[3]非r!EQ55</f>
        <v>524.19458466860226</v>
      </c>
      <c r="K57" s="40">
        <f>[2]小r!AD55+[3]小r!EQ55</f>
        <v>1001.3866531848048</v>
      </c>
      <c r="L57" s="40">
        <f>[2]中r!AD55+[3]中r!EQ55</f>
        <v>993.10124961514168</v>
      </c>
      <c r="M57" s="40">
        <f>[2]大r!AD55+[3]大r!EQ55</f>
        <v>999.33213690371258</v>
      </c>
      <c r="N57" s="40">
        <f>[2]超r!AD55+[3]超r!EQ55</f>
        <v>1009.1686650007468</v>
      </c>
    </row>
    <row r="58" spans="9:14" x14ac:dyDescent="0.15">
      <c r="I58" s="5">
        <v>52</v>
      </c>
      <c r="J58" s="40">
        <f>[2]非r!AD56+[3]非r!EQ56</f>
        <v>532.58057893317527</v>
      </c>
      <c r="K58" s="40">
        <f>[2]小r!AD56+[3]小r!EQ56</f>
        <v>1008.9136839162506</v>
      </c>
      <c r="L58" s="40">
        <f>[2]中r!AD56+[3]中r!EQ56</f>
        <v>999.68186166700889</v>
      </c>
      <c r="M58" s="40">
        <f>[2]大r!AD56+[3]大r!EQ56</f>
        <v>1007.5971156456339</v>
      </c>
      <c r="N58" s="40">
        <f>[2]超r!AD56+[3]超r!EQ56</f>
        <v>1017.9015654157454</v>
      </c>
    </row>
    <row r="59" spans="9:14" x14ac:dyDescent="0.15">
      <c r="I59" s="5">
        <v>53</v>
      </c>
      <c r="J59" s="40">
        <f>[2]非r!AD57+[3]非r!EQ57</f>
        <v>541.26103537839549</v>
      </c>
      <c r="K59" s="40">
        <f>[2]小r!AD57+[3]小r!EQ57</f>
        <v>1015.5684555503651</v>
      </c>
      <c r="L59" s="40">
        <f>[2]中r!AD57+[3]中r!EQ57</f>
        <v>1006.639761363524</v>
      </c>
      <c r="M59" s="40">
        <f>[2]大r!AD57+[3]大r!EQ57</f>
        <v>1016.2493797901001</v>
      </c>
      <c r="N59" s="40">
        <f>[2]超r!AD57+[3]超r!EQ57</f>
        <v>1027.2085074019333</v>
      </c>
    </row>
    <row r="60" spans="9:14" x14ac:dyDescent="0.15">
      <c r="I60" s="5">
        <v>54</v>
      </c>
      <c r="J60" s="40">
        <f>[2]非r!AD58+[3]非r!EQ58</f>
        <v>550.25708857455436</v>
      </c>
      <c r="K60" s="40">
        <f>[2]小r!AD58+[3]小r!EQ58</f>
        <v>1020.9153275682399</v>
      </c>
      <c r="L60" s="40">
        <f>[2]中r!AD58+[3]中r!EQ58</f>
        <v>1014.0027853775185</v>
      </c>
      <c r="M60" s="40">
        <f>[2]大r!AD58+[3]大r!EQ58</f>
        <v>1025.4453691708013</v>
      </c>
      <c r="N60" s="40">
        <f>[2]超r!AD58+[3]超r!EQ58</f>
        <v>1037.134403328306</v>
      </c>
    </row>
    <row r="61" spans="9:14" x14ac:dyDescent="0.15">
      <c r="I61" s="5">
        <v>55</v>
      </c>
      <c r="J61" s="40">
        <f>[2]非r!AD59+[3]非r!EQ59</f>
        <v>559.5913899932317</v>
      </c>
      <c r="K61" s="40">
        <f>[2]小r!AD59+[3]小r!EQ59</f>
        <v>1026.5452678378579</v>
      </c>
      <c r="L61" s="40">
        <f>[2]中r!AD59+[3]中r!EQ59</f>
        <v>1021.8008226797492</v>
      </c>
      <c r="M61" s="40">
        <f>[2]大r!AD59+[3]大r!EQ59</f>
        <v>1035.2261099070952</v>
      </c>
      <c r="N61" s="40">
        <f>[2]超r!AD59+[3]超r!EQ59</f>
        <v>1047.7276554613977</v>
      </c>
    </row>
    <row r="62" spans="9:14" x14ac:dyDescent="0.15">
      <c r="I62" s="5">
        <v>56</v>
      </c>
      <c r="J62" s="40">
        <f>[2]非r!AD60+[3]非r!EQ60</f>
        <v>569.2882168805545</v>
      </c>
      <c r="K62" s="40">
        <f>[2]小r!AD60+[3]小r!EQ60</f>
        <v>1032.4789556732492</v>
      </c>
      <c r="L62" s="40">
        <f>[2]中r!AD60+[3]中r!EQ60</f>
        <v>1030.0659657412866</v>
      </c>
      <c r="M62" s="40">
        <f>[2]大r!AD60+[3]大r!EQ60</f>
        <v>1045.6357163291673</v>
      </c>
      <c r="N62" s="40">
        <f>[2]超r!AD60+[3]超r!EQ60</f>
        <v>1059.0404255664207</v>
      </c>
    </row>
    <row r="63" spans="9:14" x14ac:dyDescent="0.15">
      <c r="I63" s="5">
        <v>57</v>
      </c>
      <c r="J63" s="40">
        <f>[2]非r!AD61+[3]非r!EQ61</f>
        <v>579.37358894466513</v>
      </c>
      <c r="K63" s="40">
        <f>[2]小r!AD61+[3]小r!EQ61</f>
        <v>1038.7385806341235</v>
      </c>
      <c r="L63" s="40">
        <f>[2]中r!AD61+[3]中r!EQ61</f>
        <v>1037.3565133617917</v>
      </c>
      <c r="M63" s="40">
        <f>[2]大r!AD61+[3]大r!EQ61</f>
        <v>1056.7216229380224</v>
      </c>
      <c r="N63" s="40">
        <f>[2]超r!AD61+[3]超r!EQ61</f>
        <v>1070.5426495308286</v>
      </c>
    </row>
    <row r="64" spans="9:14" x14ac:dyDescent="0.15">
      <c r="I64" s="5">
        <v>58</v>
      </c>
      <c r="J64" s="40">
        <f>[2]非r!AD62+[3]非r!EQ62</f>
        <v>589.87539341825322</v>
      </c>
      <c r="K64" s="40">
        <f>[2]小r!AD62+[3]小r!EQ62</f>
        <v>1045.3479527889549</v>
      </c>
      <c r="L64" s="40">
        <f>[2]中r!AD62+[3]中r!EQ62</f>
        <v>1043.7776336716797</v>
      </c>
      <c r="M64" s="40">
        <f>[2]大r!AD62+[3]大r!EQ62</f>
        <v>1068.4713640800951</v>
      </c>
      <c r="N64" s="40">
        <f>[2]超r!AD62+[3]超r!EQ62</f>
        <v>1079.7462667350112</v>
      </c>
    </row>
    <row r="65" spans="9:14" x14ac:dyDescent="0.15">
      <c r="I65" s="5">
        <v>59</v>
      </c>
      <c r="J65" s="40">
        <f>[2]非r!AD63+[3]非r!EQ63</f>
        <v>600.82351909725946</v>
      </c>
      <c r="K65" s="40">
        <f>[2]小r!AD63+[3]小r!EQ63</f>
        <v>1052.332621026072</v>
      </c>
      <c r="L65" s="40">
        <f>[2]中r!AD63+[3]中r!EQ63</f>
        <v>1050.5640393351414</v>
      </c>
      <c r="M65" s="40">
        <f>[2]大r!AD63+[3]大r!EQ63</f>
        <v>1080.9939736157676</v>
      </c>
      <c r="N65" s="40">
        <f>[2]超r!AD63+[3]超r!EQ63</f>
        <v>1089.558448241105</v>
      </c>
    </row>
    <row r="66" spans="9:14" x14ac:dyDescent="0.15">
      <c r="I66" s="5">
        <v>60</v>
      </c>
      <c r="J66" s="40">
        <f>[2]非r!AD64+[3]非r!EQ64</f>
        <v>609.75</v>
      </c>
      <c r="K66" s="40">
        <f>[2]小r!AD64+[3]小r!EQ64</f>
        <v>1059.72</v>
      </c>
      <c r="L66" s="40">
        <f>[2]中r!AD64+[3]中r!EQ64</f>
        <v>1057.742673333335</v>
      </c>
      <c r="M66" s="40">
        <f>[2]大r!AD64+[3]大r!EQ64</f>
        <v>1094.3474200000001</v>
      </c>
      <c r="N66" s="40">
        <f>[2]超r!AD64+[3]超r!EQ64</f>
        <v>1100.02667</v>
      </c>
    </row>
    <row r="67" spans="9:14" x14ac:dyDescent="0.15">
      <c r="I67" s="5">
        <v>61</v>
      </c>
      <c r="J67" s="40">
        <f>[2]非r!AD65+[3]非r!EQ65</f>
        <v>618.55291800193561</v>
      </c>
      <c r="K67" s="40">
        <f>[2]小r!AD65+[3]小r!EQ65</f>
        <v>1081.739506343155</v>
      </c>
      <c r="L67" s="40">
        <f>[2]中r!AD65+[3]中r!EQ65</f>
        <v>1079.5424644876157</v>
      </c>
      <c r="M67" s="40">
        <f>[2]大r!AD65+[3]大r!EQ65</f>
        <v>1120.1968052636375</v>
      </c>
      <c r="N67" s="40">
        <f>[2]超r!AD65+[3]超r!EQ65</f>
        <v>1125.4020880129956</v>
      </c>
    </row>
    <row r="68" spans="9:14" x14ac:dyDescent="0.15">
      <c r="I68" s="5">
        <v>62</v>
      </c>
      <c r="J68" s="40">
        <f>[2]非r!AD66+[3]非r!EQ66</f>
        <v>627.63057893317523</v>
      </c>
      <c r="K68" s="40">
        <f>[2]小r!AD66+[3]小r!EQ66</f>
        <v>1104.222704818942</v>
      </c>
      <c r="L68" s="40">
        <f>[2]中r!AD66+[3]中r!EQ66</f>
        <v>1102.0998495847834</v>
      </c>
      <c r="M68" s="40">
        <f>[2]大r!AD66+[3]大r!EQ66</f>
        <v>1143.5268384738092</v>
      </c>
      <c r="N68" s="40">
        <f>[2]超r!AD66+[3]超r!EQ66</f>
        <v>1151.5398220226871</v>
      </c>
    </row>
    <row r="69" spans="9:14" x14ac:dyDescent="0.15">
      <c r="I69" s="5">
        <v>63</v>
      </c>
      <c r="J69" s="40">
        <f>[2]非r!AD67+[3]非r!EQ67</f>
        <v>637.00270204506216</v>
      </c>
      <c r="K69" s="40">
        <f>[2]小r!AD67+[3]小r!EQ67</f>
        <v>1124.2392325708158</v>
      </c>
      <c r="L69" s="40">
        <f>[2]中r!AD67+[3]中r!EQ67</f>
        <v>1124.8596471029255</v>
      </c>
      <c r="M69" s="40">
        <f>[2]大r!AD67+[3]大r!EQ67</f>
        <v>1167.4322392811096</v>
      </c>
      <c r="N69" s="40">
        <f>[2]超r!AD67+[3]超r!EQ67</f>
        <v>1178.499260969284</v>
      </c>
    </row>
    <row r="70" spans="9:14" x14ac:dyDescent="0.15">
      <c r="I70" s="5">
        <v>64</v>
      </c>
      <c r="J70" s="40">
        <f>[2]非r!AD68+[3]非r!EQ68</f>
        <v>646.69042190788764</v>
      </c>
      <c r="K70" s="40">
        <f>[2]小r!AD68+[3]小r!EQ68</f>
        <v>1143.8340651206522</v>
      </c>
      <c r="L70" s="40">
        <f>[2]中r!AD68+[3]中r!EQ68</f>
        <v>1148.1424153845524</v>
      </c>
      <c r="M70" s="40">
        <f>[2]大r!AD68+[3]大r!EQ68</f>
        <v>1191.9561405833065</v>
      </c>
      <c r="N70" s="40">
        <f>[2]超r!AD68+[3]超r!EQ68</f>
        <v>1206.3443918753094</v>
      </c>
    </row>
    <row r="71" spans="9:14" x14ac:dyDescent="0.15">
      <c r="I71" s="5">
        <v>65</v>
      </c>
      <c r="J71" s="40">
        <f>[2]非r!AD69+[3]非r!EQ69</f>
        <v>656.7163899932317</v>
      </c>
      <c r="K71" s="40">
        <f>[2]小r!AD69+[3]小r!EQ69</f>
        <v>1163.7153484044568</v>
      </c>
      <c r="L71" s="40">
        <f>[2]中r!AD69+[3]中r!EQ69</f>
        <v>1171.9867154207757</v>
      </c>
      <c r="M71" s="40">
        <f>[2]大r!AD69+[3]大r!EQ69</f>
        <v>1217.1449029071539</v>
      </c>
      <c r="N71" s="40">
        <f>[2]超r!AD69+[3]超r!EQ69</f>
        <v>1235.1441539482123</v>
      </c>
    </row>
    <row r="72" spans="9:14" x14ac:dyDescent="0.15">
      <c r="I72" s="5">
        <v>66</v>
      </c>
      <c r="J72" s="40">
        <f>[2]非r!AD70+[3]非r!EQ70</f>
        <v>662.09999999999991</v>
      </c>
      <c r="K72" s="40">
        <f>[2]小r!AD70+[3]小r!EQ70</f>
        <v>1183.9040045087213</v>
      </c>
      <c r="L72" s="40">
        <f>[2]中r!AD70+[3]中r!EQ70</f>
        <v>1196.4339494671676</v>
      </c>
      <c r="M72" s="40">
        <f>[2]大r!AD70+[3]大r!EQ70</f>
        <v>1243.0483555285086</v>
      </c>
      <c r="N72" s="40">
        <f>[2]超r!AD70+[3]超r!EQ70</f>
        <v>1263.1485142306744</v>
      </c>
    </row>
    <row r="73" spans="9:14" x14ac:dyDescent="0.15">
      <c r="I73" s="5">
        <v>67</v>
      </c>
      <c r="J73" s="40">
        <f>[2]非r!AD71+[3]非r!EQ71</f>
        <v>667.07500000000005</v>
      </c>
      <c r="K73" s="40">
        <f>[2]小r!AD71+[3]小r!EQ71</f>
        <v>1204.4224831902368</v>
      </c>
      <c r="L73" s="40">
        <f>[2]中r!AD71+[3]中r!EQ71</f>
        <v>1222.2220618122201</v>
      </c>
      <c r="M73" s="40">
        <f>[2]大r!AD71+[3]大r!EQ71</f>
        <v>1269.720055577593</v>
      </c>
      <c r="N73" s="40">
        <f>[2]超r!AD71+[3]超r!EQ71</f>
        <v>1283.6687796960355</v>
      </c>
    </row>
    <row r="74" spans="9:14" x14ac:dyDescent="0.15">
      <c r="I74" s="5">
        <v>68</v>
      </c>
      <c r="J74" s="40">
        <f>[2]非r!AD72+[3]非r!EQ72</f>
        <v>672.05</v>
      </c>
      <c r="K74" s="40">
        <f>[2]小r!AD72+[3]小r!EQ72</f>
        <v>1224.6500000000001</v>
      </c>
      <c r="L74" s="40">
        <f>[2]中r!AD72+[3]中r!EQ72</f>
        <v>1248.7590599202324</v>
      </c>
      <c r="M74" s="40">
        <f>[2]大r!AD72+[3]大r!EQ72</f>
        <v>1297.2175664690026</v>
      </c>
      <c r="N74" s="40">
        <f>[2]超r!AD72+[3]超r!EQ72</f>
        <v>1304.5021909005814</v>
      </c>
    </row>
    <row r="75" spans="9:14" x14ac:dyDescent="0.15">
      <c r="I75" s="5">
        <v>69</v>
      </c>
      <c r="J75" s="40">
        <f>[2]非r!AD73+[3]非r!EQ73</f>
        <v>677.02500000000009</v>
      </c>
      <c r="K75" s="40">
        <f>[2]小r!AD73+[3]小r!EQ73</f>
        <v>1240.325</v>
      </c>
      <c r="L75" s="40">
        <f>[2]中r!AD73+[3]中r!EQ73</f>
        <v>1276.0975565517256</v>
      </c>
      <c r="M75" s="40">
        <f>[2]大r!AD73+[3]大r!EQ73</f>
        <v>1325.6027570957069</v>
      </c>
      <c r="N75" s="40">
        <f>[2]超r!AD73+[3]超r!EQ73</f>
        <v>1325.7348894258621</v>
      </c>
    </row>
    <row r="76" spans="9:14" x14ac:dyDescent="0.15">
      <c r="I76" s="5">
        <v>70</v>
      </c>
      <c r="J76" s="40">
        <f>[2]非r!AD74+[3]非r!EQ74</f>
        <v>682</v>
      </c>
      <c r="K76" s="40">
        <f>[2]小r!AD74+[3]小r!EQ74</f>
        <v>1256</v>
      </c>
      <c r="L76" s="40">
        <f>[2]中r!AD74+[3]中r!EQ74</f>
        <v>1304.2966355555557</v>
      </c>
      <c r="M76" s="40">
        <f>[2]大r!AD74+[3]大r!EQ74</f>
        <v>1354.9421233333333</v>
      </c>
      <c r="N76" s="40">
        <f>[2]超r!AD74+[3]超r!EQ74</f>
        <v>1347.3976</v>
      </c>
    </row>
    <row r="77" spans="9:14" x14ac:dyDescent="0.15">
      <c r="I77" s="5">
        <v>71</v>
      </c>
      <c r="J77" s="40">
        <f>[2]非r!AD75+[3]非r!EQ75</f>
        <v>685</v>
      </c>
      <c r="K77" s="40">
        <f>[2]小r!AD75+[3]小r!EQ75</f>
        <v>1265</v>
      </c>
      <c r="L77" s="40">
        <f>[2]中r!AD75+[3]中r!EQ75</f>
        <v>1326.7447332219253</v>
      </c>
      <c r="M77" s="40">
        <f>[2]大r!AD75+[3]大r!EQ75</f>
        <v>1368.5254021183609</v>
      </c>
      <c r="N77" s="40">
        <f>[2]超r!AD75+[3]超r!EQ75</f>
        <v>1362.8484008907108</v>
      </c>
    </row>
    <row r="78" spans="9:14" x14ac:dyDescent="0.15">
      <c r="I78" s="5">
        <v>72</v>
      </c>
      <c r="J78" s="40">
        <f>[2]非r!AD76+[3]非r!EQ76</f>
        <v>688</v>
      </c>
      <c r="K78" s="40">
        <f>[2]小r!AD76+[3]小r!EQ76</f>
        <v>1274</v>
      </c>
      <c r="L78" s="40">
        <f>[2]中r!AD76+[3]中r!EQ76</f>
        <v>1345</v>
      </c>
      <c r="M78" s="40">
        <f>[2]大r!AD76+[3]大r!EQ76</f>
        <v>1382.4096700006517</v>
      </c>
      <c r="N78" s="40">
        <f>[2]超r!AD76+[3]超r!EQ76</f>
        <v>1378.797903472391</v>
      </c>
    </row>
    <row r="79" spans="9:14" x14ac:dyDescent="0.15">
      <c r="I79" s="5">
        <v>73</v>
      </c>
      <c r="J79" s="40">
        <f>[2]非r!AD77+[3]非r!EQ77</f>
        <v>691</v>
      </c>
      <c r="K79" s="40">
        <f>[2]小r!AD77+[3]小r!EQ77</f>
        <v>1283</v>
      </c>
      <c r="L79" s="40">
        <f>[2]中r!AD77+[3]中r!EQ77</f>
        <v>1354</v>
      </c>
      <c r="M79" s="40">
        <f>[2]大r!AD77+[3]大r!EQ77</f>
        <v>1396.6604360042056</v>
      </c>
      <c r="N79" s="40">
        <f>[2]超r!AD77+[3]超r!EQ77</f>
        <v>1395.2844454454153</v>
      </c>
    </row>
    <row r="80" spans="9:14" x14ac:dyDescent="0.15">
      <c r="I80" s="5">
        <v>74</v>
      </c>
      <c r="J80" s="40">
        <f>[2]非r!AD78+[3]非r!EQ78</f>
        <v>694</v>
      </c>
      <c r="K80" s="40">
        <f>[2]小r!AD78+[3]小r!EQ78</f>
        <v>1292</v>
      </c>
      <c r="L80" s="40">
        <f>[2]中r!AD78+[3]中r!EQ78</f>
        <v>1363</v>
      </c>
      <c r="M80" s="40">
        <f>[2]大r!AD78+[3]大r!EQ78</f>
        <v>1411.3051411165025</v>
      </c>
      <c r="N80" s="40">
        <f>[2]超r!AD78+[3]超r!EQ78</f>
        <v>1412.3492987423467</v>
      </c>
    </row>
    <row r="81" spans="9:14" x14ac:dyDescent="0.15">
      <c r="I81" s="5">
        <v>75</v>
      </c>
      <c r="J81" s="40">
        <f>[2]非r!AD79+[3]非r!EQ79</f>
        <v>697</v>
      </c>
      <c r="K81" s="40">
        <f>[2]小r!AD79+[3]小r!EQ79</f>
        <v>1301</v>
      </c>
      <c r="L81" s="40">
        <f>[2]中r!AD79+[3]中r!EQ79</f>
        <v>1372</v>
      </c>
      <c r="M81" s="40">
        <f>[2]大r!AD79+[3]大r!EQ79</f>
        <v>1426.3192716042111</v>
      </c>
      <c r="N81" s="40">
        <f>[2]超r!AD79+[3]超r!EQ79</f>
        <v>1430.0184466169844</v>
      </c>
    </row>
    <row r="82" spans="9:14" x14ac:dyDescent="0.15">
      <c r="I82" s="5">
        <v>76</v>
      </c>
      <c r="J82" s="40">
        <f>[2]非r!AD80+[3]非r!EQ80</f>
        <v>700</v>
      </c>
      <c r="K82" s="40">
        <f>[2]小r!AD80+[3]小r!EQ80</f>
        <v>1310</v>
      </c>
      <c r="L82" s="40">
        <f>[2]中r!AD80+[3]中r!EQ80</f>
        <v>1381</v>
      </c>
      <c r="M82" s="40">
        <f>[2]大r!AD80+[3]大r!EQ80</f>
        <v>1439</v>
      </c>
      <c r="N82" s="40">
        <f>[2]超r!AD80+[3]超r!EQ80</f>
        <v>1443.6975287160685</v>
      </c>
    </row>
    <row r="83" spans="9:14" x14ac:dyDescent="0.15">
      <c r="I83" s="5">
        <v>77</v>
      </c>
      <c r="J83" s="40">
        <f>[2]非r!AD81+[3]非r!EQ81</f>
        <v>703</v>
      </c>
      <c r="K83" s="40">
        <f>[2]小r!AD81+[3]小r!EQ81</f>
        <v>1319</v>
      </c>
      <c r="L83" s="40">
        <f>[2]中r!AD81+[3]中r!EQ81</f>
        <v>1390</v>
      </c>
      <c r="M83" s="40">
        <f>[2]大r!AD81+[3]大r!EQ81</f>
        <v>1448</v>
      </c>
      <c r="N83" s="40">
        <f>[2]超r!AD81+[3]超r!EQ81</f>
        <v>1457.7376387384452</v>
      </c>
    </row>
    <row r="84" spans="9:14" x14ac:dyDescent="0.15">
      <c r="I84" s="5">
        <v>78</v>
      </c>
      <c r="J84" s="40">
        <f>[2]非r!AD82+[3]非r!EQ82</f>
        <v>706</v>
      </c>
      <c r="K84" s="40">
        <f>[2]小r!AD82+[3]小r!EQ82</f>
        <v>1328</v>
      </c>
      <c r="L84" s="40">
        <f>[2]中r!AD82+[3]中r!EQ82</f>
        <v>1399</v>
      </c>
      <c r="M84" s="40">
        <f>[2]大r!AD82+[3]大r!EQ82</f>
        <v>1457</v>
      </c>
      <c r="N84" s="40">
        <f>[2]超r!AD82+[3]超r!EQ82</f>
        <v>1472.1664878962501</v>
      </c>
    </row>
    <row r="85" spans="9:14" x14ac:dyDescent="0.15">
      <c r="I85" s="5">
        <v>79</v>
      </c>
      <c r="J85" s="40">
        <f>[2]非r!AD83+[3]非r!EQ83</f>
        <v>709</v>
      </c>
      <c r="K85" s="40">
        <f>[2]小r!AD83+[3]小r!EQ83</f>
        <v>1337</v>
      </c>
      <c r="L85" s="40">
        <f>[2]中r!AD83+[3]中r!EQ83</f>
        <v>1408</v>
      </c>
      <c r="M85" s="40">
        <f>[2]大r!AD83+[3]大r!EQ83</f>
        <v>1466</v>
      </c>
      <c r="N85" s="40">
        <f>[2]超r!AD83+[3]超r!EQ83</f>
        <v>1487.0139054508636</v>
      </c>
    </row>
    <row r="86" spans="9:14" x14ac:dyDescent="0.15">
      <c r="I86" s="5">
        <v>80</v>
      </c>
      <c r="J86" s="40">
        <f>[2]非r!AD84+[3]非r!EQ84</f>
        <v>712</v>
      </c>
      <c r="K86" s="40">
        <f>[2]小r!AD84+[3]小r!EQ84</f>
        <v>1346</v>
      </c>
      <c r="L86" s="40">
        <f>[2]中r!AD84+[3]中r!EQ84</f>
        <v>1417</v>
      </c>
      <c r="M86" s="40">
        <f>[2]大r!AD84+[3]大r!EQ84</f>
        <v>1475</v>
      </c>
      <c r="N86" s="40">
        <f>[2]超r!AD84+[3]超r!EQ84</f>
        <v>1502.3119999999999</v>
      </c>
    </row>
    <row r="87" spans="9:14" x14ac:dyDescent="0.15">
      <c r="I87" s="5">
        <v>81</v>
      </c>
      <c r="J87" s="40">
        <f>[2]非r!AD85+[3]非r!EQ85</f>
        <v>715</v>
      </c>
      <c r="K87" s="40">
        <f>[2]小r!AD85+[3]小r!EQ85</f>
        <v>1355</v>
      </c>
      <c r="L87" s="40">
        <f>[2]中r!AD85+[3]中r!EQ85</f>
        <v>1426</v>
      </c>
      <c r="M87" s="40">
        <f>[2]大r!AD85+[3]大r!EQ85</f>
        <v>1484</v>
      </c>
      <c r="N87" s="40">
        <f>[2]超r!AD85+[3]超r!EQ85</f>
        <v>1514</v>
      </c>
    </row>
    <row r="88" spans="9:14" x14ac:dyDescent="0.15">
      <c r="I88" s="5">
        <v>82</v>
      </c>
      <c r="J88" s="40">
        <f>[2]非r!AD86+[3]非r!EQ86</f>
        <v>718</v>
      </c>
      <c r="K88" s="40">
        <f>[2]小r!AD86+[3]小r!EQ86</f>
        <v>1364</v>
      </c>
      <c r="L88" s="40">
        <f>[2]中r!AD86+[3]中r!EQ86</f>
        <v>1435</v>
      </c>
      <c r="M88" s="40">
        <f>[2]大r!AD86+[3]大r!EQ86</f>
        <v>1493</v>
      </c>
      <c r="N88" s="40">
        <f>[2]超r!AD86+[3]超r!EQ86</f>
        <v>1523</v>
      </c>
    </row>
    <row r="89" spans="9:14" x14ac:dyDescent="0.15">
      <c r="I89" s="5">
        <v>83</v>
      </c>
      <c r="J89" s="40">
        <f>[2]非r!AD87+[3]非r!EQ87</f>
        <v>721</v>
      </c>
      <c r="K89" s="40">
        <f>[2]小r!AD87+[3]小r!EQ87</f>
        <v>1373</v>
      </c>
      <c r="L89" s="40">
        <f>[2]中r!AD87+[3]中r!EQ87</f>
        <v>1444</v>
      </c>
      <c r="M89" s="40">
        <f>[2]大r!AD87+[3]大r!EQ87</f>
        <v>1502</v>
      </c>
      <c r="N89" s="40">
        <f>[2]超r!AD87+[3]超r!EQ87</f>
        <v>1532</v>
      </c>
    </row>
    <row r="90" spans="9:14" x14ac:dyDescent="0.15">
      <c r="I90" s="5">
        <v>84</v>
      </c>
      <c r="J90" s="40">
        <f>[2]非r!AD88+[3]非r!EQ88</f>
        <v>724</v>
      </c>
      <c r="K90" s="40">
        <f>[2]小r!AD88+[3]小r!EQ88</f>
        <v>1382</v>
      </c>
      <c r="L90" s="40">
        <f>[2]中r!AD88+[3]中r!EQ88</f>
        <v>1453</v>
      </c>
      <c r="M90" s="40">
        <f>[2]大r!AD88+[3]大r!EQ88</f>
        <v>1511</v>
      </c>
      <c r="N90" s="40">
        <f>[2]超r!AD88+[3]超r!EQ88</f>
        <v>1541</v>
      </c>
    </row>
    <row r="91" spans="9:14" x14ac:dyDescent="0.15">
      <c r="I91" s="5">
        <v>85</v>
      </c>
      <c r="J91" s="40">
        <f>[2]非r!AD89+[3]非r!EQ89</f>
        <v>727</v>
      </c>
      <c r="K91" s="40">
        <f>[2]小r!AD89+[3]小r!EQ89</f>
        <v>1391</v>
      </c>
      <c r="L91" s="40">
        <f>[2]中r!AD89+[3]中r!EQ89</f>
        <v>1462</v>
      </c>
      <c r="M91" s="40">
        <f>[2]大r!AD89+[3]大r!EQ89</f>
        <v>1520</v>
      </c>
      <c r="N91" s="40">
        <f>[2]超r!AD89+[3]超r!EQ89</f>
        <v>1550</v>
      </c>
    </row>
    <row r="92" spans="9:14" x14ac:dyDescent="0.15">
      <c r="I92" s="5">
        <v>86</v>
      </c>
      <c r="J92" s="40">
        <f>[2]非r!AD90+[3]非r!EQ90</f>
        <v>730</v>
      </c>
      <c r="K92" s="40">
        <f>[2]小r!AD90+[3]小r!EQ90</f>
        <v>1400</v>
      </c>
      <c r="L92" s="40">
        <f>[2]中r!AD90+[3]中r!EQ90</f>
        <v>1471</v>
      </c>
      <c r="M92" s="40">
        <f>[2]大r!AD90+[3]大r!EQ90</f>
        <v>1529</v>
      </c>
      <c r="N92" s="40">
        <f>[2]超r!AD90+[3]超r!EQ90</f>
        <v>1559</v>
      </c>
    </row>
    <row r="93" spans="9:14" x14ac:dyDescent="0.15">
      <c r="I93" s="5">
        <v>87</v>
      </c>
      <c r="J93" s="40">
        <f>[2]非r!AD91+[3]非r!EQ91</f>
        <v>733</v>
      </c>
      <c r="K93" s="40">
        <f>[2]小r!AD91+[3]小r!EQ91</f>
        <v>1409</v>
      </c>
      <c r="L93" s="40">
        <f>[2]中r!AD91+[3]中r!EQ91</f>
        <v>1480</v>
      </c>
      <c r="M93" s="40">
        <f>[2]大r!AD91+[3]大r!EQ91</f>
        <v>1538</v>
      </c>
      <c r="N93" s="40">
        <f>[2]超r!AD91+[3]超r!EQ91</f>
        <v>1568</v>
      </c>
    </row>
    <row r="94" spans="9:14" x14ac:dyDescent="0.15">
      <c r="I94" s="5">
        <v>88</v>
      </c>
      <c r="J94" s="40">
        <f>[2]非r!AD92+[3]非r!EQ92</f>
        <v>736</v>
      </c>
      <c r="K94" s="40">
        <f>[2]小r!AD92+[3]小r!EQ92</f>
        <v>1418</v>
      </c>
      <c r="L94" s="40">
        <f>[2]中r!AD92+[3]中r!EQ92</f>
        <v>1489</v>
      </c>
      <c r="M94" s="40">
        <f>[2]大r!AD92+[3]大r!EQ92</f>
        <v>1547</v>
      </c>
      <c r="N94" s="40">
        <f>[2]超r!AD92+[3]超r!EQ92</f>
        <v>1577</v>
      </c>
    </row>
    <row r="95" spans="9:14" x14ac:dyDescent="0.15">
      <c r="I95" s="5">
        <v>89</v>
      </c>
      <c r="J95" s="40">
        <f>[2]非r!AD93+[3]非r!EQ93</f>
        <v>739</v>
      </c>
      <c r="K95" s="40">
        <f>[2]小r!AD93+[3]小r!EQ93</f>
        <v>1427</v>
      </c>
      <c r="L95" s="40">
        <f>[2]中r!AD93+[3]中r!EQ93</f>
        <v>1498</v>
      </c>
      <c r="M95" s="40">
        <f>[2]大r!AD93+[3]大r!EQ93</f>
        <v>1556</v>
      </c>
      <c r="N95" s="40">
        <f>[2]超r!AD93+[3]超r!EQ93</f>
        <v>1586</v>
      </c>
    </row>
    <row r="96" spans="9:14" x14ac:dyDescent="0.15">
      <c r="I96" s="5">
        <v>90</v>
      </c>
      <c r="J96" s="40">
        <f>[2]非r!AD94+[3]非r!EQ94</f>
        <v>742</v>
      </c>
      <c r="K96" s="40">
        <f>[2]小r!AD94+[3]小r!EQ94</f>
        <v>1436</v>
      </c>
      <c r="L96" s="40">
        <f>[2]中r!AD94+[3]中r!EQ94</f>
        <v>1507</v>
      </c>
      <c r="M96" s="40">
        <f>[2]大r!AD94+[3]大r!EQ94</f>
        <v>1565</v>
      </c>
      <c r="N96" s="40">
        <f>[2]超r!AD94+[3]超r!EQ94</f>
        <v>1595</v>
      </c>
    </row>
    <row r="97" spans="9:14" x14ac:dyDescent="0.15">
      <c r="I97" s="5">
        <v>91</v>
      </c>
      <c r="J97" s="40">
        <f>[2]非r!AD95+[3]非r!EQ95</f>
        <v>745</v>
      </c>
      <c r="K97" s="40">
        <f>[2]小r!AD95+[3]小r!EQ95</f>
        <v>1445</v>
      </c>
      <c r="L97" s="40">
        <f>[2]中r!AD95+[3]中r!EQ95</f>
        <v>1516</v>
      </c>
      <c r="M97" s="40">
        <f>[2]大r!AD95+[3]大r!EQ95</f>
        <v>1574</v>
      </c>
      <c r="N97" s="40">
        <f>[2]超r!AD95+[3]超r!EQ95</f>
        <v>1604</v>
      </c>
    </row>
    <row r="98" spans="9:14" x14ac:dyDescent="0.15">
      <c r="I98" s="5">
        <v>92</v>
      </c>
      <c r="J98" s="40">
        <f>[2]非r!AD96+[3]非r!EQ96</f>
        <v>748</v>
      </c>
      <c r="K98" s="40">
        <f>[2]小r!AD96+[3]小r!EQ96</f>
        <v>1454</v>
      </c>
      <c r="L98" s="40">
        <f>[2]中r!AD96+[3]中r!EQ96</f>
        <v>1525</v>
      </c>
      <c r="M98" s="40">
        <f>[2]大r!AD96+[3]大r!EQ96</f>
        <v>1583</v>
      </c>
      <c r="N98" s="40">
        <f>[2]超r!AD96+[3]超r!EQ96</f>
        <v>1613</v>
      </c>
    </row>
    <row r="99" spans="9:14" x14ac:dyDescent="0.15">
      <c r="I99" s="5">
        <v>93</v>
      </c>
      <c r="J99" s="40">
        <f>[2]非r!AD97+[3]非r!EQ97</f>
        <v>751</v>
      </c>
      <c r="K99" s="40">
        <f>[2]小r!AD97+[3]小r!EQ97</f>
        <v>1463</v>
      </c>
      <c r="L99" s="40">
        <f>[2]中r!AD97+[3]中r!EQ97</f>
        <v>1534</v>
      </c>
      <c r="M99" s="40">
        <f>[2]大r!AD97+[3]大r!EQ97</f>
        <v>1592</v>
      </c>
      <c r="N99" s="40">
        <f>[2]超r!AD97+[3]超r!EQ97</f>
        <v>1622</v>
      </c>
    </row>
    <row r="100" spans="9:14" x14ac:dyDescent="0.15">
      <c r="I100" s="5">
        <v>94</v>
      </c>
      <c r="J100" s="40">
        <f>[2]非r!AD98+[3]非r!EQ98</f>
        <v>754</v>
      </c>
      <c r="K100" s="40">
        <f>[2]小r!AD98+[3]小r!EQ98</f>
        <v>1472</v>
      </c>
      <c r="L100" s="40">
        <f>[2]中r!AD98+[3]中r!EQ98</f>
        <v>1543</v>
      </c>
      <c r="M100" s="40">
        <f>[2]大r!AD98+[3]大r!EQ98</f>
        <v>1601</v>
      </c>
      <c r="N100" s="40">
        <f>[2]超r!AD98+[3]超r!EQ98</f>
        <v>1631</v>
      </c>
    </row>
    <row r="101" spans="9:14" x14ac:dyDescent="0.15">
      <c r="I101" s="5">
        <v>95</v>
      </c>
      <c r="J101" s="40">
        <f>[2]非r!AD99+[3]非r!EQ99</f>
        <v>757</v>
      </c>
      <c r="K101" s="40">
        <f>[2]小r!AD99+[3]小r!EQ99</f>
        <v>1481</v>
      </c>
      <c r="L101" s="40">
        <f>[2]中r!AD99+[3]中r!EQ99</f>
        <v>1552</v>
      </c>
      <c r="M101" s="40">
        <f>[2]大r!AD99+[3]大r!EQ99</f>
        <v>1610</v>
      </c>
      <c r="N101" s="40">
        <f>[2]超r!AD99+[3]超r!EQ99</f>
        <v>1640</v>
      </c>
    </row>
    <row r="102" spans="9:14" x14ac:dyDescent="0.15">
      <c r="I102" s="5">
        <v>96</v>
      </c>
      <c r="J102" s="40">
        <f>[2]非r!AD100+[3]非r!EQ100</f>
        <v>760</v>
      </c>
      <c r="K102" s="40">
        <f>[2]小r!AD100+[3]小r!EQ100</f>
        <v>1490</v>
      </c>
      <c r="L102" s="40">
        <f>[2]中r!AD100+[3]中r!EQ100</f>
        <v>1561</v>
      </c>
      <c r="M102" s="40">
        <f>[2]大r!AD100+[3]大r!EQ100</f>
        <v>1619</v>
      </c>
      <c r="N102" s="40">
        <f>[2]超r!AD100+[3]超r!EQ100</f>
        <v>1649</v>
      </c>
    </row>
    <row r="103" spans="9:14" x14ac:dyDescent="0.15">
      <c r="I103" s="5">
        <v>97</v>
      </c>
      <c r="J103" s="40">
        <f>[2]非r!AD101+[3]非r!EQ101</f>
        <v>763</v>
      </c>
      <c r="K103" s="40">
        <f>[2]小r!AD101+[3]小r!EQ101</f>
        <v>1499</v>
      </c>
      <c r="L103" s="40">
        <f>[2]中r!AD101+[3]中r!EQ101</f>
        <v>1570</v>
      </c>
      <c r="M103" s="40">
        <f>[2]大r!AD101+[3]大r!EQ101</f>
        <v>1628</v>
      </c>
      <c r="N103" s="40">
        <f>[2]超r!AD101+[3]超r!EQ101</f>
        <v>1658</v>
      </c>
    </row>
    <row r="104" spans="9:14" x14ac:dyDescent="0.15">
      <c r="I104" s="5">
        <v>98</v>
      </c>
      <c r="J104" s="40">
        <f>[2]非r!AD102+[3]非r!EQ102</f>
        <v>766</v>
      </c>
      <c r="K104" s="40">
        <f>[2]小r!AD102+[3]小r!EQ102</f>
        <v>1508</v>
      </c>
      <c r="L104" s="40">
        <f>[2]中r!AD102+[3]中r!EQ102</f>
        <v>1579</v>
      </c>
      <c r="M104" s="40">
        <f>[2]大r!AD102+[3]大r!EQ102</f>
        <v>1637</v>
      </c>
      <c r="N104" s="40">
        <f>[2]超r!AD102+[3]超r!EQ102</f>
        <v>1667</v>
      </c>
    </row>
    <row r="105" spans="9:14" x14ac:dyDescent="0.15">
      <c r="I105" s="5">
        <v>99</v>
      </c>
      <c r="J105" s="40">
        <f>[2]非r!AD103+[3]非r!EQ103</f>
        <v>769</v>
      </c>
      <c r="K105" s="40">
        <f>[2]小r!AD103+[3]小r!EQ103</f>
        <v>1517</v>
      </c>
      <c r="L105" s="40">
        <f>[2]中r!AD103+[3]中r!EQ103</f>
        <v>1588</v>
      </c>
      <c r="M105" s="40">
        <f>[2]大r!AD103+[3]大r!EQ103</f>
        <v>1646</v>
      </c>
      <c r="N105" s="40">
        <f>[2]超r!AD103+[3]超r!EQ103</f>
        <v>1676</v>
      </c>
    </row>
    <row r="106" spans="9:14" x14ac:dyDescent="0.15">
      <c r="I106" s="5">
        <v>100</v>
      </c>
      <c r="J106" s="40">
        <f>[2]非r!AD104+[3]非r!EQ104</f>
        <v>772</v>
      </c>
      <c r="K106" s="40">
        <f>[2]小r!AD104+[3]小r!EQ104</f>
        <v>1526</v>
      </c>
      <c r="L106" s="40">
        <f>[2]中r!AD104+[3]中r!EQ104</f>
        <v>1597</v>
      </c>
      <c r="M106" s="40">
        <f>[2]大r!AD104+[3]大r!EQ104</f>
        <v>1655</v>
      </c>
      <c r="N106" s="40">
        <f>[2]超r!AD104+[3]超r!EQ104</f>
        <v>1685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C5:V106"/>
  <sheetViews>
    <sheetView workbookViewId="0">
      <selection activeCell="Q6" sqref="Q6"/>
    </sheetView>
  </sheetViews>
  <sheetFormatPr defaultRowHeight="11.25" x14ac:dyDescent="0.15"/>
  <cols>
    <col min="1" max="14" width="9" style="4"/>
    <col min="15" max="15" width="10.5" style="4" bestFit="1" customWidth="1"/>
    <col min="16" max="16384" width="9" style="4"/>
  </cols>
  <sheetData>
    <row r="5" spans="3:22" x14ac:dyDescent="0.15">
      <c r="C5" s="53" t="s">
        <v>37</v>
      </c>
      <c r="D5" s="53"/>
      <c r="H5" s="5"/>
      <c r="I5" s="49" t="s">
        <v>64</v>
      </c>
      <c r="J5" s="50"/>
      <c r="K5" s="50"/>
      <c r="L5" s="50"/>
      <c r="M5" s="51"/>
      <c r="Q5" s="6"/>
      <c r="R5" s="53" t="s">
        <v>65</v>
      </c>
      <c r="S5" s="53"/>
      <c r="T5" s="53"/>
      <c r="U5" s="53"/>
      <c r="V5" s="53"/>
    </row>
    <row r="6" spans="3:22" x14ac:dyDescent="0.15">
      <c r="C6" s="6" t="s">
        <v>35</v>
      </c>
      <c r="D6" s="6" t="s">
        <v>36</v>
      </c>
      <c r="H6" s="5" t="s">
        <v>168</v>
      </c>
      <c r="I6" s="6" t="s">
        <v>0</v>
      </c>
      <c r="J6" s="6" t="s">
        <v>31</v>
      </c>
      <c r="K6" s="6" t="s">
        <v>32</v>
      </c>
      <c r="L6" s="6" t="s">
        <v>33</v>
      </c>
      <c r="M6" s="6" t="s">
        <v>34</v>
      </c>
      <c r="O6" s="6" t="s">
        <v>38</v>
      </c>
      <c r="Q6" s="46" t="s">
        <v>168</v>
      </c>
      <c r="R6" s="6" t="s">
        <v>0</v>
      </c>
      <c r="S6" s="6" t="s">
        <v>31</v>
      </c>
      <c r="T6" s="6" t="s">
        <v>32</v>
      </c>
      <c r="U6" s="6" t="s">
        <v>33</v>
      </c>
      <c r="V6" s="6" t="s">
        <v>34</v>
      </c>
    </row>
    <row r="7" spans="3:22" x14ac:dyDescent="0.15">
      <c r="C7" s="7">
        <f>'[1]爵位-节奏'!AH8/I7</f>
        <v>0</v>
      </c>
      <c r="D7" s="7">
        <f>[3]非r!FC5/I7</f>
        <v>1</v>
      </c>
      <c r="H7" s="5">
        <v>1</v>
      </c>
      <c r="I7" s="8">
        <f>'[1]爵位-节奏'!AH8+[3]非r!FC5</f>
        <v>68.184789409478526</v>
      </c>
      <c r="J7" s="8">
        <f>'[1]爵位-节奏'!AI8+[3]小r!FC5</f>
        <v>58.405655138908514</v>
      </c>
      <c r="K7" s="8">
        <f>'[1]爵位-节奏'!AJ8+[3]中r!FC5</f>
        <v>47.370485273953364</v>
      </c>
      <c r="L7" s="8">
        <f>'[1]爵位-节奏'!AK8+[3]大r!FC5</f>
        <v>32.65692545401339</v>
      </c>
      <c r="M7" s="8">
        <f>'[1]爵位-节奏'!AL8+[3]超r!FC5</f>
        <v>24.402977262339618</v>
      </c>
      <c r="N7" s="9"/>
      <c r="O7" s="8">
        <f t="shared" ref="O7:O38" si="0">SUM(M7:M7)/SUM(I7:I7)</f>
        <v>0.35789473684210432</v>
      </c>
      <c r="Q7" s="6">
        <v>1</v>
      </c>
      <c r="R7" s="6">
        <f>IFERROR('[1]爵位-节奏'!AH8+[3]非r!FD5,0)</f>
        <v>0</v>
      </c>
      <c r="S7" s="6">
        <f>IFERROR('[1]爵位-节奏'!AI8+[3]小r!FD5,0)</f>
        <v>0</v>
      </c>
      <c r="T7" s="6">
        <f>IFERROR('[1]爵位-节奏'!AJ8+[3]中r!FD5,0)</f>
        <v>0</v>
      </c>
      <c r="U7" s="6">
        <f>IFERROR('[1]爵位-节奏'!AK8+[3]大r!FD5,0)</f>
        <v>36.425032237168807</v>
      </c>
      <c r="V7" s="6">
        <f>IFERROR('[1]爵位-节奏'!AL8+[3]超r!FD5,0)</f>
        <v>20.814304135524935</v>
      </c>
    </row>
    <row r="8" spans="3:22" x14ac:dyDescent="0.15">
      <c r="C8" s="7">
        <f>'[1]爵位-节奏'!AH9/I8</f>
        <v>0</v>
      </c>
      <c r="D8" s="7">
        <f>[3]非r!FC6/I8</f>
        <v>1</v>
      </c>
      <c r="H8" s="5">
        <v>2</v>
      </c>
      <c r="I8" s="8">
        <f>'[1]爵位-节奏'!AH9+[3]非r!FC6</f>
        <v>141.26343724718333</v>
      </c>
      <c r="J8" s="8">
        <f>'[1]爵位-节奏'!AI9+[3]小r!FC6</f>
        <v>121.78395274257173</v>
      </c>
      <c r="K8" s="8">
        <f>'[1]爵位-节奏'!AJ9+[3]中r!FC6</f>
        <v>98.140914298043072</v>
      </c>
      <c r="L8" s="8">
        <f>'[1]爵位-节奏'!AK9+[3]大r!FC6</f>
        <v>69.590830138612318</v>
      </c>
      <c r="M8" s="8">
        <f>'[1]爵位-节奏'!AL9+[3]超r!FC6</f>
        <v>53.085312733941464</v>
      </c>
      <c r="N8" s="9"/>
      <c r="O8" s="8">
        <f t="shared" si="0"/>
        <v>0.37578947368421006</v>
      </c>
      <c r="Q8" s="6">
        <v>2</v>
      </c>
      <c r="R8" s="40">
        <f>IFERROR('[1]爵位-节奏'!AH9+[3]非r!FD6,0)</f>
        <v>0</v>
      </c>
      <c r="S8" s="40">
        <f>IFERROR('[1]爵位-节奏'!AI9+[3]小r!FD6,0)</f>
        <v>0</v>
      </c>
      <c r="T8" s="40">
        <f>IFERROR('[1]爵位-节奏'!AJ9+[3]中r!FD6,0)</f>
        <v>0</v>
      </c>
      <c r="U8" s="40">
        <f>IFERROR('[1]爵位-节奏'!AK9+[3]大r!FD6,0)</f>
        <v>77.620541308452403</v>
      </c>
      <c r="V8" s="40">
        <f>IFERROR('[1]爵位-节奏'!AL9+[3]超r!FD6,0)</f>
        <v>45.278649096597064</v>
      </c>
    </row>
    <row r="9" spans="3:22" x14ac:dyDescent="0.15">
      <c r="C9" s="7">
        <f>'[1]爵位-节奏'!AH10/I9</f>
        <v>0</v>
      </c>
      <c r="D9" s="7">
        <f>[3]非r!FC7/I9</f>
        <v>1</v>
      </c>
      <c r="H9" s="5">
        <v>3</v>
      </c>
      <c r="I9" s="8">
        <f>'[1]爵位-节奏'!AH10+[3]非r!FC7</f>
        <v>219.58719267767049</v>
      </c>
      <c r="J9" s="8">
        <f>'[1]爵位-节奏'!AI10+[3]小r!FC7</f>
        <v>189.30727452948645</v>
      </c>
      <c r="K9" s="8">
        <f>'[1]爵位-节奏'!AJ10+[3]中r!FC7</f>
        <v>155.32904576778378</v>
      </c>
      <c r="L9" s="8">
        <f>'[1]爵位-节奏'!AK10+[3]大r!FC7</f>
        <v>111.18046281890474</v>
      </c>
      <c r="M9" s="8">
        <f>'[1]爵位-节奏'!AL10+[3]超r!FC7</f>
        <v>86.448010590998592</v>
      </c>
      <c r="N9" s="9"/>
      <c r="O9" s="8">
        <f t="shared" si="0"/>
        <v>0.3936842105263153</v>
      </c>
      <c r="Q9" s="6">
        <v>3</v>
      </c>
      <c r="R9" s="40">
        <f>IFERROR('[1]爵位-节奏'!AH10+[3]非r!FD7,0)</f>
        <v>0</v>
      </c>
      <c r="S9" s="40">
        <f>IFERROR('[1]爵位-节奏'!AI10+[3]小r!FD7,0)</f>
        <v>0</v>
      </c>
      <c r="T9" s="40">
        <f>IFERROR('[1]爵位-节奏'!AJ10+[3]中r!FD7,0)</f>
        <v>0</v>
      </c>
      <c r="U9" s="40">
        <f>IFERROR('[1]爵位-节奏'!AK10+[3]大r!FD7,0)</f>
        <v>124.00897775954763</v>
      </c>
      <c r="V9" s="40">
        <f>IFERROR('[1]爵位-节奏'!AL10+[3]超r!FD7,0)</f>
        <v>73.735067857028298</v>
      </c>
    </row>
    <row r="10" spans="3:22" x14ac:dyDescent="0.15">
      <c r="C10" s="7">
        <f>'[1]爵位-节奏'!AH11/I10</f>
        <v>0</v>
      </c>
      <c r="D10" s="7">
        <f>[3]非r!FC8/I10</f>
        <v>1</v>
      </c>
      <c r="H10" s="5">
        <v>4</v>
      </c>
      <c r="I10" s="8">
        <f>'[1]爵位-节奏'!AH11+[3]非r!FC8</f>
        <v>303.53251523424944</v>
      </c>
      <c r="J10" s="8">
        <f>'[1]爵位-节奏'!AI11+[3]小r!FC8</f>
        <v>263.35439545455813</v>
      </c>
      <c r="K10" s="8">
        <f>'[1]爵位-节奏'!AJ11+[3]中r!FC8</f>
        <v>216.62636350402227</v>
      </c>
      <c r="L10" s="8">
        <f>'[1]爵位-节奏'!AK11+[3]大r!FC8</f>
        <v>157.8369079218096</v>
      </c>
      <c r="M10" s="8">
        <f>'[1]爵位-节奏'!AL11+[3]超r!FC8</f>
        <v>124.92759311220175</v>
      </c>
      <c r="N10" s="9"/>
      <c r="O10" s="8">
        <f t="shared" si="0"/>
        <v>0.41157894736842149</v>
      </c>
      <c r="Q10" s="6">
        <v>4</v>
      </c>
      <c r="R10" s="40">
        <f>IFERROR('[1]爵位-节奏'!AH11+[3]非r!FD8,0)</f>
        <v>0</v>
      </c>
      <c r="S10" s="40">
        <f>IFERROR('[1]爵位-节奏'!AI11+[3]小r!FD8,0)</f>
        <v>0</v>
      </c>
      <c r="T10" s="40">
        <f>IFERROR('[1]爵位-节奏'!AJ11+[3]中r!FD8,0)</f>
        <v>0</v>
      </c>
      <c r="U10" s="40">
        <f>IFERROR('[1]爵位-节奏'!AK11+[3]大r!FD8,0)</f>
        <v>176.04885883586462</v>
      </c>
      <c r="V10" s="40">
        <f>IFERROR('[1]爵位-节奏'!AL11+[3]超r!FD8,0)</f>
        <v>106.55588824276015</v>
      </c>
    </row>
    <row r="11" spans="3:22" x14ac:dyDescent="0.15">
      <c r="C11" s="7">
        <f>'[1]爵位-节奏'!AH12/I11</f>
        <v>0</v>
      </c>
      <c r="D11" s="7">
        <f>[3]非r!FC9/I11</f>
        <v>1</v>
      </c>
      <c r="H11" s="5">
        <v>5</v>
      </c>
      <c r="I11" s="8">
        <f>'[1]爵位-节奏'!AH12+[3]非r!FC9</f>
        <v>393.50288425444035</v>
      </c>
      <c r="J11" s="8">
        <f>'[1]爵位-节奏'!AI12+[3]小r!FC9</f>
        <v>343.59014998848249</v>
      </c>
      <c r="K11" s="8">
        <f>'[1]爵位-节奏'!AJ12+[3]中r!FC9</f>
        <v>283.32207666319709</v>
      </c>
      <c r="L11" s="8">
        <f>'[1]爵位-节奏'!AK12+[3]大r!FC9</f>
        <v>210.0062761231593</v>
      </c>
      <c r="M11" s="8">
        <f>'[1]爵位-节奏'!AL12+[3]超r!FC9</f>
        <v>161.95750288788031</v>
      </c>
      <c r="N11" s="9"/>
      <c r="O11" s="8">
        <f t="shared" si="0"/>
        <v>0.41157894736842138</v>
      </c>
      <c r="Q11" s="6">
        <v>5</v>
      </c>
      <c r="R11" s="40">
        <f>IFERROR('[1]爵位-节奏'!AH12+[3]非r!FD9,0)</f>
        <v>0</v>
      </c>
      <c r="S11" s="40">
        <f>IFERROR('[1]爵位-节奏'!AI12+[3]小r!FD9,0)</f>
        <v>0</v>
      </c>
      <c r="T11" s="40">
        <f>IFERROR('[1]爵位-节奏'!AJ12+[3]中r!FD9,0)</f>
        <v>0</v>
      </c>
      <c r="U11" s="40">
        <f>IFERROR('[1]爵位-节奏'!AK12+[3]大r!FD9,0)</f>
        <v>234.23776952198523</v>
      </c>
      <c r="V11" s="40">
        <f>IFERROR('[1]爵位-节奏'!AL12+[3]超r!FD9,0)</f>
        <v>138.14022305142726</v>
      </c>
    </row>
    <row r="12" spans="3:22" x14ac:dyDescent="0.15">
      <c r="C12" s="7">
        <f>'[1]爵位-节奏'!AH13/I12</f>
        <v>0</v>
      </c>
      <c r="D12" s="7">
        <f>[3]非r!FC10/I12</f>
        <v>1</v>
      </c>
      <c r="H12" s="5">
        <v>6</v>
      </c>
      <c r="I12" s="8">
        <f>'[1]爵位-节奏'!AH13+[3]非r!FC10</f>
        <v>489.93073818487807</v>
      </c>
      <c r="J12" s="8">
        <f>'[1]爵位-节奏'!AI13+[3]小r!FC10</f>
        <v>430.49440389455469</v>
      </c>
      <c r="K12" s="8">
        <f>'[1]爵位-节奏'!AJ13+[3]中r!FC10</f>
        <v>358.93873029123699</v>
      </c>
      <c r="L12" s="8">
        <f>'[1]爵位-节奏'!AK13+[3]大r!FC10</f>
        <v>268.17261458540702</v>
      </c>
      <c r="M12" s="8">
        <f>'[1]爵位-节奏'!AL13+[3]超r!FC10</f>
        <v>201.64517750556547</v>
      </c>
      <c r="N12" s="9"/>
      <c r="O12" s="8">
        <f t="shared" si="0"/>
        <v>0.41157894736842077</v>
      </c>
      <c r="Q12" s="6">
        <v>6</v>
      </c>
      <c r="R12" s="40">
        <f>IFERROR('[1]爵位-节奏'!AH13+[3]非r!FD10,0)</f>
        <v>0</v>
      </c>
      <c r="S12" s="40">
        <f>IFERROR('[1]爵位-节奏'!AI13+[3]小r!FD10,0)</f>
        <v>0</v>
      </c>
      <c r="T12" s="40">
        <f>IFERROR('[1]爵位-节奏'!AJ13+[3]中r!FD10,0)</f>
        <v>0</v>
      </c>
      <c r="U12" s="40">
        <f>IFERROR('[1]爵位-节奏'!AK13+[3]大r!FD10,0)</f>
        <v>299.11560857603081</v>
      </c>
      <c r="V12" s="40">
        <f>IFERROR('[1]爵位-节奏'!AL13+[3]超r!FD10,0)</f>
        <v>171.99147493121768</v>
      </c>
    </row>
    <row r="13" spans="3:22" x14ac:dyDescent="0.15">
      <c r="C13" s="7">
        <f>'[1]爵位-节奏'!AH14/I13</f>
        <v>0</v>
      </c>
      <c r="D13" s="7">
        <f>[3]非r!FC11/I13</f>
        <v>1</v>
      </c>
      <c r="H13" s="5">
        <v>7</v>
      </c>
      <c r="I13" s="8">
        <f>'[1]爵位-节奏'!AH14+[3]非r!FC11</f>
        <v>593.27955307684738</v>
      </c>
      <c r="J13" s="8">
        <f>'[1]爵位-节奏'!AI14+[3]小r!FC11</f>
        <v>521.30537571673528</v>
      </c>
      <c r="K13" s="8">
        <f>'[1]爵位-节奏'!AJ14+[3]中r!FC11</f>
        <v>434.65533572787967</v>
      </c>
      <c r="L13" s="8">
        <f>'[1]爵位-节奏'!AK14+[3]大r!FC11</f>
        <v>332.86105451574701</v>
      </c>
      <c r="M13" s="8">
        <f>'[1]爵位-节奏'!AL14+[3]超r!FC11</f>
        <v>244.18137395057624</v>
      </c>
      <c r="N13" s="9"/>
      <c r="O13" s="8">
        <f t="shared" si="0"/>
        <v>0.41157894736842127</v>
      </c>
      <c r="Q13" s="6">
        <v>7</v>
      </c>
      <c r="R13" s="40">
        <f>IFERROR('[1]爵位-节奏'!AH14+[3]非r!FD11,0)</f>
        <v>0</v>
      </c>
      <c r="S13" s="40">
        <f>IFERROR('[1]爵位-节奏'!AI14+[3]小r!FD11,0)</f>
        <v>0</v>
      </c>
      <c r="T13" s="40">
        <f>IFERROR('[1]爵位-节奏'!AJ14+[3]中r!FD11,0)</f>
        <v>0</v>
      </c>
      <c r="U13" s="40">
        <f>IFERROR('[1]爵位-节奏'!AK14+[3]大r!FD11,0)</f>
        <v>371.26809926756391</v>
      </c>
      <c r="V13" s="40">
        <f>IFERROR('[1]爵位-节奏'!AL14+[3]超r!FD11,0)</f>
        <v>208.27234836960906</v>
      </c>
    </row>
    <row r="14" spans="3:22" x14ac:dyDescent="0.15">
      <c r="C14" s="7">
        <f>'[1]爵位-节奏'!AH15/I14</f>
        <v>0</v>
      </c>
      <c r="D14" s="7">
        <f>[3]非r!FC12/I14</f>
        <v>1</v>
      </c>
      <c r="H14" s="5">
        <v>8</v>
      </c>
      <c r="I14" s="8">
        <f>'[1]爵位-节奏'!AH15+[3]非r!FC12</f>
        <v>704.04607026263579</v>
      </c>
      <c r="J14" s="8">
        <f>'[1]爵位-节奏'!AI15+[3]小r!FC12</f>
        <v>618.63416542287928</v>
      </c>
      <c r="K14" s="8">
        <f>'[1]爵位-节奏'!AJ15+[3]中r!FC12</f>
        <v>515.80638410820472</v>
      </c>
      <c r="L14" s="8">
        <f>'[1]爵位-节奏'!AK15+[3]大r!FC12</f>
        <v>395.00690047366822</v>
      </c>
      <c r="M14" s="8">
        <f>'[1]爵位-节奏'!AL15+[3]超r!FC12</f>
        <v>289.77054049756907</v>
      </c>
      <c r="N14" s="9"/>
      <c r="O14" s="8">
        <f t="shared" si="0"/>
        <v>0.4115789473684211</v>
      </c>
      <c r="Q14" s="6">
        <v>8</v>
      </c>
      <c r="R14" s="40">
        <f>IFERROR('[1]爵位-节奏'!AH15+[3]非r!FD12,0)</f>
        <v>0</v>
      </c>
      <c r="S14" s="40">
        <f>IFERROR('[1]爵位-节奏'!AI15+[3]小r!FD12,0)</f>
        <v>0</v>
      </c>
      <c r="T14" s="40">
        <f>IFERROR('[1]爵位-节奏'!AJ15+[3]中r!FD12,0)</f>
        <v>0</v>
      </c>
      <c r="U14" s="40">
        <f>IFERROR('[1]爵位-节奏'!AK15+[3]大r!FD12,0)</f>
        <v>440.58461975909154</v>
      </c>
      <c r="V14" s="40">
        <f>IFERROR('[1]爵位-节奏'!AL15+[3]超r!FD12,0)</f>
        <v>247.15722571851484</v>
      </c>
    </row>
    <row r="15" spans="3:22" x14ac:dyDescent="0.15">
      <c r="C15" s="7">
        <f>'[1]爵位-节奏'!AH16/I15</f>
        <v>0</v>
      </c>
      <c r="D15" s="7">
        <f>[3]非r!FC13/I15</f>
        <v>1</v>
      </c>
      <c r="H15" s="5">
        <v>9</v>
      </c>
      <c r="I15" s="8">
        <f>'[1]爵位-节奏'!AH16+[3]非r!FC13</f>
        <v>822.76268391993403</v>
      </c>
      <c r="J15" s="8">
        <f>'[1]爵位-节奏'!AI16+[3]小r!FC13</f>
        <v>722.94857937070003</v>
      </c>
      <c r="K15" s="8">
        <f>'[1]爵位-节奏'!AJ16+[3]中r!FC13</f>
        <v>602.78192421923586</v>
      </c>
      <c r="L15" s="8">
        <f>'[1]爵位-节奏'!AK16+[3]大r!FC13</f>
        <v>461.61316897823667</v>
      </c>
      <c r="M15" s="8">
        <f>'[1]爵位-节奏'!AL16+[3]超r!FC13</f>
        <v>338.63179938178337</v>
      </c>
      <c r="N15" s="9"/>
      <c r="O15" s="8">
        <f t="shared" si="0"/>
        <v>0.41157894736842104</v>
      </c>
      <c r="Q15" s="6">
        <v>9</v>
      </c>
      <c r="R15" s="40">
        <f>IFERROR('[1]爵位-节奏'!AH16+[3]非r!FD13,0)</f>
        <v>0</v>
      </c>
      <c r="S15" s="40">
        <f>IFERROR('[1]爵位-节奏'!AI16+[3]小r!FD13,0)</f>
        <v>0</v>
      </c>
      <c r="T15" s="40">
        <f>IFERROR('[1]爵位-节奏'!AJ16+[3]中r!FD13,0)</f>
        <v>0</v>
      </c>
      <c r="U15" s="40">
        <f>IFERROR('[1]爵位-节奏'!AK16+[3]大r!FD13,0)</f>
        <v>514.87622693726405</v>
      </c>
      <c r="V15" s="40">
        <f>IFERROR('[1]爵位-节奏'!AL16+[3]超r!FD13,0)</f>
        <v>288.83300535505055</v>
      </c>
    </row>
    <row r="16" spans="3:22" x14ac:dyDescent="0.15">
      <c r="C16" s="7">
        <f>'[1]爵位-节奏'!AH17/I16</f>
        <v>0</v>
      </c>
      <c r="D16" s="7">
        <f>[3]非r!FC14/I16</f>
        <v>1</v>
      </c>
      <c r="H16" s="5">
        <v>10</v>
      </c>
      <c r="I16" s="6">
        <f>SUM('[1]爵位-节奏'!AH17+[3]非r!FC14)</f>
        <v>950</v>
      </c>
      <c r="J16" s="6">
        <f>SUM('[1]爵位-节奏'!AI17+[3]小r!FC14)</f>
        <v>834.75</v>
      </c>
      <c r="K16" s="6">
        <f>'[1]爵位-节奏'!AJ17+[3]中r!FC14</f>
        <v>696</v>
      </c>
      <c r="L16" s="6">
        <f>'[1]爵位-节奏'!AK17+[3]大r!FC14</f>
        <v>532.99999999999989</v>
      </c>
      <c r="M16" s="6">
        <f>'[1]爵位-节奏'!AL17+[3]超r!FC14</f>
        <v>391</v>
      </c>
      <c r="O16" s="6">
        <f t="shared" si="0"/>
        <v>0.41157894736842104</v>
      </c>
      <c r="Q16" s="6">
        <v>10</v>
      </c>
      <c r="R16" s="40">
        <f>IFERROR('[1]爵位-节奏'!AH17+[3]非r!FD14,0)</f>
        <v>0</v>
      </c>
      <c r="S16" s="40">
        <f>IFERROR('[1]爵位-节奏'!AI17+[3]小r!FD14,0)</f>
        <v>0</v>
      </c>
      <c r="T16" s="40">
        <f>IFERROR('[1]爵位-节奏'!AJ17+[3]中r!FD14,0)</f>
        <v>0</v>
      </c>
      <c r="U16" s="40">
        <f>IFERROR('[1]爵位-节奏'!AK17+[3]大r!FD14,0)</f>
        <v>594.49999999999989</v>
      </c>
      <c r="V16" s="40">
        <f>IFERROR('[1]爵位-节奏'!AL17+[3]超r!FD14,0)</f>
        <v>333.5</v>
      </c>
    </row>
    <row r="17" spans="3:22" x14ac:dyDescent="0.15">
      <c r="C17" s="7">
        <f>'[1]爵位-节奏'!AH18/I17</f>
        <v>0</v>
      </c>
      <c r="D17" s="7">
        <f>[3]非r!FC15/I17</f>
        <v>1</v>
      </c>
      <c r="H17" s="5">
        <v>11</v>
      </c>
      <c r="I17" s="40">
        <f>SUM('[1]爵位-节奏'!AH18+[3]非r!FC15)</f>
        <v>985.8867312681466</v>
      </c>
      <c r="J17" s="40">
        <f>SUM('[1]爵位-节奏'!AI18+[3]小r!FC15)</f>
        <v>954.57579570434143</v>
      </c>
      <c r="K17" s="40">
        <f>'[1]爵位-节奏'!AJ18+[3]中r!FC15</f>
        <v>795.90865985052005</v>
      </c>
      <c r="L17" s="40">
        <f>'[1]爵位-节奏'!AK18+[3]大r!FC15</f>
        <v>602.07745605071671</v>
      </c>
      <c r="M17" s="40">
        <f>'[1]爵位-节奏'!AL18+[3]超r!FC15</f>
        <v>447.12684770338115</v>
      </c>
      <c r="O17" s="6">
        <f t="shared" si="0"/>
        <v>0.45352760466533681</v>
      </c>
      <c r="Q17" s="6">
        <v>11</v>
      </c>
      <c r="R17" s="40">
        <f>IFERROR('[1]爵位-节奏'!AH18+[3]非r!FD15,0)</f>
        <v>0</v>
      </c>
      <c r="S17" s="40">
        <f>IFERROR('[1]爵位-节奏'!AI18+[3]小r!FD15,0)</f>
        <v>0</v>
      </c>
      <c r="T17" s="40">
        <f>IFERROR('[1]爵位-节奏'!AJ18+[3]中r!FD15,0)</f>
        <v>0</v>
      </c>
      <c r="U17" s="40">
        <f>IFERROR('[1]爵位-节奏'!AK18+[3]大r!FD15,0)</f>
        <v>671.54793174887641</v>
      </c>
      <c r="V17" s="40">
        <f>IFERROR('[1]爵位-节奏'!AL18+[3]超r!FD15,0)</f>
        <v>381.3728995117076</v>
      </c>
    </row>
    <row r="18" spans="3:22" x14ac:dyDescent="0.15">
      <c r="C18" s="7">
        <f>'[1]爵位-节奏'!AH19/I18</f>
        <v>0</v>
      </c>
      <c r="D18" s="7">
        <f>[3]非r!FC16/I18</f>
        <v>1</v>
      </c>
      <c r="H18" s="5">
        <v>12</v>
      </c>
      <c r="I18" s="40">
        <f>SUM('[1]爵位-节奏'!AH19+[3]非r!FC16)</f>
        <v>1024.3491774985175</v>
      </c>
      <c r="J18" s="40">
        <f>SUM('[1]爵位-节奏'!AI19+[3]小r!FC16)</f>
        <v>1057.8575961113215</v>
      </c>
      <c r="K18" s="40">
        <f>'[1]爵位-节奏'!AJ19+[3]中r!FC16</f>
        <v>895.2037298959084</v>
      </c>
      <c r="L18" s="40">
        <f>'[1]爵位-节奏'!AK19+[3]大r!FC16</f>
        <v>683.079367811878</v>
      </c>
      <c r="M18" s="40">
        <f>'[1]爵位-节奏'!AL19+[3]超r!FC16</f>
        <v>507.28211360768137</v>
      </c>
      <c r="O18" s="6">
        <f t="shared" si="0"/>
        <v>0.49522382089130496</v>
      </c>
      <c r="Q18" s="6">
        <v>12</v>
      </c>
      <c r="R18" s="40">
        <f>IFERROR('[1]爵位-节奏'!AH19+[3]非r!FD16,0)</f>
        <v>0</v>
      </c>
      <c r="S18" s="40">
        <f>IFERROR('[1]爵位-节奏'!AI19+[3]小r!FD16,0)</f>
        <v>0</v>
      </c>
      <c r="T18" s="40">
        <f>IFERROR('[1]爵位-节奏'!AJ19+[3]中r!FD16,0)</f>
        <v>0</v>
      </c>
      <c r="U18" s="40">
        <f>IFERROR('[1]爵位-节奏'!AK19+[3]大r!FD16,0)</f>
        <v>761.89621794401774</v>
      </c>
      <c r="V18" s="40">
        <f>IFERROR('[1]爵位-节奏'!AL19+[3]超r!FD16,0)</f>
        <v>432.68180278302248</v>
      </c>
    </row>
    <row r="19" spans="3:22" x14ac:dyDescent="0.15">
      <c r="C19" s="7">
        <f>'[1]爵位-节奏'!AH20/I19</f>
        <v>0</v>
      </c>
      <c r="D19" s="7">
        <f>[3]非r!FC17/I19</f>
        <v>1</v>
      </c>
      <c r="H19" s="5">
        <v>13</v>
      </c>
      <c r="I19" s="40">
        <f>SUM('[1]爵位-节奏'!AH20+[3]非r!FC17)</f>
        <v>1065.5722066724582</v>
      </c>
      <c r="J19" s="40">
        <f>SUM('[1]爵位-节奏'!AI20+[3]小r!FC17)</f>
        <v>1090.6299043046042</v>
      </c>
      <c r="K19" s="40">
        <f>'[1]爵位-节奏'!AJ20+[3]中r!FC17</f>
        <v>1008.9792904159845</v>
      </c>
      <c r="L19" s="40">
        <f>'[1]爵位-节奏'!AK20+[3]大r!FC17</f>
        <v>769.8950672521969</v>
      </c>
      <c r="M19" s="40">
        <f>'[1]爵位-节奏'!AL20+[3]超r!FC17</f>
        <v>571.7549312357246</v>
      </c>
      <c r="O19" s="6">
        <f t="shared" si="0"/>
        <v>0.53657079985333556</v>
      </c>
      <c r="Q19" s="6">
        <v>13</v>
      </c>
      <c r="R19" s="40">
        <f>IFERROR('[1]爵位-节奏'!AH20+[3]非r!FD17,0)</f>
        <v>0</v>
      </c>
      <c r="S19" s="40">
        <f>IFERROR('[1]爵位-节奏'!AI20+[3]小r!FD17,0)</f>
        <v>0</v>
      </c>
      <c r="T19" s="40">
        <f>IFERROR('[1]爵位-节奏'!AJ20+[3]中r!FD17,0)</f>
        <v>0</v>
      </c>
      <c r="U19" s="40">
        <f>IFERROR('[1]爵位-节奏'!AK20+[3]大r!FD17,0)</f>
        <v>858.72911347360423</v>
      </c>
      <c r="V19" s="40">
        <f>IFERROR('[1]爵位-节奏'!AL20+[3]超r!FD17,0)</f>
        <v>487.67332370105919</v>
      </c>
    </row>
    <row r="20" spans="3:22" x14ac:dyDescent="0.15">
      <c r="C20" s="7">
        <f>'[1]爵位-节奏'!AH21/I20</f>
        <v>0</v>
      </c>
      <c r="D20" s="7">
        <f>[3]非r!FC18/I20</f>
        <v>1</v>
      </c>
      <c r="H20" s="5">
        <v>14</v>
      </c>
      <c r="I20" s="40">
        <f>SUM('[1]爵位-节奏'!AH21+[3]非r!FC18)</f>
        <v>1109.7539553864472</v>
      </c>
      <c r="J20" s="40">
        <f>SUM('[1]爵位-节奏'!AI21+[3]小r!FC18)</f>
        <v>1125.7543945322254</v>
      </c>
      <c r="K20" s="40">
        <f>'[1]爵位-节奏'!AJ21+[3]中r!FC18</f>
        <v>1130.9209168665939</v>
      </c>
      <c r="L20" s="40">
        <f>'[1]爵位-节奏'!AK21+[3]大r!FC18</f>
        <v>862.94183004385764</v>
      </c>
      <c r="M20" s="40">
        <f>'[1]爵位-节奏'!AL21+[3]超r!FC18</f>
        <v>640.85518622440327</v>
      </c>
      <c r="O20" s="6">
        <f t="shared" si="0"/>
        <v>0.57747501877678797</v>
      </c>
      <c r="Q20" s="6">
        <v>14</v>
      </c>
      <c r="R20" s="40">
        <f>IFERROR('[1]爵位-节奏'!AH21+[3]非r!FD18,0)</f>
        <v>0</v>
      </c>
      <c r="S20" s="40">
        <f>IFERROR('[1]爵位-节奏'!AI21+[3]小r!FD18,0)</f>
        <v>0</v>
      </c>
      <c r="T20" s="40">
        <f>IFERROR('[1]爵位-节奏'!AJ21+[3]中r!FD18,0)</f>
        <v>0</v>
      </c>
      <c r="U20" s="40">
        <f>IFERROR('[1]爵位-节奏'!AK21+[3]大r!FD18,0)</f>
        <v>962.51204120276429</v>
      </c>
      <c r="V20" s="40">
        <f>IFERROR('[1]爵位-节奏'!AL21+[3]超r!FD18,0)</f>
        <v>546.61177648552052</v>
      </c>
    </row>
    <row r="21" spans="3:22" x14ac:dyDescent="0.15">
      <c r="C21" s="7">
        <f>'[1]爵位-节奏'!AH22/I21</f>
        <v>0</v>
      </c>
      <c r="D21" s="7">
        <f>[3]非r!FC19/I21</f>
        <v>1</v>
      </c>
      <c r="H21" s="5">
        <v>15</v>
      </c>
      <c r="I21" s="40">
        <f>SUM('[1]爵位-节奏'!AH22+[3]非r!FC19)</f>
        <v>1157.1067811865476</v>
      </c>
      <c r="J21" s="40">
        <f>SUM('[1]爵位-节奏'!AI22+[3]小r!FC19)</f>
        <v>1163.3998910433052</v>
      </c>
      <c r="K21" s="40">
        <f>'[1]爵位-节奏'!AJ22+[3]中r!FC19</f>
        <v>1212.8363991822648</v>
      </c>
      <c r="L21" s="40">
        <f>'[1]爵位-节奏'!AK22+[3]大r!FC19</f>
        <v>962.66688117886895</v>
      </c>
      <c r="M21" s="40">
        <f>'[1]爵位-节奏'!AL22+[3]超r!FC19</f>
        <v>714.91500577576016</v>
      </c>
      <c r="O21" s="6">
        <f t="shared" si="0"/>
        <v>0.61784704523350498</v>
      </c>
      <c r="Q21" s="6">
        <v>15</v>
      </c>
      <c r="R21" s="40">
        <f>IFERROR('[1]爵位-节奏'!AH22+[3]非r!FD19,0)</f>
        <v>0</v>
      </c>
      <c r="S21" s="40">
        <f>IFERROR('[1]爵位-节奏'!AI22+[3]小r!FD19,0)</f>
        <v>0</v>
      </c>
      <c r="T21" s="40">
        <f>IFERROR('[1]爵位-节奏'!AJ22+[3]中r!FD19,0)</f>
        <v>0</v>
      </c>
      <c r="U21" s="40">
        <f>IFERROR('[1]爵位-节奏'!AK22+[3]大r!FD19,0)</f>
        <v>1073.7438290072</v>
      </c>
      <c r="V21" s="40">
        <f>IFERROR('[1]爵位-节奏'!AL22+[3]超r!FD19,0)</f>
        <v>609.78044610285428</v>
      </c>
    </row>
    <row r="22" spans="3:22" x14ac:dyDescent="0.15">
      <c r="C22" s="7">
        <f>'[1]爵位-节奏'!AH23/I22</f>
        <v>0</v>
      </c>
      <c r="D22" s="7">
        <f>[3]非r!FC20/I22</f>
        <v>1</v>
      </c>
      <c r="H22" s="5">
        <v>16</v>
      </c>
      <c r="I22" s="40">
        <f>SUM('[1]爵位-节奏'!AH23+[3]非r!FC20)</f>
        <v>1207.858283255199</v>
      </c>
      <c r="J22" s="40">
        <f>SUM('[1]爵位-节奏'!AI23+[3]小r!FC20)</f>
        <v>1203.7473351878832</v>
      </c>
      <c r="K22" s="40">
        <f>'[1]爵位-节奏'!AJ23+[3]中r!FC20</f>
        <v>1242.0185128717394</v>
      </c>
      <c r="L22" s="40">
        <f>'[1]爵位-节奏'!AK23+[3]大r!FC20</f>
        <v>1069.5495445354493</v>
      </c>
      <c r="M22" s="40">
        <f>'[1]爵位-节奏'!AL23+[3]超r!FC20</f>
        <v>794.98104227635815</v>
      </c>
      <c r="O22" s="6">
        <f t="shared" si="0"/>
        <v>0.65817410311901037</v>
      </c>
      <c r="Q22" s="6">
        <v>16</v>
      </c>
      <c r="R22" s="40">
        <f>IFERROR('[1]爵位-节奏'!AH23+[3]非r!FD20,0)</f>
        <v>0</v>
      </c>
      <c r="S22" s="40">
        <f>IFERROR('[1]爵位-节奏'!AI23+[3]小r!FD20,0)</f>
        <v>0</v>
      </c>
      <c r="T22" s="40">
        <f>IFERROR('[1]爵位-节奏'!AJ23+[3]中r!FD20,0)</f>
        <v>0</v>
      </c>
      <c r="U22" s="40">
        <f>IFERROR('[1]爵位-节奏'!AK23+[3]大r!FD20,0)</f>
        <v>1192.9591073664626</v>
      </c>
      <c r="V22" s="40">
        <f>IFERROR('[1]爵位-节奏'!AL23+[3]超r!FD20,0)</f>
        <v>678.07206547101134</v>
      </c>
    </row>
    <row r="23" spans="3:22" x14ac:dyDescent="0.15">
      <c r="C23" s="7">
        <f>'[1]爵位-节奏'!AH24/I23</f>
        <v>0</v>
      </c>
      <c r="D23" s="7">
        <f>[3]非r!FC21/I23</f>
        <v>1</v>
      </c>
      <c r="H23" s="5">
        <v>17</v>
      </c>
      <c r="I23" s="40">
        <f>SUM('[1]爵位-节奏'!AH24+[3]非r!FC21)</f>
        <v>1262.2523963562355</v>
      </c>
      <c r="J23" s="40">
        <f>SUM('[1]爵位-节奏'!AI24+[3]小r!FC21)</f>
        <v>1244.1793931214261</v>
      </c>
      <c r="K23" s="40">
        <f>'[1]爵位-节奏'!AJ24+[3]中r!FC21</f>
        <v>1273.2951279048355</v>
      </c>
      <c r="L23" s="40">
        <f>'[1]爵位-节奏'!AK24+[3]大r!FC21</f>
        <v>1184.103546726232</v>
      </c>
      <c r="M23" s="40">
        <f>'[1]爵位-节奏'!AL24+[3]超r!FC21</f>
        <v>880.89207441924123</v>
      </c>
      <c r="O23" s="6">
        <f t="shared" si="0"/>
        <v>0.69787316463975557</v>
      </c>
      <c r="Q23" s="6">
        <v>17</v>
      </c>
      <c r="R23" s="40">
        <f>IFERROR('[1]爵位-节奏'!AH24+[3]非r!FD21,0)</f>
        <v>0</v>
      </c>
      <c r="S23" s="40">
        <f>IFERROR('[1]爵位-节奏'!AI24+[3]小r!FD21,0)</f>
        <v>0</v>
      </c>
      <c r="T23" s="40">
        <f>IFERROR('[1]爵位-节奏'!AJ24+[3]中r!FD21,0)</f>
        <v>0</v>
      </c>
      <c r="U23" s="40">
        <f>IFERROR('[1]爵位-节奏'!AK24+[3]大r!FD21,0)</f>
        <v>1320.7308790407974</v>
      </c>
      <c r="V23" s="40">
        <f>IFERROR('[1]爵位-节奏'!AL24+[3]超r!FD21,0)</f>
        <v>751.34912229876454</v>
      </c>
    </row>
    <row r="24" spans="3:22" x14ac:dyDescent="0.15">
      <c r="C24" s="7">
        <f>'[1]爵位-节奏'!AH25/I24</f>
        <v>0</v>
      </c>
      <c r="D24" s="7">
        <f>[3]非r!FC22/I24</f>
        <v>1</v>
      </c>
      <c r="H24" s="5">
        <v>18</v>
      </c>
      <c r="I24" s="40">
        <f>SUM('[1]爵位-节奏'!AH25+[3]非r!FC22)</f>
        <v>1320.550563296124</v>
      </c>
      <c r="J24" s="40">
        <f>SUM('[1]爵位-节奏'!AI25+[3]小r!FC22)</f>
        <v>1290.234945003938</v>
      </c>
      <c r="K24" s="40">
        <f>'[1]爵位-节奏'!AJ25+[3]中r!FC22</f>
        <v>1306.8165738952714</v>
      </c>
      <c r="L24" s="40">
        <f>'[1]爵位-节奏'!AK25+[3]大r!FC22</f>
        <v>1301.8521693889024</v>
      </c>
      <c r="M24" s="40">
        <f>'[1]爵位-节奏'!AL25+[3]超r!FC22</f>
        <v>973.07292729338633</v>
      </c>
      <c r="O24" s="6">
        <f t="shared" si="0"/>
        <v>0.73686911682092227</v>
      </c>
      <c r="Q24" s="6">
        <v>18</v>
      </c>
      <c r="R24" s="40">
        <f>IFERROR('[1]爵位-节奏'!AH25+[3]非r!FD22,0)</f>
        <v>0</v>
      </c>
      <c r="S24" s="40">
        <f>IFERROR('[1]爵位-节奏'!AI25+[3]小r!FD22,0)</f>
        <v>0</v>
      </c>
      <c r="T24" s="40">
        <f>IFERROR('[1]爵位-节奏'!AJ25+[3]中r!FD22,0)</f>
        <v>0</v>
      </c>
      <c r="U24" s="40">
        <f>IFERROR('[1]爵位-节奏'!AK25+[3]大r!FD22,0)</f>
        <v>1451.5875737619162</v>
      </c>
      <c r="V24" s="40">
        <f>IFERROR('[1]爵位-节奏'!AL25+[3]超r!FD22,0)</f>
        <v>829.97396739730016</v>
      </c>
    </row>
    <row r="25" spans="3:22" x14ac:dyDescent="0.15">
      <c r="C25" s="7">
        <f>'[1]爵位-节奏'!AH26/I25</f>
        <v>0</v>
      </c>
      <c r="D25" s="7">
        <f>[3]非r!FC23/I25</f>
        <v>1</v>
      </c>
      <c r="H25" s="5">
        <v>19</v>
      </c>
      <c r="I25" s="40">
        <f>SUM('[1]爵位-节奏'!AH26+[3]非r!FC23)</f>
        <v>1383.0329915368075</v>
      </c>
      <c r="J25" s="40">
        <f>SUM('[1]爵位-节奏'!AI26+[3]小r!FC23)</f>
        <v>1339.5960633140778</v>
      </c>
      <c r="K25" s="40">
        <f>'[1]爵位-节奏'!AJ26+[3]中r!FC23</f>
        <v>1342.7439701336643</v>
      </c>
      <c r="L25" s="40">
        <f>'[1]爵位-节奏'!AK26+[3]大r!FC23</f>
        <v>1337.2797062013699</v>
      </c>
      <c r="M25" s="40">
        <f>'[1]爵位-节奏'!AL26+[3]超r!FC23</f>
        <v>1071.979298237527</v>
      </c>
      <c r="O25" s="6">
        <f t="shared" si="0"/>
        <v>0.7750930778927827</v>
      </c>
      <c r="Q25" s="6">
        <v>19</v>
      </c>
      <c r="R25" s="40">
        <f>IFERROR('[1]爵位-节奏'!AH26+[3]非r!FD23,0)</f>
        <v>0</v>
      </c>
      <c r="S25" s="40">
        <f>IFERROR('[1]爵位-节奏'!AI26+[3]小r!FD23,0)</f>
        <v>0</v>
      </c>
      <c r="T25" s="40">
        <f>IFERROR('[1]爵位-节奏'!AJ26+[3]中r!FD23,0)</f>
        <v>0</v>
      </c>
      <c r="U25" s="40">
        <f>IFERROR('[1]爵位-节奏'!AK26+[3]大r!FD23,0)</f>
        <v>1481.9540338868885</v>
      </c>
      <c r="V25" s="40">
        <f>IFERROR('[1]爵位-节奏'!AL26+[3]超r!FD23,0)</f>
        <v>914.33528379083191</v>
      </c>
    </row>
    <row r="26" spans="3:22" x14ac:dyDescent="0.15">
      <c r="C26" s="7">
        <f>'[1]爵位-节奏'!AH27/I26</f>
        <v>0</v>
      </c>
      <c r="D26" s="7">
        <f>[3]非r!FC24/I26</f>
        <v>1</v>
      </c>
      <c r="H26" s="5">
        <v>20</v>
      </c>
      <c r="I26" s="40">
        <f>SUM('[1]爵位-节奏'!AH27+[3]非r!FC24)</f>
        <v>1450</v>
      </c>
      <c r="J26" s="40">
        <f>SUM('[1]爵位-节奏'!AI27+[3]小r!FC24)</f>
        <v>1392.5</v>
      </c>
      <c r="K26" s="40">
        <f>'[1]爵位-节奏'!AJ27+[3]中r!FC24</f>
        <v>1381.25</v>
      </c>
      <c r="L26" s="40">
        <f>'[1]爵位-节奏'!AK27+[3]大r!FC24</f>
        <v>1375.25</v>
      </c>
      <c r="M26" s="40">
        <f>'[1]爵位-节奏'!AL27+[3]超r!FC24</f>
        <v>1178.1000000000001</v>
      </c>
      <c r="O26" s="6">
        <f t="shared" si="0"/>
        <v>0.81248275862068975</v>
      </c>
      <c r="Q26" s="6">
        <v>20</v>
      </c>
      <c r="R26" s="40">
        <f>IFERROR('[1]爵位-节奏'!AH27+[3]非r!FD24,0)</f>
        <v>1450</v>
      </c>
      <c r="S26" s="40">
        <f>IFERROR('[1]爵位-节奏'!AI27+[3]小r!FD24,0)</f>
        <v>0</v>
      </c>
      <c r="T26" s="40">
        <f>IFERROR('[1]爵位-节奏'!AJ27+[3]中r!FD24,0)</f>
        <v>0</v>
      </c>
      <c r="U26" s="40">
        <f>IFERROR('[1]爵位-节奏'!AK27+[3]大r!FD24,0)</f>
        <v>1514.5</v>
      </c>
      <c r="V26" s="40">
        <f>IFERROR('[1]爵位-节奏'!AL27+[3]超r!FD24,0)</f>
        <v>1004.8500000000001</v>
      </c>
    </row>
    <row r="27" spans="3:22" x14ac:dyDescent="0.15">
      <c r="C27" s="7">
        <f>'[1]爵位-节奏'!AH28/I27</f>
        <v>1.8865776109955466E-2</v>
      </c>
      <c r="D27" s="7">
        <f>[3]非r!FC25/I27</f>
        <v>0.98113422389004445</v>
      </c>
      <c r="H27" s="5">
        <v>21</v>
      </c>
      <c r="I27" s="40">
        <f>SUM('[1]爵位-节奏'!AH28+[3]非r!FC25)</f>
        <v>1514.4581598395753</v>
      </c>
      <c r="J27" s="40">
        <f>SUM('[1]爵位-节奏'!AI28+[3]小r!FC25)</f>
        <v>1477.7724639751002</v>
      </c>
      <c r="K27" s="40">
        <f>'[1]爵位-节奏'!AJ28+[3]中r!FC25</f>
        <v>1451.0911695297971</v>
      </c>
      <c r="L27" s="40">
        <f>'[1]爵位-节奏'!AK28+[3]大r!FC25</f>
        <v>1444.5169818295069</v>
      </c>
      <c r="M27" s="40">
        <f>'[1]爵位-节奏'!AL28+[3]超r!FC25</f>
        <v>1320.5307954324871</v>
      </c>
      <c r="O27" s="6">
        <f t="shared" si="0"/>
        <v>0.87194934165257454</v>
      </c>
      <c r="Q27" s="6">
        <v>21</v>
      </c>
      <c r="R27" s="40">
        <f>IFERROR('[1]爵位-节奏'!AH28+[3]非r!FD25,0)</f>
        <v>1487.5431113884654</v>
      </c>
      <c r="S27" s="40">
        <f>IFERROR('[1]爵位-节奏'!AI28+[3]小r!FD25,0)</f>
        <v>0</v>
      </c>
      <c r="T27" s="40">
        <f>IFERROR('[1]爵位-节奏'!AJ28+[3]中r!FD25,0)</f>
        <v>0</v>
      </c>
      <c r="U27" s="40">
        <f>IFERROR('[1]爵位-节奏'!AK28+[3]大r!FD25,0)</f>
        <v>1577.9533313640673</v>
      </c>
      <c r="V27" s="40">
        <f>IFERROR('[1]爵位-节奏'!AL28+[3]超r!FD25,0)</f>
        <v>1130.5367708940962</v>
      </c>
    </row>
    <row r="28" spans="3:22" x14ac:dyDescent="0.15">
      <c r="C28" s="7">
        <f>'[1]爵位-节奏'!AH29/I28</f>
        <v>3.6132244672237683E-2</v>
      </c>
      <c r="D28" s="7">
        <f>[3]非r!FC26/I28</f>
        <v>0.96386775532776237</v>
      </c>
      <c r="H28" s="5">
        <v>22</v>
      </c>
      <c r="I28" s="40">
        <f>SUM('[1]爵位-节奏'!AH29+[3]非r!FC26)</f>
        <v>1581.4920346413746</v>
      </c>
      <c r="J28" s="40">
        <f>SUM('[1]爵位-节奏'!AI29+[3]小r!FC26)</f>
        <v>1567.1145575905146</v>
      </c>
      <c r="K28" s="40">
        <f>'[1]爵位-节奏'!AJ29+[3]中r!FC26</f>
        <v>1523.894411266152</v>
      </c>
      <c r="L28" s="40">
        <f>'[1]爵位-节奏'!AK29+[3]大r!FC26</f>
        <v>1516.7048244261759</v>
      </c>
      <c r="M28" s="40">
        <f>'[1]爵位-节奏'!AL29+[3]超r!FC26</f>
        <v>1473.7071522233834</v>
      </c>
      <c r="O28" s="6">
        <f t="shared" si="0"/>
        <v>0.93184607948883358</v>
      </c>
      <c r="Q28" s="6">
        <v>22</v>
      </c>
      <c r="R28" s="40">
        <f>IFERROR('[1]爵位-节奏'!AH29+[3]非r!FD26,0)</f>
        <v>1525.7301515174865</v>
      </c>
      <c r="S28" s="40">
        <f>IFERROR('[1]爵位-节奏'!AI29+[3]小r!FD26,0)</f>
        <v>0</v>
      </c>
      <c r="T28" s="40">
        <f>IFERROR('[1]爵位-节奏'!AJ29+[3]中r!FD26,0)</f>
        <v>0</v>
      </c>
      <c r="U28" s="40">
        <f>IFERROR('[1]爵位-节奏'!AK29+[3]大r!FD26,0)</f>
        <v>1643.910257671416</v>
      </c>
      <c r="V28" s="40">
        <f>IFERROR('[1]爵位-节奏'!AL29+[3]超r!FD26,0)</f>
        <v>1265.3888735350706</v>
      </c>
    </row>
    <row r="29" spans="3:22" x14ac:dyDescent="0.15">
      <c r="C29" s="7">
        <f>'[1]爵位-节奏'!AH30/I29</f>
        <v>5.1907580004724459E-2</v>
      </c>
      <c r="D29" s="7">
        <f>[3]非r!FC27/I29</f>
        <v>0.94809241999527549</v>
      </c>
      <c r="H29" s="5">
        <v>23</v>
      </c>
      <c r="I29" s="40">
        <f>SUM('[1]爵位-节奏'!AH30+[3]非r!FC27)</f>
        <v>1651.2864923867437</v>
      </c>
      <c r="J29" s="40">
        <f>SUM('[1]爵位-节奏'!AI30+[3]小r!FC27)</f>
        <v>1649.5215333126519</v>
      </c>
      <c r="K29" s="40">
        <f>'[1]爵位-节奏'!AJ30+[3]中r!FC27</f>
        <v>1599.8723233876126</v>
      </c>
      <c r="L29" s="40">
        <f>'[1]爵位-节奏'!AK30+[3]大r!FC27</f>
        <v>1592.0231680808531</v>
      </c>
      <c r="M29" s="40">
        <f>'[1]爵位-节奏'!AL30+[3]超r!FC27</f>
        <v>1636.2364250115236</v>
      </c>
      <c r="O29" s="6">
        <f t="shared" si="0"/>
        <v>0.99088585327584977</v>
      </c>
      <c r="Q29" s="6">
        <v>23</v>
      </c>
      <c r="R29" s="40">
        <f>IFERROR('[1]爵位-节奏'!AH30+[3]非r!FD27,0)</f>
        <v>1564.6073373824004</v>
      </c>
      <c r="S29" s="40">
        <f>IFERROR('[1]爵位-节奏'!AI30+[3]小r!FD27,0)</f>
        <v>1538.8522965320963</v>
      </c>
      <c r="T29" s="40">
        <f>IFERROR('[1]爵位-节奏'!AJ30+[3]中r!FD27,0)</f>
        <v>0</v>
      </c>
      <c r="U29" s="40">
        <f>IFERROR('[1]爵位-节奏'!AK30+[3]大r!FD27,0)</f>
        <v>1712.5504705999151</v>
      </c>
      <c r="V29" s="40">
        <f>IFERROR('[1]爵位-节奏'!AL30+[3]超r!FD27,0)</f>
        <v>1408.2184633501649</v>
      </c>
    </row>
    <row r="30" spans="3:22" x14ac:dyDescent="0.15">
      <c r="C30" s="7">
        <f>'[1]爵位-节奏'!AH31/I30</f>
        <v>6.6289492229286429E-2</v>
      </c>
      <c r="D30" s="7">
        <f>[3]非r!FC28/I30</f>
        <v>0.93371050777071363</v>
      </c>
      <c r="H30" s="5">
        <v>24</v>
      </c>
      <c r="I30" s="40">
        <f>SUM('[1]爵位-节奏'!AH31+[3]非r!FC28)</f>
        <v>1724.0396696721614</v>
      </c>
      <c r="J30" s="40">
        <f>SUM('[1]爵位-节奏'!AI31+[3]小r!FC28)</f>
        <v>1716.4869015165368</v>
      </c>
      <c r="K30" s="40">
        <f>'[1]爵位-节奏'!AJ31+[3]中r!FC28</f>
        <v>1679.2527629801284</v>
      </c>
      <c r="L30" s="40">
        <f>'[1]爵位-节奏'!AK31+[3]大r!FC28</f>
        <v>1670.6966996939452</v>
      </c>
      <c r="M30" s="40">
        <f>'[1]爵位-节奏'!AL31+[3]超r!FC28</f>
        <v>1812.4503750109159</v>
      </c>
      <c r="O30" s="6">
        <f t="shared" si="0"/>
        <v>1.051281131689717</v>
      </c>
      <c r="Q30" s="6">
        <v>24</v>
      </c>
      <c r="R30" s="40">
        <f>IFERROR('[1]爵位-节奏'!AH31+[3]非r!FD28,0)</f>
        <v>1604.224203132326</v>
      </c>
      <c r="S30" s="40">
        <f>IFERROR('[1]爵位-节奏'!AI31+[3]小r!FD28,0)</f>
        <v>1576.1496204745376</v>
      </c>
      <c r="T30" s="40">
        <f>IFERROR('[1]爵位-节奏'!AJ31+[3]中r!FD28,0)</f>
        <v>0</v>
      </c>
      <c r="U30" s="40">
        <f>IFERROR('[1]爵位-节奏'!AK31+[3]大r!FD28,0)</f>
        <v>1784.0665589213409</v>
      </c>
      <c r="V30" s="40">
        <f>IFERROR('[1]爵位-节奏'!AL31+[3]超r!FD28,0)</f>
        <v>1562.720277845445</v>
      </c>
    </row>
    <row r="31" spans="3:22" x14ac:dyDescent="0.15">
      <c r="C31" s="7">
        <f>'[1]爵位-节奏'!AH32/I31</f>
        <v>7.936667004759107E-2</v>
      </c>
      <c r="D31" s="7">
        <f>[3]非r!FC29/I31</f>
        <v>0.92063332995240887</v>
      </c>
      <c r="H31" s="5">
        <v>25</v>
      </c>
      <c r="I31" s="40">
        <f>SUM('[1]爵位-节奏'!AH32+[3]非r!FC29)</f>
        <v>1799.9639240436904</v>
      </c>
      <c r="J31" s="40">
        <f>SUM('[1]爵位-节奏'!AI32+[3]小r!FC29)</f>
        <v>1786.2079357082528</v>
      </c>
      <c r="K31" s="40">
        <f>'[1]爵位-节奏'!AJ32+[3]中r!FC29</f>
        <v>1762.2799412216725</v>
      </c>
      <c r="L31" s="40">
        <f>'[1]爵位-节奏'!AK32+[3]大r!FC29</f>
        <v>1752.9662327226879</v>
      </c>
      <c r="M31" s="40">
        <f>'[1]爵位-节奏'!AL32+[3]超r!FC29</f>
        <v>1865.9816445898709</v>
      </c>
      <c r="O31" s="6">
        <f t="shared" si="0"/>
        <v>1.0366772465071794</v>
      </c>
      <c r="Q31" s="6">
        <v>25</v>
      </c>
      <c r="R31" s="40">
        <f>IFERROR('[1]爵位-节奏'!AH32+[3]非r!FD29,0)</f>
        <v>1644.6338381537798</v>
      </c>
      <c r="S31" s="40">
        <f>IFERROR('[1]爵位-节奏'!AI32+[3]小r!FD29,0)</f>
        <v>1614.073232141486</v>
      </c>
      <c r="T31" s="40">
        <f>IFERROR('[1]爵位-节奏'!AJ32+[3]中r!FD29,0)</f>
        <v>0</v>
      </c>
      <c r="U31" s="40">
        <f>IFERROR('[1]爵位-节奏'!AK32+[3]大r!FD29,0)</f>
        <v>1858.6649341704672</v>
      </c>
      <c r="V31" s="40">
        <f>IFERROR('[1]爵位-节奏'!AL32+[3]超r!FD29,0)</f>
        <v>1615.9816445898709</v>
      </c>
    </row>
    <row r="32" spans="3:22" x14ac:dyDescent="0.15">
      <c r="C32" s="7">
        <f>'[1]爵位-节奏'!AH33/I32</f>
        <v>9.1220013060442501E-2</v>
      </c>
      <c r="D32" s="7">
        <f>[3]非r!FC30/I32</f>
        <v>0.90877998693955753</v>
      </c>
      <c r="H32" s="5">
        <v>26</v>
      </c>
      <c r="I32" s="40">
        <f>SUM('[1]爵位-节奏'!AH33+[3]非r!FC30)</f>
        <v>1879.2868546837703</v>
      </c>
      <c r="J32" s="40">
        <f>SUM('[1]爵位-节奏'!AI33+[3]小r!FC30)</f>
        <v>1858.8824195773395</v>
      </c>
      <c r="K32" s="40">
        <f>'[1]爵位-节奏'!AJ33+[3]中r!FC30</f>
        <v>1849.2155971720504</v>
      </c>
      <c r="L32" s="40">
        <f>'[1]爵位-节奏'!AK33+[3]大r!FC30</f>
        <v>1840.8618678330818</v>
      </c>
      <c r="M32" s="40">
        <f>'[1]爵位-节奏'!AL33+[3]超r!FC30</f>
        <v>1919.7579661550722</v>
      </c>
      <c r="O32" s="6">
        <f t="shared" si="0"/>
        <v>1.0215353560157328</v>
      </c>
      <c r="Q32" s="6">
        <v>26</v>
      </c>
      <c r="R32" s="40">
        <f>IFERROR('[1]爵位-节奏'!AH33+[3]非r!FD30,0)</f>
        <v>1685.8931422423711</v>
      </c>
      <c r="S32" s="40">
        <f>IFERROR('[1]爵位-节奏'!AI33+[3]小r!FD30,0)</f>
        <v>1652.6680823714732</v>
      </c>
      <c r="T32" s="40">
        <f>IFERROR('[1]爵位-节奏'!AJ33+[3]中r!FD30,0)</f>
        <v>0</v>
      </c>
      <c r="U32" s="40">
        <f>IFERROR('[1]爵位-节奏'!AK33+[3]大r!FD30,0)</f>
        <v>1938.0856826324375</v>
      </c>
      <c r="V32" s="40">
        <f>IFERROR('[1]爵位-节奏'!AL33+[3]超r!FD30,0)</f>
        <v>1669.7579661550722</v>
      </c>
    </row>
    <row r="33" spans="3:22" x14ac:dyDescent="0.15">
      <c r="C33" s="7">
        <f>'[1]爵位-节奏'!AH34/I33</f>
        <v>0.10192368747842322</v>
      </c>
      <c r="D33" s="7">
        <f>[3]非r!FC31/I33</f>
        <v>0.89807631252157682</v>
      </c>
      <c r="H33" s="5">
        <v>27</v>
      </c>
      <c r="I33" s="40">
        <f>SUM('[1]爵位-节奏'!AH34+[3]非r!FC31)</f>
        <v>1962.2523963562355</v>
      </c>
      <c r="J33" s="40">
        <f>SUM('[1]爵位-节奏'!AI34+[3]小r!FC31)</f>
        <v>1934.7223324335687</v>
      </c>
      <c r="K33" s="40">
        <f>'[1]爵位-节奏'!AJ34+[3]中r!FC31</f>
        <v>1920.1701279048355</v>
      </c>
      <c r="L33" s="40">
        <f>'[1]爵位-节奏'!AK34+[3]大r!FC31</f>
        <v>1933.1928308875658</v>
      </c>
      <c r="M33" s="40">
        <f>'[1]爵位-节奏'!AL34+[3]超r!FC31</f>
        <v>1975.4827349143131</v>
      </c>
      <c r="O33" s="6">
        <f t="shared" si="0"/>
        <v>1.0067424244621361</v>
      </c>
      <c r="Q33" s="6">
        <v>27</v>
      </c>
      <c r="R33" s="40">
        <f>IFERROR('[1]爵位-节奏'!AH34+[3]非r!FD31,0)</f>
        <v>1728.0630990890588</v>
      </c>
      <c r="S33" s="40">
        <f>IFERROR('[1]爵位-节奏'!AI34+[3]小r!FD31,0)</f>
        <v>1691.9823482803565</v>
      </c>
      <c r="T33" s="40">
        <f>IFERROR('[1]爵位-节奏'!AJ34+[3]中r!FD31,0)</f>
        <v>1680.2551918572531</v>
      </c>
      <c r="U33" s="40">
        <f>IFERROR('[1]爵位-节奏'!AK34+[3]大r!FD31,0)</f>
        <v>2021.3081407607708</v>
      </c>
      <c r="V33" s="40">
        <f>IFERROR('[1]爵位-节奏'!AL34+[3]超r!FD31,0)</f>
        <v>1725.4827349143131</v>
      </c>
    </row>
    <row r="34" spans="3:22" x14ac:dyDescent="0.15">
      <c r="C34" s="7">
        <f>'[1]爵位-节奏'!AH35/I34</f>
        <v>0.11360590231816262</v>
      </c>
      <c r="D34" s="7">
        <f>[3]非r!FC32/I34</f>
        <v>0.8863940976818373</v>
      </c>
      <c r="H34" s="5">
        <v>28</v>
      </c>
      <c r="I34" s="40">
        <f>SUM('[1]爵位-节奏'!AH35+[3]非r!FC32)</f>
        <v>2053.8838966294575</v>
      </c>
      <c r="J34" s="40">
        <f>SUM('[1]爵位-节奏'!AI35+[3]小r!FC32)</f>
        <v>2018.7167728376651</v>
      </c>
      <c r="K34" s="40">
        <f>'[1]爵位-节奏'!AJ35+[3]中r!FC32</f>
        <v>1988.8887836368449</v>
      </c>
      <c r="L34" s="40">
        <f>'[1]爵位-节奏'!AK35+[3]大r!FC32</f>
        <v>2035.0502968428252</v>
      </c>
      <c r="M34" s="40">
        <f>'[1]爵位-节奏'!AL35+[3]超r!FC32</f>
        <v>2038.066291349629</v>
      </c>
      <c r="O34" s="6">
        <f t="shared" si="0"/>
        <v>0.99229868577002522</v>
      </c>
      <c r="Q34" s="6">
        <v>28</v>
      </c>
      <c r="R34" s="40">
        <f>IFERROR('[1]爵位-节奏'!AH35+[3]非r!FD32,0)</f>
        <v>1775.9709741573643</v>
      </c>
      <c r="S34" s="40">
        <f>IFERROR('[1]爵位-节奏'!AI35+[3]小r!FD32,0)</f>
        <v>1736.8295695843178</v>
      </c>
      <c r="T34" s="40">
        <f>IFERROR('[1]爵位-节奏'!AJ35+[3]中r!FD32,0)</f>
        <v>1766.6665087886006</v>
      </c>
      <c r="U34" s="40">
        <f>IFERROR('[1]爵位-节奏'!AK35+[3]大r!FD32,0)</f>
        <v>2113.376444912898</v>
      </c>
      <c r="V34" s="40">
        <f>IFERROR('[1]爵位-节奏'!AL35+[3]超r!FD32,0)</f>
        <v>1788.066291349629</v>
      </c>
    </row>
    <row r="35" spans="3:22" x14ac:dyDescent="0.15">
      <c r="C35" s="7">
        <f>'[1]爵位-节奏'!AH36/I35</f>
        <v>0.12404833654275349</v>
      </c>
      <c r="D35" s="7">
        <f>[3]非r!FC33/I35</f>
        <v>0.87595166345724651</v>
      </c>
      <c r="H35" s="5">
        <v>29</v>
      </c>
      <c r="I35" s="40">
        <f>SUM('[1]爵位-节奏'!AH36+[3]非r!FC33)</f>
        <v>2149.699658203474</v>
      </c>
      <c r="J35" s="40">
        <f>SUM('[1]爵位-节奏'!AI36+[3]小r!FC33)</f>
        <v>2106.347336312152</v>
      </c>
      <c r="K35" s="40">
        <f>'[1]爵位-节奏'!AJ36+[3]中r!FC33</f>
        <v>2058.7097357749412</v>
      </c>
      <c r="L35" s="40">
        <f>'[1]爵位-节奏'!AK36+[3]大r!FC33</f>
        <v>2142.4785470498787</v>
      </c>
      <c r="M35" s="40">
        <f>'[1]爵位-节奏'!AL36+[3]超r!FC33</f>
        <v>2102.9064366212606</v>
      </c>
      <c r="O35" s="6">
        <f t="shared" si="0"/>
        <v>0.97823267012968729</v>
      </c>
      <c r="Q35" s="6">
        <v>29</v>
      </c>
      <c r="R35" s="40">
        <f>IFERROR('[1]爵位-节奏'!AH36+[3]非r!FD33,0)</f>
        <v>1824.9249145508686</v>
      </c>
      <c r="S35" s="40">
        <f>IFERROR('[1]爵位-节奏'!AI36+[3]小r!FD33,0)</f>
        <v>1782.5031824951861</v>
      </c>
      <c r="T35" s="40">
        <f>IFERROR('[1]爵位-节奏'!AJ36+[3]中r!FD33,0)</f>
        <v>1854.7312703290786</v>
      </c>
      <c r="U35" s="40">
        <f>IFERROR('[1]爵位-节奏'!AK36+[3]大r!FD33,0)</f>
        <v>2210.2197069951344</v>
      </c>
      <c r="V35" s="40">
        <f>IFERROR('[1]爵位-节奏'!AL36+[3]超r!FD33,0)</f>
        <v>1852.9064366212606</v>
      </c>
    </row>
    <row r="36" spans="3:22" x14ac:dyDescent="0.15">
      <c r="C36" s="7">
        <f>'[1]爵位-节奏'!AH37/I36</f>
        <v>0.13333333333333333</v>
      </c>
      <c r="D36" s="7">
        <f>[3]非r!FC34/I36</f>
        <v>0.8666666666666667</v>
      </c>
      <c r="H36" s="5">
        <v>30</v>
      </c>
      <c r="I36" s="40">
        <f>SUM('[1]爵位-节奏'!AH37+[3]非r!FC34)</f>
        <v>2250</v>
      </c>
      <c r="J36" s="40">
        <f>SUM('[1]爵位-节奏'!AI37+[3]小r!FC34)</f>
        <v>2197.875</v>
      </c>
      <c r="K36" s="40">
        <f>'[1]爵位-节奏'!AJ37+[3]中r!FC34</f>
        <v>2131.1875</v>
      </c>
      <c r="L36" s="40">
        <f>'[1]爵位-节奏'!AK37+[3]大r!FC34</f>
        <v>2255.48</v>
      </c>
      <c r="M36" s="40">
        <f>'[1]爵位-节奏'!AL37+[3]超r!FC34</f>
        <v>2171.75</v>
      </c>
      <c r="O36" s="6">
        <f t="shared" si="0"/>
        <v>0.9652222222222222</v>
      </c>
      <c r="Q36" s="6">
        <v>30</v>
      </c>
      <c r="R36" s="40">
        <f>IFERROR('[1]爵位-节奏'!AH37+[3]非r!FD34,0)</f>
        <v>1875</v>
      </c>
      <c r="S36" s="40">
        <f>IFERROR('[1]爵位-节奏'!AI37+[3]小r!FD34,0)</f>
        <v>1829.0625</v>
      </c>
      <c r="T36" s="40">
        <f>IFERROR('[1]爵位-节奏'!AJ37+[3]中r!FD34,0)</f>
        <v>1946.78125</v>
      </c>
      <c r="U36" s="40">
        <f>IFERROR('[1]爵位-节奏'!AK37+[3]大r!FD34,0)</f>
        <v>2311.84</v>
      </c>
      <c r="V36" s="40">
        <f>IFERROR('[1]爵位-节奏'!AL37+[3]超r!FD34,0)</f>
        <v>1921.75</v>
      </c>
    </row>
    <row r="37" spans="3:22" x14ac:dyDescent="0.15">
      <c r="C37" s="7">
        <f>'[1]爵位-节奏'!AH38/I37</f>
        <v>0.14372647875078265</v>
      </c>
      <c r="D37" s="7">
        <f>[3]非r!FC35/I37</f>
        <v>0.8562735212492173</v>
      </c>
      <c r="H37" s="5">
        <v>31</v>
      </c>
      <c r="I37" s="40">
        <f>SUM('[1]爵位-节奏'!AH38+[3]非r!FC35)</f>
        <v>2319.2200646014799</v>
      </c>
      <c r="J37" s="40">
        <f>SUM('[1]爵位-节奏'!AI38+[3]小r!FC35)</f>
        <v>2293.5794722773721</v>
      </c>
      <c r="K37" s="40">
        <f>'[1]爵位-节奏'!AJ38+[3]中r!FC35</f>
        <v>2206.515168141847</v>
      </c>
      <c r="L37" s="40">
        <f>'[1]爵位-节奏'!AK38+[3]大r!FC35</f>
        <v>2346.5560947952777</v>
      </c>
      <c r="M37" s="40">
        <f>'[1]爵位-节奏'!AL38+[3]超r!FC35</f>
        <v>2243.4652361259718</v>
      </c>
      <c r="O37" s="6">
        <f t="shared" si="0"/>
        <v>0.96733607576453717</v>
      </c>
      <c r="Q37" s="6">
        <v>31</v>
      </c>
      <c r="R37" s="40">
        <f>IFERROR('[1]爵位-节奏'!AH38+[3]非r!FD35,0)</f>
        <v>1953.1917474185166</v>
      </c>
      <c r="S37" s="40">
        <f>IFERROR('[1]爵位-节奏'!AI38+[3]小r!FD35,0)</f>
        <v>1876.571092184251</v>
      </c>
      <c r="T37" s="40">
        <f>IFERROR('[1]爵位-节奏'!AJ38+[3]中r!FD35,0)</f>
        <v>2043.1060855461037</v>
      </c>
      <c r="U37" s="40">
        <f>IFERROR('[1]爵位-节奏'!AK38+[3]大r!FD35,0)</f>
        <v>2395.0868990772842</v>
      </c>
      <c r="V37" s="40">
        <f>IFERROR('[1]爵位-节奏'!AL38+[3]超r!FD35,0)</f>
        <v>1993.4652361259718</v>
      </c>
    </row>
    <row r="38" spans="3:22" x14ac:dyDescent="0.15">
      <c r="C38" s="7">
        <f>'[1]爵位-节奏'!AH39/I38</f>
        <v>0.15335183476991437</v>
      </c>
      <c r="D38" s="7">
        <f>[3]非r!FC36/I38</f>
        <v>0.84664816523008557</v>
      </c>
      <c r="H38" s="5">
        <v>32</v>
      </c>
      <c r="I38" s="40">
        <f>SUM('[1]爵位-节奏'!AH39+[3]非r!FC36)</f>
        <v>2391.0158441651843</v>
      </c>
      <c r="J38" s="40">
        <f>SUM('[1]爵位-节奏'!AI39+[3]小r!FC36)</f>
        <v>2393.7605371590898</v>
      </c>
      <c r="K38" s="40">
        <f>'[1]爵位-节奏'!AJ39+[3]中r!FC36</f>
        <v>2284.8998633874485</v>
      </c>
      <c r="L38" s="40">
        <f>'[1]爵位-节奏'!AK39+[3]大r!FC36</f>
        <v>2409.491079515165</v>
      </c>
      <c r="M38" s="40">
        <f>'[1]爵位-节奏'!AL39+[3]超r!FC36</f>
        <v>2318.2788606152135</v>
      </c>
      <c r="O38" s="6">
        <f t="shared" si="0"/>
        <v>0.96957904577358978</v>
      </c>
      <c r="Q38" s="6">
        <v>32</v>
      </c>
      <c r="R38" s="40">
        <f>IFERROR('[1]爵位-节奏'!AH39+[3]非r!FD36,0)</f>
        <v>2034.6031385398135</v>
      </c>
      <c r="S38" s="40">
        <f>IFERROR('[1]爵位-节奏'!AI39+[3]小r!FD36,0)</f>
        <v>1925.0970917785812</v>
      </c>
      <c r="T38" s="40">
        <f>IFERROR('[1]爵位-节奏'!AJ39+[3]中r!FD36,0)</f>
        <v>2144.016461747839</v>
      </c>
      <c r="U38" s="40">
        <f>IFERROR('[1]爵位-节奏'!AK39+[3]大r!FD36,0)</f>
        <v>2454.7328114208872</v>
      </c>
      <c r="V38" s="40">
        <f>IFERROR('[1]爵位-节奏'!AL39+[3]超r!FD36,0)</f>
        <v>2068.2788606152135</v>
      </c>
    </row>
    <row r="39" spans="3:22" x14ac:dyDescent="0.15">
      <c r="C39" s="7">
        <f>'[1]爵位-节奏'!AH40/I39</f>
        <v>0.16223414545211837</v>
      </c>
      <c r="D39" s="7">
        <f>[3]非r!FC37/I39</f>
        <v>0.83776585454788166</v>
      </c>
      <c r="H39" s="5">
        <v>33</v>
      </c>
      <c r="I39" s="40">
        <f>SUM('[1]爵位-节奏'!AH40+[3]非r!FC37)</f>
        <v>2465.5722066724579</v>
      </c>
      <c r="J39" s="40">
        <f>SUM('[1]爵位-节奏'!AI40+[3]小r!FC37)</f>
        <v>2498.7394951967322</v>
      </c>
      <c r="K39" s="40">
        <f>'[1]爵位-节奏'!AJ40+[3]中r!FC37</f>
        <v>2366.5637597400514</v>
      </c>
      <c r="L39" s="40">
        <f>'[1]爵位-节奏'!AK40+[3]大r!FC37</f>
        <v>2474.6494084123156</v>
      </c>
      <c r="M39" s="40">
        <f>'[1]爵位-节奏'!AL40+[3]超r!FC37</f>
        <v>2396.4353401923886</v>
      </c>
      <c r="O39" s="6">
        <f t="shared" ref="O39:O70" si="1">SUM(M39:M39)/SUM(I39:I39)</f>
        <v>0.97195909886842191</v>
      </c>
      <c r="Q39" s="6">
        <v>33</v>
      </c>
      <c r="R39" s="40">
        <f>IFERROR('[1]爵位-节奏'!AH40+[3]非r!FD37,0)</f>
        <v>2119.4652583405723</v>
      </c>
      <c r="S39" s="40">
        <f>IFERROR('[1]爵位-节奏'!AI40+[3]小r!FD37,0)</f>
        <v>1974.713521635621</v>
      </c>
      <c r="T39" s="40">
        <f>IFERROR('[1]爵位-节奏'!AJ40+[3]中r!FD37,0)</f>
        <v>2249.8456396100769</v>
      </c>
      <c r="U39" s="40">
        <f>IFERROR('[1]爵位-节奏'!AK40+[3]大r!FD37,0)</f>
        <v>2516.355029699836</v>
      </c>
      <c r="V39" s="40">
        <f>IFERROR('[1]爵位-节奏'!AL40+[3]超r!FD37,0)</f>
        <v>2146.4353401923886</v>
      </c>
    </row>
    <row r="40" spans="3:22" x14ac:dyDescent="0.15">
      <c r="C40" s="7">
        <f>'[1]爵位-节奏'!AH41/I40</f>
        <v>0.17039656297109576</v>
      </c>
      <c r="D40" s="7">
        <f>[3]非r!FC38/I40</f>
        <v>0.82960343702890416</v>
      </c>
      <c r="H40" s="5">
        <v>34</v>
      </c>
      <c r="I40" s="40">
        <f>SUM('[1]爵位-节奏'!AH41+[3]非r!FC38)</f>
        <v>2543.0872887197806</v>
      </c>
      <c r="J40" s="40">
        <f>SUM('[1]爵位-节奏'!AI41+[3]小r!FC38)</f>
        <v>2568.8584659993994</v>
      </c>
      <c r="K40" s="40">
        <f>'[1]爵位-节奏'!AJ41+[3]中r!FC38</f>
        <v>2451.7451755369984</v>
      </c>
      <c r="L40" s="40">
        <f>'[1]爵位-节奏'!AK41+[3]大r!FC38</f>
        <v>2542.1970494309485</v>
      </c>
      <c r="M40" s="40">
        <f>'[1]爵位-节奏'!AL41+[3]超r!FC38</f>
        <v>2478.1982728982343</v>
      </c>
      <c r="O40" s="6">
        <f t="shared" si="1"/>
        <v>0.97448415706791869</v>
      </c>
      <c r="Q40" s="6">
        <v>34</v>
      </c>
      <c r="R40" s="40">
        <f>IFERROR('[1]爵位-节奏'!AH41+[3]非r!FD38,0)</f>
        <v>2208.0257775663922</v>
      </c>
      <c r="S40" s="40">
        <f>IFERROR('[1]爵位-节奏'!AI41+[3]小r!FD38,0)</f>
        <v>2052.7397491659158</v>
      </c>
      <c r="T40" s="40">
        <f>IFERROR('[1]爵位-节奏'!AJ41+[3]中r!FD38,0)</f>
        <v>2360.9510966388307</v>
      </c>
      <c r="U40" s="40">
        <f>IFERROR('[1]爵位-节奏'!AK41+[3]大r!FD38,0)</f>
        <v>2580.1010809756581</v>
      </c>
      <c r="V40" s="40">
        <f>IFERROR('[1]爵位-节奏'!AL41+[3]超r!FD38,0)</f>
        <v>2228.1982728982343</v>
      </c>
    </row>
    <row r="41" spans="3:22" x14ac:dyDescent="0.15">
      <c r="C41" s="7">
        <f>'[1]爵位-节奏'!AH42/I41</f>
        <v>0.17786088469204381</v>
      </c>
      <c r="D41" s="7">
        <f>[3]非r!FC39/I41</f>
        <v>0.82213911530795625</v>
      </c>
      <c r="H41" s="5">
        <v>35</v>
      </c>
      <c r="I41" s="40">
        <f>SUM('[1]爵位-节奏'!AH42+[3]非r!FC39)</f>
        <v>2623.7734478532138</v>
      </c>
      <c r="J41" s="40">
        <f>SUM('[1]爵位-节奏'!AI42+[3]小r!FC39)</f>
        <v>2639.6952373664121</v>
      </c>
      <c r="K41" s="40">
        <f>'[1]爵位-节奏'!AJ42+[3]中r!FC39</f>
        <v>2541.9889599678077</v>
      </c>
      <c r="L41" s="40">
        <f>'[1]爵位-节奏'!AK42+[3]大r!FC39</f>
        <v>2612.3123413016074</v>
      </c>
      <c r="M41" s="40">
        <f>'[1]爵位-节奏'!AL42+[3]超r!FC39</f>
        <v>2563.8518749779601</v>
      </c>
      <c r="O41" s="6">
        <f t="shared" si="1"/>
        <v>0.9771620629348613</v>
      </c>
      <c r="Q41" s="6">
        <v>35</v>
      </c>
      <c r="R41" s="40">
        <f>IFERROR('[1]爵位-节奏'!AH42+[3]非r!FD39,0)</f>
        <v>2300.550143149851</v>
      </c>
      <c r="S41" s="40">
        <f>IFERROR('[1]爵位-节奏'!AI42+[3]小r!FD39,0)</f>
        <v>2132.9523800413485</v>
      </c>
      <c r="T41" s="40">
        <f>IFERROR('[1]爵位-节奏'!AJ42+[3]中r!FD39,0)</f>
        <v>2479.6501066183782</v>
      </c>
      <c r="U41" s="40">
        <f>IFERROR('[1]爵位-节奏'!AK42+[3]大r!FD39,0)</f>
        <v>2646.129488564392</v>
      </c>
      <c r="V41" s="40">
        <f>IFERROR('[1]爵位-节奏'!AL42+[3]超r!FD39,0)</f>
        <v>2313.8518749779601</v>
      </c>
    </row>
    <row r="42" spans="3:22" x14ac:dyDescent="0.15">
      <c r="C42" s="7">
        <f>'[1]爵位-节奏'!AH43/I42</f>
        <v>0.18464777240813898</v>
      </c>
      <c r="D42" s="7">
        <f>[3]非r!FC40/I42</f>
        <v>0.81535222759186099</v>
      </c>
      <c r="H42" s="5">
        <v>36</v>
      </c>
      <c r="I42" s="40">
        <f>SUM('[1]爵位-节奏'!AH43+[3]非r!FC40)</f>
        <v>2707.8582832551992</v>
      </c>
      <c r="J42" s="40">
        <f>SUM('[1]爵位-节奏'!AI43+[3]小r!FC40)</f>
        <v>2713.2237603381177</v>
      </c>
      <c r="K42" s="40">
        <f>'[1]爵位-节奏'!AJ43+[3]中r!FC40</f>
        <v>2636.4831165588171</v>
      </c>
      <c r="L42" s="40">
        <f>'[1]爵位-节奏'!AK43+[3]大r!FC40</f>
        <v>2685.1869143572681</v>
      </c>
      <c r="M42" s="40">
        <f>'[1]爵位-节奏'!AL43+[3]超r!FC40</f>
        <v>2653.7025826542613</v>
      </c>
      <c r="O42" s="6">
        <f t="shared" si="1"/>
        <v>0.98000054104166934</v>
      </c>
      <c r="Q42" s="6">
        <v>36</v>
      </c>
      <c r="R42" s="40">
        <f>IFERROR('[1]爵位-节奏'!AH43+[3]非r!FD40,0)</f>
        <v>2397.3228540689988</v>
      </c>
      <c r="S42" s="40">
        <f>IFERROR('[1]爵位-节奏'!AI43+[3]小r!FD40,0)</f>
        <v>2216.5297004226468</v>
      </c>
      <c r="T42" s="40">
        <f>IFERROR('[1]爵位-节奏'!AJ43+[3]中r!FD40,0)</f>
        <v>2604.7246748382258</v>
      </c>
      <c r="U42" s="40">
        <f>IFERROR('[1]爵位-节奏'!AK43+[3]大r!FD40,0)</f>
        <v>2714.610590539794</v>
      </c>
      <c r="V42" s="40">
        <f>IFERROR('[1]爵位-节奏'!AL43+[3]超r!FD40,0)</f>
        <v>2403.7025826542613</v>
      </c>
    </row>
    <row r="43" spans="3:22" x14ac:dyDescent="0.15">
      <c r="C43" s="7">
        <f>'[1]爵位-节奏'!AH44/I43</f>
        <v>0.19077695513653822</v>
      </c>
      <c r="D43" s="7">
        <f>[3]非r!FC41/I43</f>
        <v>0.80922304486346175</v>
      </c>
      <c r="H43" s="5">
        <v>37</v>
      </c>
      <c r="I43" s="40">
        <f>SUM('[1]爵位-节奏'!AH44+[3]非r!FC41)</f>
        <v>2795.5857296895688</v>
      </c>
      <c r="J43" s="40">
        <f>SUM('[1]爵位-节奏'!AI44+[3]小r!FC41)</f>
        <v>2789.6372312474718</v>
      </c>
      <c r="K43" s="40">
        <f>'[1]爵位-节奏'!AJ44+[3]中r!FC41</f>
        <v>2734.4384852017311</v>
      </c>
      <c r="L43" s="40">
        <f>'[1]爵位-节奏'!AK44+[3]大r!FC41</f>
        <v>2761.0266798025182</v>
      </c>
      <c r="M43" s="40">
        <f>'[1]爵位-节奏'!AL44+[3]超r!FC41</f>
        <v>2740.7070554750135</v>
      </c>
      <c r="O43" s="6">
        <f t="shared" si="1"/>
        <v>0.980369525558907</v>
      </c>
      <c r="Q43" s="6">
        <v>37</v>
      </c>
      <c r="R43" s="40">
        <f>IFERROR('[1]爵位-节奏'!AH44+[3]非r!FD41,0)</f>
        <v>2498.6488287786278</v>
      </c>
      <c r="S43" s="40">
        <f>IFERROR('[1]爵位-节奏'!AI44+[3]小r!FD41,0)</f>
        <v>2303.7132057260064</v>
      </c>
      <c r="T43" s="40">
        <f>IFERROR('[1]爵位-节奏'!AJ44+[3]中r!FD41,0)</f>
        <v>2734.1069396412117</v>
      </c>
      <c r="U43" s="40">
        <f>IFERROR('[1]爵位-节奏'!AK44+[3]大r!FD41,0)</f>
        <v>2785.7274190837197</v>
      </c>
      <c r="V43" s="40">
        <f>IFERROR('[1]爵位-节奏'!AL44+[3]超r!FD41,0)</f>
        <v>2489.2323110466773</v>
      </c>
    </row>
    <row r="44" spans="3:22" x14ac:dyDescent="0.15">
      <c r="C44" s="7">
        <f>'[1]爵位-节奏'!AH45/I44</f>
        <v>0.19626741652340779</v>
      </c>
      <c r="D44" s="7">
        <f>[3]非r!FC42/I44</f>
        <v>0.80373258347659216</v>
      </c>
      <c r="H44" s="5">
        <v>38</v>
      </c>
      <c r="I44" s="40">
        <f>SUM('[1]爵位-节奏'!AH45+[3]非r!FC42)</f>
        <v>2887.217229962791</v>
      </c>
      <c r="J44" s="40">
        <f>SUM('[1]爵位-节奏'!AI45+[3]小r!FC42)</f>
        <v>2869.1427127971974</v>
      </c>
      <c r="K44" s="40">
        <f>'[1]爵位-节奏'!AJ45+[3]中r!FC42</f>
        <v>2803.0883220398437</v>
      </c>
      <c r="L44" s="40">
        <f>'[1]爵位-节奏'!AK45+[3]大r!FC42</f>
        <v>2840.7801380255032</v>
      </c>
      <c r="M44" s="40">
        <f>'[1]爵位-节奏'!AL45+[3]超r!FC42</f>
        <v>2807.0046562008747</v>
      </c>
      <c r="O44" s="6">
        <f t="shared" si="1"/>
        <v>0.9722180330148037</v>
      </c>
      <c r="Q44" s="6">
        <v>38</v>
      </c>
      <c r="R44" s="40">
        <f>IFERROR('[1]爵位-节奏'!AH45+[3]非r!FD42,0)</f>
        <v>2604.8548707868217</v>
      </c>
      <c r="S44" s="40">
        <f>IFERROR('[1]爵位-节奏'!AI45+[3]小r!FD42,0)</f>
        <v>2394.7617243298296</v>
      </c>
      <c r="T44" s="40">
        <f>IFERROR('[1]爵位-节奏'!AJ45+[3]中r!FD42,0)</f>
        <v>2792.1618254278901</v>
      </c>
      <c r="U44" s="40">
        <f>IFERROR('[1]爵位-节奏'!AK45+[3]大r!FD42,0)</f>
        <v>2860.3230856522987</v>
      </c>
      <c r="V44" s="40">
        <f>IFERROR('[1]爵位-节奏'!AL45+[3]超r!FD42,0)</f>
        <v>2548.9370582940328</v>
      </c>
    </row>
    <row r="45" spans="3:22" x14ac:dyDescent="0.15">
      <c r="C45" s="7">
        <f>'[1]爵位-节奏'!AH46/I45</f>
        <v>0.20113756760393398</v>
      </c>
      <c r="D45" s="7">
        <f>[3]非r!FC43/I45</f>
        <v>0.79886243239606602</v>
      </c>
      <c r="H45" s="5">
        <v>39</v>
      </c>
      <c r="I45" s="40">
        <f>SUM('[1]爵位-节奏'!AH46+[3]非r!FC43)</f>
        <v>2983.0329915368075</v>
      </c>
      <c r="J45" s="40">
        <f>SUM('[1]爵位-节奏'!AI46+[3]小r!FC43)</f>
        <v>2952.832662288688</v>
      </c>
      <c r="K45" s="40">
        <f>'[1]爵位-节奏'!AJ46+[3]中r!FC43</f>
        <v>2874.3733990236428</v>
      </c>
      <c r="L45" s="40">
        <f>'[1]爵位-节奏'!AK46+[3]大r!FC43</f>
        <v>2924.070252248312</v>
      </c>
      <c r="M45" s="40">
        <f>'[1]爵位-节奏'!AL46+[3]超r!FC43</f>
        <v>2875.9360896160661</v>
      </c>
      <c r="O45" s="6">
        <f t="shared" si="1"/>
        <v>0.96409798274957503</v>
      </c>
      <c r="Q45" s="6">
        <v>39</v>
      </c>
      <c r="R45" s="40">
        <f>IFERROR('[1]爵位-节奏'!AH46+[3]非r!FD43,0)</f>
        <v>2716.2912394210089</v>
      </c>
      <c r="S45" s="40">
        <f>IFERROR('[1]爵位-节奏'!AI46+[3]小r!FD43,0)</f>
        <v>2491.0408278608602</v>
      </c>
      <c r="T45" s="40">
        <f>IFERROR('[1]爵位-节奏'!AJ46+[3]中r!FD43,0)</f>
        <v>2852.0613793165498</v>
      </c>
      <c r="U45" s="40">
        <f>IFERROR('[1]爵位-节奏'!AK46+[3]大r!FD43,0)</f>
        <v>2938.0624464429438</v>
      </c>
      <c r="V45" s="40">
        <f>IFERROR('[1]爵位-节奏'!AL46+[3]超r!FD43,0)</f>
        <v>2610.7488716928528</v>
      </c>
    </row>
    <row r="46" spans="3:22" x14ac:dyDescent="0.15">
      <c r="C46" s="7">
        <f>'[1]爵位-节奏'!AH47/I46</f>
        <v>0.20253164556962025</v>
      </c>
      <c r="D46" s="7">
        <f>[3]非r!FC44/I46</f>
        <v>0.79746835443037978</v>
      </c>
      <c r="H46" s="5">
        <v>40</v>
      </c>
      <c r="I46" s="40">
        <f>SUM('[1]爵位-节奏'!AH47+[3]非r!FC44)</f>
        <v>3072.2222222222222</v>
      </c>
      <c r="J46" s="40">
        <f>SUM('[1]爵位-节奏'!AI47+[3]小r!FC44)</f>
        <v>3029.0972222222222</v>
      </c>
      <c r="K46" s="40">
        <f>'[1]爵位-节奏'!AJ47+[3]中r!FC44</f>
        <v>2937.3784722222222</v>
      </c>
      <c r="L46" s="40">
        <f>'[1]爵位-节奏'!AK47+[3]大r!FC44</f>
        <v>3000.0534722222224</v>
      </c>
      <c r="M46" s="40">
        <f>'[1]爵位-节奏'!AL47+[3]超r!FC44</f>
        <v>2936.5972222222222</v>
      </c>
      <c r="O46" s="6">
        <f t="shared" si="1"/>
        <v>0.95585443037974682</v>
      </c>
      <c r="Q46" s="6">
        <v>40</v>
      </c>
      <c r="R46" s="40">
        <f>IFERROR('[1]爵位-节奏'!AH47+[3]非r!FD44,0)</f>
        <v>2822.2222222222222</v>
      </c>
      <c r="S46" s="40">
        <f>IFERROR('[1]爵位-节奏'!AI47+[3]小r!FD44,0)</f>
        <v>2580.8159722222222</v>
      </c>
      <c r="T46" s="40">
        <f>IFERROR('[1]爵位-节奏'!AJ47+[3]中r!FD44,0)</f>
        <v>2902.8315972222222</v>
      </c>
      <c r="U46" s="40">
        <f>IFERROR('[1]爵位-节奏'!AK47+[3]大r!FD44,0)</f>
        <v>3008.0722222222221</v>
      </c>
      <c r="V46" s="40">
        <f>IFERROR('[1]爵位-节奏'!AL47+[3]超r!FD44,0)</f>
        <v>2663.7222222222222</v>
      </c>
    </row>
    <row r="47" spans="3:22" x14ac:dyDescent="0.15">
      <c r="C47" s="7">
        <f>'[1]爵位-节奏'!AH48/I47</f>
        <v>0.2057137882869409</v>
      </c>
      <c r="D47" s="7">
        <f>[3]非r!FC45/I47</f>
        <v>0.79428621171305913</v>
      </c>
      <c r="H47" s="5">
        <v>41</v>
      </c>
      <c r="I47" s="40">
        <f>SUM('[1]爵位-节奏'!AH48+[3]非r!FC45)</f>
        <v>3132.7236244638007</v>
      </c>
      <c r="J47" s="40">
        <f>SUM('[1]爵位-节奏'!AI48+[3]小r!FC45)</f>
        <v>3109.3168471607969</v>
      </c>
      <c r="K47" s="40">
        <f>'[1]爵位-节奏'!AJ48+[3]中r!FC45</f>
        <v>3003.4250608033935</v>
      </c>
      <c r="L47" s="40">
        <f>'[1]爵位-节奏'!AK48+[3]大r!FC45</f>
        <v>3080.1286586242472</v>
      </c>
      <c r="M47" s="40">
        <f>'[1]爵位-节奏'!AL48+[3]超r!FC45</f>
        <v>3000.3222857385344</v>
      </c>
      <c r="O47" s="6">
        <f t="shared" si="1"/>
        <v>0.95773602953949433</v>
      </c>
      <c r="Q47" s="6">
        <v>41</v>
      </c>
      <c r="R47" s="40">
        <f>IFERROR('[1]爵位-节奏'!AH48+[3]非r!FD45,0)</f>
        <v>2863.5840344541225</v>
      </c>
      <c r="S47" s="40">
        <f>IFERROR('[1]爵位-节奏'!AI48+[3]小r!FD45,0)</f>
        <v>2675.5349478398853</v>
      </c>
      <c r="T47" s="40">
        <f>IFERROR('[1]爵位-节奏'!AJ48+[3]中r!FD45,0)</f>
        <v>2955.7308758957088</v>
      </c>
      <c r="U47" s="40">
        <f>IFERROR('[1]爵位-节奏'!AK48+[3]大r!FD45,0)</f>
        <v>3081.7193014931581</v>
      </c>
      <c r="V47" s="40">
        <f>IFERROR('[1]爵位-节奏'!AL48+[3]超r!FD45,0)</f>
        <v>2719.1467174797162</v>
      </c>
    </row>
    <row r="48" spans="3:22" x14ac:dyDescent="0.15">
      <c r="C48" s="7">
        <f>'[1]爵位-节奏'!AH49/I48</f>
        <v>0.20859587366449961</v>
      </c>
      <c r="D48" s="7">
        <f>[3]非r!FC46/I48</f>
        <v>0.79140412633550039</v>
      </c>
      <c r="H48" s="5">
        <v>42</v>
      </c>
      <c r="I48" s="40">
        <f>SUM('[1]爵位-节奏'!AH49+[3]非r!FC46)</f>
        <v>3195.9724559984184</v>
      </c>
      <c r="J48" s="40">
        <f>SUM('[1]爵位-节奏'!AI49+[3]小r!FC46)</f>
        <v>3193.7805572443062</v>
      </c>
      <c r="K48" s="40">
        <f>'[1]爵位-节奏'!AJ49+[3]中r!FC46</f>
        <v>3072.7391920024097</v>
      </c>
      <c r="L48" s="40">
        <f>'[1]爵位-节奏'!AK49+[3]大r!FC46</f>
        <v>3143.2992237568997</v>
      </c>
      <c r="M48" s="40">
        <f>'[1]爵位-节奏'!AL49+[3]超r!FC46</f>
        <v>3067.3517948150952</v>
      </c>
      <c r="O48" s="6">
        <f t="shared" si="1"/>
        <v>0.95975539121373865</v>
      </c>
      <c r="Q48" s="6">
        <v>42</v>
      </c>
      <c r="R48" s="40">
        <f>IFERROR('[1]爵位-节奏'!AH49+[3]非r!FD46,0)</f>
        <v>2906.3195613325424</v>
      </c>
      <c r="S48" s="40">
        <f>IFERROR('[1]爵位-节奏'!AI49+[3]小r!FD46,0)</f>
        <v>2775.5590298887164</v>
      </c>
      <c r="T48" s="40">
        <f>IFERROR('[1]爵位-节奏'!AJ49+[3]中r!FD46,0)</f>
        <v>3010.9174344016869</v>
      </c>
      <c r="U48" s="40">
        <f>IFERROR('[1]爵位-节奏'!AK49+[3]大r!FD46,0)</f>
        <v>3145.962479465923</v>
      </c>
      <c r="V48" s="40">
        <f>IFERROR('[1]爵位-节奏'!AL49+[3]超r!FD46,0)</f>
        <v>2777.2147691854093</v>
      </c>
    </row>
    <row r="49" spans="3:22" x14ac:dyDescent="0.15">
      <c r="C49" s="7">
        <f>'[1]爵位-节奏'!AH50/I49</f>
        <v>0.21117530745956692</v>
      </c>
      <c r="D49" s="7">
        <f>[3]非r!FC47/I49</f>
        <v>0.78882469254043297</v>
      </c>
      <c r="H49" s="5">
        <v>43</v>
      </c>
      <c r="I49" s="40">
        <f>SUM('[1]爵位-节奏'!AH50+[3]非r!FC47)</f>
        <v>3262.165909339511</v>
      </c>
      <c r="J49" s="40">
        <f>SUM('[1]爵位-节奏'!AI50+[3]小r!FC47)</f>
        <v>3282.7984863247875</v>
      </c>
      <c r="K49" s="40">
        <f>'[1]爵位-节奏'!AJ50+[3]中r!FC47</f>
        <v>3145.5636704157696</v>
      </c>
      <c r="L49" s="40">
        <f>'[1]爵位-节奏'!AK50+[3]大r!FC47</f>
        <v>3202.737342213858</v>
      </c>
      <c r="M49" s="40">
        <f>'[1]爵位-节奏'!AL50+[3]超r!FC47</f>
        <v>3137.9450056150745</v>
      </c>
      <c r="O49" s="6">
        <f t="shared" si="1"/>
        <v>0.96192072776899706</v>
      </c>
      <c r="Q49" s="6">
        <v>43</v>
      </c>
      <c r="R49" s="40">
        <f>IFERROR('[1]爵位-节奏'!AH50+[3]非r!FD47,0)</f>
        <v>2950.5273991142003</v>
      </c>
      <c r="S49" s="40">
        <f>IFERROR('[1]爵位-节奏'!AI50+[3]小r!FD47,0)</f>
        <v>2881.2758856837618</v>
      </c>
      <c r="T49" s="40">
        <f>IFERROR('[1]爵位-节奏'!AJ50+[3]中r!FD47,0)</f>
        <v>3068.5612359577053</v>
      </c>
      <c r="U49" s="40">
        <f>IFERROR('[1]爵位-节奏'!AK50+[3]大r!FD47,0)</f>
        <v>3209.1221875463552</v>
      </c>
      <c r="V49" s="40">
        <f>IFERROR('[1]爵位-节奏'!AL50+[3]超r!FD47,0)</f>
        <v>2838.133782269837</v>
      </c>
    </row>
    <row r="50" spans="3:22" x14ac:dyDescent="0.15">
      <c r="C50" s="7">
        <f>'[1]爵位-节奏'!AH51/I50</f>
        <v>0.21344974902773692</v>
      </c>
      <c r="D50" s="7">
        <f>[3]非r!FC48/I50</f>
        <v>0.78655025097226305</v>
      </c>
      <c r="H50" s="5">
        <v>44</v>
      </c>
      <c r="I50" s="40">
        <f>SUM('[1]爵位-节奏'!AH51+[3]非r!FC48)</f>
        <v>3331.5153301899882</v>
      </c>
      <c r="J50" s="40">
        <f>SUM('[1]爵位-节奏'!AI51+[3]小r!FC48)</f>
        <v>3342.5954212535607</v>
      </c>
      <c r="K50" s="40">
        <f>'[1]爵位-节奏'!AJ51+[3]中r!FC48</f>
        <v>3222.1593219763681</v>
      </c>
      <c r="L50" s="40">
        <f>'[1]爵位-节奏'!AK51+[3]大r!FC48</f>
        <v>3265.004418280997</v>
      </c>
      <c r="M50" s="40">
        <f>'[1]爵位-节奏'!AL51+[3]超r!FC48</f>
        <v>3212.3813671069283</v>
      </c>
      <c r="O50" s="6">
        <f t="shared" si="1"/>
        <v>0.96424030770518299</v>
      </c>
      <c r="Q50" s="6">
        <v>44</v>
      </c>
      <c r="R50" s="40">
        <f>IFERROR('[1]爵位-节奏'!AH51+[3]非r!FD48,0)</f>
        <v>2996.3132206505497</v>
      </c>
      <c r="S50" s="40">
        <f>IFERROR('[1]爵位-节奏'!AI51+[3]小r!FD48,0)</f>
        <v>2946.0936779360545</v>
      </c>
      <c r="T50" s="40">
        <f>IFERROR('[1]爵位-节奏'!AJ51+[3]中r!FD48,0)</f>
        <v>3128.8448587167914</v>
      </c>
      <c r="U50" s="40">
        <f>IFERROR('[1]爵位-节奏'!AK51+[3]大r!FD48,0)</f>
        <v>3275.3937489979853</v>
      </c>
      <c r="V50" s="40">
        <f>IFERROR('[1]爵位-节奏'!AL51+[3]超r!FD48,0)</f>
        <v>2902.1273159077646</v>
      </c>
    </row>
    <row r="51" spans="3:22" x14ac:dyDescent="0.15">
      <c r="C51" s="7">
        <f>'[1]爵位-节奏'!AH52/I51</f>
        <v>0.21541717833162663</v>
      </c>
      <c r="D51" s="7">
        <f>[3]非r!FC49/I51</f>
        <v>0.78458282166837334</v>
      </c>
      <c r="H51" s="5">
        <v>45</v>
      </c>
      <c r="I51" s="40">
        <f>SUM('[1]爵位-节奏'!AH52+[3]非r!FC49)</f>
        <v>3404.2472332656507</v>
      </c>
      <c r="J51" s="40">
        <f>SUM('[1]爵位-节奏'!AI52+[3]小r!FC49)</f>
        <v>3401.742518774663</v>
      </c>
      <c r="K51" s="40">
        <f>'[1]爵位-节奏'!AJ52+[3]中r!FC49</f>
        <v>3302.8063300700696</v>
      </c>
      <c r="L51" s="40">
        <f>'[1]爵位-节奏'!AK52+[3]大r!FC49</f>
        <v>3330.3142777034591</v>
      </c>
      <c r="M51" s="40">
        <f>'[1]爵位-节奏'!AL52+[3]超r!FC49</f>
        <v>3290.9620841395508</v>
      </c>
      <c r="O51" s="6">
        <f t="shared" si="1"/>
        <v>0.9667224084023337</v>
      </c>
      <c r="Q51" s="6">
        <v>45</v>
      </c>
      <c r="R51" s="40">
        <f>IFERROR('[1]爵位-节奏'!AH52+[3]非r!FD49,0)</f>
        <v>3043.7902832994923</v>
      </c>
      <c r="S51" s="40">
        <f>IFERROR('[1]爵位-节奏'!AI52+[3]小r!FD49,0)</f>
        <v>3009.3435393792552</v>
      </c>
      <c r="T51" s="40">
        <f>IFERROR('[1]爵位-节奏'!AJ52+[3]中r!FD49,0)</f>
        <v>3191.9644310490485</v>
      </c>
      <c r="U51" s="40">
        <f>IFERROR('[1]爵位-节奏'!AK52+[3]大r!FD49,0)</f>
        <v>3345.0123721404725</v>
      </c>
      <c r="V51" s="40">
        <f>IFERROR('[1]爵位-节奏'!AL52+[3]超r!FD49,0)</f>
        <v>2969.4363339783076</v>
      </c>
    </row>
    <row r="52" spans="3:22" x14ac:dyDescent="0.15">
      <c r="C52" s="7">
        <f>'[1]爵位-节奏'!AH53/I52</f>
        <v>0.21707596459488804</v>
      </c>
      <c r="D52" s="7">
        <f>[3]非r!FC50/I52</f>
        <v>0.78292403540511191</v>
      </c>
      <c r="H52" s="5">
        <v>46</v>
      </c>
      <c r="I52" s="40">
        <f>SUM('[1]爵位-节奏'!AH53+[3]非r!FC50)</f>
        <v>3480.6043910277676</v>
      </c>
      <c r="J52" s="40">
        <f>SUM('[1]爵位-节奏'!AI53+[3]小r!FC50)</f>
        <v>3463.5907170955484</v>
      </c>
      <c r="K52" s="40">
        <f>'[1]爵位-节奏'!AJ53+[3]中r!FC50</f>
        <v>3387.8056706120269</v>
      </c>
      <c r="L52" s="40">
        <f>'[1]爵位-节奏'!AK53+[3]大r!FC50</f>
        <v>3398.896867077719</v>
      </c>
      <c r="M52" s="40">
        <f>'[1]爵位-节奏'!AL53+[3]超r!FC50</f>
        <v>3375.1743741234409</v>
      </c>
      <c r="O52" s="6">
        <f t="shared" si="1"/>
        <v>0.96970927888957958</v>
      </c>
      <c r="Q52" s="6">
        <v>46</v>
      </c>
      <c r="R52" s="40">
        <f>IFERROR('[1]爵位-节奏'!AH53+[3]非r!FD50,0)</f>
        <v>3093.0799732916616</v>
      </c>
      <c r="S52" s="40">
        <f>IFERROR('[1]爵位-节奏'!AI53+[3]小r!FD50,0)</f>
        <v>3075.5946239333252</v>
      </c>
      <c r="T52" s="40">
        <f>IFERROR('[1]爵位-节奏'!AJ53+[3]中r!FD50,0)</f>
        <v>3258.1306360950857</v>
      </c>
      <c r="U52" s="40">
        <f>IFERROR('[1]爵位-节奏'!AK53+[3]大r!FD50,0)</f>
        <v>3418.2309982299357</v>
      </c>
      <c r="V52" s="40">
        <f>IFERROR('[1]爵位-节奏'!AL53+[3]超r!FD50,0)</f>
        <v>3041.2506104098638</v>
      </c>
    </row>
    <row r="53" spans="3:22" x14ac:dyDescent="0.15">
      <c r="C53" s="7">
        <f>'[1]爵位-节奏'!AH54/I53</f>
        <v>0.21842493588069037</v>
      </c>
      <c r="D53" s="7">
        <f>[3]非r!FC51/I53</f>
        <v>0.78157506411930966</v>
      </c>
      <c r="H53" s="5">
        <v>47</v>
      </c>
      <c r="I53" s="40">
        <f>SUM('[1]爵位-节奏'!AH54+[3]非r!FC51)</f>
        <v>3560.8470005577624</v>
      </c>
      <c r="J53" s="40">
        <f>SUM('[1]爵位-节奏'!AI54+[3]小r!FC51)</f>
        <v>3528.3373804798689</v>
      </c>
      <c r="K53" s="40">
        <f>'[1]爵位-节奏'!AJ54+[3]中r!FC51</f>
        <v>3477.4806534052586</v>
      </c>
      <c r="L53" s="40">
        <f>'[1]爵位-节奏'!AK54+[3]大r!FC51</f>
        <v>3470.9994664418728</v>
      </c>
      <c r="M53" s="40">
        <f>'[1]爵位-节奏'!AL54+[3]超r!FC51</f>
        <v>3464.3796214379768</v>
      </c>
      <c r="O53" s="6">
        <f t="shared" si="1"/>
        <v>0.97290886715866332</v>
      </c>
      <c r="Q53" s="6">
        <v>47</v>
      </c>
      <c r="R53" s="40">
        <f>IFERROR('[1]爵位-节奏'!AH54+[3]非r!FD51,0)</f>
        <v>3144.3123891677701</v>
      </c>
      <c r="S53" s="40">
        <f>IFERROR('[1]爵位-节奏'!AI54+[3]小r!FD51,0)</f>
        <v>3145.0662252245456</v>
      </c>
      <c r="T53" s="40">
        <f>IFERROR('[1]爵位-节奏'!AJ54+[3]中r!FD51,0)</f>
        <v>3327.5697907170147</v>
      </c>
      <c r="U53" s="40">
        <f>IFERROR('[1]爵位-节奏'!AK54+[3]大r!FD51,0)</f>
        <v>3495.3216353082821</v>
      </c>
      <c r="V53" s="40">
        <f>IFERROR('[1]爵位-节奏'!AL54+[3]超r!FD51,0)</f>
        <v>3117.0592527059371</v>
      </c>
    </row>
    <row r="54" spans="3:22" x14ac:dyDescent="0.15">
      <c r="C54" s="7">
        <f>'[1]爵位-节奏'!AH55/I54</f>
        <v>0.21946344875954554</v>
      </c>
      <c r="D54" s="7">
        <f>[3]非r!FC52/I54</f>
        <v>0.7805365512404544</v>
      </c>
      <c r="H54" s="5">
        <v>48</v>
      </c>
      <c r="I54" s="40">
        <f>SUM('[1]爵位-节奏'!AH55+[3]非r!FC52)</f>
        <v>3645.2539341825322</v>
      </c>
      <c r="J54" s="40">
        <f>SUM('[1]爵位-节奏'!AI55+[3]小r!FC52)</f>
        <v>3596.1942896929518</v>
      </c>
      <c r="K54" s="40">
        <f>'[1]爵位-节奏'!AJ55+[3]中r!FC52</f>
        <v>3538.2266652305384</v>
      </c>
      <c r="L54" s="40">
        <f>'[1]爵位-节奏'!AK55+[3]大r!FC52</f>
        <v>3546.8879928841088</v>
      </c>
      <c r="M54" s="40">
        <f>'[1]爵位-节奏'!AL55+[3]超r!FC52</f>
        <v>3529.4868334179637</v>
      </c>
      <c r="O54" s="6">
        <f t="shared" si="1"/>
        <v>0.96824169101664248</v>
      </c>
      <c r="Q54" s="6">
        <v>48</v>
      </c>
      <c r="R54" s="40">
        <f>IFERROR('[1]爵位-节奏'!AH55+[3]非r!FD52,0)</f>
        <v>3197.6269670912661</v>
      </c>
      <c r="S54" s="40">
        <f>IFERROR('[1]爵位-节奏'!AI55+[3]小r!FD52,0)</f>
        <v>3217.9936552143909</v>
      </c>
      <c r="T54" s="40">
        <f>IFERROR('[1]爵位-节奏'!AJ55+[3]中r!FD52,0)</f>
        <v>3380.5813321844307</v>
      </c>
      <c r="U54" s="40">
        <f>IFERROR('[1]爵位-节奏'!AK55+[3]大r!FD52,0)</f>
        <v>3576.5767921725196</v>
      </c>
      <c r="V54" s="40">
        <f>IFERROR('[1]爵位-节奏'!AL55+[3]超r!FD52,0)</f>
        <v>3185.384200101556</v>
      </c>
    </row>
    <row r="55" spans="3:22" x14ac:dyDescent="0.15">
      <c r="C55" s="7">
        <f>'[1]爵位-节奏'!AH56/I55</f>
        <v>0.22594954152615981</v>
      </c>
      <c r="D55" s="7">
        <f>[3]非r!FC53/I55</f>
        <v>0.77405045847384024</v>
      </c>
      <c r="H55" s="5">
        <v>49</v>
      </c>
      <c r="I55" s="40">
        <f>SUM('[1]爵位-节奏'!AH56+[3]非r!FC53)</f>
        <v>3761.9018576392614</v>
      </c>
      <c r="J55" s="40">
        <f>SUM('[1]爵位-节奏'!AI56+[3]小r!FC53)</f>
        <v>3695.1664725158944</v>
      </c>
      <c r="K55" s="40">
        <f>'[1]爵位-节奏'!AJ56+[3]中r!FC53</f>
        <v>3629.4496790418921</v>
      </c>
      <c r="L55" s="40">
        <f>'[1]爵位-节奏'!AK56+[3]大r!FC53</f>
        <v>3654.6261797659317</v>
      </c>
      <c r="M55" s="40">
        <f>'[1]爵位-节奏'!AL56+[3]超r!FC53</f>
        <v>3618.5806148504562</v>
      </c>
      <c r="O55" s="6">
        <f t="shared" si="1"/>
        <v>0.96190191870695296</v>
      </c>
      <c r="Q55" s="6">
        <v>49</v>
      </c>
      <c r="R55" s="40">
        <f>IFERROR('[1]爵位-节奏'!AH56+[3]非r!FD53,0)</f>
        <v>3280.9509288196305</v>
      </c>
      <c r="S55" s="40">
        <f>IFERROR('[1]爵位-节奏'!AI56+[3]小r!FD53,0)</f>
        <v>3322.4071916843268</v>
      </c>
      <c r="T55" s="40">
        <f>IFERROR('[1]爵位-节奏'!AJ56+[3]中r!FD53,0)</f>
        <v>3463.5597432335135</v>
      </c>
      <c r="U55" s="40">
        <f>IFERROR('[1]爵位-节奏'!AK56+[3]大r!FD53,0)</f>
        <v>3690.0887977425245</v>
      </c>
      <c r="V55" s="40">
        <f>IFERROR('[1]爵位-节奏'!AL56+[3]超r!FD53,0)</f>
        <v>3282.2967378205476</v>
      </c>
    </row>
    <row r="56" spans="3:22" x14ac:dyDescent="0.15">
      <c r="C56" s="7">
        <f>'[1]爵位-节奏'!AH57/I56</f>
        <v>0.23275862068965519</v>
      </c>
      <c r="D56" s="7">
        <f>[3]非r!FC54/I56</f>
        <v>0.76724137931034486</v>
      </c>
      <c r="H56" s="5">
        <v>50</v>
      </c>
      <c r="I56" s="40">
        <f>SUM('[1]爵位-节奏'!AH57+[3]非r!FC54)</f>
        <v>3866.6666666666665</v>
      </c>
      <c r="J56" s="40">
        <f>SUM('[1]爵位-节奏'!AI57+[3]小r!FC54)</f>
        <v>3797.7200000000003</v>
      </c>
      <c r="K56" s="40">
        <f>'[1]爵位-节奏'!AJ57+[3]中r!FC54</f>
        <v>3723.7200000000021</v>
      </c>
      <c r="L56" s="40">
        <f>'[1]爵位-节奏'!AK57+[3]大r!FC54</f>
        <v>3766.7437500000001</v>
      </c>
      <c r="M56" s="40">
        <f>'[1]爵位-节奏'!AL57+[3]超r!FC54</f>
        <v>3710.8125</v>
      </c>
      <c r="O56" s="6">
        <f t="shared" si="1"/>
        <v>0.95969288793103447</v>
      </c>
      <c r="Q56" s="6">
        <v>50</v>
      </c>
      <c r="R56" s="40">
        <f>IFERROR('[1]爵位-节奏'!AH57+[3]非r!FD54,0)</f>
        <v>3383.3333333333335</v>
      </c>
      <c r="S56" s="40">
        <f>IFERROR('[1]爵位-节奏'!AI57+[3]小r!FD54,0)</f>
        <v>3430.8</v>
      </c>
      <c r="T56" s="40">
        <f>IFERROR('[1]爵位-节奏'!AJ57+[3]中r!FD54,0)</f>
        <v>3548.9760000000015</v>
      </c>
      <c r="U56" s="40">
        <f>IFERROR('[1]爵位-节奏'!AK57+[3]大r!FD54,0)</f>
        <v>3808.4181250000001</v>
      </c>
      <c r="V56" s="40">
        <f>IFERROR('[1]爵位-节奏'!AL57+[3]超r!FD54,0)</f>
        <v>3382.9749999999999</v>
      </c>
    </row>
    <row r="57" spans="3:22" x14ac:dyDescent="0.15">
      <c r="C57" s="7">
        <f>'[1]爵位-节奏'!AH58/I57</f>
        <v>0.24020556458340278</v>
      </c>
      <c r="D57" s="7">
        <f>[3]非r!FC55/I57</f>
        <v>0.75979443541659719</v>
      </c>
      <c r="H57" s="5">
        <v>51</v>
      </c>
      <c r="I57" s="40">
        <f>SUM('[1]爵位-节奏'!AH58+[3]非r!FC55)</f>
        <v>3954.9458466860228</v>
      </c>
      <c r="J57" s="40">
        <f>SUM('[1]爵位-节奏'!AI58+[3]小r!FC55)</f>
        <v>3904.1165318480471</v>
      </c>
      <c r="K57" s="40">
        <f>'[1]爵位-节奏'!AJ58+[3]中r!FC55</f>
        <v>3821.2624961514166</v>
      </c>
      <c r="L57" s="40">
        <f>'[1]爵位-节奏'!AK58+[3]大r!FC55</f>
        <v>3883.5713690371263</v>
      </c>
      <c r="M57" s="40">
        <f>'[1]爵位-节奏'!AL58+[3]超r!FC55</f>
        <v>3806.430792415716</v>
      </c>
      <c r="O57" s="6">
        <f t="shared" si="1"/>
        <v>0.96244827109459608</v>
      </c>
      <c r="Q57" s="6">
        <v>51</v>
      </c>
      <c r="R57" s="40">
        <f>IFERROR('[1]爵位-节奏'!AH58+[3]非r!FD55,0)</f>
        <v>3509.8916933720457</v>
      </c>
      <c r="S57" s="40">
        <f>IFERROR('[1]爵位-节奏'!AI58+[3]小r!FD55,0)</f>
        <v>3543.4628131644968</v>
      </c>
      <c r="T57" s="40">
        <f>IFERROR('[1]爵位-节奏'!AJ58+[3]中r!FD55,0)</f>
        <v>3637.0099969211333</v>
      </c>
      <c r="U57" s="40">
        <f>IFERROR('[1]爵位-节奏'!AK58+[3]大r!FD55,0)</f>
        <v>3931.9285059408389</v>
      </c>
      <c r="V57" s="40">
        <f>IFERROR('[1]爵位-节奏'!AL58+[3]超r!FD55,0)</f>
        <v>3487.7169508988591</v>
      </c>
    </row>
    <row r="58" spans="3:22" x14ac:dyDescent="0.15">
      <c r="C58" s="7">
        <f>'[1]爵位-节奏'!AH59/I58</f>
        <v>0.24715936919378545</v>
      </c>
      <c r="D58" s="7">
        <f>[3]非r!FC56/I58</f>
        <v>0.75284063080621455</v>
      </c>
      <c r="H58" s="5">
        <v>52</v>
      </c>
      <c r="I58" s="40">
        <f>SUM('[1]爵位-节奏'!AH59+[3]非r!FC56)</f>
        <v>4045.9724559984188</v>
      </c>
      <c r="J58" s="40">
        <f>SUM('[1]爵位-节奏'!AI59+[3]小r!FC56)</f>
        <v>4014.636839162506</v>
      </c>
      <c r="K58" s="40">
        <f>'[1]爵位-节奏'!AJ59+[3]中r!FC56</f>
        <v>3922.318616670088</v>
      </c>
      <c r="L58" s="40">
        <f>'[1]爵位-节奏'!AK59+[3]大r!FC56</f>
        <v>3979.5811244001948</v>
      </c>
      <c r="M58" s="40">
        <f>'[1]爵位-节奏'!AL59+[3]超r!FC56</f>
        <v>3905.0328041232951</v>
      </c>
      <c r="O58" s="6">
        <f t="shared" si="1"/>
        <v>0.96516544454815267</v>
      </c>
      <c r="Q58" s="6">
        <v>52</v>
      </c>
      <c r="R58" s="40">
        <f>IFERROR('[1]爵位-节奏'!AH59+[3]非r!FD56,0)</f>
        <v>3641.9449119968376</v>
      </c>
      <c r="S58" s="40">
        <f>IFERROR('[1]爵位-节奏'!AI59+[3]小r!FD56,0)</f>
        <v>3660.7075990694511</v>
      </c>
      <c r="T58" s="40">
        <f>IFERROR('[1]爵位-节奏'!AJ59+[3]中r!FD56,0)</f>
        <v>3727.8548933360707</v>
      </c>
      <c r="U58" s="40">
        <f>IFERROR('[1]爵位-节奏'!AK59+[3]大r!FD56,0)</f>
        <v>4026.6230119601755</v>
      </c>
      <c r="V58" s="40">
        <f>IFERROR('[1]爵位-节奏'!AL59+[3]超r!FD56,0)</f>
        <v>3596.0393649479543</v>
      </c>
    </row>
    <row r="59" spans="3:22" x14ac:dyDescent="0.15">
      <c r="C59" s="7">
        <f>'[1]爵位-节奏'!AH60/I59</f>
        <v>0.25362663827225451</v>
      </c>
      <c r="D59" s="7">
        <f>[3]非r!FC57/I59</f>
        <v>0.74637336172774549</v>
      </c>
      <c r="H59" s="5">
        <v>53</v>
      </c>
      <c r="I59" s="40">
        <f>SUM('[1]爵位-节奏'!AH60+[3]非r!FC57)</f>
        <v>4139.9436871172884</v>
      </c>
      <c r="J59" s="40">
        <f>SUM('[1]爵位-节奏'!AI60+[3]小r!FC57)</f>
        <v>4116.4345555036516</v>
      </c>
      <c r="K59" s="40">
        <f>'[1]爵位-节奏'!AJ60+[3]中r!FC57</f>
        <v>4027.1476136352412</v>
      </c>
      <c r="L59" s="40">
        <f>'[1]爵位-节奏'!AK60+[3]大r!FC57</f>
        <v>4070.8297689086212</v>
      </c>
      <c r="M59" s="40">
        <f>'[1]爵位-节奏'!AL60+[3]超r!FC57</f>
        <v>4007.4788442093754</v>
      </c>
      <c r="O59" s="6">
        <f t="shared" si="1"/>
        <v>0.96800322590857502</v>
      </c>
      <c r="Q59" s="6">
        <v>53</v>
      </c>
      <c r="R59" s="40">
        <f>IFERROR('[1]爵位-节奏'!AH60+[3]非r!FD57,0)</f>
        <v>3779.8873742345768</v>
      </c>
      <c r="S59" s="40">
        <f>IFERROR('[1]爵位-节奏'!AI60+[3]小r!FD57,0)</f>
        <v>3774.6518332554779</v>
      </c>
      <c r="T59" s="40">
        <f>IFERROR('[1]爵位-节奏'!AJ60+[3]中r!FD57,0)</f>
        <v>3821.7180909081931</v>
      </c>
      <c r="U59" s="40">
        <f>IFERROR('[1]爵位-节奏'!AK60+[3]大r!FD57,0)</f>
        <v>4113.7467920177587</v>
      </c>
      <c r="V59" s="40">
        <f>IFERROR('[1]爵位-节奏'!AL60+[3]超r!FD57,0)</f>
        <v>3708.9746130512503</v>
      </c>
    </row>
    <row r="60" spans="3:22" x14ac:dyDescent="0.15">
      <c r="C60" s="7">
        <f>'[1]爵位-节奏'!AH61/I60</f>
        <v>0.25961331062471638</v>
      </c>
      <c r="D60" s="7">
        <f>[3]非r!FC58/I60</f>
        <v>0.74038668937528362</v>
      </c>
      <c r="H60" s="5">
        <v>54</v>
      </c>
      <c r="I60" s="40">
        <f>SUM('[1]爵位-节奏'!AH61+[3]非r!FC58)</f>
        <v>4237.0708857455438</v>
      </c>
      <c r="J60" s="40">
        <f>SUM('[1]爵位-节奏'!AI61+[3]小r!FC58)</f>
        <v>4205.153275682399</v>
      </c>
      <c r="K60" s="40">
        <f>'[1]爵位-节奏'!AJ61+[3]中r!FC58</f>
        <v>4136.0278537751856</v>
      </c>
      <c r="L60" s="40">
        <f>'[1]爵位-节奏'!AK61+[3]大r!FC58</f>
        <v>4165.2032710965595</v>
      </c>
      <c r="M60" s="40">
        <f>'[1]爵位-节奏'!AL61+[3]超r!FC58</f>
        <v>4114.069665144907</v>
      </c>
      <c r="O60" s="6">
        <f t="shared" si="1"/>
        <v>0.97097022355362517</v>
      </c>
      <c r="Q60" s="6">
        <v>54</v>
      </c>
      <c r="R60" s="40">
        <f>IFERROR('[1]爵位-节奏'!AH61+[3]非r!FD58,0)</f>
        <v>3924.1417714910872</v>
      </c>
      <c r="S60" s="40">
        <f>IFERROR('[1]爵位-节奏'!AI61+[3]小r!FD58,0)</f>
        <v>3882.729913523599</v>
      </c>
      <c r="T60" s="40">
        <f>IFERROR('[1]爵位-节奏'!AJ61+[3]中r!FD58,0)</f>
        <v>3918.8222830201485</v>
      </c>
      <c r="U60" s="40">
        <f>IFERROR('[1]爵位-节奏'!AK61+[3]大r!FD58,0)</f>
        <v>4203.6829439869034</v>
      </c>
      <c r="V60" s="40">
        <f>IFERROR('[1]爵位-节奏'!AL61+[3]超r!FD58,0)</f>
        <v>3826.883598173888</v>
      </c>
    </row>
    <row r="61" spans="3:22" x14ac:dyDescent="0.15">
      <c r="C61" s="7">
        <f>'[1]爵位-节奏'!AH62/I61</f>
        <v>0.26512475845530942</v>
      </c>
      <c r="D61" s="7">
        <f>[3]非r!FC59/I61</f>
        <v>0.73487524154469042</v>
      </c>
      <c r="H61" s="5">
        <v>55</v>
      </c>
      <c r="I61" s="40">
        <f>SUM('[1]爵位-节奏'!AH62+[3]非r!FC59)</f>
        <v>4337.5805665989847</v>
      </c>
      <c r="J61" s="40">
        <f>SUM('[1]爵位-节奏'!AI62+[3]小r!FC59)</f>
        <v>4296.7026783785786</v>
      </c>
      <c r="K61" s="40">
        <f>'[1]爵位-节奏'!AJ62+[3]中r!FC59</f>
        <v>4249.2582267974922</v>
      </c>
      <c r="L61" s="40">
        <f>'[1]爵位-节奏'!AK62+[3]大r!FC59</f>
        <v>4262.9374132591674</v>
      </c>
      <c r="M61" s="40">
        <f>'[1]爵位-节奏'!AL62+[3]超r!FC59</f>
        <v>4225.1293892504309</v>
      </c>
      <c r="O61" s="6">
        <f t="shared" si="1"/>
        <v>0.97407513805865176</v>
      </c>
      <c r="Q61" s="6">
        <v>55</v>
      </c>
      <c r="R61" s="40">
        <f>IFERROR('[1]爵位-节奏'!AH62+[3]非r!FD59,0)</f>
        <v>4075.1611331979684</v>
      </c>
      <c r="S61" s="40">
        <f>IFERROR('[1]爵位-节奏'!AI62+[3]小r!FD59,0)</f>
        <v>3995.054017567867</v>
      </c>
      <c r="T61" s="40">
        <f>IFERROR('[1]爵位-节奏'!AJ62+[3]中r!FD59,0)</f>
        <v>4019.4065814379933</v>
      </c>
      <c r="U61" s="40">
        <f>IFERROR('[1]爵位-节奏'!AK62+[3]大r!FD59,0)</f>
        <v>4296.6436719332505</v>
      </c>
      <c r="V61" s="40">
        <f>IFERROR('[1]爵位-节奏'!AL62+[3]超r!FD59,0)</f>
        <v>3950.155267100517</v>
      </c>
    </row>
    <row r="62" spans="3:22" x14ac:dyDescent="0.15">
      <c r="C62" s="7">
        <f>'[1]爵位-节奏'!AH63/I62</f>
        <v>0.27016588510050854</v>
      </c>
      <c r="D62" s="7">
        <f>[3]非r!FC60/I62</f>
        <v>0.72983411489949146</v>
      </c>
      <c r="H62" s="5">
        <v>56</v>
      </c>
      <c r="I62" s="40">
        <f>SUM('[1]爵位-节奏'!AH63+[3]非r!FC60)</f>
        <v>4441.7155021388789</v>
      </c>
      <c r="J62" s="40">
        <f>SUM('[1]爵位-节奏'!AI63+[3]小r!FC60)</f>
        <v>4391.2895567324922</v>
      </c>
      <c r="K62" s="40">
        <f>'[1]爵位-节奏'!AJ63+[3]中r!FC60</f>
        <v>4367.1596574128671</v>
      </c>
      <c r="L62" s="40">
        <f>'[1]爵位-节奏'!AK63+[3]大r!FC60</f>
        <v>4364.2857260296969</v>
      </c>
      <c r="M62" s="40">
        <f>'[1]爵位-节奏'!AL63+[3]超r!FC60</f>
        <v>4341.0073140608529</v>
      </c>
      <c r="O62" s="6">
        <f t="shared" si="1"/>
        <v>0.97732673602585962</v>
      </c>
      <c r="Q62" s="6">
        <v>56</v>
      </c>
      <c r="R62" s="40">
        <f>IFERROR('[1]爵位-节奏'!AH63+[3]非r!FD60,0)</f>
        <v>4233.4310042777579</v>
      </c>
      <c r="S62" s="40">
        <f>IFERROR('[1]爵位-节奏'!AI63+[3]小r!FD60,0)</f>
        <v>4111.9343350987383</v>
      </c>
      <c r="T62" s="40">
        <f>IFERROR('[1]爵位-节奏'!AJ63+[3]中r!FD60,0)</f>
        <v>4123.7277259302937</v>
      </c>
      <c r="U62" s="40">
        <f>IFERROR('[1]爵位-节奏'!AK63+[3]大r!FD60,0)</f>
        <v>4392.8571534267267</v>
      </c>
      <c r="V62" s="40">
        <f>IFERROR('[1]爵位-节奏'!AL63+[3]超r!FD60,0)</f>
        <v>4079.2087768730239</v>
      </c>
    </row>
    <row r="63" spans="3:22" x14ac:dyDescent="0.15">
      <c r="C63" s="7">
        <f>'[1]爵位-节奏'!AH64/I63</f>
        <v>0.272074674513126</v>
      </c>
      <c r="D63" s="7">
        <f>[3]非r!FC61/I63</f>
        <v>0.72792532548687405</v>
      </c>
      <c r="H63" s="5">
        <v>57</v>
      </c>
      <c r="I63" s="40">
        <f>SUM('[1]爵位-节奏'!AH64+[3]非r!FC61)</f>
        <v>4533.0692227799846</v>
      </c>
      <c r="J63" s="40">
        <f>SUM('[1]爵位-节奏'!AI64+[3]小r!FC61)</f>
        <v>4472.4691396745675</v>
      </c>
      <c r="K63" s="40">
        <f>'[1]爵位-节奏'!AJ64+[3]中r!FC61</f>
        <v>4453.3716976746919</v>
      </c>
      <c r="L63" s="40">
        <f>'[1]爵位-节奏'!AK64+[3]大r!FC61</f>
        <v>4452.8541548162202</v>
      </c>
      <c r="M63" s="40">
        <f>'[1]爵位-节奏'!AL64+[3]超r!FC61</f>
        <v>4439.7759234435371</v>
      </c>
      <c r="O63" s="6">
        <f t="shared" si="1"/>
        <v>0.97941939671522737</v>
      </c>
      <c r="Q63" s="6">
        <v>57</v>
      </c>
      <c r="R63" s="40">
        <f>IFERROR('[1]爵位-节奏'!AH64+[3]非r!FD61,0)</f>
        <v>4382.8051122266361</v>
      </c>
      <c r="S63" s="40">
        <f>IFERROR('[1]爵位-节奏'!AI64+[3]小r!FD61,0)</f>
        <v>4217.0370428451843</v>
      </c>
      <c r="T63" s="40">
        <f>IFERROR('[1]爵位-节奏'!AJ64+[3]中r!FD61,0)</f>
        <v>4207.3793705429634</v>
      </c>
      <c r="U63" s="40">
        <f>IFERROR('[1]爵位-节奏'!AK64+[3]大r!FD61,0)</f>
        <v>4475.9020726679319</v>
      </c>
      <c r="V63" s="40">
        <f>IFERROR('[1]爵位-节奏'!AL64+[3]超r!FD61,0)</f>
        <v>4191.0644414655781</v>
      </c>
    </row>
    <row r="64" spans="3:22" x14ac:dyDescent="0.15">
      <c r="C64" s="7">
        <f>'[1]爵位-节奏'!AH65/I64</f>
        <v>0.27366161497187869</v>
      </c>
      <c r="D64" s="7">
        <f>[3]非r!FC62/I64</f>
        <v>0.72633838502812142</v>
      </c>
      <c r="H64" s="5">
        <v>58</v>
      </c>
      <c r="I64" s="40">
        <f>SUM('[1]爵位-节奏'!AH65+[3]非r!FC62)</f>
        <v>4628.5872675158653</v>
      </c>
      <c r="J64" s="40">
        <f>SUM('[1]爵位-节奏'!AI65+[3]小r!FC62)</f>
        <v>4557.146194556216</v>
      </c>
      <c r="K64" s="40">
        <f>'[1]爵位-节奏'!AJ65+[3]中r!FC62</f>
        <v>4525.8563791074048</v>
      </c>
      <c r="L64" s="40">
        <f>'[1]爵位-节奏'!AK65+[3]大r!FC62</f>
        <v>4545.2377245982489</v>
      </c>
      <c r="M64" s="40">
        <f>'[1]爵位-节奏'!AL65+[3]超r!FC62</f>
        <v>4514.0014112963554</v>
      </c>
      <c r="O64" s="6">
        <f t="shared" si="1"/>
        <v>0.97524388121107908</v>
      </c>
      <c r="Q64" s="6">
        <v>58</v>
      </c>
      <c r="R64" s="40">
        <f>IFERROR('[1]爵位-节奏'!AH65+[3]非r!FD62,0)</f>
        <v>4540.5078683650645</v>
      </c>
      <c r="S64" s="40">
        <f>IFERROR('[1]爵位-节奏'!AI65+[3]小r!FD62,0)</f>
        <v>4327.3859585009905</v>
      </c>
      <c r="T64" s="40">
        <f>IFERROR('[1]爵位-节奏'!AJ65+[3]中r!FD62,0)</f>
        <v>4287.6943215955516</v>
      </c>
      <c r="U64" s="40">
        <f>IFERROR('[1]爵位-节奏'!AK65+[3]大r!FD62,0)</f>
        <v>4562.3806188050903</v>
      </c>
      <c r="V64" s="40">
        <f>IFERROR('[1]爵位-节奏'!AL65+[3]超r!FD62,0)</f>
        <v>4273.468360222294</v>
      </c>
    </row>
    <row r="65" spans="3:22" x14ac:dyDescent="0.15">
      <c r="C65" s="7">
        <f>'[1]爵位-节奏'!AH66/I65</f>
        <v>0.27492464015646623</v>
      </c>
      <c r="D65" s="7">
        <f>[3]非r!FC63/I65</f>
        <v>0.72507535984353366</v>
      </c>
      <c r="H65" s="5">
        <v>59</v>
      </c>
      <c r="I65" s="40">
        <f>SUM('[1]爵位-节奏'!AH66+[3]非r!FC63)</f>
        <v>4728.5685243059288</v>
      </c>
      <c r="J65" s="40">
        <f>SUM('[1]爵位-节奏'!AI66+[3]小r!FC63)</f>
        <v>4645.5762102607196</v>
      </c>
      <c r="K65" s="40">
        <f>'[1]爵位-节奏'!AJ66+[3]中r!FC63</f>
        <v>4601.2325013335731</v>
      </c>
      <c r="L65" s="40">
        <f>'[1]爵位-节奏'!AK66+[3]大r!FC63</f>
        <v>4642.0630667572841</v>
      </c>
      <c r="M65" s="40">
        <f>'[1]爵位-节奏'!AL66+[3]超r!FC63</f>
        <v>4591.4468160905035</v>
      </c>
      <c r="O65" s="6">
        <f t="shared" si="1"/>
        <v>0.97100143362402636</v>
      </c>
      <c r="Q65" s="6">
        <v>59</v>
      </c>
      <c r="R65" s="40">
        <f>IFERROR('[1]爵位-节奏'!AH66+[3]非r!FD63,0)</f>
        <v>4707.1370486118567</v>
      </c>
      <c r="S65" s="40">
        <f>IFERROR('[1]爵位-节奏'!AI66+[3]小r!FD63,0)</f>
        <v>4443.3643153910798</v>
      </c>
      <c r="T65" s="40">
        <f>IFERROR('[1]爵位-节奏'!AJ66+[3]中r!FD63,0)</f>
        <v>4371.479001600288</v>
      </c>
      <c r="U65" s="40">
        <f>IFERROR('[1]爵位-节奏'!AK66+[3]大r!FD63,0)</f>
        <v>4652.8567600815559</v>
      </c>
      <c r="V65" s="40">
        <f>IFERROR('[1]爵位-节奏'!AL66+[3]超r!FD63,0)</f>
        <v>4359.7361793086038</v>
      </c>
    </row>
    <row r="66" spans="3:22" x14ac:dyDescent="0.15">
      <c r="C66" s="7">
        <f>'[1]爵位-节奏'!AH67/I66</f>
        <v>0.27729636048526862</v>
      </c>
      <c r="D66" s="7">
        <f>[3]非r!FC64/I66</f>
        <v>0.72270363951473138</v>
      </c>
      <c r="H66" s="5">
        <v>60</v>
      </c>
      <c r="I66" s="40">
        <f>SUM('[1]爵位-节奏'!AH67+[3]非r!FC64)</f>
        <v>4808.333333333333</v>
      </c>
      <c r="J66" s="40">
        <f>SUM('[1]爵位-节奏'!AI67+[3]小r!FC64)</f>
        <v>4738.0333333333328</v>
      </c>
      <c r="K66" s="40">
        <f>'[1]爵位-节奏'!AJ67+[3]中r!FC64</f>
        <v>4679.7133333333459</v>
      </c>
      <c r="L66" s="40">
        <f>'[1]爵位-节奏'!AK67+[3]大r!FC64</f>
        <v>4743.663333333333</v>
      </c>
      <c r="M66" s="40">
        <f>'[1]爵位-节奏'!AL67+[3]超r!FC64</f>
        <v>4672.3633333333337</v>
      </c>
      <c r="O66" s="6">
        <f t="shared" si="1"/>
        <v>0.97172201039861361</v>
      </c>
      <c r="Q66" s="6">
        <v>60</v>
      </c>
      <c r="R66" s="40">
        <f>IFERROR('[1]爵位-节奏'!AH67+[3]非r!FD64,0)</f>
        <v>4833.333333333333</v>
      </c>
      <c r="S66" s="40">
        <f>IFERROR('[1]爵位-节奏'!AI67+[3]小r!FD64,0)</f>
        <v>4565.3833333333332</v>
      </c>
      <c r="T66" s="40">
        <f>IFERROR('[1]爵位-节奏'!AJ67+[3]中r!FD64,0)</f>
        <v>4458.9893333333484</v>
      </c>
      <c r="U66" s="40">
        <f>IFERROR('[1]爵位-节奏'!AK67+[3]大r!FD64,0)</f>
        <v>4747.6303333333335</v>
      </c>
      <c r="V66" s="40">
        <f>IFERROR('[1]爵位-节奏'!AL67+[3]超r!FD64,0)</f>
        <v>4450.1693333333333</v>
      </c>
    </row>
    <row r="67" spans="3:22" x14ac:dyDescent="0.15">
      <c r="C67" s="7">
        <f>'[1]爵位-节奏'!AH68/I67</f>
        <v>0.28005775260698262</v>
      </c>
      <c r="D67" s="7">
        <f>[3]非r!FC65/I67</f>
        <v>0.71994224739301727</v>
      </c>
      <c r="H67" s="5">
        <v>61</v>
      </c>
      <c r="I67" s="40">
        <f>SUM('[1]爵位-节奏'!AH68+[3]非r!FC65)</f>
        <v>4879.9458466860233</v>
      </c>
      <c r="J67" s="40">
        <f>SUM('[1]爵位-节奏'!AI68+[3]小r!FC65)</f>
        <v>4834.8117300982176</v>
      </c>
      <c r="K67" s="40">
        <f>'[1]爵位-节奏'!AJ68+[3]中r!FC65</f>
        <v>4761.527863138559</v>
      </c>
      <c r="L67" s="40">
        <f>'[1]爵位-节奏'!AK68+[3]大r!FC65</f>
        <v>4833.5316422524274</v>
      </c>
      <c r="M67" s="40">
        <f>'[1]爵位-节奏'!AL68+[3]超r!FC65</f>
        <v>4757.0216296983899</v>
      </c>
      <c r="O67" s="6">
        <f t="shared" si="1"/>
        <v>0.97481033174351484</v>
      </c>
      <c r="Q67" s="6">
        <v>61</v>
      </c>
      <c r="R67" s="40">
        <f>IFERROR('[1]爵位-节奏'!AH68+[3]非r!FD65,0)</f>
        <v>4943.2250267053787</v>
      </c>
      <c r="S67" s="40">
        <f>IFERROR('[1]爵位-节奏'!AI68+[3]小r!FD65,0)</f>
        <v>4693.8842618139925</v>
      </c>
      <c r="T67" s="40">
        <f>IFERROR('[1]爵位-节奏'!AJ68+[3]中r!FD65,0)</f>
        <v>4550.5001024329376</v>
      </c>
      <c r="U67" s="40">
        <f>IFERROR('[1]爵位-节奏'!AK68+[3]大r!FD65,0)</f>
        <v>4833.5316422524274</v>
      </c>
      <c r="V67" s="40">
        <f>IFERROR('[1]爵位-节奏'!AL68+[3]超r!FD65,0)</f>
        <v>4545.0926223047345</v>
      </c>
    </row>
    <row r="68" spans="3:22" x14ac:dyDescent="0.15">
      <c r="C68" s="7">
        <f>'[1]爵位-节奏'!AH69/I68</f>
        <v>0.28258247664378328</v>
      </c>
      <c r="D68" s="7">
        <f>[3]非r!FC66/I68</f>
        <v>0.71741752335621678</v>
      </c>
      <c r="H68" s="5">
        <v>62</v>
      </c>
      <c r="I68" s="40">
        <f>SUM('[1]爵位-节奏'!AH69+[3]非r!FC66)</f>
        <v>4954.3057893317518</v>
      </c>
      <c r="J68" s="40">
        <f>SUM('[1]爵位-节奏'!AI69+[3]小r!FC66)</f>
        <v>4936.2270481894193</v>
      </c>
      <c r="K68" s="40">
        <f>'[1]爵位-节奏'!AJ69+[3]中r!FC66</f>
        <v>4849.3391787713717</v>
      </c>
      <c r="L68" s="40">
        <f>'[1]爵位-节奏'!AK69+[3]大r!FC66</f>
        <v>4906.3239096588113</v>
      </c>
      <c r="M68" s="40">
        <f>'[1]爵位-节奏'!AL69+[3]超r!FC66</f>
        <v>4845.7133440353819</v>
      </c>
      <c r="O68" s="6">
        <f t="shared" si="1"/>
        <v>0.97808119847381947</v>
      </c>
      <c r="Q68" s="6">
        <v>62</v>
      </c>
      <c r="R68" s="40">
        <f>IFERROR('[1]爵位-节奏'!AH69+[3]非r!FD66,0)</f>
        <v>5058.6115786635037</v>
      </c>
      <c r="S68" s="40">
        <f>IFERROR('[1]爵位-节奏'!AI69+[3]小r!FD66,0)</f>
        <v>4829.3405722841289</v>
      </c>
      <c r="T68" s="40">
        <f>IFERROR('[1]爵位-节奏'!AJ69+[3]中r!FD66,0)</f>
        <v>4649.2070145256466</v>
      </c>
      <c r="U68" s="40">
        <f>IFERROR('[1]爵位-节奏'!AK69+[3]大r!FD66,0)</f>
        <v>4906.3239096588113</v>
      </c>
      <c r="V68" s="40">
        <f>IFERROR('[1]爵位-节奏'!AL69+[3]超r!FD66,0)</f>
        <v>4644.8560128424579</v>
      </c>
    </row>
    <row r="69" spans="3:22" x14ac:dyDescent="0.15">
      <c r="C69" s="7">
        <f>'[1]爵位-节奏'!AH70/I69</f>
        <v>0.2942170450885816</v>
      </c>
      <c r="D69" s="7">
        <f>[3]非r!FC67/I69</f>
        <v>0.70578295491141851</v>
      </c>
      <c r="H69" s="5">
        <v>63</v>
      </c>
      <c r="I69" s="40">
        <f>SUM('[1]爵位-节奏'!AH70+[3]非r!FC67)</f>
        <v>5098.2770204506214</v>
      </c>
      <c r="J69" s="40">
        <f>SUM('[1]爵位-节奏'!AI70+[3]小r!FC67)</f>
        <v>5079.6423257081578</v>
      </c>
      <c r="K69" s="40">
        <f>'[1]爵位-节奏'!AJ70+[3]中r!FC67</f>
        <v>5005.4193702078519</v>
      </c>
      <c r="L69" s="40">
        <f>'[1]爵位-节奏'!AK70+[3]大r!FC67</f>
        <v>5048.7486560881944</v>
      </c>
      <c r="M69" s="40">
        <f>'[1]爵位-节奏'!AL70+[3]超r!FC67</f>
        <v>5005.4193702078519</v>
      </c>
      <c r="O69" s="6">
        <f t="shared" si="1"/>
        <v>0.98178646435446892</v>
      </c>
      <c r="Q69" s="6">
        <v>63</v>
      </c>
      <c r="R69" s="40">
        <f>IFERROR('[1]爵位-节奏'!AH70+[3]非r!FD67,0)</f>
        <v>5246.5540409012438</v>
      </c>
      <c r="S69" s="40">
        <f>IFERROR('[1]爵位-节奏'!AI70+[3]小r!FD67,0)</f>
        <v>5015.2131165579476</v>
      </c>
      <c r="T69" s="40">
        <f>IFERROR('[1]爵位-节奏'!AJ70+[3]中r!FD67,0)</f>
        <v>4816.503244249423</v>
      </c>
      <c r="U69" s="40">
        <f>IFERROR('[1]爵位-节奏'!AK70+[3]大r!FD67,0)</f>
        <v>5048.7486560881944</v>
      </c>
      <c r="V69" s="40">
        <f>IFERROR('[1]爵位-节奏'!AL70+[3]超r!FD67,0)</f>
        <v>4816.503244249423</v>
      </c>
    </row>
    <row r="70" spans="3:22" x14ac:dyDescent="0.15">
      <c r="C70" s="7">
        <f>'[1]爵位-节奏'!AH71/I70</f>
        <v>0.3050289230676238</v>
      </c>
      <c r="D70" s="7">
        <f>[3]非r!FC68/I70</f>
        <v>0.69497107693237625</v>
      </c>
      <c r="H70" s="5">
        <v>64</v>
      </c>
      <c r="I70" s="40">
        <f>SUM('[1]爵位-节奏'!AH71+[3]非r!FC68)</f>
        <v>5245.4042190788768</v>
      </c>
      <c r="J70" s="40">
        <f>SUM('[1]爵位-节奏'!AI71+[3]小r!FC68)</f>
        <v>5218.8406512065212</v>
      </c>
      <c r="K70" s="40">
        <f>'[1]爵位-节奏'!AJ71+[3]中r!FC68</f>
        <v>5165.6391719093863</v>
      </c>
      <c r="L70" s="40">
        <f>'[1]爵位-节奏'!AK71+[3]大r!FC68</f>
        <v>5194.3615493984871</v>
      </c>
      <c r="M70" s="40">
        <f>'[1]爵位-节奏'!AL71+[3]超r!FC68</f>
        <v>5169.8115972238593</v>
      </c>
      <c r="O70" s="6">
        <f t="shared" si="1"/>
        <v>0.98558878997731614</v>
      </c>
      <c r="Q70" s="6">
        <v>64</v>
      </c>
      <c r="R70" s="40">
        <f>IFERROR('[1]爵位-节奏'!AH71+[3]非r!FD68,0)</f>
        <v>5440.8084381577537</v>
      </c>
      <c r="S70" s="40">
        <f>IFERROR('[1]爵位-节奏'!AI71+[3]小r!FD68,0)</f>
        <v>5201.4494326543463</v>
      </c>
      <c r="T70" s="40">
        <f>IFERROR('[1]爵位-节奏'!AJ71+[3]中r!FD68,0)</f>
        <v>4988.767006291263</v>
      </c>
      <c r="U70" s="40">
        <f>IFERROR('[1]爵位-节奏'!AK71+[3]大r!FD68,0)</f>
        <v>5194.3615493984871</v>
      </c>
      <c r="V70" s="40">
        <f>IFERROR('[1]爵位-节奏'!AL71+[3]超r!FD68,0)</f>
        <v>4993.7739166686306</v>
      </c>
    </row>
    <row r="71" spans="3:22" x14ac:dyDescent="0.15">
      <c r="C71" s="7">
        <f>'[1]爵位-节奏'!AH72/I71</f>
        <v>0.31079564138347066</v>
      </c>
      <c r="D71" s="7">
        <f>[3]非r!FC69/I71</f>
        <v>0.6892043586165294</v>
      </c>
      <c r="H71" s="5">
        <v>65</v>
      </c>
      <c r="I71" s="40">
        <f>SUM('[1]爵位-节奏'!AH72+[3]非r!FC69)</f>
        <v>5362.5805665989838</v>
      </c>
      <c r="J71" s="40">
        <f>SUM('[1]爵位-节奏'!AI72+[3]小r!FC69)</f>
        <v>5327.5701507112344</v>
      </c>
      <c r="K71" s="40">
        <f>'[1]爵位-节奏'!AJ72+[3]中r!FC69</f>
        <v>5296.9704826622528</v>
      </c>
      <c r="L71" s="40">
        <f>'[1]爵位-节奏'!AK72+[3]大r!FC69</f>
        <v>5310.0682280437486</v>
      </c>
      <c r="M71" s="40">
        <f>'[1]爵位-节奏'!AL72+[3]超r!FC69</f>
        <v>5305.9214494614407</v>
      </c>
      <c r="O71" s="6">
        <f t="shared" ref="O71:O106" si="2">SUM(M71:M71)/SUM(I71:I71)</f>
        <v>0.98943435600940965</v>
      </c>
      <c r="Q71" s="6">
        <v>65</v>
      </c>
      <c r="R71" s="40">
        <f>IFERROR('[1]爵位-节奏'!AH72+[3]非r!FD69,0)</f>
        <v>5608.4944665313014</v>
      </c>
      <c r="S71" s="40">
        <f>IFERROR('[1]爵位-节奏'!AI72+[3]小r!FD69,0)</f>
        <v>5360.6543315647159</v>
      </c>
      <c r="T71" s="40">
        <f>IFERROR('[1]爵位-节奏'!AJ72+[3]中r!FD69,0)</f>
        <v>5133.0312458613698</v>
      </c>
      <c r="U71" s="40">
        <f>IFERROR('[1]爵位-节奏'!AK72+[3]大r!FD69,0)</f>
        <v>5310.0682280437486</v>
      </c>
      <c r="V71" s="40">
        <f>IFERROR('[1]爵位-节奏'!AL72+[3]超r!FD69,0)</f>
        <v>5143.7724060203955</v>
      </c>
    </row>
    <row r="72" spans="3:22" x14ac:dyDescent="0.15">
      <c r="C72" s="7">
        <f>'[1]爵位-节奏'!AH73/I72</f>
        <v>0.31901840490797545</v>
      </c>
      <c r="D72" s="7">
        <f>[3]非r!FC70/I72</f>
        <v>0.68098159509202461</v>
      </c>
      <c r="H72" s="5">
        <v>66</v>
      </c>
      <c r="I72" s="40">
        <f>SUM('[1]爵位-节奏'!AH73+[3]非r!FC70)</f>
        <v>5433.333333333333</v>
      </c>
      <c r="J72" s="40">
        <f>SUM('[1]爵位-节奏'!AI73+[3]小r!FC70)</f>
        <v>5439.3733784205469</v>
      </c>
      <c r="K72" s="40">
        <f>'[1]爵位-节奏'!AJ73+[3]中r!FC70</f>
        <v>5433.0743581394099</v>
      </c>
      <c r="L72" s="40">
        <f>'[1]爵位-节奏'!AK73+[3]大r!FC70</f>
        <v>5429.4588772947181</v>
      </c>
      <c r="M72" s="40">
        <f>'[1]爵位-节奏'!AL73+[3]超r!FC70</f>
        <v>5440.4042852556213</v>
      </c>
      <c r="O72" s="6">
        <f t="shared" si="2"/>
        <v>1.0013014021942861</v>
      </c>
      <c r="Q72" s="6">
        <v>66</v>
      </c>
      <c r="R72" s="40">
        <f>IFERROR('[1]爵位-节奏'!AH73+[3]非r!FD70,0)</f>
        <v>5683.333333333333</v>
      </c>
      <c r="S72" s="40">
        <f>IFERROR('[1]爵位-节奏'!AI73+[3]小r!FD70,0)</f>
        <v>5526.621432525204</v>
      </c>
      <c r="T72" s="40">
        <f>IFERROR('[1]爵位-节奏'!AJ73+[3]中r!FD70,0)</f>
        <v>5283.0225631006242</v>
      </c>
      <c r="U72" s="40">
        <f>IFERROR('[1]爵位-节奏'!AK73+[3]大r!FD70,0)</f>
        <v>5429.4588772947181</v>
      </c>
      <c r="V72" s="40">
        <f>IFERROR('[1]爵位-节奏'!AL73+[3]超r!FD70,0)</f>
        <v>5292.5255708323075</v>
      </c>
    </row>
    <row r="73" spans="3:22" x14ac:dyDescent="0.15">
      <c r="C73" s="7">
        <f>'[1]爵位-节奏'!AH74/I73</f>
        <v>0.32727272727272727</v>
      </c>
      <c r="D73" s="7">
        <f>[3]非r!FC71/I73</f>
        <v>0.67272727272727273</v>
      </c>
      <c r="H73" s="5">
        <v>67</v>
      </c>
      <c r="I73" s="40">
        <f>SUM('[1]爵位-节奏'!AH74+[3]非r!FC71)</f>
        <v>5500</v>
      </c>
      <c r="J73" s="40">
        <f>SUM('[1]爵位-节奏'!AI74+[3]小r!FC71)</f>
        <v>5554.4748319023674</v>
      </c>
      <c r="K73" s="40">
        <f>'[1]爵位-节奏'!AJ74+[3]中r!FC71</f>
        <v>5537.1513334602696</v>
      </c>
      <c r="L73" s="40">
        <f>'[1]爵位-节奏'!AK74+[3]大r!FC71</f>
        <v>5552.8095648329527</v>
      </c>
      <c r="M73" s="40">
        <f>'[1]爵位-节奏'!AL74+[3]超r!FC71</f>
        <v>5547.4481641336297</v>
      </c>
      <c r="O73" s="6">
        <f t="shared" si="2"/>
        <v>1.0086269389333873</v>
      </c>
      <c r="Q73" s="6">
        <v>67</v>
      </c>
      <c r="R73" s="40">
        <f>IFERROR('[1]爵位-节奏'!AH74+[3]非r!FD71,0)</f>
        <v>5750</v>
      </c>
      <c r="S73" s="40">
        <f>IFERROR('[1]爵位-节奏'!AI74+[3]小r!FD71,0)</f>
        <v>5699.8446301852073</v>
      </c>
      <c r="T73" s="40">
        <f>IFERROR('[1]爵位-节奏'!AJ74+[3]中r!FD71,0)</f>
        <v>5446.5934669967028</v>
      </c>
      <c r="U73" s="40">
        <f>IFERROR('[1]爵位-节奏'!AK74+[3]大r!FD71,0)</f>
        <v>5552.8095648329527</v>
      </c>
      <c r="V73" s="40">
        <f>IFERROR('[1]爵位-节奏'!AL74+[3]超r!FD71,0)</f>
        <v>5411.6826133737195</v>
      </c>
    </row>
    <row r="74" spans="3:22" x14ac:dyDescent="0.15">
      <c r="C74" s="7">
        <f>'[1]爵位-节奏'!AH75/I74</f>
        <v>0.33532934131736525</v>
      </c>
      <c r="D74" s="7">
        <f>[3]非r!FC72/I74</f>
        <v>0.66467065868263464</v>
      </c>
      <c r="H74" s="5">
        <v>68</v>
      </c>
      <c r="I74" s="40">
        <f>SUM('[1]爵位-节奏'!AH75+[3]非r!FC72)</f>
        <v>5566.666666666667</v>
      </c>
      <c r="J74" s="40">
        <f>SUM('[1]爵位-节奏'!AI75+[3]小r!FC72)</f>
        <v>5666.666666666667</v>
      </c>
      <c r="K74" s="40">
        <f>'[1]爵位-节奏'!AJ75+[3]中r!FC72</f>
        <v>5643.8499341859506</v>
      </c>
      <c r="L74" s="40">
        <f>'[1]爵位-节奏'!AK75+[3]大r!FC72</f>
        <v>5680.4170092903914</v>
      </c>
      <c r="M74" s="40">
        <f>'[1]爵位-节奏'!AL75+[3]超r!FC72</f>
        <v>5657.1015908381796</v>
      </c>
      <c r="O74" s="6">
        <f t="shared" si="2"/>
        <v>1.0162457947613497</v>
      </c>
      <c r="Q74" s="6">
        <v>68</v>
      </c>
      <c r="R74" s="40">
        <f>IFERROR('[1]爵位-节奏'!AH75+[3]非r!FD72,0)</f>
        <v>5816.666666666667</v>
      </c>
      <c r="S74" s="40">
        <f>IFERROR('[1]爵位-节奏'!AI75+[3]小r!FD72,0)</f>
        <v>5866.666666666667</v>
      </c>
      <c r="T74" s="40">
        <f>IFERROR('[1]爵位-节奏'!AJ75+[3]中r!FD72,0)</f>
        <v>5617.3431622168055</v>
      </c>
      <c r="U74" s="40">
        <f>IFERROR('[1]爵位-节奏'!AK75+[3]大r!FD72,0)</f>
        <v>5680.4170092903914</v>
      </c>
      <c r="V74" s="40">
        <f>IFERROR('[1]爵位-节奏'!AL75+[3]超r!FD72,0)</f>
        <v>5534.2320680896328</v>
      </c>
    </row>
    <row r="75" spans="3:22" x14ac:dyDescent="0.15">
      <c r="C75" s="7">
        <f>'[1]爵位-节奏'!AH76/I75</f>
        <v>0.34319526627218938</v>
      </c>
      <c r="D75" s="7">
        <f>[3]非r!FC73/I75</f>
        <v>0.65680473372781067</v>
      </c>
      <c r="H75" s="5">
        <v>69</v>
      </c>
      <c r="I75" s="40">
        <f>SUM('[1]爵位-节奏'!AH76+[3]非r!FC73)</f>
        <v>5633.333333333333</v>
      </c>
      <c r="J75" s="40">
        <f>SUM('[1]爵位-节奏'!AI76+[3]小r!FC73)</f>
        <v>5733.333333333333</v>
      </c>
      <c r="K75" s="40">
        <f>'[1]爵位-节奏'!AJ76+[3]中r!FC73</f>
        <v>5753.5024606738443</v>
      </c>
      <c r="L75" s="40">
        <f>'[1]爵位-节奏'!AK76+[3]大r!FC73</f>
        <v>5812.6001224864613</v>
      </c>
      <c r="M75" s="40">
        <f>'[1]爵位-节奏'!AL76+[3]超r!FC73</f>
        <v>5770.0824118821847</v>
      </c>
      <c r="O75" s="6">
        <f t="shared" si="2"/>
        <v>1.0242749843577843</v>
      </c>
      <c r="Q75" s="6">
        <v>69</v>
      </c>
      <c r="R75" s="40">
        <f>IFERROR('[1]爵位-节奏'!AH76+[3]非r!FD73,0)</f>
        <v>5883.333333333333</v>
      </c>
      <c r="S75" s="40">
        <f>IFERROR('[1]爵位-节奏'!AI76+[3]小r!FD73,0)</f>
        <v>5933.333333333333</v>
      </c>
      <c r="T75" s="40">
        <f>IFERROR('[1]爵位-节奏'!AJ76+[3]中r!FD73,0)</f>
        <v>5795.7730644186631</v>
      </c>
      <c r="U75" s="40">
        <f>IFERROR('[1]爵位-节奏'!AK76+[3]大r!FD73,0)</f>
        <v>5812.6001224864613</v>
      </c>
      <c r="V75" s="40">
        <f>IFERROR('[1]爵位-节奏'!AL76+[3]超r!FD73,0)</f>
        <v>5661.1071354468395</v>
      </c>
    </row>
    <row r="76" spans="3:22" x14ac:dyDescent="0.15">
      <c r="C76" s="7">
        <f>'[1]爵位-节奏'!AH77/I76</f>
        <v>0.35087719298245612</v>
      </c>
      <c r="D76" s="7">
        <f>[3]非r!FC74/I76</f>
        <v>0.64912280701754388</v>
      </c>
      <c r="H76" s="5">
        <v>70</v>
      </c>
      <c r="I76" s="40">
        <f>SUM('[1]爵位-节奏'!AH77+[3]非r!FC74)</f>
        <v>5700</v>
      </c>
      <c r="J76" s="40">
        <f>SUM('[1]爵位-节奏'!AI77+[3]小r!FC74)</f>
        <v>5800</v>
      </c>
      <c r="K76" s="40">
        <f>'[1]爵位-节奏'!AJ77+[3]中r!FC74</f>
        <v>5866.3266666666668</v>
      </c>
      <c r="L76" s="40">
        <f>'[1]爵位-节奏'!AK77+[3]大r!FC74</f>
        <v>5949.7016666666668</v>
      </c>
      <c r="M76" s="40">
        <f>'[1]爵位-节奏'!AL77+[3]超r!FC74</f>
        <v>5886.6466666666665</v>
      </c>
      <c r="O76" s="6">
        <f t="shared" si="2"/>
        <v>1.032745029239766</v>
      </c>
      <c r="Q76" s="6">
        <v>70</v>
      </c>
      <c r="R76" s="40">
        <f>IFERROR('[1]爵位-节奏'!AH77+[3]非r!FD74,0)</f>
        <v>5950</v>
      </c>
      <c r="S76" s="40">
        <f>IFERROR('[1]爵位-节奏'!AI77+[3]小r!FD74,0)</f>
        <v>6000</v>
      </c>
      <c r="T76" s="40">
        <f>IFERROR('[1]爵位-节奏'!AJ77+[3]中r!FD74,0)</f>
        <v>5982.4493333333339</v>
      </c>
      <c r="U76" s="40">
        <f>IFERROR('[1]爵位-节奏'!AK77+[3]大r!FD74,0)</f>
        <v>5949.7016666666668</v>
      </c>
      <c r="V76" s="40">
        <f>IFERROR('[1]爵位-节奏'!AL77+[3]超r!FD74,0)</f>
        <v>5792.6406666666662</v>
      </c>
    </row>
    <row r="77" spans="3:22" x14ac:dyDescent="0.15">
      <c r="C77" s="7">
        <f>'[1]爵位-节奏'!AH78/I77</f>
        <v>0.35652173913043478</v>
      </c>
      <c r="D77" s="7">
        <f>[3]非r!FC75/I77</f>
        <v>0.64347826086956517</v>
      </c>
      <c r="H77" s="5">
        <v>71</v>
      </c>
      <c r="I77" s="40">
        <f>SUM('[1]爵位-节奏'!AH78+[3]非r!FC75)</f>
        <v>5750</v>
      </c>
      <c r="J77" s="40">
        <f>SUM('[1]爵位-节奏'!AI78+[3]小r!FC75)</f>
        <v>5850</v>
      </c>
      <c r="K77" s="40">
        <f>'[1]爵位-节奏'!AJ78+[3]中r!FC75</f>
        <v>5965.889680179087</v>
      </c>
      <c r="L77" s="40">
        <f>'[1]爵位-节奏'!AK78+[3]大r!FC75</f>
        <v>6037.7116843196754</v>
      </c>
      <c r="M77" s="40">
        <f>'[1]爵位-节奏'!AL78+[3]超r!FC75</f>
        <v>5990.4033407559227</v>
      </c>
      <c r="O77" s="6">
        <f t="shared" si="2"/>
        <v>1.0418092766532039</v>
      </c>
      <c r="Q77" s="6">
        <v>71</v>
      </c>
      <c r="R77" s="40">
        <f>IFERROR('[1]爵位-节奏'!AH78+[3]非r!FD75,0)</f>
        <v>6000</v>
      </c>
      <c r="S77" s="40">
        <f>IFERROR('[1]爵位-节奏'!AI78+[3]小r!FD75,0)</f>
        <v>6050</v>
      </c>
      <c r="T77" s="40">
        <f>IFERROR('[1]爵位-节奏'!AJ78+[3]中r!FD75,0)</f>
        <v>6161.3131684656246</v>
      </c>
      <c r="U77" s="40">
        <f>IFERROR('[1]爵位-节奏'!AK78+[3]大r!FD75,0)</f>
        <v>6075.4233686393509</v>
      </c>
      <c r="V77" s="40">
        <f>IFERROR('[1]爵位-节奏'!AL78+[3]超r!FD75,0)</f>
        <v>5912.5243429826996</v>
      </c>
    </row>
    <row r="78" spans="3:22" x14ac:dyDescent="0.15">
      <c r="C78" s="7">
        <f>'[1]爵位-节奏'!AH79/I78</f>
        <v>0.36206896551724138</v>
      </c>
      <c r="D78" s="7">
        <f>[3]非r!FC76/I78</f>
        <v>0.63793103448275867</v>
      </c>
      <c r="H78" s="5">
        <v>72</v>
      </c>
      <c r="I78" s="40">
        <f>SUM('[1]爵位-节奏'!AH79+[3]非r!FC76)</f>
        <v>5800</v>
      </c>
      <c r="J78" s="40">
        <f>SUM('[1]爵位-节奏'!AI79+[3]小r!FC76)</f>
        <v>5900</v>
      </c>
      <c r="K78" s="40">
        <f>'[1]爵位-节奏'!AJ79+[3]中r!FC76</f>
        <v>6050</v>
      </c>
      <c r="L78" s="40">
        <f>'[1]爵位-节奏'!AK79+[3]大r!FC76</f>
        <v>6128.4139166720961</v>
      </c>
      <c r="M78" s="40">
        <f>'[1]爵位-节奏'!AL79+[3]超r!FC76</f>
        <v>6098.3158622699248</v>
      </c>
      <c r="O78" s="6">
        <f t="shared" si="2"/>
        <v>1.0514337693568836</v>
      </c>
      <c r="Q78" s="6">
        <v>72</v>
      </c>
      <c r="R78" s="40">
        <f>IFERROR('[1]爵位-节奏'!AH79+[3]非r!FD76,0)</f>
        <v>6050</v>
      </c>
      <c r="S78" s="40">
        <f>IFERROR('[1]爵位-节奏'!AI79+[3]小r!FD76,0)</f>
        <v>6100</v>
      </c>
      <c r="T78" s="40">
        <f>IFERROR('[1]爵位-节奏'!AJ79+[3]中r!FD76,0)</f>
        <v>6300</v>
      </c>
      <c r="U78" s="40">
        <f>IFERROR('[1]爵位-节奏'!AK79+[3]大r!FD76,0)</f>
        <v>6206.8278333441931</v>
      </c>
      <c r="V78" s="40">
        <f>IFERROR('[1]爵位-节奏'!AL79+[3]超r!FD76,0)</f>
        <v>6037.8106209509024</v>
      </c>
    </row>
    <row r="79" spans="3:22" x14ac:dyDescent="0.15">
      <c r="C79" s="7">
        <f>'[1]爵位-节奏'!AH80/I79</f>
        <v>0.36752136752136755</v>
      </c>
      <c r="D79" s="7">
        <f>[3]非r!FC77/I79</f>
        <v>0.63247863247863245</v>
      </c>
      <c r="H79" s="5">
        <v>73</v>
      </c>
      <c r="I79" s="40">
        <f>SUM('[1]爵位-节奏'!AH80+[3]非r!FC77)</f>
        <v>5850</v>
      </c>
      <c r="J79" s="40">
        <f>SUM('[1]爵位-节奏'!AI80+[3]小r!FC77)</f>
        <v>5950</v>
      </c>
      <c r="K79" s="40">
        <f>'[1]爵位-节奏'!AJ80+[3]中r!FC77</f>
        <v>6100</v>
      </c>
      <c r="L79" s="40">
        <f>'[1]爵位-节奏'!AK80+[3]大r!FC77</f>
        <v>6222.1703000350462</v>
      </c>
      <c r="M79" s="40">
        <f>'[1]爵位-节奏'!AL80+[3]超r!FC77</f>
        <v>6210.7037120451268</v>
      </c>
      <c r="O79" s="6">
        <f t="shared" si="2"/>
        <v>1.0616587541957483</v>
      </c>
      <c r="Q79" s="6">
        <v>73</v>
      </c>
      <c r="R79" s="40">
        <f>IFERROR('[1]爵位-节奏'!AH80+[3]非r!FD77,0)</f>
        <v>6100</v>
      </c>
      <c r="S79" s="40">
        <f>IFERROR('[1]爵位-节奏'!AI80+[3]小r!FD77,0)</f>
        <v>6150</v>
      </c>
      <c r="T79" s="40">
        <f>IFERROR('[1]爵位-节奏'!AJ80+[3]中r!FD77,0)</f>
        <v>6350</v>
      </c>
      <c r="U79" s="40">
        <f>IFERROR('[1]爵位-节奏'!AK80+[3]大r!FD77,0)</f>
        <v>6344.3406000700925</v>
      </c>
      <c r="V79" s="40">
        <f>IFERROR('[1]爵位-节奏'!AL80+[3]超r!FD77,0)</f>
        <v>6168.914825658665</v>
      </c>
    </row>
    <row r="80" spans="3:22" x14ac:dyDescent="0.15">
      <c r="C80" s="7">
        <f>'[1]爵位-节奏'!AH81/I80</f>
        <v>0.3728813559322034</v>
      </c>
      <c r="D80" s="7">
        <f>[3]非r!FC78/I80</f>
        <v>0.6271186440677966</v>
      </c>
      <c r="H80" s="5">
        <v>74</v>
      </c>
      <c r="I80" s="40">
        <f>SUM('[1]爵位-节奏'!AH81+[3]非r!FC78)</f>
        <v>5900</v>
      </c>
      <c r="J80" s="40">
        <f>SUM('[1]爵位-节奏'!AI81+[3]小r!FC78)</f>
        <v>6000</v>
      </c>
      <c r="K80" s="40">
        <f>'[1]爵位-节奏'!AJ81+[3]中r!FC78</f>
        <v>6150</v>
      </c>
      <c r="L80" s="40">
        <f>'[1]爵位-节奏'!AK81+[3]大r!FC78</f>
        <v>6319.2095093041871</v>
      </c>
      <c r="M80" s="40">
        <f>'[1]爵位-节奏'!AL81+[3]超r!FC78</f>
        <v>6327.9108228528885</v>
      </c>
      <c r="O80" s="6">
        <f t="shared" si="2"/>
        <v>1.0725272581106591</v>
      </c>
      <c r="Q80" s="6">
        <v>74</v>
      </c>
      <c r="R80" s="40">
        <f>IFERROR('[1]爵位-节奏'!AH81+[3]非r!FD78,0)</f>
        <v>6150</v>
      </c>
      <c r="S80" s="40">
        <f>IFERROR('[1]爵位-节奏'!AI81+[3]小r!FD78,0)</f>
        <v>6200</v>
      </c>
      <c r="T80" s="40">
        <f>IFERROR('[1]爵位-节奏'!AJ81+[3]中r!FD78,0)</f>
        <v>6400</v>
      </c>
      <c r="U80" s="40">
        <f>IFERROR('[1]爵位-节奏'!AK81+[3]大r!FD78,0)</f>
        <v>6488.4190186083742</v>
      </c>
      <c r="V80" s="40">
        <f>IFERROR('[1]爵位-节奏'!AL81+[3]超r!FD78,0)</f>
        <v>6306.2840697087559</v>
      </c>
    </row>
    <row r="81" spans="3:22" x14ac:dyDescent="0.15">
      <c r="C81" s="7">
        <f>'[1]爵位-节奏'!AH82/I81</f>
        <v>0.38333333333333336</v>
      </c>
      <c r="D81" s="7">
        <f>[3]非r!FC79/I81</f>
        <v>0.6166666666666667</v>
      </c>
      <c r="H81" s="5">
        <v>75</v>
      </c>
      <c r="I81" s="40">
        <f>SUM('[1]爵位-节奏'!AH82+[3]非r!FC79)</f>
        <v>6000</v>
      </c>
      <c r="J81" s="40">
        <f>SUM('[1]爵位-节奏'!AI82+[3]小r!FC79)</f>
        <v>6100</v>
      </c>
      <c r="K81" s="40">
        <f>'[1]爵位-节奏'!AJ82+[3]中r!FC79</f>
        <v>6250</v>
      </c>
      <c r="L81" s="40">
        <f>'[1]爵位-节奏'!AK82+[3]大r!FC79</f>
        <v>6469.3272633684255</v>
      </c>
      <c r="M81" s="40">
        <f>'[1]爵位-节奏'!AL82+[3]超r!FC79</f>
        <v>6500.1537218082021</v>
      </c>
      <c r="O81" s="6">
        <f t="shared" si="2"/>
        <v>1.0833589536347004</v>
      </c>
      <c r="Q81" s="6">
        <v>75</v>
      </c>
      <c r="R81" s="40">
        <f>IFERROR('[1]爵位-节奏'!AH82+[3]非r!FD79,0)</f>
        <v>6250</v>
      </c>
      <c r="S81" s="40">
        <f>IFERROR('[1]爵位-节奏'!AI82+[3]小r!FD79,0)</f>
        <v>6300</v>
      </c>
      <c r="T81" s="40">
        <f>IFERROR('[1]爵位-节奏'!AJ82+[3]中r!FD79,0)</f>
        <v>6500</v>
      </c>
      <c r="U81" s="40">
        <f>IFERROR('[1]爵位-节奏'!AK82+[3]大r!FD79,0)</f>
        <v>6688.654526736851</v>
      </c>
      <c r="V81" s="40">
        <f>IFERROR('[1]爵位-节奏'!AL82+[3]超r!FD79,0)</f>
        <v>6500.276699254764</v>
      </c>
    </row>
    <row r="82" spans="3:22" x14ac:dyDescent="0.15">
      <c r="C82" s="7">
        <f>'[1]爵位-节奏'!AH83/I82</f>
        <v>0.39344262295081966</v>
      </c>
      <c r="D82" s="7">
        <f>[3]非r!FC80/I82</f>
        <v>0.60655737704918034</v>
      </c>
      <c r="H82" s="5">
        <v>76</v>
      </c>
      <c r="I82" s="40">
        <f>SUM('[1]爵位-节奏'!AH83+[3]非r!FC80)</f>
        <v>6100</v>
      </c>
      <c r="J82" s="40">
        <f>SUM('[1]爵位-节奏'!AI83+[3]小r!FC80)</f>
        <v>6200</v>
      </c>
      <c r="K82" s="40">
        <f>'[1]爵位-节奏'!AJ83+[3]中r!FC80</f>
        <v>6350</v>
      </c>
      <c r="L82" s="40">
        <f>'[1]爵位-节奏'!AK83+[3]大r!FC80</f>
        <v>6600</v>
      </c>
      <c r="M82" s="40">
        <f>'[1]爵位-节奏'!AL83+[3]超r!FC80</f>
        <v>6639.1460726339046</v>
      </c>
      <c r="O82" s="6">
        <f t="shared" si="2"/>
        <v>1.0883846020711319</v>
      </c>
      <c r="Q82" s="6">
        <v>76</v>
      </c>
      <c r="R82" s="40">
        <f>IFERROR('[1]爵位-节奏'!AH83+[3]非r!FD80,0)</f>
        <v>6350</v>
      </c>
      <c r="S82" s="40">
        <f>IFERROR('[1]爵位-节奏'!AI83+[3]小r!FD80,0)</f>
        <v>6400</v>
      </c>
      <c r="T82" s="40">
        <f>IFERROR('[1]爵位-节奏'!AJ83+[3]中r!FD80,0)</f>
        <v>6600</v>
      </c>
      <c r="U82" s="40">
        <f>IFERROR('[1]爵位-节奏'!AK83+[3]大r!FD80,0)</f>
        <v>6850</v>
      </c>
      <c r="V82" s="40">
        <f>IFERROR('[1]爵位-节奏'!AL83+[3]超r!FD80,0)</f>
        <v>6670.4629307410278</v>
      </c>
    </row>
    <row r="83" spans="3:22" x14ac:dyDescent="0.15">
      <c r="C83" s="7">
        <f>'[1]爵位-节奏'!AH84/I83</f>
        <v>0.40322580645161288</v>
      </c>
      <c r="D83" s="7">
        <f>[3]非r!FC81/I83</f>
        <v>0.59677419354838712</v>
      </c>
      <c r="H83" s="5">
        <v>77</v>
      </c>
      <c r="I83" s="40">
        <f>SUM('[1]爵位-节奏'!AH84+[3]非r!FC81)</f>
        <v>6200</v>
      </c>
      <c r="J83" s="40">
        <f>SUM('[1]爵位-节奏'!AI84+[3]小r!FC81)</f>
        <v>6300</v>
      </c>
      <c r="K83" s="40">
        <f>'[1]爵位-节奏'!AJ84+[3]中r!FC81</f>
        <v>6450</v>
      </c>
      <c r="L83" s="40">
        <f>'[1]爵位-节奏'!AK84+[3]大r!FC81</f>
        <v>6700</v>
      </c>
      <c r="M83" s="40">
        <f>'[1]爵位-节奏'!AL84+[3]超r!FC81</f>
        <v>6781.1469894870424</v>
      </c>
      <c r="O83" s="6">
        <f t="shared" si="2"/>
        <v>1.093733385401136</v>
      </c>
      <c r="Q83" s="6">
        <v>77</v>
      </c>
      <c r="R83" s="40">
        <f>IFERROR('[1]爵位-节奏'!AH84+[3]非r!FD81,0)</f>
        <v>6450</v>
      </c>
      <c r="S83" s="40">
        <f>IFERROR('[1]爵位-节奏'!AI84+[3]小r!FD81,0)</f>
        <v>6500</v>
      </c>
      <c r="T83" s="40">
        <f>IFERROR('[1]爵位-节奏'!AJ84+[3]中r!FD81,0)</f>
        <v>6700</v>
      </c>
      <c r="U83" s="40">
        <f>IFERROR('[1]爵位-节奏'!AK84+[3]大r!FD81,0)</f>
        <v>6950</v>
      </c>
      <c r="V83" s="40">
        <f>IFERROR('[1]爵位-节奏'!AL84+[3]超r!FD81,0)</f>
        <v>6846.0645810766773</v>
      </c>
    </row>
    <row r="84" spans="3:22" x14ac:dyDescent="0.15">
      <c r="C84" s="7">
        <f>'[1]爵位-节奏'!AH85/I84</f>
        <v>0.41269841269841268</v>
      </c>
      <c r="D84" s="7">
        <f>[3]非r!FC82/I84</f>
        <v>0.58730158730158732</v>
      </c>
      <c r="H84" s="5">
        <v>78</v>
      </c>
      <c r="I84" s="40">
        <f>SUM('[1]爵位-节奏'!AH85+[3]非r!FC82)</f>
        <v>6300</v>
      </c>
      <c r="J84" s="40">
        <f>SUM('[1]爵位-节奏'!AI85+[3]小r!FC82)</f>
        <v>6400</v>
      </c>
      <c r="K84" s="40">
        <f>'[1]爵位-节奏'!AJ85+[3]中r!FC82</f>
        <v>6550</v>
      </c>
      <c r="L84" s="40">
        <f>'[1]爵位-节奏'!AK85+[3]大r!FC82</f>
        <v>6800</v>
      </c>
      <c r="M84" s="40">
        <f>'[1]爵位-节奏'!AL85+[3]超r!FC82</f>
        <v>6926.3873991354176</v>
      </c>
      <c r="O84" s="6">
        <f t="shared" si="2"/>
        <v>1.099426571291336</v>
      </c>
      <c r="Q84" s="6">
        <v>78</v>
      </c>
      <c r="R84" s="40">
        <f>IFERROR('[1]爵位-节奏'!AH85+[3]非r!FD82,0)</f>
        <v>6550</v>
      </c>
      <c r="S84" s="40">
        <f>IFERROR('[1]爵位-节奏'!AI85+[3]小r!FD82,0)</f>
        <v>6600</v>
      </c>
      <c r="T84" s="40">
        <f>IFERROR('[1]爵位-节奏'!AJ85+[3]中r!FD82,0)</f>
        <v>6800</v>
      </c>
      <c r="U84" s="40">
        <f>IFERROR('[1]爵位-节奏'!AK85+[3]大r!FD82,0)</f>
        <v>7050</v>
      </c>
      <c r="V84" s="40">
        <f>IFERROR('[1]爵位-节奏'!AL85+[3]超r!FD82,0)</f>
        <v>7027.4973184437513</v>
      </c>
    </row>
    <row r="85" spans="3:22" x14ac:dyDescent="0.15">
      <c r="C85" s="7">
        <f>'[1]爵位-节奏'!AH86/I85</f>
        <v>0.421875</v>
      </c>
      <c r="D85" s="7">
        <f>[3]非r!FC83/I85</f>
        <v>0.578125</v>
      </c>
      <c r="H85" s="5">
        <v>79</v>
      </c>
      <c r="I85" s="40">
        <f>SUM('[1]爵位-节奏'!AH86+[3]非r!FC83)</f>
        <v>6400</v>
      </c>
      <c r="J85" s="40">
        <f>SUM('[1]爵位-节奏'!AI86+[3]小r!FC83)</f>
        <v>6500</v>
      </c>
      <c r="K85" s="40">
        <f>'[1]爵位-节奏'!AJ86+[3]中r!FC83</f>
        <v>6650</v>
      </c>
      <c r="L85" s="40">
        <f>'[1]爵位-节奏'!AK86+[3]大r!FC83</f>
        <v>6900</v>
      </c>
      <c r="M85" s="40">
        <f>'[1]爵位-节奏'!AL86+[3]超r!FC83</f>
        <v>7075.1158787571976</v>
      </c>
      <c r="O85" s="6">
        <f t="shared" si="2"/>
        <v>1.1054868560558122</v>
      </c>
      <c r="Q85" s="6">
        <v>79</v>
      </c>
      <c r="R85" s="40">
        <f>IFERROR('[1]爵位-节奏'!AH86+[3]非r!FD83,0)</f>
        <v>6650</v>
      </c>
      <c r="S85" s="40">
        <f>IFERROR('[1]爵位-节奏'!AI86+[3]小r!FD83,0)</f>
        <v>6700</v>
      </c>
      <c r="T85" s="40">
        <f>IFERROR('[1]爵位-节奏'!AJ86+[3]中r!FD83,0)</f>
        <v>6900</v>
      </c>
      <c r="U85" s="40">
        <f>IFERROR('[1]爵位-节奏'!AK86+[3]大r!FD83,0)</f>
        <v>7150</v>
      </c>
      <c r="V85" s="40">
        <f>IFERROR('[1]爵位-节奏'!AL86+[3]超r!FD83,0)</f>
        <v>7215.2085817629568</v>
      </c>
    </row>
    <row r="86" spans="3:22" x14ac:dyDescent="0.15">
      <c r="C86" s="7">
        <f>'[1]爵位-节奏'!AH87/I86</f>
        <v>0.43076923076923079</v>
      </c>
      <c r="D86" s="7">
        <f>[3]非r!FC84/I86</f>
        <v>0.56923076923076921</v>
      </c>
      <c r="H86" s="5">
        <v>80</v>
      </c>
      <c r="I86" s="40">
        <f>SUM('[1]爵位-节奏'!AH87+[3]非r!FC84)</f>
        <v>6500</v>
      </c>
      <c r="J86" s="40">
        <f>SUM('[1]爵位-节奏'!AI87+[3]小r!FC84)</f>
        <v>6600</v>
      </c>
      <c r="K86" s="40">
        <f>'[1]爵位-节奏'!AJ87+[3]中r!FC84</f>
        <v>6750</v>
      </c>
      <c r="L86" s="40">
        <f>'[1]爵位-节奏'!AK87+[3]大r!FC84</f>
        <v>7000</v>
      </c>
      <c r="M86" s="40">
        <f>'[1]爵位-节奏'!AL87+[3]超r!FC84</f>
        <v>7227.6</v>
      </c>
      <c r="O86" s="6">
        <f t="shared" si="2"/>
        <v>1.1119384615384615</v>
      </c>
      <c r="Q86" s="6">
        <v>80</v>
      </c>
      <c r="R86" s="40">
        <f>IFERROR('[1]爵位-节奏'!AH87+[3]非r!FD84,0)</f>
        <v>6750</v>
      </c>
      <c r="S86" s="40">
        <f>IFERROR('[1]爵位-节奏'!AI87+[3]小r!FD84,0)</f>
        <v>6800</v>
      </c>
      <c r="T86" s="40">
        <f>IFERROR('[1]爵位-节奏'!AJ87+[3]中r!FD84,0)</f>
        <v>7000</v>
      </c>
      <c r="U86" s="40">
        <f>IFERROR('[1]爵位-节奏'!AK87+[3]大r!FD84,0)</f>
        <v>7250</v>
      </c>
      <c r="V86" s="40">
        <f>IFERROR('[1]爵位-节奏'!AL87+[3]超r!FD84,0)</f>
        <v>7409.68</v>
      </c>
    </row>
    <row r="87" spans="3:22" x14ac:dyDescent="0.15">
      <c r="C87" s="7">
        <f>'[1]爵位-节奏'!AH88/I87</f>
        <v>0.43939393939393939</v>
      </c>
      <c r="D87" s="7">
        <f>[3]非r!FC85/I87</f>
        <v>0.56060606060606055</v>
      </c>
      <c r="H87" s="5">
        <v>81</v>
      </c>
      <c r="I87" s="40">
        <f>SUM('[1]爵位-节奏'!AH88+[3]非r!FC85)</f>
        <v>6600</v>
      </c>
      <c r="J87" s="40">
        <f>SUM('[1]爵位-节奏'!AI88+[3]小r!FC85)</f>
        <v>6700</v>
      </c>
      <c r="K87" s="40">
        <f>'[1]爵位-节奏'!AJ88+[3]中r!FC85</f>
        <v>6850</v>
      </c>
      <c r="L87" s="40">
        <f>'[1]爵位-节奏'!AK88+[3]大r!FC85</f>
        <v>7100</v>
      </c>
      <c r="M87" s="40">
        <f>'[1]爵位-节奏'!AL88+[3]超r!FC85</f>
        <v>7350</v>
      </c>
      <c r="O87" s="6">
        <f t="shared" si="2"/>
        <v>1.1136363636363635</v>
      </c>
      <c r="Q87" s="6">
        <v>81</v>
      </c>
      <c r="R87" s="40">
        <f>IFERROR('[1]爵位-节奏'!AH88+[3]非r!FD85,0)</f>
        <v>6850</v>
      </c>
      <c r="S87" s="40">
        <f>IFERROR('[1]爵位-节奏'!AI88+[3]小r!FD85,0)</f>
        <v>6900</v>
      </c>
      <c r="T87" s="40">
        <f>IFERROR('[1]爵位-节奏'!AJ88+[3]中r!FD85,0)</f>
        <v>7100</v>
      </c>
      <c r="U87" s="40">
        <f>IFERROR('[1]爵位-节奏'!AK88+[3]大r!FD85,0)</f>
        <v>7350</v>
      </c>
      <c r="V87" s="40">
        <f>IFERROR('[1]爵位-节奏'!AL88+[3]超r!FD85,0)</f>
        <v>7550</v>
      </c>
    </row>
    <row r="88" spans="3:22" x14ac:dyDescent="0.15">
      <c r="C88" s="7">
        <f>'[1]爵位-节奏'!AH89/I88</f>
        <v>0.44776119402985076</v>
      </c>
      <c r="D88" s="7">
        <f>[3]非r!FC86/I88</f>
        <v>0.55223880597014929</v>
      </c>
      <c r="H88" s="5">
        <v>82</v>
      </c>
      <c r="I88" s="40">
        <f>SUM('[1]爵位-节奏'!AH89+[3]非r!FC86)</f>
        <v>6700</v>
      </c>
      <c r="J88" s="40">
        <f>SUM('[1]爵位-节奏'!AI89+[3]小r!FC86)</f>
        <v>6800</v>
      </c>
      <c r="K88" s="40">
        <f>'[1]爵位-节奏'!AJ89+[3]中r!FC86</f>
        <v>6950</v>
      </c>
      <c r="L88" s="40">
        <f>'[1]爵位-节奏'!AK89+[3]大r!FC86</f>
        <v>7200</v>
      </c>
      <c r="M88" s="40">
        <f>'[1]爵位-节奏'!AL89+[3]超r!FC86</f>
        <v>7450</v>
      </c>
      <c r="O88" s="6">
        <f t="shared" si="2"/>
        <v>1.1119402985074627</v>
      </c>
      <c r="Q88" s="6">
        <v>82</v>
      </c>
      <c r="R88" s="40">
        <f>IFERROR('[1]爵位-节奏'!AH89+[3]非r!FD86,0)</f>
        <v>6950</v>
      </c>
      <c r="S88" s="40">
        <f>IFERROR('[1]爵位-节奏'!AI89+[3]小r!FD86,0)</f>
        <v>7000</v>
      </c>
      <c r="T88" s="40">
        <f>IFERROR('[1]爵位-节奏'!AJ89+[3]中r!FD86,0)</f>
        <v>7200</v>
      </c>
      <c r="U88" s="40">
        <f>IFERROR('[1]爵位-节奏'!AK89+[3]大r!FD86,0)</f>
        <v>7450</v>
      </c>
      <c r="V88" s="40">
        <f>IFERROR('[1]爵位-节奏'!AL89+[3]超r!FD86,0)</f>
        <v>7650</v>
      </c>
    </row>
    <row r="89" spans="3:22" x14ac:dyDescent="0.15">
      <c r="C89" s="7">
        <f>'[1]爵位-节奏'!AH90/I89</f>
        <v>0.45588235294117646</v>
      </c>
      <c r="D89" s="7">
        <f>[3]非r!FC87/I89</f>
        <v>0.54411764705882348</v>
      </c>
      <c r="H89" s="5">
        <v>83</v>
      </c>
      <c r="I89" s="40">
        <f>SUM('[1]爵位-节奏'!AH90+[3]非r!FC87)</f>
        <v>6800</v>
      </c>
      <c r="J89" s="40">
        <f>SUM('[1]爵位-节奏'!AI90+[3]小r!FC87)</f>
        <v>6900</v>
      </c>
      <c r="K89" s="40">
        <f>'[1]爵位-节奏'!AJ90+[3]中r!FC87</f>
        <v>7050</v>
      </c>
      <c r="L89" s="40">
        <f>'[1]爵位-节奏'!AK90+[3]大r!FC87</f>
        <v>7300</v>
      </c>
      <c r="M89" s="40">
        <f>'[1]爵位-节奏'!AL90+[3]超r!FC87</f>
        <v>7550</v>
      </c>
      <c r="O89" s="6">
        <f t="shared" si="2"/>
        <v>1.1102941176470589</v>
      </c>
      <c r="Q89" s="6">
        <v>83</v>
      </c>
      <c r="R89" s="40">
        <f>IFERROR('[1]爵位-节奏'!AH90+[3]非r!FD87,0)</f>
        <v>7050</v>
      </c>
      <c r="S89" s="40">
        <f>IFERROR('[1]爵位-节奏'!AI90+[3]小r!FD87,0)</f>
        <v>7100</v>
      </c>
      <c r="T89" s="40">
        <f>IFERROR('[1]爵位-节奏'!AJ90+[3]中r!FD87,0)</f>
        <v>7300</v>
      </c>
      <c r="U89" s="40">
        <f>IFERROR('[1]爵位-节奏'!AK90+[3]大r!FD87,0)</f>
        <v>7550</v>
      </c>
      <c r="V89" s="40">
        <f>IFERROR('[1]爵位-节奏'!AL90+[3]超r!FD87,0)</f>
        <v>7750</v>
      </c>
    </row>
    <row r="90" spans="3:22" x14ac:dyDescent="0.15">
      <c r="C90" s="7">
        <f>'[1]爵位-节奏'!AH91/I90</f>
        <v>0.46376811594202899</v>
      </c>
      <c r="D90" s="7">
        <f>[3]非r!FC88/I90</f>
        <v>0.53623188405797106</v>
      </c>
      <c r="H90" s="5">
        <v>84</v>
      </c>
      <c r="I90" s="40">
        <f>SUM('[1]爵位-节奏'!AH91+[3]非r!FC88)</f>
        <v>6900</v>
      </c>
      <c r="J90" s="40">
        <f>SUM('[1]爵位-节奏'!AI91+[3]小r!FC88)</f>
        <v>7000</v>
      </c>
      <c r="K90" s="40">
        <f>'[1]爵位-节奏'!AJ91+[3]中r!FC88</f>
        <v>7150</v>
      </c>
      <c r="L90" s="40">
        <f>'[1]爵位-节奏'!AK91+[3]大r!FC88</f>
        <v>7400</v>
      </c>
      <c r="M90" s="40">
        <f>'[1]爵位-节奏'!AL91+[3]超r!FC88</f>
        <v>7650</v>
      </c>
      <c r="O90" s="6">
        <f t="shared" si="2"/>
        <v>1.1086956521739131</v>
      </c>
      <c r="Q90" s="6">
        <v>84</v>
      </c>
      <c r="R90" s="40">
        <f>IFERROR('[1]爵位-节奏'!AH91+[3]非r!FD88,0)</f>
        <v>7150</v>
      </c>
      <c r="S90" s="40">
        <f>IFERROR('[1]爵位-节奏'!AI91+[3]小r!FD88,0)</f>
        <v>7200</v>
      </c>
      <c r="T90" s="40">
        <f>IFERROR('[1]爵位-节奏'!AJ91+[3]中r!FD88,0)</f>
        <v>7400</v>
      </c>
      <c r="U90" s="40">
        <f>IFERROR('[1]爵位-节奏'!AK91+[3]大r!FD88,0)</f>
        <v>7650</v>
      </c>
      <c r="V90" s="40">
        <f>IFERROR('[1]爵位-节奏'!AL91+[3]超r!FD88,0)</f>
        <v>7850</v>
      </c>
    </row>
    <row r="91" spans="3:22" x14ac:dyDescent="0.15">
      <c r="C91" s="7">
        <f>'[1]爵位-节奏'!AH92/I91</f>
        <v>0.47142857142857142</v>
      </c>
      <c r="D91" s="7">
        <f>[3]非r!FC89/I91</f>
        <v>0.52857142857142858</v>
      </c>
      <c r="H91" s="5">
        <v>85</v>
      </c>
      <c r="I91" s="40">
        <f>SUM('[1]爵位-节奏'!AH92+[3]非r!FC89)</f>
        <v>7000</v>
      </c>
      <c r="J91" s="40">
        <f>SUM('[1]爵位-节奏'!AI92+[3]小r!FC89)</f>
        <v>7100</v>
      </c>
      <c r="K91" s="40">
        <f>'[1]爵位-节奏'!AJ92+[3]中r!FC89</f>
        <v>7250</v>
      </c>
      <c r="L91" s="40">
        <f>'[1]爵位-节奏'!AK92+[3]大r!FC89</f>
        <v>7500</v>
      </c>
      <c r="M91" s="40">
        <f>'[1]爵位-节奏'!AL92+[3]超r!FC89</f>
        <v>7750</v>
      </c>
      <c r="O91" s="6">
        <f t="shared" si="2"/>
        <v>1.1071428571428572</v>
      </c>
      <c r="Q91" s="6">
        <v>85</v>
      </c>
      <c r="R91" s="40">
        <f>IFERROR('[1]爵位-节奏'!AH92+[3]非r!FD89,0)</f>
        <v>7250</v>
      </c>
      <c r="S91" s="40">
        <f>IFERROR('[1]爵位-节奏'!AI92+[3]小r!FD89,0)</f>
        <v>7300</v>
      </c>
      <c r="T91" s="40">
        <f>IFERROR('[1]爵位-节奏'!AJ92+[3]中r!FD89,0)</f>
        <v>7500</v>
      </c>
      <c r="U91" s="40">
        <f>IFERROR('[1]爵位-节奏'!AK92+[3]大r!FD89,0)</f>
        <v>7750</v>
      </c>
      <c r="V91" s="40">
        <f>IFERROR('[1]爵位-节奏'!AL92+[3]超r!FD89,0)</f>
        <v>7950</v>
      </c>
    </row>
    <row r="92" spans="3:22" x14ac:dyDescent="0.15">
      <c r="C92" s="7">
        <f>'[1]爵位-节奏'!AH93/I92</f>
        <v>0.47887323943661969</v>
      </c>
      <c r="D92" s="7">
        <f>[3]非r!FC90/I92</f>
        <v>0.52112676056338025</v>
      </c>
      <c r="H92" s="5">
        <v>86</v>
      </c>
      <c r="I92" s="40">
        <f>SUM('[1]爵位-节奏'!AH93+[3]非r!FC90)</f>
        <v>7100</v>
      </c>
      <c r="J92" s="40">
        <f>SUM('[1]爵位-节奏'!AI93+[3]小r!FC90)</f>
        <v>7200</v>
      </c>
      <c r="K92" s="40">
        <f>'[1]爵位-节奏'!AJ93+[3]中r!FC90</f>
        <v>7350</v>
      </c>
      <c r="L92" s="40">
        <f>'[1]爵位-节奏'!AK93+[3]大r!FC90</f>
        <v>7600</v>
      </c>
      <c r="M92" s="40">
        <f>'[1]爵位-节奏'!AL93+[3]超r!FC90</f>
        <v>7850</v>
      </c>
      <c r="O92" s="6">
        <f t="shared" si="2"/>
        <v>1.1056338028169015</v>
      </c>
      <c r="Q92" s="6">
        <v>86</v>
      </c>
      <c r="R92" s="40">
        <f>IFERROR('[1]爵位-节奏'!AH93+[3]非r!FD90,0)</f>
        <v>7350</v>
      </c>
      <c r="S92" s="40">
        <f>IFERROR('[1]爵位-节奏'!AI93+[3]小r!FD90,0)</f>
        <v>7400</v>
      </c>
      <c r="T92" s="40">
        <f>IFERROR('[1]爵位-节奏'!AJ93+[3]中r!FD90,0)</f>
        <v>7600</v>
      </c>
      <c r="U92" s="40">
        <f>IFERROR('[1]爵位-节奏'!AK93+[3]大r!FD90,0)</f>
        <v>7850</v>
      </c>
      <c r="V92" s="40">
        <f>IFERROR('[1]爵位-节奏'!AL93+[3]超r!FD90,0)</f>
        <v>8050</v>
      </c>
    </row>
    <row r="93" spans="3:22" x14ac:dyDescent="0.15">
      <c r="C93" s="7">
        <f>'[1]爵位-节奏'!AH94/I93</f>
        <v>0.4861111111111111</v>
      </c>
      <c r="D93" s="7">
        <f>[3]非r!FC91/I93</f>
        <v>0.51388888888888884</v>
      </c>
      <c r="H93" s="5">
        <v>87</v>
      </c>
      <c r="I93" s="40">
        <f>SUM('[1]爵位-节奏'!AH94+[3]非r!FC91)</f>
        <v>7200</v>
      </c>
      <c r="J93" s="40">
        <f>SUM('[1]爵位-节奏'!AI94+[3]小r!FC91)</f>
        <v>7300</v>
      </c>
      <c r="K93" s="40">
        <f>'[1]爵位-节奏'!AJ94+[3]中r!FC91</f>
        <v>7450</v>
      </c>
      <c r="L93" s="40">
        <f>'[1]爵位-节奏'!AK94+[3]大r!FC91</f>
        <v>7700</v>
      </c>
      <c r="M93" s="40">
        <f>'[1]爵位-节奏'!AL94+[3]超r!FC91</f>
        <v>7950</v>
      </c>
      <c r="O93" s="6">
        <f t="shared" si="2"/>
        <v>1.1041666666666667</v>
      </c>
      <c r="Q93" s="6">
        <v>87</v>
      </c>
      <c r="R93" s="40">
        <f>IFERROR('[1]爵位-节奏'!AH94+[3]非r!FD91,0)</f>
        <v>7450</v>
      </c>
      <c r="S93" s="40">
        <f>IFERROR('[1]爵位-节奏'!AI94+[3]小r!FD91,0)</f>
        <v>7500</v>
      </c>
      <c r="T93" s="40">
        <f>IFERROR('[1]爵位-节奏'!AJ94+[3]中r!FD91,0)</f>
        <v>7700</v>
      </c>
      <c r="U93" s="40">
        <f>IFERROR('[1]爵位-节奏'!AK94+[3]大r!FD91,0)</f>
        <v>7950</v>
      </c>
      <c r="V93" s="40">
        <f>IFERROR('[1]爵位-节奏'!AL94+[3]超r!FD91,0)</f>
        <v>8150</v>
      </c>
    </row>
    <row r="94" spans="3:22" x14ac:dyDescent="0.15">
      <c r="C94" s="7">
        <f>'[1]爵位-节奏'!AH95/I94</f>
        <v>0.49315068493150682</v>
      </c>
      <c r="D94" s="7">
        <f>[3]非r!FC92/I94</f>
        <v>0.50684931506849318</v>
      </c>
      <c r="H94" s="5">
        <v>88</v>
      </c>
      <c r="I94" s="40">
        <f>SUM('[1]爵位-节奏'!AH95+[3]非r!FC92)</f>
        <v>7300</v>
      </c>
      <c r="J94" s="40">
        <f>SUM('[1]爵位-节奏'!AI95+[3]小r!FC92)</f>
        <v>7400</v>
      </c>
      <c r="K94" s="40">
        <f>'[1]爵位-节奏'!AJ95+[3]中r!FC92</f>
        <v>7550</v>
      </c>
      <c r="L94" s="40">
        <f>'[1]爵位-节奏'!AK95+[3]大r!FC92</f>
        <v>7800</v>
      </c>
      <c r="M94" s="40">
        <f>'[1]爵位-节奏'!AL95+[3]超r!FC92</f>
        <v>8050</v>
      </c>
      <c r="O94" s="6">
        <f t="shared" si="2"/>
        <v>1.1027397260273972</v>
      </c>
      <c r="Q94" s="6">
        <v>88</v>
      </c>
      <c r="R94" s="40">
        <f>IFERROR('[1]爵位-节奏'!AH95+[3]非r!FD92,0)</f>
        <v>7550</v>
      </c>
      <c r="S94" s="40">
        <f>IFERROR('[1]爵位-节奏'!AI95+[3]小r!FD92,0)</f>
        <v>7600</v>
      </c>
      <c r="T94" s="40">
        <f>IFERROR('[1]爵位-节奏'!AJ95+[3]中r!FD92,0)</f>
        <v>7800</v>
      </c>
      <c r="U94" s="40">
        <f>IFERROR('[1]爵位-节奏'!AK95+[3]大r!FD92,0)</f>
        <v>8050</v>
      </c>
      <c r="V94" s="40">
        <f>IFERROR('[1]爵位-节奏'!AL95+[3]超r!FD92,0)</f>
        <v>8250</v>
      </c>
    </row>
    <row r="95" spans="3:22" x14ac:dyDescent="0.15">
      <c r="C95" s="7">
        <f>'[1]爵位-节奏'!AH96/I95</f>
        <v>0.5</v>
      </c>
      <c r="D95" s="7">
        <f>[3]非r!FC93/I95</f>
        <v>0.5</v>
      </c>
      <c r="H95" s="5">
        <v>89</v>
      </c>
      <c r="I95" s="40">
        <f>SUM('[1]爵位-节奏'!AH96+[3]非r!FC93)</f>
        <v>7400</v>
      </c>
      <c r="J95" s="40">
        <f>SUM('[1]爵位-节奏'!AI96+[3]小r!FC93)</f>
        <v>7500</v>
      </c>
      <c r="K95" s="40">
        <f>'[1]爵位-节奏'!AJ96+[3]中r!FC93</f>
        <v>7650</v>
      </c>
      <c r="L95" s="40">
        <f>'[1]爵位-节奏'!AK96+[3]大r!FC93</f>
        <v>7900</v>
      </c>
      <c r="M95" s="40">
        <f>'[1]爵位-节奏'!AL96+[3]超r!FC93</f>
        <v>8150</v>
      </c>
      <c r="O95" s="6">
        <f t="shared" si="2"/>
        <v>1.1013513513513513</v>
      </c>
      <c r="Q95" s="6">
        <v>89</v>
      </c>
      <c r="R95" s="40">
        <f>IFERROR('[1]爵位-节奏'!AH96+[3]非r!FD93,0)</f>
        <v>7650</v>
      </c>
      <c r="S95" s="40">
        <f>IFERROR('[1]爵位-节奏'!AI96+[3]小r!FD93,0)</f>
        <v>7700</v>
      </c>
      <c r="T95" s="40">
        <f>IFERROR('[1]爵位-节奏'!AJ96+[3]中r!FD93,0)</f>
        <v>7900</v>
      </c>
      <c r="U95" s="40">
        <f>IFERROR('[1]爵位-节奏'!AK96+[3]大r!FD93,0)</f>
        <v>8150</v>
      </c>
      <c r="V95" s="40">
        <f>IFERROR('[1]爵位-节奏'!AL96+[3]超r!FD93,0)</f>
        <v>8350</v>
      </c>
    </row>
    <row r="96" spans="3:22" x14ac:dyDescent="0.15">
      <c r="C96" s="7">
        <f>'[1]爵位-节奏'!AH97/I96</f>
        <v>0.50666666666666671</v>
      </c>
      <c r="D96" s="7">
        <f>[3]非r!FC94/I96</f>
        <v>0.49333333333333335</v>
      </c>
      <c r="H96" s="5">
        <v>90</v>
      </c>
      <c r="I96" s="40">
        <f>SUM('[1]爵位-节奏'!AH97+[3]非r!FC94)</f>
        <v>7500</v>
      </c>
      <c r="J96" s="40">
        <f>SUM('[1]爵位-节奏'!AI97+[3]小r!FC94)</f>
        <v>7600</v>
      </c>
      <c r="K96" s="40">
        <f>'[1]爵位-节奏'!AJ97+[3]中r!FC94</f>
        <v>7750</v>
      </c>
      <c r="L96" s="40">
        <f>'[1]爵位-节奏'!AK97+[3]大r!FC94</f>
        <v>8000</v>
      </c>
      <c r="M96" s="40">
        <f>'[1]爵位-节奏'!AL97+[3]超r!FC94</f>
        <v>8250</v>
      </c>
      <c r="O96" s="6">
        <f t="shared" si="2"/>
        <v>1.1000000000000001</v>
      </c>
      <c r="Q96" s="6">
        <v>90</v>
      </c>
      <c r="R96" s="40">
        <f>IFERROR('[1]爵位-节奏'!AH97+[3]非r!FD94,0)</f>
        <v>7750</v>
      </c>
      <c r="S96" s="40">
        <f>IFERROR('[1]爵位-节奏'!AI97+[3]小r!FD94,0)</f>
        <v>7800</v>
      </c>
      <c r="T96" s="40">
        <f>IFERROR('[1]爵位-节奏'!AJ97+[3]中r!FD94,0)</f>
        <v>8000</v>
      </c>
      <c r="U96" s="40">
        <f>IFERROR('[1]爵位-节奏'!AK97+[3]大r!FD94,0)</f>
        <v>8250</v>
      </c>
      <c r="V96" s="40">
        <f>IFERROR('[1]爵位-节奏'!AL97+[3]超r!FD94,0)</f>
        <v>8450</v>
      </c>
    </row>
    <row r="97" spans="3:22" x14ac:dyDescent="0.15">
      <c r="C97" s="7">
        <f>'[1]爵位-节奏'!AH98/I97</f>
        <v>0.51315789473684215</v>
      </c>
      <c r="D97" s="7">
        <f>[3]非r!FC95/I97</f>
        <v>0.48684210526315791</v>
      </c>
      <c r="H97" s="5">
        <v>91</v>
      </c>
      <c r="I97" s="40">
        <f>SUM('[1]爵位-节奏'!AH98+[3]非r!FC95)</f>
        <v>7600</v>
      </c>
      <c r="J97" s="40">
        <f>SUM('[1]爵位-节奏'!AI98+[3]小r!FC95)</f>
        <v>7700</v>
      </c>
      <c r="K97" s="40">
        <f>'[1]爵位-节奏'!AJ98+[3]中r!FC95</f>
        <v>7850</v>
      </c>
      <c r="L97" s="40">
        <f>'[1]爵位-节奏'!AK98+[3]大r!FC95</f>
        <v>8100</v>
      </c>
      <c r="M97" s="40">
        <f>'[1]爵位-节奏'!AL98+[3]超r!FC95</f>
        <v>8350</v>
      </c>
      <c r="O97" s="6">
        <f t="shared" si="2"/>
        <v>1.0986842105263157</v>
      </c>
      <c r="Q97" s="6">
        <v>91</v>
      </c>
      <c r="R97" s="40">
        <f>IFERROR('[1]爵位-节奏'!AH98+[3]非r!FD95,0)</f>
        <v>7850</v>
      </c>
      <c r="S97" s="40">
        <f>IFERROR('[1]爵位-节奏'!AI98+[3]小r!FD95,0)</f>
        <v>7900</v>
      </c>
      <c r="T97" s="40">
        <f>IFERROR('[1]爵位-节奏'!AJ98+[3]中r!FD95,0)</f>
        <v>8100</v>
      </c>
      <c r="U97" s="40">
        <f>IFERROR('[1]爵位-节奏'!AK98+[3]大r!FD95,0)</f>
        <v>8350</v>
      </c>
      <c r="V97" s="40">
        <f>IFERROR('[1]爵位-节奏'!AL98+[3]超r!FD95,0)</f>
        <v>8550</v>
      </c>
    </row>
    <row r="98" spans="3:22" x14ac:dyDescent="0.15">
      <c r="C98" s="7">
        <f>'[1]爵位-节奏'!AH99/I98</f>
        <v>0.51948051948051943</v>
      </c>
      <c r="D98" s="7">
        <f>[3]非r!FC96/I98</f>
        <v>0.48051948051948051</v>
      </c>
      <c r="H98" s="5">
        <v>92</v>
      </c>
      <c r="I98" s="40">
        <f>SUM('[1]爵位-节奏'!AH99+[3]非r!FC96)</f>
        <v>7700</v>
      </c>
      <c r="J98" s="40">
        <f>SUM('[1]爵位-节奏'!AI99+[3]小r!FC96)</f>
        <v>7800</v>
      </c>
      <c r="K98" s="40">
        <f>'[1]爵位-节奏'!AJ99+[3]中r!FC96</f>
        <v>7950</v>
      </c>
      <c r="L98" s="40">
        <f>'[1]爵位-节奏'!AK99+[3]大r!FC96</f>
        <v>8200</v>
      </c>
      <c r="M98" s="40">
        <f>'[1]爵位-节奏'!AL99+[3]超r!FC96</f>
        <v>8450</v>
      </c>
      <c r="O98" s="6">
        <f t="shared" si="2"/>
        <v>1.0974025974025974</v>
      </c>
      <c r="Q98" s="6">
        <v>92</v>
      </c>
      <c r="R98" s="40">
        <f>IFERROR('[1]爵位-节奏'!AH99+[3]非r!FD96,0)</f>
        <v>7950</v>
      </c>
      <c r="S98" s="40">
        <f>IFERROR('[1]爵位-节奏'!AI99+[3]小r!FD96,0)</f>
        <v>8000</v>
      </c>
      <c r="T98" s="40">
        <f>IFERROR('[1]爵位-节奏'!AJ99+[3]中r!FD96,0)</f>
        <v>8200</v>
      </c>
      <c r="U98" s="40">
        <f>IFERROR('[1]爵位-节奏'!AK99+[3]大r!FD96,0)</f>
        <v>8450</v>
      </c>
      <c r="V98" s="40">
        <f>IFERROR('[1]爵位-节奏'!AL99+[3]超r!FD96,0)</f>
        <v>8650</v>
      </c>
    </row>
    <row r="99" spans="3:22" x14ac:dyDescent="0.15">
      <c r="C99" s="7">
        <f>'[1]爵位-节奏'!AH100/I99</f>
        <v>0.52564102564102566</v>
      </c>
      <c r="D99" s="7">
        <f>[3]非r!FC97/I99</f>
        <v>0.47435897435897434</v>
      </c>
      <c r="H99" s="5">
        <v>93</v>
      </c>
      <c r="I99" s="40">
        <f>SUM('[1]爵位-节奏'!AH100+[3]非r!FC97)</f>
        <v>7800</v>
      </c>
      <c r="J99" s="40">
        <f>SUM('[1]爵位-节奏'!AI100+[3]小r!FC97)</f>
        <v>7900</v>
      </c>
      <c r="K99" s="40">
        <f>'[1]爵位-节奏'!AJ100+[3]中r!FC97</f>
        <v>8050</v>
      </c>
      <c r="L99" s="40">
        <f>'[1]爵位-节奏'!AK100+[3]大r!FC97</f>
        <v>8300</v>
      </c>
      <c r="M99" s="40">
        <f>'[1]爵位-节奏'!AL100+[3]超r!FC97</f>
        <v>8550</v>
      </c>
      <c r="O99" s="6">
        <f t="shared" si="2"/>
        <v>1.0961538461538463</v>
      </c>
      <c r="Q99" s="6">
        <v>93</v>
      </c>
      <c r="R99" s="40">
        <f>IFERROR('[1]爵位-节奏'!AH100+[3]非r!FD97,0)</f>
        <v>8050</v>
      </c>
      <c r="S99" s="40">
        <f>IFERROR('[1]爵位-节奏'!AI100+[3]小r!FD97,0)</f>
        <v>8100</v>
      </c>
      <c r="T99" s="40">
        <f>IFERROR('[1]爵位-节奏'!AJ100+[3]中r!FD97,0)</f>
        <v>8300</v>
      </c>
      <c r="U99" s="40">
        <f>IFERROR('[1]爵位-节奏'!AK100+[3]大r!FD97,0)</f>
        <v>8550</v>
      </c>
      <c r="V99" s="40">
        <f>IFERROR('[1]爵位-节奏'!AL100+[3]超r!FD97,0)</f>
        <v>8750</v>
      </c>
    </row>
    <row r="100" spans="3:22" x14ac:dyDescent="0.15">
      <c r="C100" s="7">
        <f>'[1]爵位-节奏'!AH101/I100</f>
        <v>0.53164556962025311</v>
      </c>
      <c r="D100" s="7">
        <f>[3]非r!FC98/I100</f>
        <v>0.46835443037974683</v>
      </c>
      <c r="H100" s="5">
        <v>94</v>
      </c>
      <c r="I100" s="40">
        <f>SUM('[1]爵位-节奏'!AH101+[3]非r!FC98)</f>
        <v>7900</v>
      </c>
      <c r="J100" s="40">
        <f>SUM('[1]爵位-节奏'!AI101+[3]小r!FC98)</f>
        <v>8000</v>
      </c>
      <c r="K100" s="40">
        <f>'[1]爵位-节奏'!AJ101+[3]中r!FC98</f>
        <v>8150</v>
      </c>
      <c r="L100" s="40">
        <f>'[1]爵位-节奏'!AK101+[3]大r!FC98</f>
        <v>8400</v>
      </c>
      <c r="M100" s="40">
        <f>'[1]爵位-节奏'!AL101+[3]超r!FC98</f>
        <v>8650</v>
      </c>
      <c r="O100" s="6">
        <f t="shared" si="2"/>
        <v>1.0949367088607596</v>
      </c>
      <c r="Q100" s="6">
        <v>94</v>
      </c>
      <c r="R100" s="40">
        <f>IFERROR('[1]爵位-节奏'!AH101+[3]非r!FD98,0)</f>
        <v>8150</v>
      </c>
      <c r="S100" s="40">
        <f>IFERROR('[1]爵位-节奏'!AI101+[3]小r!FD98,0)</f>
        <v>8200</v>
      </c>
      <c r="T100" s="40">
        <f>IFERROR('[1]爵位-节奏'!AJ101+[3]中r!FD98,0)</f>
        <v>8400</v>
      </c>
      <c r="U100" s="40">
        <f>IFERROR('[1]爵位-节奏'!AK101+[3]大r!FD98,0)</f>
        <v>8650</v>
      </c>
      <c r="V100" s="40">
        <f>IFERROR('[1]爵位-节奏'!AL101+[3]超r!FD98,0)</f>
        <v>8850</v>
      </c>
    </row>
    <row r="101" spans="3:22" x14ac:dyDescent="0.15">
      <c r="C101" s="7">
        <f>'[1]爵位-节奏'!AH102/I101</f>
        <v>0.53427959292983396</v>
      </c>
      <c r="D101" s="7">
        <f>[3]非r!FC99/I101</f>
        <v>0.46572040707016604</v>
      </c>
      <c r="H101" s="5">
        <v>95</v>
      </c>
      <c r="I101" s="40">
        <f>SUM('[1]爵位-节奏'!AH102+[3]非r!FC99)</f>
        <v>7944.6808510638302</v>
      </c>
      <c r="J101" s="40">
        <f>SUM('[1]爵位-节奏'!AI102+[3]小r!FC99)</f>
        <v>8044.6808510638302</v>
      </c>
      <c r="K101" s="40">
        <f>'[1]爵位-节奏'!AJ102+[3]中r!FC99</f>
        <v>8194.6808510638293</v>
      </c>
      <c r="L101" s="40">
        <f>'[1]爵位-节奏'!AK102+[3]大r!FC99</f>
        <v>8444.6808510638293</v>
      </c>
      <c r="M101" s="40">
        <f>'[1]爵位-节奏'!AL102+[3]超r!FC99</f>
        <v>8694.6808510638293</v>
      </c>
      <c r="O101" s="6">
        <f t="shared" si="2"/>
        <v>1.0944027852169254</v>
      </c>
      <c r="Q101" s="6">
        <v>95</v>
      </c>
      <c r="R101" s="40">
        <f>IFERROR('[1]爵位-节奏'!AH102+[3]非r!FD99,0)</f>
        <v>8194.6808510638293</v>
      </c>
      <c r="S101" s="40">
        <f>IFERROR('[1]爵位-节奏'!AI102+[3]小r!FD99,0)</f>
        <v>8244.6808510638293</v>
      </c>
      <c r="T101" s="40">
        <f>IFERROR('[1]爵位-节奏'!AJ102+[3]中r!FD99,0)</f>
        <v>8444.6808510638293</v>
      </c>
      <c r="U101" s="40">
        <f>IFERROR('[1]爵位-节奏'!AK102+[3]大r!FD99,0)</f>
        <v>8694.6808510638293</v>
      </c>
      <c r="V101" s="40">
        <f>IFERROR('[1]爵位-节奏'!AL102+[3]超r!FD99,0)</f>
        <v>8894.6808510638293</v>
      </c>
    </row>
    <row r="102" spans="3:22" x14ac:dyDescent="0.15">
      <c r="C102" s="7">
        <f>'[1]爵位-节奏'!AH103/I102</f>
        <v>0.53688415446071902</v>
      </c>
      <c r="D102" s="7">
        <f>[3]非r!FC100/I102</f>
        <v>0.46311584553928098</v>
      </c>
      <c r="H102" s="5">
        <v>96</v>
      </c>
      <c r="I102" s="40">
        <f>SUM('[1]爵位-节奏'!AH103+[3]非r!FC100)</f>
        <v>7989.3617021276596</v>
      </c>
      <c r="J102" s="40">
        <f>SUM('[1]爵位-节奏'!AI103+[3]小r!FC100)</f>
        <v>8089.3617021276596</v>
      </c>
      <c r="K102" s="40">
        <f>'[1]爵位-节奏'!AJ103+[3]中r!FC100</f>
        <v>8239.3617021276586</v>
      </c>
      <c r="L102" s="40">
        <f>'[1]爵位-节奏'!AK103+[3]大r!FC100</f>
        <v>8489.3617021276586</v>
      </c>
      <c r="M102" s="40">
        <f>'[1]爵位-节奏'!AL103+[3]超r!FC100</f>
        <v>8739.3617021276586</v>
      </c>
      <c r="O102" s="6">
        <f t="shared" si="2"/>
        <v>1.0938748335552595</v>
      </c>
      <c r="Q102" s="6">
        <v>96</v>
      </c>
      <c r="R102" s="40">
        <f>IFERROR('[1]爵位-节奏'!AH103+[3]非r!FD100,0)</f>
        <v>8239.3617021276586</v>
      </c>
      <c r="S102" s="40">
        <f>IFERROR('[1]爵位-节奏'!AI103+[3]小r!FD100,0)</f>
        <v>8289.3617021276586</v>
      </c>
      <c r="T102" s="40">
        <f>IFERROR('[1]爵位-节奏'!AJ103+[3]中r!FD100,0)</f>
        <v>8489.3617021276586</v>
      </c>
      <c r="U102" s="40">
        <f>IFERROR('[1]爵位-节奏'!AK103+[3]大r!FD100,0)</f>
        <v>8739.3617021276586</v>
      </c>
      <c r="V102" s="40">
        <f>IFERROR('[1]爵位-节奏'!AL103+[3]超r!FD100,0)</f>
        <v>8939.3617021276586</v>
      </c>
    </row>
    <row r="103" spans="3:22" x14ac:dyDescent="0.15">
      <c r="C103" s="7">
        <f>'[1]爵位-节奏'!AH104/I103</f>
        <v>0.53945974576271194</v>
      </c>
      <c r="D103" s="7">
        <f>[3]非r!FC101/I103</f>
        <v>0.46054025423728812</v>
      </c>
      <c r="H103" s="5">
        <v>97</v>
      </c>
      <c r="I103" s="40">
        <f>SUM('[1]爵位-节奏'!AH104+[3]非r!FC101)</f>
        <v>8034.0425531914898</v>
      </c>
      <c r="J103" s="40">
        <f>SUM('[1]爵位-节奏'!AI104+[3]小r!FC101)</f>
        <v>8134.0425531914898</v>
      </c>
      <c r="K103" s="40">
        <f>'[1]爵位-节奏'!AJ104+[3]中r!FC101</f>
        <v>8284.0425531914898</v>
      </c>
      <c r="L103" s="40">
        <f>'[1]爵位-节奏'!AK104+[3]大r!FC101</f>
        <v>8534.0425531914898</v>
      </c>
      <c r="M103" s="40">
        <f>'[1]爵位-节奏'!AL104+[3]超r!FC101</f>
        <v>8784.0425531914898</v>
      </c>
      <c r="O103" s="6">
        <f t="shared" si="2"/>
        <v>1.0933527542372881</v>
      </c>
      <c r="Q103" s="6">
        <v>97</v>
      </c>
      <c r="R103" s="40">
        <f>IFERROR('[1]爵位-节奏'!AH104+[3]非r!FD101,0)</f>
        <v>8284.0425531914898</v>
      </c>
      <c r="S103" s="40">
        <f>IFERROR('[1]爵位-节奏'!AI104+[3]小r!FD101,0)</f>
        <v>8334.0425531914898</v>
      </c>
      <c r="T103" s="40">
        <f>IFERROR('[1]爵位-节奏'!AJ104+[3]中r!FD101,0)</f>
        <v>8534.0425531914898</v>
      </c>
      <c r="U103" s="40">
        <f>IFERROR('[1]爵位-节奏'!AK104+[3]大r!FD101,0)</f>
        <v>8784.0425531914898</v>
      </c>
      <c r="V103" s="40">
        <f>IFERROR('[1]爵位-节奏'!AL104+[3]超r!FD101,0)</f>
        <v>8984.0425531914898</v>
      </c>
    </row>
    <row r="104" spans="3:22" x14ac:dyDescent="0.15">
      <c r="C104" s="7">
        <f>'[1]爵位-节奏'!AH105/I104</f>
        <v>0.54200684751119299</v>
      </c>
      <c r="D104" s="7">
        <f>[3]非r!FC102/I104</f>
        <v>0.45799315248880695</v>
      </c>
      <c r="H104" s="5">
        <v>98</v>
      </c>
      <c r="I104" s="40">
        <f>SUM('[1]爵位-节奏'!AH105+[3]非r!FC102)</f>
        <v>8078.7234042553191</v>
      </c>
      <c r="J104" s="40">
        <f>SUM('[1]爵位-节奏'!AI105+[3]小r!FC102)</f>
        <v>8178.7234042553191</v>
      </c>
      <c r="K104" s="40">
        <f>'[1]爵位-节奏'!AJ105+[3]中r!FC102</f>
        <v>8328.7234042553191</v>
      </c>
      <c r="L104" s="40">
        <f>'[1]爵位-节奏'!AK105+[3]大r!FC102</f>
        <v>8578.7234042553191</v>
      </c>
      <c r="M104" s="40">
        <f>'[1]爵位-节奏'!AL105+[3]超r!FC102</f>
        <v>8828.7234042553191</v>
      </c>
      <c r="O104" s="6">
        <f t="shared" si="2"/>
        <v>1.0928364498288121</v>
      </c>
      <c r="Q104" s="6">
        <v>98</v>
      </c>
      <c r="R104" s="40">
        <f>IFERROR('[1]爵位-节奏'!AH105+[3]非r!FD102,0)</f>
        <v>8328.7234042553191</v>
      </c>
      <c r="S104" s="40">
        <f>IFERROR('[1]爵位-节奏'!AI105+[3]小r!FD102,0)</f>
        <v>8378.7234042553191</v>
      </c>
      <c r="T104" s="40">
        <f>IFERROR('[1]爵位-节奏'!AJ105+[3]中r!FD102,0)</f>
        <v>8578.7234042553191</v>
      </c>
      <c r="U104" s="40">
        <f>IFERROR('[1]爵位-节奏'!AK105+[3]大r!FD102,0)</f>
        <v>8828.7234042553191</v>
      </c>
      <c r="V104" s="40">
        <f>IFERROR('[1]爵位-节奏'!AL105+[3]超r!FD102,0)</f>
        <v>9028.7234042553191</v>
      </c>
    </row>
    <row r="105" spans="3:22" x14ac:dyDescent="0.15">
      <c r="C105" s="7">
        <f>'[1]爵位-节奏'!AH106/I105</f>
        <v>0.54452592980618131</v>
      </c>
      <c r="D105" s="7">
        <f>[3]非r!FC103/I105</f>
        <v>0.45547407019381875</v>
      </c>
      <c r="H105" s="5">
        <v>99</v>
      </c>
      <c r="I105" s="40">
        <f>SUM('[1]爵位-节奏'!AH106+[3]非r!FC103)</f>
        <v>8123.4042553191493</v>
      </c>
      <c r="J105" s="40">
        <f>SUM('[1]爵位-节奏'!AI106+[3]小r!FC103)</f>
        <v>8223.4042553191503</v>
      </c>
      <c r="K105" s="40">
        <f>'[1]爵位-节奏'!AJ106+[3]中r!FC103</f>
        <v>8373.4042553191503</v>
      </c>
      <c r="L105" s="40">
        <f>'[1]爵位-节奏'!AK106+[3]大r!FC103</f>
        <v>8623.4042553191503</v>
      </c>
      <c r="M105" s="40">
        <f>'[1]爵位-节奏'!AL106+[3]超r!FC103</f>
        <v>8873.4042553191503</v>
      </c>
      <c r="O105" s="6">
        <f t="shared" si="2"/>
        <v>1.0923258250392878</v>
      </c>
      <c r="Q105" s="6">
        <v>99</v>
      </c>
      <c r="R105" s="40">
        <f>IFERROR('[1]爵位-节奏'!AH106+[3]非r!FD103,0)</f>
        <v>8373.4042553191503</v>
      </c>
      <c r="S105" s="40">
        <f>IFERROR('[1]爵位-节奏'!AI106+[3]小r!FD103,0)</f>
        <v>8423.4042553191503</v>
      </c>
      <c r="T105" s="40">
        <f>IFERROR('[1]爵位-节奏'!AJ106+[3]中r!FD103,0)</f>
        <v>8623.4042553191503</v>
      </c>
      <c r="U105" s="40">
        <f>IFERROR('[1]爵位-节奏'!AK106+[3]大r!FD103,0)</f>
        <v>8873.4042553191503</v>
      </c>
      <c r="V105" s="40">
        <f>IFERROR('[1]爵位-节奏'!AL106+[3]超r!FD103,0)</f>
        <v>9073.4042553191503</v>
      </c>
    </row>
    <row r="106" spans="3:22" x14ac:dyDescent="0.15">
      <c r="C106" s="7">
        <f>'[1]爵位-节奏'!AH107/I106</f>
        <v>0.54701745246157851</v>
      </c>
      <c r="D106" s="7">
        <f>[3]非r!FC104/I106</f>
        <v>0.45298254753842149</v>
      </c>
      <c r="H106" s="5">
        <v>100</v>
      </c>
      <c r="I106" s="40">
        <f>SUM('[1]爵位-节奏'!AH107+[3]非r!FC104)</f>
        <v>8168.0851063829787</v>
      </c>
      <c r="J106" s="40">
        <f>SUM('[1]爵位-节奏'!AI107+[3]小r!FC104)</f>
        <v>8268.0851063829796</v>
      </c>
      <c r="K106" s="40">
        <f>'[1]爵位-节奏'!AJ107+[3]中r!FC104</f>
        <v>8418.0851063829796</v>
      </c>
      <c r="L106" s="40">
        <f>'[1]爵位-节奏'!AK107+[3]大r!FC104</f>
        <v>8668.0851063829796</v>
      </c>
      <c r="M106" s="40">
        <f>'[1]爵位-节奏'!AL107+[3]超r!FC104</f>
        <v>8918.0851063829796</v>
      </c>
      <c r="O106" s="6">
        <f t="shared" si="2"/>
        <v>1.0918207866631937</v>
      </c>
      <c r="Q106" s="6">
        <v>100</v>
      </c>
      <c r="R106" s="40">
        <f>IFERROR('[1]爵位-节奏'!AH107+[3]非r!FD104,0)</f>
        <v>8418.0851063829796</v>
      </c>
      <c r="S106" s="40">
        <f>IFERROR('[1]爵位-节奏'!AI107+[3]小r!FD104,0)</f>
        <v>8468.0851063829796</v>
      </c>
      <c r="T106" s="40">
        <f>IFERROR('[1]爵位-节奏'!AJ107+[3]中r!FD104,0)</f>
        <v>8668.0851063829796</v>
      </c>
      <c r="U106" s="40">
        <f>IFERROR('[1]爵位-节奏'!AK107+[3]大r!FD104,0)</f>
        <v>8918.0851063829796</v>
      </c>
      <c r="V106" s="40">
        <f>IFERROR('[1]爵位-节奏'!AL107+[3]超r!FD104,0)</f>
        <v>9118.0851063829796</v>
      </c>
    </row>
  </sheetData>
  <mergeCells count="3">
    <mergeCell ref="C5:D5"/>
    <mergeCell ref="I5:M5"/>
    <mergeCell ref="R5:V5"/>
  </mergeCells>
  <phoneticPr fontId="1" type="noConversion"/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2:AC104"/>
  <sheetViews>
    <sheetView topLeftCell="D1" workbookViewId="0">
      <selection activeCell="R63" sqref="R63"/>
    </sheetView>
  </sheetViews>
  <sheetFormatPr defaultRowHeight="11.25" x14ac:dyDescent="0.15"/>
  <cols>
    <col min="1" max="4" width="9" style="3"/>
    <col min="5" max="6" width="9" style="10"/>
    <col min="7" max="7" width="9" style="3"/>
    <col min="8" max="9" width="9" style="3" customWidth="1"/>
    <col min="10" max="23" width="9" style="3"/>
    <col min="24" max="25" width="9" style="10"/>
    <col min="26" max="16384" width="9" style="3"/>
  </cols>
  <sheetData>
    <row r="2" spans="2:29" x14ac:dyDescent="0.15">
      <c r="Q2" s="19" t="s">
        <v>78</v>
      </c>
      <c r="T2" s="19" t="s">
        <v>77</v>
      </c>
    </row>
    <row r="3" spans="2:29" x14ac:dyDescent="0.15">
      <c r="E3" s="47" t="s">
        <v>61</v>
      </c>
      <c r="F3" s="47"/>
      <c r="J3" s="47" t="s">
        <v>68</v>
      </c>
      <c r="K3" s="47"/>
      <c r="M3" s="3" t="s">
        <v>69</v>
      </c>
      <c r="AA3" s="47" t="s">
        <v>82</v>
      </c>
      <c r="AB3" s="47"/>
      <c r="AC3" s="47"/>
    </row>
    <row r="4" spans="2:29" x14ac:dyDescent="0.15">
      <c r="E4" s="3" t="s">
        <v>59</v>
      </c>
      <c r="F4" s="14" t="s">
        <v>60</v>
      </c>
      <c r="G4" s="3" t="s">
        <v>62</v>
      </c>
      <c r="H4" s="3" t="s">
        <v>67</v>
      </c>
      <c r="J4" s="3" t="s">
        <v>168</v>
      </c>
      <c r="K4" s="3" t="s">
        <v>66</v>
      </c>
      <c r="M4" s="3" t="s">
        <v>168</v>
      </c>
      <c r="N4" s="3" t="s">
        <v>70</v>
      </c>
      <c r="Q4" s="3" t="s">
        <v>168</v>
      </c>
      <c r="R4" s="3" t="s">
        <v>63</v>
      </c>
      <c r="S4" s="3" t="s">
        <v>39</v>
      </c>
      <c r="T4" s="3" t="s">
        <v>40</v>
      </c>
      <c r="U4" s="3" t="s">
        <v>41</v>
      </c>
      <c r="V4" s="3" t="s">
        <v>76</v>
      </c>
      <c r="W4" s="3" t="s">
        <v>79</v>
      </c>
      <c r="X4" s="10" t="s">
        <v>81</v>
      </c>
      <c r="Z4" s="3" t="s">
        <v>80</v>
      </c>
    </row>
    <row r="5" spans="2:29" x14ac:dyDescent="0.15">
      <c r="E5" s="3">
        <v>1</v>
      </c>
      <c r="F5" s="15">
        <v>0.01</v>
      </c>
      <c r="G5" s="15">
        <v>0.4</v>
      </c>
      <c r="H5" s="16">
        <f>F5*G5</f>
        <v>4.0000000000000001E-3</v>
      </c>
      <c r="J5" s="3">
        <v>1</v>
      </c>
      <c r="K5" s="17">
        <f>求节点(节奏总纲!AM$4:AM$53,H$5:H$54,节奏总纲!P4)</f>
        <v>1.5758063387956191E-2</v>
      </c>
      <c r="M5" s="3">
        <v>1</v>
      </c>
      <c r="N5" s="15">
        <v>0</v>
      </c>
      <c r="Q5" s="3">
        <v>1</v>
      </c>
      <c r="R5" s="3">
        <v>7</v>
      </c>
      <c r="S5" s="17">
        <f>K5</f>
        <v>1.5758063387956191E-2</v>
      </c>
      <c r="T5" s="15">
        <f>N5</f>
        <v>0</v>
      </c>
      <c r="U5" s="3">
        <f>R5*(1+SUM(S5:T5))</f>
        <v>7.1103064437156931</v>
      </c>
      <c r="V5" s="3">
        <f>U5*携带兵力!R7</f>
        <v>0</v>
      </c>
      <c r="W5" s="3" t="e">
        <f>#REF!</f>
        <v>#REF!</v>
      </c>
      <c r="X5" s="10" t="e">
        <f>W5/V5</f>
        <v>#REF!</v>
      </c>
      <c r="Z5" s="3">
        <f>携带兵力!R7</f>
        <v>0</v>
      </c>
      <c r="AA5" s="3">
        <v>1</v>
      </c>
      <c r="AB5" s="3">
        <f>U5/$U$39</f>
        <v>0.69902582623207343</v>
      </c>
      <c r="AC5" s="3">
        <f>Z5/$Z$39</f>
        <v>0</v>
      </c>
    </row>
    <row r="6" spans="2:29" x14ac:dyDescent="0.15">
      <c r="E6" s="3">
        <v>2</v>
      </c>
      <c r="F6" s="15">
        <v>0.02</v>
      </c>
      <c r="G6" s="15">
        <v>0.42</v>
      </c>
      <c r="H6" s="16">
        <f t="shared" ref="H6:H54" si="0">F6*G6</f>
        <v>8.3999999999999995E-3</v>
      </c>
      <c r="J6" s="3">
        <v>2</v>
      </c>
      <c r="K6" s="17">
        <f>求节点(节奏总纲!AM$4:AM$53,H$5:H$54,节奏总纲!P5)</f>
        <v>2.3872926913723294E-2</v>
      </c>
      <c r="M6" s="3">
        <v>2</v>
      </c>
      <c r="N6" s="15">
        <v>0</v>
      </c>
      <c r="Q6" s="3">
        <v>2</v>
      </c>
      <c r="R6" s="3">
        <v>7</v>
      </c>
      <c r="S6" s="17">
        <f t="shared" ref="S6:S69" si="1">K6</f>
        <v>2.3872926913723294E-2</v>
      </c>
      <c r="T6" s="15">
        <f t="shared" ref="T6:T69" si="2">N6</f>
        <v>0</v>
      </c>
      <c r="U6" s="3">
        <f t="shared" ref="U6:U69" si="3">R6*(1+SUM(S6:T6))</f>
        <v>7.1671104883960624</v>
      </c>
      <c r="V6" s="3">
        <f>U6*携带兵力!R8</f>
        <v>0</v>
      </c>
      <c r="W6" s="3" t="e">
        <f>#REF!</f>
        <v>#REF!</v>
      </c>
      <c r="X6" s="10" t="e">
        <f t="shared" ref="X6:X69" si="4">W6/V6</f>
        <v>#REF!</v>
      </c>
      <c r="Z6" s="3">
        <f>携带兵力!R8</f>
        <v>0</v>
      </c>
      <c r="AA6" s="3">
        <v>2</v>
      </c>
      <c r="AB6" s="3">
        <f>U6/$U$39</f>
        <v>0.70461032453469064</v>
      </c>
      <c r="AC6" s="3">
        <f>Z6/$Z$39</f>
        <v>0</v>
      </c>
    </row>
    <row r="7" spans="2:29" x14ac:dyDescent="0.15">
      <c r="E7" s="3">
        <v>3</v>
      </c>
      <c r="F7" s="15">
        <v>0.03</v>
      </c>
      <c r="G7" s="15">
        <v>0.44</v>
      </c>
      <c r="H7" s="16">
        <f t="shared" si="0"/>
        <v>1.32E-2</v>
      </c>
      <c r="J7" s="3">
        <v>3</v>
      </c>
      <c r="K7" s="17">
        <f>求节点(节奏总纲!AM$4:AM$53,H$5:H$54,节奏总纲!P6)</f>
        <v>3.0745761964493398E-2</v>
      </c>
      <c r="M7" s="3">
        <v>3</v>
      </c>
      <c r="N7" s="15">
        <v>0</v>
      </c>
      <c r="Q7" s="3">
        <v>3</v>
      </c>
      <c r="R7" s="3">
        <v>7</v>
      </c>
      <c r="S7" s="17">
        <f t="shared" si="1"/>
        <v>3.0745761964493398E-2</v>
      </c>
      <c r="T7" s="15">
        <f t="shared" si="2"/>
        <v>0</v>
      </c>
      <c r="U7" s="3">
        <f t="shared" si="3"/>
        <v>7.2152203337514536</v>
      </c>
      <c r="V7" s="3">
        <f>U7*携带兵力!R9</f>
        <v>0</v>
      </c>
      <c r="W7" s="3" t="e">
        <f>#REF!</f>
        <v>#REF!</v>
      </c>
      <c r="X7" s="10" t="e">
        <f t="shared" si="4"/>
        <v>#REF!</v>
      </c>
      <c r="Z7" s="3">
        <f>携带兵力!R9</f>
        <v>0</v>
      </c>
      <c r="AA7" s="3">
        <v>3</v>
      </c>
      <c r="AB7" s="3">
        <f t="shared" ref="AB7:AB69" si="5">U7/$U$39</f>
        <v>0.70934008191795683</v>
      </c>
      <c r="AC7" s="3">
        <f t="shared" ref="AC7:AC69" si="6">Z7/$Z$39</f>
        <v>0</v>
      </c>
    </row>
    <row r="8" spans="2:29" x14ac:dyDescent="0.15">
      <c r="E8" s="3">
        <v>4</v>
      </c>
      <c r="F8" s="15">
        <v>0.04</v>
      </c>
      <c r="G8" s="15">
        <v>0.46</v>
      </c>
      <c r="H8" s="16">
        <f t="shared" si="0"/>
        <v>1.84E-2</v>
      </c>
      <c r="J8" s="3">
        <v>4</v>
      </c>
      <c r="K8" s="17">
        <f>求节点(节奏总纲!AM$4:AM$53,H$5:H$54,节奏总纲!P7)</f>
        <v>3.6877874212874827E-2</v>
      </c>
      <c r="M8" s="3">
        <v>4</v>
      </c>
      <c r="N8" s="15">
        <v>0</v>
      </c>
      <c r="Q8" s="3">
        <v>4</v>
      </c>
      <c r="R8" s="3">
        <v>7</v>
      </c>
      <c r="S8" s="17">
        <f t="shared" si="1"/>
        <v>3.6877874212874827E-2</v>
      </c>
      <c r="T8" s="15">
        <f t="shared" si="2"/>
        <v>0</v>
      </c>
      <c r="U8" s="3">
        <f t="shared" si="3"/>
        <v>7.2581451194901234</v>
      </c>
      <c r="V8" s="3">
        <f>U8*携带兵力!R10</f>
        <v>0</v>
      </c>
      <c r="W8" s="3" t="e">
        <f>#REF!</f>
        <v>#REF!</v>
      </c>
      <c r="X8" s="10" t="e">
        <f t="shared" si="4"/>
        <v>#REF!</v>
      </c>
      <c r="Z8" s="3">
        <f>携带兵力!R10</f>
        <v>0</v>
      </c>
      <c r="AA8" s="3">
        <v>4</v>
      </c>
      <c r="AB8" s="3">
        <f t="shared" si="5"/>
        <v>0.71356008763139955</v>
      </c>
      <c r="AC8" s="3">
        <f t="shared" si="6"/>
        <v>0</v>
      </c>
    </row>
    <row r="9" spans="2:29" x14ac:dyDescent="0.15">
      <c r="E9" s="3">
        <v>5</v>
      </c>
      <c r="F9" s="15">
        <v>0.05</v>
      </c>
      <c r="G9" s="15">
        <v>0.48</v>
      </c>
      <c r="H9" s="16">
        <f t="shared" si="0"/>
        <v>2.4E-2</v>
      </c>
      <c r="J9" s="3">
        <v>5</v>
      </c>
      <c r="K9" s="17">
        <f>求节点(节奏总纲!AM$4:AM$53,H$5:H$54,节奏总纲!P8)</f>
        <v>4.2468723087175246E-2</v>
      </c>
      <c r="M9" s="3">
        <v>5</v>
      </c>
      <c r="N9" s="15">
        <v>0</v>
      </c>
      <c r="Q9" s="3">
        <v>5</v>
      </c>
      <c r="R9" s="3">
        <v>7</v>
      </c>
      <c r="S9" s="17">
        <f t="shared" si="1"/>
        <v>4.2468723087175246E-2</v>
      </c>
      <c r="T9" s="15">
        <f t="shared" si="2"/>
        <v>0</v>
      </c>
      <c r="U9" s="3">
        <f t="shared" si="3"/>
        <v>7.2972810616102262</v>
      </c>
      <c r="V9" s="3">
        <f>U9*携带兵力!R11</f>
        <v>0</v>
      </c>
      <c r="W9" s="3" t="e">
        <f>#REF!</f>
        <v>#REF!</v>
      </c>
      <c r="X9" s="10" t="e">
        <f t="shared" si="4"/>
        <v>#REF!</v>
      </c>
      <c r="Z9" s="3">
        <f>携带兵力!R11</f>
        <v>0</v>
      </c>
      <c r="AA9" s="3">
        <v>5</v>
      </c>
      <c r="AB9" s="3">
        <f t="shared" si="5"/>
        <v>0.71740760594758324</v>
      </c>
      <c r="AC9" s="3">
        <f t="shared" si="6"/>
        <v>0</v>
      </c>
    </row>
    <row r="10" spans="2:29" x14ac:dyDescent="0.15">
      <c r="E10" s="3">
        <v>6</v>
      </c>
      <c r="F10" s="15">
        <v>0.06</v>
      </c>
      <c r="G10" s="15">
        <v>0.5</v>
      </c>
      <c r="H10" s="16">
        <f t="shared" si="0"/>
        <v>0.03</v>
      </c>
      <c r="J10" s="3">
        <v>6</v>
      </c>
      <c r="K10" s="17">
        <f>求节点(节奏总纲!AM$4:AM$53,H$5:H$54,节奏总纲!P9)</f>
        <v>4.7646345521420747E-2</v>
      </c>
      <c r="M10" s="3">
        <v>6</v>
      </c>
      <c r="N10" s="15">
        <v>0</v>
      </c>
      <c r="Q10" s="3">
        <v>6</v>
      </c>
      <c r="R10" s="3">
        <v>7</v>
      </c>
      <c r="S10" s="17">
        <f t="shared" si="1"/>
        <v>4.7646345521420747E-2</v>
      </c>
      <c r="T10" s="15">
        <f t="shared" si="2"/>
        <v>0</v>
      </c>
      <c r="U10" s="3">
        <f t="shared" si="3"/>
        <v>7.3335244186499446</v>
      </c>
      <c r="V10" s="3">
        <f>U10*携带兵力!R12</f>
        <v>0</v>
      </c>
      <c r="W10" s="3" t="e">
        <f>#REF!</f>
        <v>#REF!</v>
      </c>
      <c r="X10" s="10" t="e">
        <f t="shared" si="4"/>
        <v>#REF!</v>
      </c>
      <c r="Z10" s="3">
        <f>携带兵力!R12</f>
        <v>0</v>
      </c>
      <c r="AA10" s="3">
        <v>6</v>
      </c>
      <c r="AB10" s="3">
        <f t="shared" si="5"/>
        <v>0.72097074950555262</v>
      </c>
      <c r="AC10" s="3">
        <f t="shared" si="6"/>
        <v>0</v>
      </c>
    </row>
    <row r="11" spans="2:29" x14ac:dyDescent="0.15">
      <c r="E11" s="3">
        <v>7</v>
      </c>
      <c r="F11" s="15">
        <v>7.0000000000000007E-2</v>
      </c>
      <c r="G11" s="15">
        <v>0.52</v>
      </c>
      <c r="H11" s="16">
        <f t="shared" si="0"/>
        <v>3.6400000000000002E-2</v>
      </c>
      <c r="J11" s="3">
        <v>7</v>
      </c>
      <c r="K11" s="17">
        <f>求节点(节奏总纲!AM$4:AM$53,H$5:H$54,节奏总纲!P10)</f>
        <v>5.2674493086113258E-2</v>
      </c>
      <c r="M11" s="3">
        <v>7</v>
      </c>
      <c r="N11" s="15">
        <v>0</v>
      </c>
      <c r="Q11" s="3">
        <v>7</v>
      </c>
      <c r="R11" s="3">
        <v>7</v>
      </c>
      <c r="S11" s="17">
        <f t="shared" si="1"/>
        <v>5.2674493086113258E-2</v>
      </c>
      <c r="T11" s="15">
        <f t="shared" si="2"/>
        <v>0</v>
      </c>
      <c r="U11" s="3">
        <f t="shared" si="3"/>
        <v>7.3687214516027923</v>
      </c>
      <c r="V11" s="3">
        <f>U11*携带兵力!R13</f>
        <v>0</v>
      </c>
      <c r="W11" s="3" t="e">
        <f>#REF!</f>
        <v>#REF!</v>
      </c>
      <c r="X11" s="10" t="e">
        <f t="shared" si="4"/>
        <v>#REF!</v>
      </c>
      <c r="Z11" s="3">
        <f>携带兵力!R13</f>
        <v>0</v>
      </c>
      <c r="AA11" s="3">
        <v>7</v>
      </c>
      <c r="AB11" s="3">
        <f t="shared" si="5"/>
        <v>0.72443102723556907</v>
      </c>
      <c r="AC11" s="3">
        <f t="shared" si="6"/>
        <v>0</v>
      </c>
    </row>
    <row r="12" spans="2:29" x14ac:dyDescent="0.15">
      <c r="B12" s="15"/>
      <c r="E12" s="3">
        <v>8</v>
      </c>
      <c r="F12" s="15">
        <v>0.08</v>
      </c>
      <c r="G12" s="15">
        <v>0.54</v>
      </c>
      <c r="H12" s="16">
        <f t="shared" si="0"/>
        <v>4.3200000000000002E-2</v>
      </c>
      <c r="J12" s="3">
        <v>8</v>
      </c>
      <c r="K12" s="17">
        <f>求节点(节奏总纲!AM$4:AM$53,H$5:H$54,节奏总纲!P11)</f>
        <v>5.7622367954258166E-2</v>
      </c>
      <c r="M12" s="3">
        <v>8</v>
      </c>
      <c r="N12" s="15">
        <v>0</v>
      </c>
      <c r="Q12" s="3">
        <v>8</v>
      </c>
      <c r="R12" s="3">
        <v>7</v>
      </c>
      <c r="S12" s="17">
        <f t="shared" si="1"/>
        <v>5.7622367954258166E-2</v>
      </c>
      <c r="T12" s="15">
        <f t="shared" si="2"/>
        <v>0</v>
      </c>
      <c r="U12" s="3">
        <f t="shared" si="3"/>
        <v>7.4033565756798074</v>
      </c>
      <c r="V12" s="3">
        <f>U12*携带兵力!R14</f>
        <v>0</v>
      </c>
      <c r="W12" s="3" t="e">
        <f>#REF!</f>
        <v>#REF!</v>
      </c>
      <c r="X12" s="10" t="e">
        <f t="shared" si="4"/>
        <v>#REF!</v>
      </c>
      <c r="Z12" s="3">
        <f>携带兵力!R14</f>
        <v>0</v>
      </c>
      <c r="AA12" s="3">
        <v>8</v>
      </c>
      <c r="AB12" s="3">
        <f t="shared" si="5"/>
        <v>0.72783606278730451</v>
      </c>
      <c r="AC12" s="3">
        <f t="shared" si="6"/>
        <v>0</v>
      </c>
    </row>
    <row r="13" spans="2:29" x14ac:dyDescent="0.15">
      <c r="E13" s="3">
        <v>9</v>
      </c>
      <c r="F13" s="15">
        <v>0.09</v>
      </c>
      <c r="G13" s="15">
        <v>0.56000000000000005</v>
      </c>
      <c r="H13" s="16">
        <f t="shared" si="0"/>
        <v>5.04E-2</v>
      </c>
      <c r="J13" s="3">
        <v>9</v>
      </c>
      <c r="K13" s="17">
        <f>求节点(节奏总纲!AM$4:AM$53,H$5:H$54,节奏总纲!P12)</f>
        <v>6.3028684132388324E-2</v>
      </c>
      <c r="M13" s="3">
        <v>9</v>
      </c>
      <c r="N13" s="15">
        <v>0</v>
      </c>
      <c r="Q13" s="3">
        <v>9</v>
      </c>
      <c r="R13" s="3">
        <v>7</v>
      </c>
      <c r="S13" s="17">
        <f t="shared" si="1"/>
        <v>6.3028684132388324E-2</v>
      </c>
      <c r="T13" s="15">
        <f t="shared" si="2"/>
        <v>0</v>
      </c>
      <c r="U13" s="3">
        <f t="shared" si="3"/>
        <v>7.4412007889267189</v>
      </c>
      <c r="V13" s="3">
        <f>U13*携带兵力!R15</f>
        <v>0</v>
      </c>
      <c r="W13" s="3" t="e">
        <f>#REF!</f>
        <v>#REF!</v>
      </c>
      <c r="X13" s="10" t="e">
        <f t="shared" si="4"/>
        <v>#REF!</v>
      </c>
      <c r="Z13" s="3">
        <f>携带兵力!R15</f>
        <v>0</v>
      </c>
      <c r="AA13" s="3">
        <v>9</v>
      </c>
      <c r="AB13" s="3">
        <f t="shared" si="5"/>
        <v>0.73155658913063903</v>
      </c>
      <c r="AC13" s="3">
        <f t="shared" si="6"/>
        <v>0</v>
      </c>
    </row>
    <row r="14" spans="2:29" x14ac:dyDescent="0.15">
      <c r="E14" s="3">
        <v>10</v>
      </c>
      <c r="F14" s="15">
        <v>0.1</v>
      </c>
      <c r="G14" s="15">
        <v>0.57999999999999996</v>
      </c>
      <c r="H14" s="16">
        <f t="shared" si="0"/>
        <v>5.7999999999999996E-2</v>
      </c>
      <c r="J14" s="3">
        <v>10</v>
      </c>
      <c r="K14" s="17">
        <f>求节点(节奏总纲!AM$4:AM$53,H$5:H$54,节奏总纲!P13)</f>
        <v>6.8490543308097743E-2</v>
      </c>
      <c r="M14" s="3">
        <v>10</v>
      </c>
      <c r="N14" s="15">
        <v>0</v>
      </c>
      <c r="Q14" s="3">
        <v>10</v>
      </c>
      <c r="R14" s="3">
        <v>7</v>
      </c>
      <c r="S14" s="17">
        <f t="shared" si="1"/>
        <v>6.8490543308097743E-2</v>
      </c>
      <c r="T14" s="15">
        <f t="shared" si="2"/>
        <v>0</v>
      </c>
      <c r="U14" s="3">
        <f t="shared" si="3"/>
        <v>7.4794338031566845</v>
      </c>
      <c r="V14" s="3">
        <f>U14*携带兵力!R16</f>
        <v>0</v>
      </c>
      <c r="W14" s="3" t="e">
        <f>#REF!</f>
        <v>#REF!</v>
      </c>
      <c r="X14" s="10" t="e">
        <f t="shared" si="4"/>
        <v>#REF!</v>
      </c>
      <c r="Z14" s="3">
        <f>携带兵力!R16</f>
        <v>0</v>
      </c>
      <c r="AA14" s="3">
        <v>10</v>
      </c>
      <c r="AB14" s="3">
        <f t="shared" si="5"/>
        <v>0.73531533913290725</v>
      </c>
      <c r="AC14" s="3">
        <f t="shared" si="6"/>
        <v>0</v>
      </c>
    </row>
    <row r="15" spans="2:29" x14ac:dyDescent="0.15">
      <c r="E15" s="3">
        <v>11</v>
      </c>
      <c r="F15" s="15">
        <v>0.11</v>
      </c>
      <c r="G15" s="15">
        <v>0.6</v>
      </c>
      <c r="H15" s="16">
        <f t="shared" si="0"/>
        <v>6.6000000000000003E-2</v>
      </c>
      <c r="J15" s="3">
        <v>11</v>
      </c>
      <c r="K15" s="17">
        <f>求节点(节奏总纲!AM$4:AM$53,H$5:H$54,节奏总纲!P14)</f>
        <v>7.3960926385728085E-2</v>
      </c>
      <c r="M15" s="3">
        <v>11</v>
      </c>
      <c r="N15" s="15">
        <v>0.04</v>
      </c>
      <c r="Q15" s="3">
        <v>11</v>
      </c>
      <c r="R15" s="3">
        <v>7</v>
      </c>
      <c r="S15" s="17">
        <f t="shared" si="1"/>
        <v>7.3960926385728085E-2</v>
      </c>
      <c r="T15" s="15">
        <f t="shared" si="2"/>
        <v>0.04</v>
      </c>
      <c r="U15" s="3">
        <f t="shared" si="3"/>
        <v>7.7977264847000978</v>
      </c>
      <c r="V15" s="3">
        <f>U15*携带兵力!R17</f>
        <v>0</v>
      </c>
      <c r="W15" s="3" t="e">
        <f>#REF!</f>
        <v>#REF!</v>
      </c>
      <c r="X15" s="10" t="e">
        <f t="shared" si="4"/>
        <v>#REF!</v>
      </c>
      <c r="Z15" s="3">
        <f>携带兵力!R17</f>
        <v>0</v>
      </c>
      <c r="AA15" s="3">
        <v>11</v>
      </c>
      <c r="AB15" s="3">
        <f t="shared" si="5"/>
        <v>0.76660721191796199</v>
      </c>
      <c r="AC15" s="3">
        <f t="shared" si="6"/>
        <v>0</v>
      </c>
    </row>
    <row r="16" spans="2:29" x14ac:dyDescent="0.15">
      <c r="B16" s="15"/>
      <c r="E16" s="3">
        <v>12</v>
      </c>
      <c r="F16" s="15">
        <v>0.12</v>
      </c>
      <c r="G16" s="15">
        <v>0.62</v>
      </c>
      <c r="H16" s="16">
        <f t="shared" si="0"/>
        <v>7.4399999999999994E-2</v>
      </c>
      <c r="J16" s="3">
        <v>12</v>
      </c>
      <c r="K16" s="17">
        <f>求节点(节奏总纲!AM$4:AM$53,H$5:H$54,节奏总纲!P15)</f>
        <v>7.9170764214031034E-2</v>
      </c>
      <c r="M16" s="3">
        <v>12</v>
      </c>
      <c r="N16" s="15">
        <v>0.08</v>
      </c>
      <c r="Q16" s="3">
        <v>12</v>
      </c>
      <c r="R16" s="3">
        <v>7</v>
      </c>
      <c r="S16" s="17">
        <f t="shared" si="1"/>
        <v>7.9170764214031034E-2</v>
      </c>
      <c r="T16" s="15">
        <f t="shared" si="2"/>
        <v>0.08</v>
      </c>
      <c r="U16" s="3">
        <f t="shared" si="3"/>
        <v>8.1141953494982175</v>
      </c>
      <c r="V16" s="3">
        <f>U16*携带兵力!R18</f>
        <v>0</v>
      </c>
      <c r="W16" s="3" t="e">
        <f>#REF!</f>
        <v>#REF!</v>
      </c>
      <c r="X16" s="10" t="e">
        <f t="shared" si="4"/>
        <v>#REF!</v>
      </c>
      <c r="Z16" s="3">
        <f>携带兵力!R18</f>
        <v>0</v>
      </c>
      <c r="AA16" s="3">
        <v>12</v>
      </c>
      <c r="AB16" s="3">
        <f t="shared" si="5"/>
        <v>0.79771978230341323</v>
      </c>
      <c r="AC16" s="3">
        <f t="shared" si="6"/>
        <v>0</v>
      </c>
    </row>
    <row r="17" spans="1:29" x14ac:dyDescent="0.15">
      <c r="E17" s="3">
        <v>13</v>
      </c>
      <c r="F17" s="15">
        <v>0.13</v>
      </c>
      <c r="G17" s="15">
        <v>0.64</v>
      </c>
      <c r="H17" s="16">
        <f t="shared" si="0"/>
        <v>8.320000000000001E-2</v>
      </c>
      <c r="J17" s="3">
        <v>13</v>
      </c>
      <c r="K17" s="17">
        <f>求节点(节奏总纲!AM$4:AM$53,H$5:H$54,节奏总纲!P16)</f>
        <v>8.4517356502313845E-2</v>
      </c>
      <c r="M17" s="3">
        <v>13</v>
      </c>
      <c r="N17" s="15">
        <v>0.12</v>
      </c>
      <c r="Q17" s="3">
        <v>13</v>
      </c>
      <c r="R17" s="3">
        <v>7</v>
      </c>
      <c r="S17" s="17">
        <f t="shared" si="1"/>
        <v>8.4517356502313845E-2</v>
      </c>
      <c r="T17" s="15">
        <f t="shared" si="2"/>
        <v>0.12</v>
      </c>
      <c r="U17" s="3">
        <f t="shared" si="3"/>
        <v>8.4316214955161968</v>
      </c>
      <c r="V17" s="3">
        <f>U17*携带兵力!R19</f>
        <v>0</v>
      </c>
      <c r="W17" s="3" t="e">
        <f>#REF!</f>
        <v>#REF!</v>
      </c>
      <c r="X17" s="10" t="e">
        <f t="shared" si="4"/>
        <v>#REF!</v>
      </c>
      <c r="Z17" s="3">
        <f>携带兵力!R19</f>
        <v>0</v>
      </c>
      <c r="AA17" s="3">
        <v>13</v>
      </c>
      <c r="AB17" s="3">
        <f t="shared" si="5"/>
        <v>0.82892646456729702</v>
      </c>
      <c r="AC17" s="3">
        <f t="shared" si="6"/>
        <v>0</v>
      </c>
    </row>
    <row r="18" spans="1:29" x14ac:dyDescent="0.15">
      <c r="E18" s="3">
        <v>14</v>
      </c>
      <c r="F18" s="15">
        <v>0.14000000000000001</v>
      </c>
      <c r="G18" s="15">
        <v>0.66</v>
      </c>
      <c r="H18" s="16">
        <f t="shared" si="0"/>
        <v>9.240000000000001E-2</v>
      </c>
      <c r="J18" s="3">
        <v>14</v>
      </c>
      <c r="K18" s="17">
        <f>求节点(节奏总纲!AM$4:AM$53,H$5:H$54,节奏总纲!P17)</f>
        <v>8.9727288867567756E-2</v>
      </c>
      <c r="M18" s="3">
        <v>14</v>
      </c>
      <c r="N18" s="15">
        <v>0.16</v>
      </c>
      <c r="Q18" s="3">
        <v>14</v>
      </c>
      <c r="R18" s="3">
        <v>7</v>
      </c>
      <c r="S18" s="17">
        <f t="shared" si="1"/>
        <v>8.9727288867567756E-2</v>
      </c>
      <c r="T18" s="15">
        <f t="shared" si="2"/>
        <v>0.16</v>
      </c>
      <c r="U18" s="3">
        <f t="shared" si="3"/>
        <v>8.7480910220729733</v>
      </c>
      <c r="V18" s="3">
        <f>U18*携带兵力!R20</f>
        <v>0</v>
      </c>
      <c r="W18" s="3" t="e">
        <f>#REF!</f>
        <v>#REF!</v>
      </c>
      <c r="X18" s="10" t="e">
        <f t="shared" si="4"/>
        <v>#REF!</v>
      </c>
      <c r="Z18" s="3">
        <f>携带兵力!R20</f>
        <v>0</v>
      </c>
      <c r="AA18" s="3">
        <v>14</v>
      </c>
      <c r="AB18" s="3">
        <f t="shared" si="5"/>
        <v>0.86003910001132133</v>
      </c>
      <c r="AC18" s="3">
        <f t="shared" si="6"/>
        <v>0</v>
      </c>
    </row>
    <row r="19" spans="1:29" x14ac:dyDescent="0.15">
      <c r="E19" s="3">
        <v>15</v>
      </c>
      <c r="F19" s="15">
        <v>0.15</v>
      </c>
      <c r="G19" s="15">
        <v>0.67999999999999905</v>
      </c>
      <c r="H19" s="16">
        <f t="shared" si="0"/>
        <v>0.10199999999999985</v>
      </c>
      <c r="J19" s="3">
        <v>15</v>
      </c>
      <c r="K19" s="17">
        <f>求节点(节奏总纲!AM$4:AM$53,H$5:H$54,节奏总纲!P18)</f>
        <v>9.4959924815194857E-2</v>
      </c>
      <c r="M19" s="3">
        <v>15</v>
      </c>
      <c r="N19" s="15">
        <v>0.2</v>
      </c>
      <c r="Q19" s="3">
        <v>15</v>
      </c>
      <c r="R19" s="3">
        <v>7</v>
      </c>
      <c r="S19" s="17">
        <f t="shared" si="1"/>
        <v>9.4959924815194857E-2</v>
      </c>
      <c r="T19" s="15">
        <f t="shared" si="2"/>
        <v>0.2</v>
      </c>
      <c r="U19" s="3">
        <f t="shared" si="3"/>
        <v>9.0647194737063632</v>
      </c>
      <c r="V19" s="3">
        <f>U19*携带兵力!R21</f>
        <v>0</v>
      </c>
      <c r="W19" s="3" t="e">
        <f>#REF!</f>
        <v>#REF!</v>
      </c>
      <c r="X19" s="10" t="e">
        <f t="shared" si="4"/>
        <v>#REF!</v>
      </c>
      <c r="Z19" s="3">
        <f>携带兵力!R21</f>
        <v>0</v>
      </c>
      <c r="AA19" s="3">
        <v>15</v>
      </c>
      <c r="AB19" s="3">
        <f t="shared" si="5"/>
        <v>0.89116735963889793</v>
      </c>
      <c r="AC19" s="3">
        <f t="shared" si="6"/>
        <v>0</v>
      </c>
    </row>
    <row r="20" spans="1:29" x14ac:dyDescent="0.15">
      <c r="A20" s="47" t="s">
        <v>74</v>
      </c>
      <c r="B20" s="47"/>
      <c r="C20" s="47"/>
      <c r="E20" s="3">
        <v>16</v>
      </c>
      <c r="F20" s="15">
        <v>0.16</v>
      </c>
      <c r="G20" s="15">
        <v>0.69999999999999896</v>
      </c>
      <c r="H20" s="16">
        <f t="shared" si="0"/>
        <v>0.11199999999999984</v>
      </c>
      <c r="J20" s="3">
        <v>16</v>
      </c>
      <c r="K20" s="17">
        <f>求节点(节奏总纲!AM$4:AM$53,H$5:H$54,节奏总纲!P19)</f>
        <v>0.10022251799532993</v>
      </c>
      <c r="M20" s="3">
        <v>16</v>
      </c>
      <c r="N20" s="15">
        <v>0.2024</v>
      </c>
      <c r="Q20" s="3">
        <v>16</v>
      </c>
      <c r="R20" s="3">
        <v>7</v>
      </c>
      <c r="S20" s="17">
        <f t="shared" si="1"/>
        <v>0.10022251799532993</v>
      </c>
      <c r="T20" s="15">
        <f t="shared" si="2"/>
        <v>0.2024</v>
      </c>
      <c r="U20" s="3">
        <f t="shared" si="3"/>
        <v>9.1183576259673096</v>
      </c>
      <c r="V20" s="3">
        <f>U20*携带兵力!R22</f>
        <v>0</v>
      </c>
      <c r="W20" s="3" t="e">
        <f>#REF!</f>
        <v>#REF!</v>
      </c>
      <c r="X20" s="10" t="e">
        <f t="shared" si="4"/>
        <v>#REF!</v>
      </c>
      <c r="Z20" s="3">
        <f>携带兵力!R22</f>
        <v>0</v>
      </c>
      <c r="AA20" s="3">
        <v>16</v>
      </c>
      <c r="AB20" s="3">
        <f t="shared" si="5"/>
        <v>0.8964406138929264</v>
      </c>
      <c r="AC20" s="3">
        <f t="shared" si="6"/>
        <v>0</v>
      </c>
    </row>
    <row r="21" spans="1:29" x14ac:dyDescent="0.15">
      <c r="A21" s="3" t="s">
        <v>71</v>
      </c>
      <c r="B21" s="18">
        <v>0.01</v>
      </c>
      <c r="C21" s="3">
        <f>B21*34</f>
        <v>0.34</v>
      </c>
      <c r="E21" s="3">
        <v>17</v>
      </c>
      <c r="F21" s="15">
        <v>0.17</v>
      </c>
      <c r="G21" s="15">
        <v>0.71999999999999897</v>
      </c>
      <c r="H21" s="16">
        <f t="shared" si="0"/>
        <v>0.12239999999999983</v>
      </c>
      <c r="J21" s="3">
        <v>17</v>
      </c>
      <c r="K21" s="17">
        <f>求节点(节奏总纲!AM$4:AM$53,H$5:H$54,节奏总纲!P20)</f>
        <v>0.10539606019664134</v>
      </c>
      <c r="M21" s="3">
        <v>17</v>
      </c>
      <c r="N21" s="15">
        <v>0.20480000000000001</v>
      </c>
      <c r="Q21" s="3">
        <v>17</v>
      </c>
      <c r="R21" s="3">
        <v>7</v>
      </c>
      <c r="S21" s="17">
        <f t="shared" si="1"/>
        <v>0.10539606019664134</v>
      </c>
      <c r="T21" s="15">
        <f t="shared" si="2"/>
        <v>0.20480000000000001</v>
      </c>
      <c r="U21" s="3">
        <f t="shared" si="3"/>
        <v>9.1713724213764891</v>
      </c>
      <c r="V21" s="3">
        <f>U21*携带兵力!R23</f>
        <v>0</v>
      </c>
      <c r="W21" s="3" t="e">
        <f>#REF!</f>
        <v>#REF!</v>
      </c>
      <c r="X21" s="10" t="e">
        <f t="shared" si="4"/>
        <v>#REF!</v>
      </c>
      <c r="Z21" s="3">
        <f>携带兵力!R23</f>
        <v>0</v>
      </c>
      <c r="AA21" s="3">
        <v>17</v>
      </c>
      <c r="AB21" s="3">
        <f t="shared" si="5"/>
        <v>0.90165258491791356</v>
      </c>
      <c r="AC21" s="3">
        <f t="shared" si="6"/>
        <v>0</v>
      </c>
    </row>
    <row r="22" spans="1:29" x14ac:dyDescent="0.15">
      <c r="A22" s="3" t="s">
        <v>73</v>
      </c>
      <c r="B22" s="15">
        <f>B21*2</f>
        <v>0.02</v>
      </c>
      <c r="E22" s="3">
        <v>18</v>
      </c>
      <c r="F22" s="15">
        <v>0.18</v>
      </c>
      <c r="G22" s="15">
        <v>0.73999999999999899</v>
      </c>
      <c r="H22" s="16">
        <f t="shared" si="0"/>
        <v>0.13319999999999982</v>
      </c>
      <c r="J22" s="3">
        <v>18</v>
      </c>
      <c r="K22" s="17">
        <f>求节点(节奏总纲!AM$4:AM$53,H$5:H$54,节奏总纲!P21)</f>
        <v>0.1107107272690209</v>
      </c>
      <c r="M22" s="3">
        <v>18</v>
      </c>
      <c r="N22" s="15">
        <v>0.2072</v>
      </c>
      <c r="Q22" s="3">
        <v>18</v>
      </c>
      <c r="R22" s="3">
        <v>7</v>
      </c>
      <c r="S22" s="17">
        <f t="shared" si="1"/>
        <v>0.1107107272690209</v>
      </c>
      <c r="T22" s="15">
        <f t="shared" si="2"/>
        <v>0.2072</v>
      </c>
      <c r="U22" s="3">
        <f t="shared" si="3"/>
        <v>9.225375090883146</v>
      </c>
      <c r="V22" s="3">
        <f>U22*携带兵力!R24</f>
        <v>0</v>
      </c>
      <c r="W22" s="3" t="e">
        <f>#REF!</f>
        <v>#REF!</v>
      </c>
      <c r="X22" s="10" t="e">
        <f t="shared" si="4"/>
        <v>#REF!</v>
      </c>
      <c r="Z22" s="3">
        <f>携带兵力!R24</f>
        <v>0</v>
      </c>
      <c r="AA22" s="3">
        <v>18</v>
      </c>
      <c r="AB22" s="3">
        <f t="shared" si="5"/>
        <v>0.90696167545704109</v>
      </c>
      <c r="AC22" s="3">
        <f t="shared" si="6"/>
        <v>0</v>
      </c>
    </row>
    <row r="23" spans="1:29" x14ac:dyDescent="0.15">
      <c r="A23" s="3" t="s">
        <v>72</v>
      </c>
      <c r="B23" s="15">
        <f>B21*20</f>
        <v>0.2</v>
      </c>
      <c r="E23" s="3">
        <v>19</v>
      </c>
      <c r="F23" s="15">
        <v>0.19</v>
      </c>
      <c r="G23" s="15">
        <v>0.75999999999999901</v>
      </c>
      <c r="H23" s="16">
        <f t="shared" si="0"/>
        <v>0.14439999999999981</v>
      </c>
      <c r="J23" s="3">
        <v>19</v>
      </c>
      <c r="K23" s="17">
        <f>求节点(节奏总纲!AM$4:AM$53,H$5:H$54,节奏总纲!P22)</f>
        <v>0.11587339588155132</v>
      </c>
      <c r="M23" s="3">
        <v>19</v>
      </c>
      <c r="N23" s="15">
        <v>0.20960000000000001</v>
      </c>
      <c r="Q23" s="3">
        <v>19</v>
      </c>
      <c r="R23" s="3">
        <v>7</v>
      </c>
      <c r="S23" s="17">
        <f t="shared" si="1"/>
        <v>0.11587339588155132</v>
      </c>
      <c r="T23" s="15">
        <f t="shared" si="2"/>
        <v>0.20960000000000001</v>
      </c>
      <c r="U23" s="3">
        <f t="shared" si="3"/>
        <v>9.2783137711708576</v>
      </c>
      <c r="V23" s="3">
        <f>U23*携带兵力!R25</f>
        <v>0</v>
      </c>
      <c r="W23" s="3" t="e">
        <f>#REF!</f>
        <v>#REF!</v>
      </c>
      <c r="X23" s="10" t="e">
        <f t="shared" si="4"/>
        <v>#REF!</v>
      </c>
      <c r="Z23" s="3">
        <f>携带兵力!R25</f>
        <v>0</v>
      </c>
      <c r="AA23" s="3">
        <v>19</v>
      </c>
      <c r="AB23" s="3">
        <f t="shared" si="5"/>
        <v>0.91216616348026269</v>
      </c>
      <c r="AC23" s="3">
        <f t="shared" si="6"/>
        <v>0</v>
      </c>
    </row>
    <row r="24" spans="1:29" x14ac:dyDescent="0.15">
      <c r="E24" s="3">
        <v>20</v>
      </c>
      <c r="F24" s="15">
        <v>0.2</v>
      </c>
      <c r="G24" s="15">
        <v>0.77999999999999903</v>
      </c>
      <c r="H24" s="16">
        <f t="shared" si="0"/>
        <v>0.15599999999999981</v>
      </c>
      <c r="J24" s="3">
        <v>20</v>
      </c>
      <c r="K24" s="17">
        <f>求节点(节奏总纲!AM$4:AM$53,H$5:H$54,节奏总纲!P23)</f>
        <v>0.12123933864948751</v>
      </c>
      <c r="M24" s="3">
        <v>20</v>
      </c>
      <c r="N24" s="15">
        <v>0.21199999999999999</v>
      </c>
      <c r="Q24" s="3">
        <v>20</v>
      </c>
      <c r="R24" s="3">
        <v>7</v>
      </c>
      <c r="S24" s="17">
        <f t="shared" si="1"/>
        <v>0.12123933864948751</v>
      </c>
      <c r="T24" s="15">
        <f t="shared" si="2"/>
        <v>0.21199999999999999</v>
      </c>
      <c r="U24" s="3">
        <f t="shared" si="3"/>
        <v>9.3326753705464114</v>
      </c>
      <c r="V24" s="3">
        <f>U24*携带兵力!R26</f>
        <v>13532.379287292297</v>
      </c>
      <c r="W24" s="3" t="e">
        <f>#REF!</f>
        <v>#REF!</v>
      </c>
      <c r="X24" s="10" t="e">
        <f t="shared" si="4"/>
        <v>#REF!</v>
      </c>
      <c r="Z24" s="3">
        <f>携带兵力!R26</f>
        <v>1450</v>
      </c>
      <c r="AA24" s="3">
        <v>20</v>
      </c>
      <c r="AB24" s="3">
        <f t="shared" si="5"/>
        <v>0.91751054100035945</v>
      </c>
      <c r="AC24" s="3">
        <f t="shared" si="6"/>
        <v>0.63028402328788158</v>
      </c>
    </row>
    <row r="25" spans="1:29" x14ac:dyDescent="0.15">
      <c r="E25" s="3">
        <v>21</v>
      </c>
      <c r="F25" s="15">
        <v>0.21</v>
      </c>
      <c r="G25" s="15">
        <v>0.79999999999999905</v>
      </c>
      <c r="H25" s="16">
        <f t="shared" si="0"/>
        <v>0.16799999999999979</v>
      </c>
      <c r="J25" s="3">
        <v>21</v>
      </c>
      <c r="K25" s="17">
        <f>求节点(节奏总纲!AM$4:AM$53,H$5:H$54,节奏总纲!P24)</f>
        <v>0.12643366128030278</v>
      </c>
      <c r="M25" s="3">
        <v>21</v>
      </c>
      <c r="N25" s="15">
        <v>0.21440000000000001</v>
      </c>
      <c r="Q25" s="3">
        <v>21</v>
      </c>
      <c r="R25" s="3">
        <v>7</v>
      </c>
      <c r="S25" s="17">
        <f t="shared" si="1"/>
        <v>0.12643366128030278</v>
      </c>
      <c r="T25" s="15">
        <f t="shared" si="2"/>
        <v>0.21440000000000001</v>
      </c>
      <c r="U25" s="3">
        <f t="shared" si="3"/>
        <v>9.3858356289621199</v>
      </c>
      <c r="V25" s="3">
        <f>U25*携带兵力!R27</f>
        <v>13961.835134487026</v>
      </c>
      <c r="W25" s="3" t="e">
        <f>#REF!</f>
        <v>#REF!</v>
      </c>
      <c r="X25" s="10" t="e">
        <f t="shared" si="4"/>
        <v>#REF!</v>
      </c>
      <c r="Z25" s="3">
        <f>携带兵力!R27</f>
        <v>1487.5431113884654</v>
      </c>
      <c r="AA25" s="3">
        <v>21</v>
      </c>
      <c r="AB25" s="3">
        <f t="shared" si="5"/>
        <v>0.92273681273082675</v>
      </c>
      <c r="AC25" s="3">
        <f t="shared" si="6"/>
        <v>0.646603211765583</v>
      </c>
    </row>
    <row r="26" spans="1:29" x14ac:dyDescent="0.15">
      <c r="A26" s="3" t="s">
        <v>168</v>
      </c>
      <c r="B26" s="3" t="s">
        <v>75</v>
      </c>
      <c r="E26" s="3">
        <v>22</v>
      </c>
      <c r="F26" s="15">
        <v>0.22</v>
      </c>
      <c r="G26" s="15">
        <v>0.81999999999999895</v>
      </c>
      <c r="H26" s="16">
        <f t="shared" si="0"/>
        <v>0.18039999999999978</v>
      </c>
      <c r="J26" s="3">
        <v>22</v>
      </c>
      <c r="K26" s="17">
        <f>求节点(节奏总纲!AM$4:AM$53,H$5:H$54,节奏总纲!P25)</f>
        <v>0.13184992289960668</v>
      </c>
      <c r="M26" s="3">
        <v>22</v>
      </c>
      <c r="N26" s="15">
        <v>0.21679999999999999</v>
      </c>
      <c r="Q26" s="3">
        <v>22</v>
      </c>
      <c r="R26" s="3">
        <v>7</v>
      </c>
      <c r="S26" s="17">
        <f t="shared" si="1"/>
        <v>0.13184992289960668</v>
      </c>
      <c r="T26" s="15">
        <f t="shared" si="2"/>
        <v>0.21679999999999999</v>
      </c>
      <c r="U26" s="3">
        <f t="shared" si="3"/>
        <v>9.4405494602972464</v>
      </c>
      <c r="V26" s="3">
        <f>U26*携带兵力!R28</f>
        <v>14403.730958467644</v>
      </c>
      <c r="W26" s="3" t="e">
        <f>#REF!</f>
        <v>#REF!</v>
      </c>
      <c r="X26" s="10" t="e">
        <f t="shared" si="4"/>
        <v>#REF!</v>
      </c>
      <c r="Z26" s="3">
        <f>携带兵力!R28</f>
        <v>1525.7301515174865</v>
      </c>
      <c r="AA26" s="3">
        <v>22</v>
      </c>
      <c r="AB26" s="3">
        <f t="shared" si="5"/>
        <v>0.92811581874950022</v>
      </c>
      <c r="AC26" s="3">
        <f t="shared" si="6"/>
        <v>0.66320230231039345</v>
      </c>
    </row>
    <row r="27" spans="1:29" x14ac:dyDescent="0.15">
      <c r="A27" s="3">
        <v>10</v>
      </c>
      <c r="B27" s="3">
        <v>0</v>
      </c>
      <c r="E27" s="3">
        <v>23</v>
      </c>
      <c r="F27" s="15">
        <v>0.23</v>
      </c>
      <c r="G27" s="15">
        <v>0.83999999999999897</v>
      </c>
      <c r="H27" s="16">
        <f t="shared" si="0"/>
        <v>0.19319999999999976</v>
      </c>
      <c r="J27" s="3">
        <v>23</v>
      </c>
      <c r="K27" s="17">
        <f>求节点(节奏总纲!AM$4:AM$53,H$5:H$54,节奏总纲!P26)</f>
        <v>0.13711350165985031</v>
      </c>
      <c r="M27" s="3">
        <v>23</v>
      </c>
      <c r="N27" s="15">
        <v>0.21920000000000001</v>
      </c>
      <c r="Q27" s="3">
        <v>23</v>
      </c>
      <c r="R27" s="3">
        <v>7</v>
      </c>
      <c r="S27" s="17">
        <f t="shared" si="1"/>
        <v>0.13711350165985031</v>
      </c>
      <c r="T27" s="15">
        <f t="shared" si="2"/>
        <v>0.21920000000000001</v>
      </c>
      <c r="U27" s="3">
        <f t="shared" si="3"/>
        <v>9.4941945116189519</v>
      </c>
      <c r="V27" s="3">
        <f>U27*携带兵力!R29</f>
        <v>14854.686395414727</v>
      </c>
      <c r="W27" s="3" t="e">
        <f>#REF!</f>
        <v>#REF!</v>
      </c>
      <c r="X27" s="10" t="e">
        <f t="shared" si="4"/>
        <v>#REF!</v>
      </c>
      <c r="Z27" s="3">
        <f>携带兵力!R29</f>
        <v>1564.6073373824004</v>
      </c>
      <c r="AA27" s="3">
        <v>23</v>
      </c>
      <c r="AB27" s="3">
        <f t="shared" si="5"/>
        <v>0.93338975126144696</v>
      </c>
      <c r="AC27" s="3">
        <f t="shared" si="6"/>
        <v>0.68010138446284085</v>
      </c>
    </row>
    <row r="28" spans="1:29" x14ac:dyDescent="0.15">
      <c r="A28" s="3">
        <v>15</v>
      </c>
      <c r="B28" s="15">
        <f>B23</f>
        <v>0.2</v>
      </c>
      <c r="E28" s="3">
        <v>24</v>
      </c>
      <c r="F28" s="15">
        <v>0.24</v>
      </c>
      <c r="G28" s="15">
        <v>0.85999999999999899</v>
      </c>
      <c r="H28" s="16">
        <f t="shared" si="0"/>
        <v>0.20639999999999975</v>
      </c>
      <c r="J28" s="3">
        <v>24</v>
      </c>
      <c r="K28" s="17">
        <f>求节点(节奏总纲!AM$4:AM$53,H$5:H$54,节奏总纲!P27)</f>
        <v>0.14257900834424042</v>
      </c>
      <c r="M28" s="3">
        <v>24</v>
      </c>
      <c r="N28" s="15">
        <v>0.22159999999999999</v>
      </c>
      <c r="Q28" s="3">
        <v>24</v>
      </c>
      <c r="R28" s="3">
        <v>7</v>
      </c>
      <c r="S28" s="17">
        <f t="shared" si="1"/>
        <v>0.14257900834424042</v>
      </c>
      <c r="T28" s="15">
        <f t="shared" si="2"/>
        <v>0.22159999999999999</v>
      </c>
      <c r="U28" s="3">
        <f t="shared" si="3"/>
        <v>9.5492530584096826</v>
      </c>
      <c r="V28" s="3">
        <f>U28*携带兵力!R30</f>
        <v>15319.142878136201</v>
      </c>
      <c r="W28" s="3" t="e">
        <f>#REF!</f>
        <v>#REF!</v>
      </c>
      <c r="X28" s="10" t="e">
        <f t="shared" si="4"/>
        <v>#REF!</v>
      </c>
      <c r="Z28" s="3">
        <f>携带兵力!R30</f>
        <v>1604.224203132326</v>
      </c>
      <c r="AA28" s="3">
        <v>24</v>
      </c>
      <c r="AB28" s="3">
        <f t="shared" si="5"/>
        <v>0.93880264681892955</v>
      </c>
      <c r="AC28" s="3">
        <f t="shared" si="6"/>
        <v>0.69732198965933667</v>
      </c>
    </row>
    <row r="29" spans="1:29" x14ac:dyDescent="0.15">
      <c r="A29" s="3">
        <v>40</v>
      </c>
      <c r="B29" s="15">
        <v>0.26</v>
      </c>
      <c r="E29" s="3">
        <v>25</v>
      </c>
      <c r="F29" s="15">
        <v>0.25</v>
      </c>
      <c r="G29" s="15">
        <v>0.87999999999999901</v>
      </c>
      <c r="H29" s="16">
        <f t="shared" si="0"/>
        <v>0.21999999999999975</v>
      </c>
      <c r="J29" s="3">
        <v>25</v>
      </c>
      <c r="K29" s="17">
        <f>求节点(节奏总纲!AM$4:AM$53,H$5:H$54,节奏总纲!P28)</f>
        <v>0.14794515224792143</v>
      </c>
      <c r="M29" s="3">
        <v>25</v>
      </c>
      <c r="N29" s="15">
        <v>0.224</v>
      </c>
      <c r="Q29" s="3">
        <v>25</v>
      </c>
      <c r="R29" s="3">
        <v>7</v>
      </c>
      <c r="S29" s="17">
        <f t="shared" si="1"/>
        <v>0.14794515224792143</v>
      </c>
      <c r="T29" s="15">
        <f t="shared" si="2"/>
        <v>0.224</v>
      </c>
      <c r="U29" s="3">
        <f t="shared" si="3"/>
        <v>9.6036160657354515</v>
      </c>
      <c r="V29" s="3">
        <f>U29*携带兵力!R31</f>
        <v>15794.431950345799</v>
      </c>
      <c r="W29" s="3" t="e">
        <f>#REF!</f>
        <v>#REF!</v>
      </c>
      <c r="X29" s="10" t="e">
        <f t="shared" si="4"/>
        <v>#REF!</v>
      </c>
      <c r="Z29" s="3">
        <f>携带兵力!R31</f>
        <v>1644.6338381537798</v>
      </c>
      <c r="AA29" s="3">
        <v>25</v>
      </c>
      <c r="AB29" s="3">
        <f t="shared" si="5"/>
        <v>0.94414716275690891</v>
      </c>
      <c r="AC29" s="3">
        <f t="shared" si="6"/>
        <v>0.71488719472203799</v>
      </c>
    </row>
    <row r="30" spans="1:29" x14ac:dyDescent="0.15">
      <c r="A30" s="3">
        <v>85</v>
      </c>
      <c r="B30" s="15">
        <f>C21+B22+B23</f>
        <v>0.56000000000000005</v>
      </c>
      <c r="E30" s="3">
        <v>26</v>
      </c>
      <c r="F30" s="15">
        <v>0.26</v>
      </c>
      <c r="G30" s="15">
        <v>0.89999999999999902</v>
      </c>
      <c r="H30" s="16">
        <f t="shared" si="0"/>
        <v>0.23399999999999976</v>
      </c>
      <c r="J30" s="3">
        <v>26</v>
      </c>
      <c r="K30" s="17">
        <f>求节点(节奏总纲!AM$4:AM$53,H$5:H$54,节奏总纲!P29)</f>
        <v>0.15345874646320395</v>
      </c>
      <c r="M30" s="3">
        <v>26</v>
      </c>
      <c r="N30" s="15">
        <v>0.22639999999999999</v>
      </c>
      <c r="Q30" s="3">
        <v>26</v>
      </c>
      <c r="R30" s="3">
        <v>7</v>
      </c>
      <c r="S30" s="17">
        <f t="shared" si="1"/>
        <v>0.15345874646320395</v>
      </c>
      <c r="T30" s="15">
        <f t="shared" si="2"/>
        <v>0.22639999999999999</v>
      </c>
      <c r="U30" s="3">
        <f t="shared" si="3"/>
        <v>9.6590112252424269</v>
      </c>
      <c r="V30" s="3">
        <f>U30*携带兵力!R32</f>
        <v>16284.06078547829</v>
      </c>
      <c r="W30" s="3" t="e">
        <f>#REF!</f>
        <v>#REF!</v>
      </c>
      <c r="X30" s="10" t="e">
        <f t="shared" si="4"/>
        <v>#REF!</v>
      </c>
      <c r="Z30" s="3">
        <f>携带兵力!R32</f>
        <v>1685.8931422423711</v>
      </c>
      <c r="AA30" s="3">
        <v>26</v>
      </c>
      <c r="AB30" s="3">
        <f t="shared" si="5"/>
        <v>0.94959315125967514</v>
      </c>
      <c r="AC30" s="3">
        <f t="shared" si="6"/>
        <v>0.7328217327765314</v>
      </c>
    </row>
    <row r="31" spans="1:29" x14ac:dyDescent="0.15">
      <c r="A31" s="3">
        <v>100</v>
      </c>
      <c r="B31" s="15">
        <v>0.56000000000000005</v>
      </c>
      <c r="E31" s="3">
        <v>27</v>
      </c>
      <c r="F31" s="15">
        <v>0.27</v>
      </c>
      <c r="G31" s="15">
        <v>0.91999999999999904</v>
      </c>
      <c r="H31" s="16">
        <f t="shared" si="0"/>
        <v>0.24839999999999976</v>
      </c>
      <c r="J31" s="3">
        <v>27</v>
      </c>
      <c r="K31" s="17">
        <f>求节点(节奏总纲!AM$4:AM$53,H$5:H$54,节奏总纲!P30)</f>
        <v>0.15895700207094893</v>
      </c>
      <c r="M31" s="3">
        <v>27</v>
      </c>
      <c r="N31" s="15">
        <v>0.2288</v>
      </c>
      <c r="Q31" s="3">
        <v>27</v>
      </c>
      <c r="R31" s="3">
        <v>7</v>
      </c>
      <c r="S31" s="17">
        <f t="shared" si="1"/>
        <v>0.15895700207094893</v>
      </c>
      <c r="T31" s="15">
        <f t="shared" si="2"/>
        <v>0.2288</v>
      </c>
      <c r="U31" s="3">
        <f t="shared" si="3"/>
        <v>9.7142990144966426</v>
      </c>
      <c r="V31" s="3">
        <f>U31*携带兵力!R33</f>
        <v>16786.921660468859</v>
      </c>
      <c r="W31" s="3" t="e">
        <f>#REF!</f>
        <v>#REF!</v>
      </c>
      <c r="X31" s="10" t="e">
        <f t="shared" si="4"/>
        <v>#REF!</v>
      </c>
      <c r="Z31" s="3">
        <f>携带兵力!R33</f>
        <v>1728.0630990890588</v>
      </c>
      <c r="AA31" s="3">
        <v>27</v>
      </c>
      <c r="AB31" s="3">
        <f t="shared" si="5"/>
        <v>0.95502858401772894</v>
      </c>
      <c r="AC31" s="3">
        <f t="shared" si="6"/>
        <v>0.75115211213046706</v>
      </c>
    </row>
    <row r="32" spans="1:29" x14ac:dyDescent="0.15">
      <c r="E32" s="3">
        <v>28</v>
      </c>
      <c r="F32" s="15">
        <v>0.28000000000000003</v>
      </c>
      <c r="G32" s="15">
        <v>0.93999999999999895</v>
      </c>
      <c r="H32" s="16">
        <f t="shared" si="0"/>
        <v>0.26319999999999971</v>
      </c>
      <c r="J32" s="3">
        <v>28</v>
      </c>
      <c r="K32" s="17">
        <f>求节点(节奏总纲!AM$4:AM$53,H$5:H$54,节奏总纲!P31)</f>
        <v>0.16451746902301778</v>
      </c>
      <c r="M32" s="3">
        <v>28</v>
      </c>
      <c r="N32" s="15">
        <v>0.23119999999999999</v>
      </c>
      <c r="Q32" s="3">
        <v>28</v>
      </c>
      <c r="R32" s="3">
        <v>7</v>
      </c>
      <c r="S32" s="17">
        <f t="shared" si="1"/>
        <v>0.16451746902301778</v>
      </c>
      <c r="T32" s="15">
        <f t="shared" si="2"/>
        <v>0.23119999999999999</v>
      </c>
      <c r="U32" s="3">
        <f t="shared" si="3"/>
        <v>9.7700222831611239</v>
      </c>
      <c r="V32" s="3">
        <f>U32*携带兵力!R34</f>
        <v>17351.275991764818</v>
      </c>
      <c r="W32" s="3" t="e">
        <f>#REF!</f>
        <v>#REF!</v>
      </c>
      <c r="X32" s="10" t="e">
        <f t="shared" si="4"/>
        <v>#REF!</v>
      </c>
      <c r="Z32" s="3">
        <f>携带兵力!R34</f>
        <v>1775.9709741573643</v>
      </c>
      <c r="AA32" s="3">
        <v>28</v>
      </c>
      <c r="AB32" s="3">
        <f t="shared" si="5"/>
        <v>0.9605068294670468</v>
      </c>
      <c r="AC32" s="3">
        <f t="shared" si="6"/>
        <v>0.7719766419547599</v>
      </c>
    </row>
    <row r="33" spans="5:29" x14ac:dyDescent="0.15">
      <c r="E33" s="3">
        <v>29</v>
      </c>
      <c r="F33" s="15">
        <v>0.28999999999999998</v>
      </c>
      <c r="G33" s="15">
        <v>0.95999999999999897</v>
      </c>
      <c r="H33" s="16">
        <f t="shared" si="0"/>
        <v>0.2783999999999997</v>
      </c>
      <c r="J33" s="3">
        <v>29</v>
      </c>
      <c r="K33" s="17">
        <f>求节点(节奏总纲!AM$4:AM$53,H$5:H$54,节奏总纲!P32)</f>
        <v>0.17017407221170808</v>
      </c>
      <c r="M33" s="3">
        <v>29</v>
      </c>
      <c r="N33" s="15">
        <v>0.2336</v>
      </c>
      <c r="Q33" s="3">
        <v>29</v>
      </c>
      <c r="R33" s="3">
        <v>7</v>
      </c>
      <c r="S33" s="17">
        <f t="shared" si="1"/>
        <v>0.17017407221170808</v>
      </c>
      <c r="T33" s="15">
        <f t="shared" si="2"/>
        <v>0.2336</v>
      </c>
      <c r="U33" s="3">
        <f t="shared" si="3"/>
        <v>9.8264185054819571</v>
      </c>
      <c r="V33" s="3">
        <f>U33*携带兵力!R35</f>
        <v>17932.475951457734</v>
      </c>
      <c r="W33" s="3" t="e">
        <f>#REF!</f>
        <v>#REF!</v>
      </c>
      <c r="X33" s="10" t="e">
        <f t="shared" si="4"/>
        <v>#REF!</v>
      </c>
      <c r="Z33" s="3">
        <f>携带兵力!R35</f>
        <v>1824.9249145508686</v>
      </c>
      <c r="AA33" s="3">
        <v>29</v>
      </c>
      <c r="AB33" s="3">
        <f t="shared" si="5"/>
        <v>0.96605123408817684</v>
      </c>
      <c r="AC33" s="3">
        <f t="shared" si="6"/>
        <v>0.79325587402856201</v>
      </c>
    </row>
    <row r="34" spans="5:29" x14ac:dyDescent="0.15">
      <c r="E34" s="3">
        <v>30</v>
      </c>
      <c r="F34" s="15">
        <v>0.3</v>
      </c>
      <c r="G34" s="15">
        <v>0.97999999999999898</v>
      </c>
      <c r="H34" s="16">
        <f t="shared" si="0"/>
        <v>0.29399999999999971</v>
      </c>
      <c r="J34" s="3">
        <v>30</v>
      </c>
      <c r="K34" s="17">
        <f>求节点(节奏总纲!AM$4:AM$53,H$5:H$54,节奏总纲!P33)</f>
        <v>0.17578016100153215</v>
      </c>
      <c r="M34" s="3">
        <v>30</v>
      </c>
      <c r="N34" s="15">
        <v>0.23599999999999999</v>
      </c>
      <c r="Q34" s="3">
        <v>30</v>
      </c>
      <c r="R34" s="3">
        <v>7</v>
      </c>
      <c r="S34" s="17">
        <f t="shared" si="1"/>
        <v>0.17578016100153215</v>
      </c>
      <c r="T34" s="15">
        <f t="shared" si="2"/>
        <v>0.23599999999999999</v>
      </c>
      <c r="U34" s="3">
        <f t="shared" si="3"/>
        <v>9.8824611270107248</v>
      </c>
      <c r="V34" s="3">
        <f>U34*携带兵力!R36</f>
        <v>18529.61461314511</v>
      </c>
      <c r="W34" s="3" t="e">
        <f>#REF!</f>
        <v>#REF!</v>
      </c>
      <c r="X34" s="10" t="e">
        <f t="shared" si="4"/>
        <v>#REF!</v>
      </c>
      <c r="Z34" s="3">
        <f>携带兵力!R36</f>
        <v>1875</v>
      </c>
      <c r="AA34" s="3">
        <v>30</v>
      </c>
      <c r="AB34" s="3">
        <f t="shared" si="5"/>
        <v>0.97156087563857474</v>
      </c>
      <c r="AC34" s="3">
        <f t="shared" si="6"/>
        <v>0.81502244390674339</v>
      </c>
    </row>
    <row r="35" spans="5:29" x14ac:dyDescent="0.15">
      <c r="E35" s="3">
        <v>31</v>
      </c>
      <c r="F35" s="15">
        <v>0.31</v>
      </c>
      <c r="G35" s="15">
        <v>0.999999999999999</v>
      </c>
      <c r="H35" s="16">
        <f t="shared" si="0"/>
        <v>0.30999999999999966</v>
      </c>
      <c r="J35" s="3">
        <v>31</v>
      </c>
      <c r="K35" s="17">
        <f>求节点(节奏总纲!AM$4:AM$53,H$5:H$54,节奏总纲!P34)</f>
        <v>0.18161842608178849</v>
      </c>
      <c r="M35" s="3">
        <v>31</v>
      </c>
      <c r="N35" s="15">
        <v>0.2384</v>
      </c>
      <c r="Q35" s="3">
        <v>31</v>
      </c>
      <c r="R35" s="3">
        <v>7</v>
      </c>
      <c r="S35" s="17">
        <f t="shared" si="1"/>
        <v>0.18161842608178849</v>
      </c>
      <c r="T35" s="15">
        <f t="shared" si="2"/>
        <v>0.2384</v>
      </c>
      <c r="U35" s="3">
        <f t="shared" si="3"/>
        <v>9.940128982572519</v>
      </c>
      <c r="V35" s="3">
        <f>U35*携带兵力!R37</f>
        <v>19414.97789703626</v>
      </c>
      <c r="W35" s="3" t="e">
        <f>#REF!</f>
        <v>#REF!</v>
      </c>
      <c r="X35" s="10" t="e">
        <f t="shared" si="4"/>
        <v>#REF!</v>
      </c>
      <c r="Z35" s="3">
        <f>携带兵力!R37</f>
        <v>1953.1917474185166</v>
      </c>
      <c r="AA35" s="3">
        <v>31</v>
      </c>
      <c r="AB35" s="3">
        <f t="shared" si="5"/>
        <v>0.97723029659816552</v>
      </c>
      <c r="AC35" s="3">
        <f t="shared" si="6"/>
        <v>0.84901072607974515</v>
      </c>
    </row>
    <row r="36" spans="5:29" x14ac:dyDescent="0.15">
      <c r="E36" s="3">
        <v>32</v>
      </c>
      <c r="F36" s="15">
        <v>0.32</v>
      </c>
      <c r="G36" s="15">
        <v>0.999999999999999</v>
      </c>
      <c r="H36" s="16">
        <f t="shared" si="0"/>
        <v>0.31999999999999967</v>
      </c>
      <c r="J36" s="3">
        <v>32</v>
      </c>
      <c r="K36" s="17">
        <f>求节点(节奏总纲!AM$4:AM$53,H$5:H$54,节奏总纲!P35)</f>
        <v>0.18726886658678024</v>
      </c>
      <c r="M36" s="3">
        <v>32</v>
      </c>
      <c r="N36" s="15">
        <v>0.24079999999999999</v>
      </c>
      <c r="Q36" s="3">
        <v>32</v>
      </c>
      <c r="R36" s="3">
        <v>7</v>
      </c>
      <c r="S36" s="17">
        <f t="shared" si="1"/>
        <v>0.18726886658678024</v>
      </c>
      <c r="T36" s="15">
        <f t="shared" si="2"/>
        <v>0.24079999999999999</v>
      </c>
      <c r="U36" s="3">
        <f t="shared" si="3"/>
        <v>9.9964820661074612</v>
      </c>
      <c r="V36" s="3">
        <f>U36*携带兵力!R38</f>
        <v>20338.873786059201</v>
      </c>
      <c r="W36" s="3" t="e">
        <f>#REF!</f>
        <v>#REF!</v>
      </c>
      <c r="X36" s="10" t="e">
        <f t="shared" si="4"/>
        <v>#REF!</v>
      </c>
      <c r="Z36" s="3">
        <f>携带兵力!R38</f>
        <v>2034.6031385398135</v>
      </c>
      <c r="AA36" s="3">
        <v>32</v>
      </c>
      <c r="AB36" s="3">
        <f t="shared" si="5"/>
        <v>0.98277046017487801</v>
      </c>
      <c r="AC36" s="3">
        <f t="shared" si="6"/>
        <v>0.88439851858829288</v>
      </c>
    </row>
    <row r="37" spans="5:29" x14ac:dyDescent="0.15">
      <c r="E37" s="3">
        <v>33</v>
      </c>
      <c r="F37" s="15">
        <v>0.33</v>
      </c>
      <c r="G37" s="15">
        <v>0.999999999999999</v>
      </c>
      <c r="H37" s="16">
        <f t="shared" si="0"/>
        <v>0.32999999999999968</v>
      </c>
      <c r="J37" s="3">
        <v>33</v>
      </c>
      <c r="K37" s="17">
        <f>求节点(节奏总纲!AM$4:AM$53,H$5:H$54,节奏总纲!P36)</f>
        <v>0.19330952451068137</v>
      </c>
      <c r="M37" s="3">
        <v>33</v>
      </c>
      <c r="N37" s="15">
        <v>0.2432</v>
      </c>
      <c r="Q37" s="3">
        <v>33</v>
      </c>
      <c r="R37" s="3">
        <v>7</v>
      </c>
      <c r="S37" s="17">
        <f t="shared" si="1"/>
        <v>0.19330952451068137</v>
      </c>
      <c r="T37" s="15">
        <f t="shared" si="2"/>
        <v>0.2432</v>
      </c>
      <c r="U37" s="3">
        <f t="shared" si="3"/>
        <v>10.05556667157477</v>
      </c>
      <c r="V37" s="3">
        <f>U37*携带兵力!R39</f>
        <v>21312.424213330069</v>
      </c>
      <c r="W37" s="3" t="e">
        <f>#REF!</f>
        <v>#REF!</v>
      </c>
      <c r="X37" s="10" t="e">
        <f t="shared" si="4"/>
        <v>#REF!</v>
      </c>
      <c r="Z37" s="3">
        <f>携带兵力!R39</f>
        <v>2119.4652583405723</v>
      </c>
      <c r="AA37" s="3">
        <v>33</v>
      </c>
      <c r="AB37" s="3">
        <f t="shared" si="5"/>
        <v>0.98857916412896507</v>
      </c>
      <c r="AC37" s="3">
        <f t="shared" si="6"/>
        <v>0.92128626913502432</v>
      </c>
    </row>
    <row r="38" spans="5:29" x14ac:dyDescent="0.15">
      <c r="E38" s="3">
        <v>34</v>
      </c>
      <c r="F38" s="15">
        <v>0.34</v>
      </c>
      <c r="G38" s="15">
        <v>0.999999999999999</v>
      </c>
      <c r="H38" s="16">
        <f t="shared" si="0"/>
        <v>0.33999999999999969</v>
      </c>
      <c r="J38" s="3">
        <v>34</v>
      </c>
      <c r="K38" s="17">
        <f>求节点(节奏总纲!AM$4:AM$53,H$5:H$54,节奏总纲!P37)</f>
        <v>0.19900304082009526</v>
      </c>
      <c r="M38" s="3">
        <v>34</v>
      </c>
      <c r="N38" s="15">
        <v>0.24560000000000001</v>
      </c>
      <c r="Q38" s="3">
        <v>34</v>
      </c>
      <c r="R38" s="3">
        <v>7</v>
      </c>
      <c r="S38" s="17">
        <f t="shared" si="1"/>
        <v>0.19900304082009526</v>
      </c>
      <c r="T38" s="15">
        <f t="shared" si="2"/>
        <v>0.24560000000000001</v>
      </c>
      <c r="U38" s="3">
        <f t="shared" si="3"/>
        <v>10.112221285740667</v>
      </c>
      <c r="V38" s="3">
        <f>U38*携带兵力!R40</f>
        <v>22328.045267370959</v>
      </c>
      <c r="W38" s="3" t="e">
        <f>#REF!</f>
        <v>#REF!</v>
      </c>
      <c r="X38" s="10" t="e">
        <f t="shared" si="4"/>
        <v>#REF!</v>
      </c>
      <c r="Z38" s="3">
        <f>携带兵力!R40</f>
        <v>2208.0257775663922</v>
      </c>
      <c r="AA38" s="3">
        <v>34</v>
      </c>
      <c r="AB38" s="3">
        <f t="shared" si="5"/>
        <v>0.99414897167392369</v>
      </c>
      <c r="AC38" s="3">
        <f t="shared" si="6"/>
        <v>0.95978163490199919</v>
      </c>
    </row>
    <row r="39" spans="5:29" x14ac:dyDescent="0.15">
      <c r="E39" s="3">
        <v>35</v>
      </c>
      <c r="F39" s="15">
        <v>0.35</v>
      </c>
      <c r="G39" s="15">
        <v>0.999999999999999</v>
      </c>
      <c r="H39" s="16">
        <f t="shared" si="0"/>
        <v>0.34999999999999964</v>
      </c>
      <c r="J39" s="3">
        <v>35</v>
      </c>
      <c r="K39" s="17">
        <f>求节点(节奏总纲!AM$4:AM$53,H$5:H$54,节奏总纲!P38)</f>
        <v>0.20510520050904271</v>
      </c>
      <c r="M39" s="3">
        <v>35</v>
      </c>
      <c r="N39" s="15">
        <v>0.248</v>
      </c>
      <c r="Q39" s="3">
        <v>35</v>
      </c>
      <c r="R39" s="3">
        <v>7</v>
      </c>
      <c r="S39" s="17">
        <f t="shared" si="1"/>
        <v>0.20510520050904271</v>
      </c>
      <c r="T39" s="15">
        <f t="shared" si="2"/>
        <v>0.248</v>
      </c>
      <c r="U39" s="3">
        <f t="shared" si="3"/>
        <v>10.171736403563298</v>
      </c>
      <c r="V39" s="3">
        <f>U39*携带兵力!R41</f>
        <v>23400.589639300095</v>
      </c>
      <c r="W39" s="3" t="e">
        <f>#REF!</f>
        <v>#REF!</v>
      </c>
      <c r="X39" s="10" t="e">
        <f t="shared" si="4"/>
        <v>#REF!</v>
      </c>
      <c r="Z39" s="3">
        <f>携带兵力!R41</f>
        <v>2300.550143149851</v>
      </c>
      <c r="AA39" s="3">
        <v>35</v>
      </c>
      <c r="AB39" s="3">
        <f t="shared" si="5"/>
        <v>1</v>
      </c>
      <c r="AC39" s="3">
        <f t="shared" si="6"/>
        <v>1</v>
      </c>
    </row>
    <row r="40" spans="5:29" x14ac:dyDescent="0.15">
      <c r="E40" s="3">
        <v>36</v>
      </c>
      <c r="F40" s="15">
        <v>0.36</v>
      </c>
      <c r="G40" s="15">
        <v>0.999999999999999</v>
      </c>
      <c r="H40" s="16">
        <f t="shared" si="0"/>
        <v>0.35999999999999965</v>
      </c>
      <c r="J40" s="3">
        <v>36</v>
      </c>
      <c r="K40" s="17">
        <f>求节点(节奏总纲!AM$4:AM$53,H$5:H$54,节奏总纲!P39)</f>
        <v>0.21099985623010914</v>
      </c>
      <c r="M40" s="3">
        <v>36</v>
      </c>
      <c r="N40" s="15">
        <v>0.25040000000000001</v>
      </c>
      <c r="Q40" s="3">
        <v>36</v>
      </c>
      <c r="R40" s="3">
        <v>7</v>
      </c>
      <c r="S40" s="17">
        <f t="shared" si="1"/>
        <v>0.21099985623010914</v>
      </c>
      <c r="T40" s="15">
        <f t="shared" si="2"/>
        <v>0.25040000000000001</v>
      </c>
      <c r="U40" s="3">
        <f t="shared" si="3"/>
        <v>10.229798993610764</v>
      </c>
      <c r="V40" s="3">
        <f>U40*携带兵力!R42</f>
        <v>24524.130919915129</v>
      </c>
      <c r="W40" s="3" t="e">
        <f>#REF!</f>
        <v>#REF!</v>
      </c>
      <c r="X40" s="10" t="e">
        <f t="shared" si="4"/>
        <v>#REF!</v>
      </c>
      <c r="Z40" s="3">
        <f>携带兵力!R42</f>
        <v>2397.3228540689988</v>
      </c>
      <c r="AA40" s="3">
        <v>36</v>
      </c>
      <c r="AB40" s="3">
        <f t="shared" si="5"/>
        <v>1.0057082279508469</v>
      </c>
      <c r="AC40" s="3">
        <f t="shared" si="6"/>
        <v>1.0420650300569625</v>
      </c>
    </row>
    <row r="41" spans="5:29" x14ac:dyDescent="0.15">
      <c r="E41" s="3">
        <v>37</v>
      </c>
      <c r="F41" s="15">
        <v>0.37</v>
      </c>
      <c r="G41" s="15">
        <v>0.999999999999999</v>
      </c>
      <c r="H41" s="16">
        <f t="shared" si="0"/>
        <v>0.36999999999999961</v>
      </c>
      <c r="J41" s="3">
        <v>37</v>
      </c>
      <c r="K41" s="17">
        <f>求节点(节奏总纲!AM$4:AM$53,H$5:H$54,节奏总纲!P40)</f>
        <v>0.21714682113938802</v>
      </c>
      <c r="M41" s="3">
        <v>37</v>
      </c>
      <c r="N41" s="15">
        <v>0.25280000000000002</v>
      </c>
      <c r="Q41" s="3">
        <v>37</v>
      </c>
      <c r="R41" s="3">
        <v>7</v>
      </c>
      <c r="S41" s="17">
        <f t="shared" si="1"/>
        <v>0.21714682113938802</v>
      </c>
      <c r="T41" s="15">
        <f t="shared" si="2"/>
        <v>0.25280000000000002</v>
      </c>
      <c r="U41" s="3">
        <f t="shared" si="3"/>
        <v>10.289627747975716</v>
      </c>
      <c r="V41" s="3">
        <f>U41*携带兵力!R43</f>
        <v>25710.166321047593</v>
      </c>
      <c r="W41" s="3" t="e">
        <f>#REF!</f>
        <v>#REF!</v>
      </c>
      <c r="X41" s="10" t="e">
        <f t="shared" si="4"/>
        <v>#REF!</v>
      </c>
      <c r="Z41" s="3">
        <f>携带兵力!R43</f>
        <v>2498.6488287786278</v>
      </c>
      <c r="AA41" s="3">
        <v>37</v>
      </c>
      <c r="AB41" s="3">
        <f t="shared" si="5"/>
        <v>1.0115900903970654</v>
      </c>
      <c r="AC41" s="3">
        <f t="shared" si="6"/>
        <v>1.0861092666111356</v>
      </c>
    </row>
    <row r="42" spans="5:29" x14ac:dyDescent="0.15">
      <c r="E42" s="3">
        <v>38</v>
      </c>
      <c r="F42" s="15">
        <v>0.38</v>
      </c>
      <c r="G42" s="15">
        <v>0.999999999999999</v>
      </c>
      <c r="H42" s="16">
        <f t="shared" si="0"/>
        <v>0.37999999999999962</v>
      </c>
      <c r="J42" s="3">
        <v>38</v>
      </c>
      <c r="K42" s="17">
        <f>求节点(节奏总纲!AM$4:AM$53,H$5:H$54,节奏总纲!P41)</f>
        <v>0.22327447157002289</v>
      </c>
      <c r="M42" s="3">
        <v>38</v>
      </c>
      <c r="N42" s="15">
        <v>0.25519999999999998</v>
      </c>
      <c r="Q42" s="3">
        <v>38</v>
      </c>
      <c r="R42" s="3">
        <v>7</v>
      </c>
      <c r="S42" s="17">
        <f t="shared" si="1"/>
        <v>0.22327447157002289</v>
      </c>
      <c r="T42" s="15">
        <f t="shared" si="2"/>
        <v>0.25519999999999998</v>
      </c>
      <c r="U42" s="3">
        <f t="shared" si="3"/>
        <v>10.349321300990161</v>
      </c>
      <c r="V42" s="3">
        <f>U42*携带兵力!R44</f>
        <v>26958.480000222025</v>
      </c>
      <c r="W42" s="3" t="e">
        <f>#REF!</f>
        <v>#REF!</v>
      </c>
      <c r="X42" s="10" t="e">
        <f t="shared" si="4"/>
        <v>#REF!</v>
      </c>
      <c r="Z42" s="3">
        <f>携带兵力!R44</f>
        <v>2604.8548707868217</v>
      </c>
      <c r="AA42" s="3">
        <v>38</v>
      </c>
      <c r="AB42" s="3">
        <f t="shared" si="5"/>
        <v>1.0174586609779479</v>
      </c>
      <c r="AC42" s="3">
        <f t="shared" si="6"/>
        <v>1.1322747641658986</v>
      </c>
    </row>
    <row r="43" spans="5:29" x14ac:dyDescent="0.15">
      <c r="E43" s="3">
        <v>39</v>
      </c>
      <c r="F43" s="15">
        <v>0.39</v>
      </c>
      <c r="G43" s="15">
        <v>0.999999999999999</v>
      </c>
      <c r="H43" s="16">
        <f t="shared" si="0"/>
        <v>0.38999999999999962</v>
      </c>
      <c r="J43" s="3">
        <v>39</v>
      </c>
      <c r="K43" s="17">
        <f>求节点(节奏总纲!AM$4:AM$53,H$5:H$54,节奏总纲!P42)</f>
        <v>0.22946489359300007</v>
      </c>
      <c r="M43" s="3">
        <v>39</v>
      </c>
      <c r="N43" s="15">
        <v>0.2576</v>
      </c>
      <c r="Q43" s="3">
        <v>39</v>
      </c>
      <c r="R43" s="3">
        <v>7</v>
      </c>
      <c r="S43" s="17">
        <f t="shared" si="1"/>
        <v>0.22946489359300007</v>
      </c>
      <c r="T43" s="15">
        <f t="shared" si="2"/>
        <v>0.2576</v>
      </c>
      <c r="U43" s="3">
        <f t="shared" si="3"/>
        <v>10.409454255151001</v>
      </c>
      <c r="V43" s="3">
        <f>U43*携带兵力!R45</f>
        <v>28275.109400420406</v>
      </c>
      <c r="W43" s="3" t="e">
        <f>#REF!</f>
        <v>#REF!</v>
      </c>
      <c r="X43" s="10" t="e">
        <f t="shared" si="4"/>
        <v>#REF!</v>
      </c>
      <c r="Z43" s="3">
        <f>携带兵力!R45</f>
        <v>2716.2912394210089</v>
      </c>
      <c r="AA43" s="3">
        <v>39</v>
      </c>
      <c r="AB43" s="3">
        <f t="shared" si="5"/>
        <v>1.0233704298023716</v>
      </c>
      <c r="AC43" s="3">
        <f t="shared" si="6"/>
        <v>1.1807137729682069</v>
      </c>
    </row>
    <row r="44" spans="5:29" x14ac:dyDescent="0.15">
      <c r="E44" s="3">
        <v>40</v>
      </c>
      <c r="F44" s="15">
        <v>0.4</v>
      </c>
      <c r="G44" s="15">
        <v>0.999999999999999</v>
      </c>
      <c r="H44" s="16">
        <f t="shared" si="0"/>
        <v>0.39999999999999963</v>
      </c>
      <c r="J44" s="3">
        <v>40</v>
      </c>
      <c r="K44" s="17">
        <f>求节点(节奏总纲!AM$4:AM$53,H$5:H$54,节奏总纲!P43)</f>
        <v>0.23584026819992604</v>
      </c>
      <c r="M44" s="3">
        <v>40</v>
      </c>
      <c r="N44" s="15">
        <v>0.26</v>
      </c>
      <c r="Q44" s="3">
        <v>40</v>
      </c>
      <c r="R44" s="3">
        <v>7</v>
      </c>
      <c r="S44" s="17">
        <f t="shared" si="1"/>
        <v>0.23584026819992604</v>
      </c>
      <c r="T44" s="15">
        <f t="shared" si="2"/>
        <v>0.26</v>
      </c>
      <c r="U44" s="3">
        <f t="shared" si="3"/>
        <v>10.470881877399483</v>
      </c>
      <c r="V44" s="3">
        <f>U44*携带兵力!R46</f>
        <v>29551.155520660763</v>
      </c>
      <c r="W44" s="3" t="e">
        <f>#REF!</f>
        <v>#REF!</v>
      </c>
      <c r="X44" s="10" t="e">
        <f t="shared" si="4"/>
        <v>#REF!</v>
      </c>
      <c r="Z44" s="3">
        <f>携带兵力!R46</f>
        <v>2822.2222222222222</v>
      </c>
      <c r="AA44" s="3">
        <v>40</v>
      </c>
      <c r="AB44" s="3">
        <f t="shared" si="5"/>
        <v>1.0294094795586122</v>
      </c>
      <c r="AC44" s="3">
        <f t="shared" si="6"/>
        <v>1.2267597081618538</v>
      </c>
    </row>
    <row r="45" spans="5:29" x14ac:dyDescent="0.15">
      <c r="E45" s="3">
        <v>41</v>
      </c>
      <c r="F45" s="15">
        <v>0.41</v>
      </c>
      <c r="G45" s="15">
        <v>0.999999999999999</v>
      </c>
      <c r="H45" s="16">
        <f t="shared" si="0"/>
        <v>0.40999999999999959</v>
      </c>
      <c r="J45" s="3">
        <v>41</v>
      </c>
      <c r="K45" s="17">
        <f>求节点(节奏总纲!AM$4:AM$53,H$5:H$54,节奏总纲!P44)</f>
        <v>0.2420728203965816</v>
      </c>
      <c r="M45" s="3">
        <v>41</v>
      </c>
      <c r="N45" s="15">
        <v>0.2666</v>
      </c>
      <c r="Q45" s="3">
        <v>41</v>
      </c>
      <c r="R45" s="3">
        <v>8</v>
      </c>
      <c r="S45" s="17">
        <f t="shared" si="1"/>
        <v>0.2420728203965816</v>
      </c>
      <c r="T45" s="15">
        <f t="shared" si="2"/>
        <v>0.2666</v>
      </c>
      <c r="U45" s="3">
        <f t="shared" si="3"/>
        <v>12.069382563172653</v>
      </c>
      <c r="V45" s="3">
        <f>U45*携带兵力!R47</f>
        <v>34561.691213620179</v>
      </c>
      <c r="W45" s="3" t="e">
        <f>#REF!</f>
        <v>#REF!</v>
      </c>
      <c r="X45" s="10" t="e">
        <f t="shared" si="4"/>
        <v>#REF!</v>
      </c>
      <c r="Z45" s="3">
        <f>携带兵力!R47</f>
        <v>2863.5840344541225</v>
      </c>
      <c r="AA45" s="3">
        <v>41</v>
      </c>
      <c r="AB45" s="3">
        <f t="shared" si="5"/>
        <v>1.1865606897701935</v>
      </c>
      <c r="AC45" s="3">
        <f t="shared" si="6"/>
        <v>1.2447388043163365</v>
      </c>
    </row>
    <row r="46" spans="5:29" x14ac:dyDescent="0.15">
      <c r="E46" s="3">
        <v>42</v>
      </c>
      <c r="F46" s="15">
        <v>0.42</v>
      </c>
      <c r="G46" s="15">
        <v>0.999999999999999</v>
      </c>
      <c r="H46" s="16">
        <f t="shared" si="0"/>
        <v>0.41999999999999954</v>
      </c>
      <c r="J46" s="3">
        <v>42</v>
      </c>
      <c r="K46" s="17">
        <f>求节点(节奏总纲!AM$4:AM$53,H$5:H$54,节奏总纲!P45)</f>
        <v>0.24870905853415837</v>
      </c>
      <c r="M46" s="3">
        <v>42</v>
      </c>
      <c r="N46" s="15">
        <v>0.2732</v>
      </c>
      <c r="Q46" s="3">
        <v>42</v>
      </c>
      <c r="R46" s="3">
        <v>8</v>
      </c>
      <c r="S46" s="17">
        <f t="shared" si="1"/>
        <v>0.24870905853415837</v>
      </c>
      <c r="T46" s="15">
        <f t="shared" si="2"/>
        <v>0.2732</v>
      </c>
      <c r="U46" s="3">
        <f t="shared" si="3"/>
        <v>12.175272468273267</v>
      </c>
      <c r="V46" s="3">
        <f>U46*携带兵力!R48</f>
        <v>35385.232539096141</v>
      </c>
      <c r="W46" s="3" t="e">
        <f>#REF!</f>
        <v>#REF!</v>
      </c>
      <c r="X46" s="10" t="e">
        <f t="shared" si="4"/>
        <v>#REF!</v>
      </c>
      <c r="Z46" s="3">
        <f>携带兵力!R48</f>
        <v>2906.3195613325424</v>
      </c>
      <c r="AA46" s="3">
        <v>42</v>
      </c>
      <c r="AB46" s="3">
        <f t="shared" si="5"/>
        <v>1.196970899089373</v>
      </c>
      <c r="AC46" s="3">
        <f t="shared" si="6"/>
        <v>1.2633150248806524</v>
      </c>
    </row>
    <row r="47" spans="5:29" x14ac:dyDescent="0.15">
      <c r="E47" s="3">
        <v>43</v>
      </c>
      <c r="F47" s="15">
        <v>0.43</v>
      </c>
      <c r="G47" s="15">
        <v>0.999999999999999</v>
      </c>
      <c r="H47" s="16">
        <f t="shared" si="0"/>
        <v>0.42999999999999955</v>
      </c>
      <c r="J47" s="3">
        <v>43</v>
      </c>
      <c r="K47" s="17">
        <f>求节点(节奏总纲!AM$4:AM$53,H$5:H$54,节奏总纲!P46)</f>
        <v>0.25498244050076835</v>
      </c>
      <c r="M47" s="3">
        <v>43</v>
      </c>
      <c r="N47" s="15">
        <v>0.27979999999999999</v>
      </c>
      <c r="Q47" s="3">
        <v>43</v>
      </c>
      <c r="R47" s="3">
        <v>8</v>
      </c>
      <c r="S47" s="17">
        <f t="shared" si="1"/>
        <v>0.25498244050076835</v>
      </c>
      <c r="T47" s="15">
        <f t="shared" si="2"/>
        <v>0.27979999999999999</v>
      </c>
      <c r="U47" s="3">
        <f t="shared" si="3"/>
        <v>12.278259524006147</v>
      </c>
      <c r="V47" s="3">
        <f>U47*携带兵力!R49</f>
        <v>36227.341139015014</v>
      </c>
      <c r="W47" s="3" t="e">
        <f>#REF!</f>
        <v>#REF!</v>
      </c>
      <c r="X47" s="10" t="e">
        <f t="shared" si="4"/>
        <v>#REF!</v>
      </c>
      <c r="Z47" s="3">
        <f>携带兵力!R49</f>
        <v>2950.5273991142003</v>
      </c>
      <c r="AA47" s="3">
        <v>43</v>
      </c>
      <c r="AB47" s="3">
        <f t="shared" si="5"/>
        <v>1.2070957245515039</v>
      </c>
      <c r="AC47" s="3">
        <f t="shared" si="6"/>
        <v>1.2825312275412601</v>
      </c>
    </row>
    <row r="48" spans="5:29" x14ac:dyDescent="0.15">
      <c r="E48" s="3">
        <v>44</v>
      </c>
      <c r="F48" s="15">
        <v>0.439999999999999</v>
      </c>
      <c r="G48" s="15">
        <v>0.999999999999999</v>
      </c>
      <c r="H48" s="16">
        <f t="shared" si="0"/>
        <v>0.43999999999999856</v>
      </c>
      <c r="J48" s="3">
        <v>44</v>
      </c>
      <c r="K48" s="17">
        <f>求节点(节奏总纲!AM$4:AM$53,H$5:H$54,节奏总纲!P47)</f>
        <v>0.26170608481293461</v>
      </c>
      <c r="M48" s="3">
        <v>44</v>
      </c>
      <c r="N48" s="15">
        <v>0.28639999999999999</v>
      </c>
      <c r="Q48" s="3">
        <v>44</v>
      </c>
      <c r="R48" s="3">
        <v>8</v>
      </c>
      <c r="S48" s="17">
        <f t="shared" si="1"/>
        <v>0.26170608481293461</v>
      </c>
      <c r="T48" s="15">
        <f t="shared" si="2"/>
        <v>0.28639999999999999</v>
      </c>
      <c r="U48" s="3">
        <f t="shared" si="3"/>
        <v>12.384848678503477</v>
      </c>
      <c r="V48" s="3">
        <f>U48*携带兵力!R50</f>
        <v>37108.885831156462</v>
      </c>
      <c r="W48" s="3" t="e">
        <f>#REF!</f>
        <v>#REF!</v>
      </c>
      <c r="X48" s="10" t="e">
        <f t="shared" si="4"/>
        <v>#REF!</v>
      </c>
      <c r="Z48" s="3">
        <f>携带兵力!R50</f>
        <v>2996.3132206505497</v>
      </c>
      <c r="AA48" s="3">
        <v>44</v>
      </c>
      <c r="AB48" s="3">
        <f t="shared" si="5"/>
        <v>1.2175746782196299</v>
      </c>
      <c r="AC48" s="3">
        <f t="shared" si="6"/>
        <v>1.3024333460291715</v>
      </c>
    </row>
    <row r="49" spans="5:29" x14ac:dyDescent="0.15">
      <c r="E49" s="3">
        <v>45</v>
      </c>
      <c r="F49" s="15">
        <v>0.44999999999999901</v>
      </c>
      <c r="G49" s="15">
        <v>0.999999999999999</v>
      </c>
      <c r="H49" s="16">
        <f t="shared" si="0"/>
        <v>0.44999999999999857</v>
      </c>
      <c r="J49" s="3">
        <v>45</v>
      </c>
      <c r="K49" s="17">
        <f>求节点(节奏总纲!AM$4:AM$53,H$5:H$54,节奏总纲!P48)</f>
        <v>0.2682042120735757</v>
      </c>
      <c r="M49" s="3">
        <v>45</v>
      </c>
      <c r="N49" s="15">
        <v>0.29299999999999998</v>
      </c>
      <c r="Q49" s="3">
        <v>45</v>
      </c>
      <c r="R49" s="3">
        <v>8</v>
      </c>
      <c r="S49" s="17">
        <f t="shared" si="1"/>
        <v>0.2682042120735757</v>
      </c>
      <c r="T49" s="15">
        <f t="shared" si="2"/>
        <v>0.29299999999999998</v>
      </c>
      <c r="U49" s="3">
        <f t="shared" si="3"/>
        <v>12.489633696588605</v>
      </c>
      <c r="V49" s="3">
        <f>U49*携带兵力!R51</f>
        <v>38015.825687646313</v>
      </c>
      <c r="W49" s="3" t="e">
        <f>#REF!</f>
        <v>#REF!</v>
      </c>
      <c r="X49" s="10" t="e">
        <f t="shared" si="4"/>
        <v>#REF!</v>
      </c>
      <c r="Z49" s="3">
        <f>携带兵力!R51</f>
        <v>3043.7902832994923</v>
      </c>
      <c r="AA49" s="3">
        <v>45</v>
      </c>
      <c r="AB49" s="3">
        <f t="shared" si="5"/>
        <v>1.227876264293805</v>
      </c>
      <c r="AC49" s="3">
        <f t="shared" si="6"/>
        <v>1.3230706108983206</v>
      </c>
    </row>
    <row r="50" spans="5:29" x14ac:dyDescent="0.15">
      <c r="E50" s="3">
        <v>46</v>
      </c>
      <c r="F50" s="15">
        <v>0.45999999999999902</v>
      </c>
      <c r="G50" s="15">
        <v>0.999999999999999</v>
      </c>
      <c r="H50" s="16">
        <f t="shared" si="0"/>
        <v>0.45999999999999858</v>
      </c>
      <c r="J50" s="3">
        <v>46</v>
      </c>
      <c r="K50" s="17">
        <f>求节点(节奏总纲!AM$4:AM$53,H$5:H$54,节奏总纲!P49)</f>
        <v>0.27497025568938527</v>
      </c>
      <c r="M50" s="3">
        <v>46</v>
      </c>
      <c r="N50" s="15">
        <v>0.29959999999999998</v>
      </c>
      <c r="Q50" s="3">
        <v>46</v>
      </c>
      <c r="R50" s="3">
        <v>8</v>
      </c>
      <c r="S50" s="17">
        <f t="shared" si="1"/>
        <v>0.27497025568938527</v>
      </c>
      <c r="T50" s="15">
        <f t="shared" si="2"/>
        <v>0.29959999999999998</v>
      </c>
      <c r="U50" s="3">
        <f t="shared" si="3"/>
        <v>12.596562045515082</v>
      </c>
      <c r="V50" s="3">
        <f>U50*携带兵力!R52</f>
        <v>38962.173795308547</v>
      </c>
      <c r="W50" s="3" t="e">
        <f>#REF!</f>
        <v>#REF!</v>
      </c>
      <c r="X50" s="10" t="e">
        <f t="shared" si="4"/>
        <v>#REF!</v>
      </c>
      <c r="Z50" s="3">
        <f>携带兵力!R52</f>
        <v>3093.0799732916616</v>
      </c>
      <c r="AA50" s="3">
        <v>46</v>
      </c>
      <c r="AB50" s="3">
        <f t="shared" si="5"/>
        <v>1.238388564719622</v>
      </c>
      <c r="AC50" s="3">
        <f t="shared" si="6"/>
        <v>1.3444957861499598</v>
      </c>
    </row>
    <row r="51" spans="5:29" x14ac:dyDescent="0.15">
      <c r="E51" s="3">
        <v>47</v>
      </c>
      <c r="F51" s="15">
        <v>0.46999999999999897</v>
      </c>
      <c r="G51" s="15">
        <v>0.999999999999999</v>
      </c>
      <c r="H51" s="16">
        <f t="shared" si="0"/>
        <v>0.46999999999999853</v>
      </c>
      <c r="J51" s="3">
        <v>47</v>
      </c>
      <c r="K51" s="17">
        <f>求节点(节奏总纲!AM$4:AM$53,H$5:H$54,节奏总纲!P50)</f>
        <v>0.28174737420444385</v>
      </c>
      <c r="M51" s="3">
        <v>47</v>
      </c>
      <c r="N51" s="15">
        <v>0.30620000000000003</v>
      </c>
      <c r="Q51" s="3">
        <v>47</v>
      </c>
      <c r="R51" s="3">
        <v>8</v>
      </c>
      <c r="S51" s="17">
        <f t="shared" si="1"/>
        <v>0.28174737420444385</v>
      </c>
      <c r="T51" s="15">
        <f t="shared" si="2"/>
        <v>0.30620000000000003</v>
      </c>
      <c r="U51" s="3">
        <f t="shared" si="3"/>
        <v>12.703578993635551</v>
      </c>
      <c r="V51" s="3">
        <f>U51*携带兵力!R53</f>
        <v>39944.020816459699</v>
      </c>
      <c r="W51" s="3" t="e">
        <f>#REF!</f>
        <v>#REF!</v>
      </c>
      <c r="X51" s="10" t="e">
        <f t="shared" si="4"/>
        <v>#REF!</v>
      </c>
      <c r="Z51" s="3">
        <f>携带兵力!R53</f>
        <v>3144.3123891677701</v>
      </c>
      <c r="AA51" s="3">
        <v>47</v>
      </c>
      <c r="AB51" s="3">
        <f t="shared" si="5"/>
        <v>1.248909575476741</v>
      </c>
      <c r="AC51" s="3">
        <f t="shared" si="6"/>
        <v>1.3667654228404091</v>
      </c>
    </row>
    <row r="52" spans="5:29" x14ac:dyDescent="0.15">
      <c r="E52" s="3">
        <v>48</v>
      </c>
      <c r="F52" s="15">
        <v>0.47999999999999898</v>
      </c>
      <c r="G52" s="15">
        <v>0.999999999999999</v>
      </c>
      <c r="H52" s="16">
        <f t="shared" si="0"/>
        <v>0.47999999999999848</v>
      </c>
      <c r="J52" s="3">
        <v>48</v>
      </c>
      <c r="K52" s="17">
        <f>求节点(节奏总纲!AM$4:AM$53,H$5:H$54,节奏总纲!P51)</f>
        <v>0.28855449212092521</v>
      </c>
      <c r="M52" s="3">
        <v>48</v>
      </c>
      <c r="N52" s="15">
        <v>0.31280000000000002</v>
      </c>
      <c r="Q52" s="3">
        <v>48</v>
      </c>
      <c r="R52" s="3">
        <v>8</v>
      </c>
      <c r="S52" s="17">
        <f t="shared" si="1"/>
        <v>0.28855449212092521</v>
      </c>
      <c r="T52" s="15">
        <f t="shared" si="2"/>
        <v>0.31280000000000002</v>
      </c>
      <c r="U52" s="3">
        <f t="shared" si="3"/>
        <v>12.810835936967402</v>
      </c>
      <c r="V52" s="3">
        <f>U52*携带兵力!R54</f>
        <v>40964.274463028873</v>
      </c>
      <c r="W52" s="3" t="e">
        <f>#REF!</f>
        <v>#REF!</v>
      </c>
      <c r="X52" s="10" t="e">
        <f t="shared" si="4"/>
        <v>#REF!</v>
      </c>
      <c r="Z52" s="3">
        <f>携带兵力!R54</f>
        <v>3197.6269670912661</v>
      </c>
      <c r="AA52" s="3">
        <v>48</v>
      </c>
      <c r="AB52" s="3">
        <f t="shared" si="5"/>
        <v>1.2594541805546191</v>
      </c>
      <c r="AC52" s="3">
        <f t="shared" si="6"/>
        <v>1.3899401308911101</v>
      </c>
    </row>
    <row r="53" spans="5:29" x14ac:dyDescent="0.15">
      <c r="E53" s="3">
        <v>49</v>
      </c>
      <c r="F53" s="15">
        <v>0.48999999999999899</v>
      </c>
      <c r="G53" s="15">
        <v>0.999999999999999</v>
      </c>
      <c r="H53" s="16">
        <f t="shared" si="0"/>
        <v>0.48999999999999849</v>
      </c>
      <c r="J53" s="3">
        <v>49</v>
      </c>
      <c r="K53" s="17">
        <f>求节点(节奏总纲!AM$4:AM$53,H$5:H$54,节奏总纲!P52)</f>
        <v>0.29562009001407435</v>
      </c>
      <c r="M53" s="3">
        <v>49</v>
      </c>
      <c r="N53" s="15">
        <v>0.31940000000000002</v>
      </c>
      <c r="Q53" s="3">
        <v>49</v>
      </c>
      <c r="R53" s="3">
        <v>8</v>
      </c>
      <c r="S53" s="17">
        <f t="shared" si="1"/>
        <v>0.29562009001407435</v>
      </c>
      <c r="T53" s="15">
        <f t="shared" si="2"/>
        <v>0.31940000000000002</v>
      </c>
      <c r="U53" s="3">
        <f t="shared" si="3"/>
        <v>12.920160720112595</v>
      </c>
      <c r="V53" s="3">
        <f>U53*携带兵力!R55</f>
        <v>42390.41331515232</v>
      </c>
      <c r="W53" s="3" t="e">
        <f>#REF!</f>
        <v>#REF!</v>
      </c>
      <c r="X53" s="10" t="e">
        <f t="shared" si="4"/>
        <v>#REF!</v>
      </c>
      <c r="Z53" s="3">
        <f>携带兵力!R55</f>
        <v>3280.9509288196305</v>
      </c>
      <c r="AA53" s="3">
        <v>49</v>
      </c>
      <c r="AB53" s="3">
        <f t="shared" si="5"/>
        <v>1.2702020783380197</v>
      </c>
      <c r="AC53" s="3">
        <f t="shared" si="6"/>
        <v>1.4261592769838267</v>
      </c>
    </row>
    <row r="54" spans="5:29" x14ac:dyDescent="0.15">
      <c r="E54" s="3">
        <v>50</v>
      </c>
      <c r="F54" s="15">
        <v>0.499999999999999</v>
      </c>
      <c r="G54" s="15">
        <v>0.999999999999999</v>
      </c>
      <c r="H54" s="16">
        <f t="shared" si="0"/>
        <v>0.4999999999999985</v>
      </c>
      <c r="J54" s="3">
        <v>50</v>
      </c>
      <c r="K54" s="17">
        <f>求节点(节奏总纲!AM$4:AM$53,H$5:H$54,节奏总纲!P53)</f>
        <v>0.30246699542130989</v>
      </c>
      <c r="M54" s="3">
        <v>50</v>
      </c>
      <c r="N54" s="15">
        <v>0.32600000000000001</v>
      </c>
      <c r="Q54" s="3">
        <v>50</v>
      </c>
      <c r="R54" s="3">
        <v>8</v>
      </c>
      <c r="S54" s="17">
        <f t="shared" si="1"/>
        <v>0.30246699542130989</v>
      </c>
      <c r="T54" s="15">
        <f t="shared" si="2"/>
        <v>0.32600000000000001</v>
      </c>
      <c r="U54" s="3">
        <f t="shared" si="3"/>
        <v>13.027735963370478</v>
      </c>
      <c r="V54" s="3">
        <f>U54*携带兵力!R56</f>
        <v>44077.173342736787</v>
      </c>
      <c r="W54" s="3" t="e">
        <f>#REF!</f>
        <v>#REF!</v>
      </c>
      <c r="X54" s="10" t="e">
        <f t="shared" si="4"/>
        <v>#REF!</v>
      </c>
      <c r="Z54" s="3">
        <f>携带兵力!R56</f>
        <v>3383.3333333333335</v>
      </c>
      <c r="AA54" s="3">
        <v>50</v>
      </c>
      <c r="AB54" s="3">
        <f t="shared" si="5"/>
        <v>1.2807779760009004</v>
      </c>
      <c r="AC54" s="3">
        <f t="shared" si="6"/>
        <v>1.4706627210050571</v>
      </c>
    </row>
    <row r="55" spans="5:29" x14ac:dyDescent="0.15">
      <c r="J55" s="3">
        <v>51</v>
      </c>
      <c r="K55" s="17">
        <f>求节点(节奏总纲!AM$4:AM$53,H$5:H$54,节奏总纲!P54)</f>
        <v>0.30980532693728113</v>
      </c>
      <c r="M55" s="3">
        <v>51</v>
      </c>
      <c r="N55" s="15">
        <v>0.33260000000000001</v>
      </c>
      <c r="Q55" s="3">
        <v>51</v>
      </c>
      <c r="R55" s="3">
        <v>8</v>
      </c>
      <c r="S55" s="17">
        <f t="shared" si="1"/>
        <v>0.30980532693728113</v>
      </c>
      <c r="T55" s="15">
        <f t="shared" si="2"/>
        <v>0.33260000000000001</v>
      </c>
      <c r="U55" s="3">
        <f t="shared" si="3"/>
        <v>13.139242615498249</v>
      </c>
      <c r="V55" s="3">
        <f>U55*携带兵力!R57</f>
        <v>46117.318513337297</v>
      </c>
      <c r="W55" s="3" t="e">
        <f>#REF!</f>
        <v>#REF!</v>
      </c>
      <c r="X55" s="10" t="e">
        <f t="shared" si="4"/>
        <v>#REF!</v>
      </c>
      <c r="Z55" s="3">
        <f>携带兵力!R57</f>
        <v>3509.8916933720457</v>
      </c>
      <c r="AA55" s="3">
        <v>51</v>
      </c>
      <c r="AB55" s="3">
        <f t="shared" si="5"/>
        <v>1.2917403768834781</v>
      </c>
      <c r="AC55" s="3">
        <f t="shared" si="6"/>
        <v>1.5256749364160336</v>
      </c>
    </row>
    <row r="56" spans="5:29" x14ac:dyDescent="0.15">
      <c r="J56" s="3">
        <v>52</v>
      </c>
      <c r="K56" s="17">
        <f>求节点(节奏总纲!AM$4:AM$53,H$5:H$54,节奏总纲!P55)</f>
        <v>0.31409452382022551</v>
      </c>
      <c r="M56" s="3">
        <v>52</v>
      </c>
      <c r="N56" s="15">
        <v>0.3392</v>
      </c>
      <c r="Q56" s="3">
        <v>52</v>
      </c>
      <c r="R56" s="3">
        <v>8</v>
      </c>
      <c r="S56" s="17">
        <f t="shared" si="1"/>
        <v>0.31409452382022551</v>
      </c>
      <c r="T56" s="15">
        <f t="shared" si="2"/>
        <v>0.3392</v>
      </c>
      <c r="U56" s="3">
        <f t="shared" si="3"/>
        <v>13.226356190561804</v>
      </c>
      <c r="V56" s="3">
        <f>U56*携带兵力!R58</f>
        <v>48169.660632474435</v>
      </c>
      <c r="W56" s="3" t="e">
        <f>#REF!</f>
        <v>#REF!</v>
      </c>
      <c r="X56" s="10" t="e">
        <f t="shared" si="4"/>
        <v>#REF!</v>
      </c>
      <c r="Z56" s="3">
        <f>携带兵力!R58</f>
        <v>3641.9449119968376</v>
      </c>
      <c r="AA56" s="3">
        <v>52</v>
      </c>
      <c r="AB56" s="3">
        <f t="shared" si="5"/>
        <v>1.3003046545650192</v>
      </c>
      <c r="AC56" s="3">
        <f t="shared" si="6"/>
        <v>1.5830756494663425</v>
      </c>
    </row>
    <row r="57" spans="5:29" x14ac:dyDescent="0.15">
      <c r="J57" s="3">
        <v>53</v>
      </c>
      <c r="K57" s="17">
        <f>求节点(节奏总纲!AM$4:AM$53,H$5:H$54,节奏总纲!P56)</f>
        <v>0.31859430310817349</v>
      </c>
      <c r="M57" s="3">
        <v>53</v>
      </c>
      <c r="N57" s="15">
        <v>0.3458</v>
      </c>
      <c r="Q57" s="3">
        <v>53</v>
      </c>
      <c r="R57" s="3">
        <v>8</v>
      </c>
      <c r="S57" s="17">
        <f t="shared" si="1"/>
        <v>0.31859430310817349</v>
      </c>
      <c r="T57" s="15">
        <f t="shared" si="2"/>
        <v>0.3458</v>
      </c>
      <c r="U57" s="3">
        <f t="shared" si="3"/>
        <v>13.315154424865387</v>
      </c>
      <c r="V57" s="3">
        <f>U57*携带兵力!R59</f>
        <v>50329.784096532334</v>
      </c>
      <c r="W57" s="3" t="e">
        <f>#REF!</f>
        <v>#REF!</v>
      </c>
      <c r="X57" s="10" t="e">
        <f t="shared" si="4"/>
        <v>#REF!</v>
      </c>
      <c r="Z57" s="3">
        <f>携带兵力!R59</f>
        <v>3779.8873742345768</v>
      </c>
      <c r="AA57" s="3">
        <v>53</v>
      </c>
      <c r="AB57" s="3">
        <f t="shared" si="5"/>
        <v>1.3090345538447996</v>
      </c>
      <c r="AC57" s="3">
        <f t="shared" si="6"/>
        <v>1.6430362909018177</v>
      </c>
    </row>
    <row r="58" spans="5:29" x14ac:dyDescent="0.15">
      <c r="J58" s="3">
        <v>54</v>
      </c>
      <c r="K58" s="17">
        <f>求节点(节奏总纲!AM$4:AM$53,H$5:H$54,节奏总纲!P57)</f>
        <v>0.32291963103880494</v>
      </c>
      <c r="M58" s="3">
        <v>54</v>
      </c>
      <c r="N58" s="15">
        <v>0.35239999999999999</v>
      </c>
      <c r="Q58" s="3">
        <v>54</v>
      </c>
      <c r="R58" s="3">
        <v>8</v>
      </c>
      <c r="S58" s="17">
        <f t="shared" si="1"/>
        <v>0.32291963103880494</v>
      </c>
      <c r="T58" s="15">
        <f t="shared" si="2"/>
        <v>0.35239999999999999</v>
      </c>
      <c r="U58" s="3">
        <f t="shared" si="3"/>
        <v>13.40255704831044</v>
      </c>
      <c r="V58" s="3">
        <f>U58*携带兵力!R60</f>
        <v>52593.533958067288</v>
      </c>
      <c r="W58" s="3" t="e">
        <f>#REF!</f>
        <v>#REF!</v>
      </c>
      <c r="X58" s="10" t="e">
        <f t="shared" si="4"/>
        <v>#REF!</v>
      </c>
      <c r="Z58" s="3">
        <f>携带兵力!R60</f>
        <v>3924.1417714910872</v>
      </c>
      <c r="AA58" s="3">
        <v>54</v>
      </c>
      <c r="AB58" s="3">
        <f t="shared" si="5"/>
        <v>1.317627248344279</v>
      </c>
      <c r="AC58" s="3">
        <f t="shared" si="6"/>
        <v>1.7057405956465084</v>
      </c>
    </row>
    <row r="59" spans="5:29" x14ac:dyDescent="0.15">
      <c r="J59" s="3">
        <v>55</v>
      </c>
      <c r="K59" s="17">
        <f>求节点(节奏总纲!AM$4:AM$53,H$5:H$54,节奏总纲!P58)</f>
        <v>0.32733609014843112</v>
      </c>
      <c r="M59" s="3">
        <v>55</v>
      </c>
      <c r="N59" s="15">
        <v>0.35899999999999999</v>
      </c>
      <c r="Q59" s="3">
        <v>55</v>
      </c>
      <c r="R59" s="3">
        <v>8</v>
      </c>
      <c r="S59" s="17">
        <f t="shared" si="1"/>
        <v>0.32733609014843112</v>
      </c>
      <c r="T59" s="15">
        <f t="shared" si="2"/>
        <v>0.35899999999999999</v>
      </c>
      <c r="U59" s="3">
        <f t="shared" si="3"/>
        <v>13.49068872118745</v>
      </c>
      <c r="V59" s="3">
        <f>U59*携带兵力!R61</f>
        <v>54976.730336655302</v>
      </c>
      <c r="W59" s="3" t="e">
        <f>#REF!</f>
        <v>#REF!</v>
      </c>
      <c r="X59" s="10" t="e">
        <f t="shared" si="4"/>
        <v>#REF!</v>
      </c>
      <c r="Z59" s="3">
        <f>携带兵力!R61</f>
        <v>4075.1611331979684</v>
      </c>
      <c r="AA59" s="3">
        <v>55</v>
      </c>
      <c r="AB59" s="3">
        <f t="shared" si="5"/>
        <v>1.326291616882785</v>
      </c>
      <c r="AC59" s="3">
        <f t="shared" si="6"/>
        <v>1.7713854859161504</v>
      </c>
    </row>
    <row r="60" spans="5:29" x14ac:dyDescent="0.15">
      <c r="J60" s="3">
        <v>56</v>
      </c>
      <c r="K60" s="17">
        <f>求节点(节奏总纲!AM$4:AM$53,H$5:H$54,节奏总纲!P59)</f>
        <v>0.33176892907302158</v>
      </c>
      <c r="M60" s="3">
        <v>56</v>
      </c>
      <c r="N60" s="15">
        <v>0.36559999999999998</v>
      </c>
      <c r="Q60" s="3">
        <v>56</v>
      </c>
      <c r="R60" s="3">
        <v>8</v>
      </c>
      <c r="S60" s="17">
        <f t="shared" si="1"/>
        <v>0.33176892907302158</v>
      </c>
      <c r="T60" s="15">
        <f t="shared" si="2"/>
        <v>0.36559999999999998</v>
      </c>
      <c r="U60" s="3">
        <f t="shared" si="3"/>
        <v>13.578951432584173</v>
      </c>
      <c r="V60" s="3">
        <f>U60*携带兵力!R62</f>
        <v>57485.554000283715</v>
      </c>
      <c r="W60" s="3" t="e">
        <f>#REF!</f>
        <v>#REF!</v>
      </c>
      <c r="X60" s="10" t="e">
        <f t="shared" si="4"/>
        <v>#REF!</v>
      </c>
      <c r="Z60" s="3">
        <f>携带兵力!R62</f>
        <v>4233.4310042777579</v>
      </c>
      <c r="AA60" s="3">
        <v>56</v>
      </c>
      <c r="AB60" s="3">
        <f t="shared" si="5"/>
        <v>1.33496886803194</v>
      </c>
      <c r="AC60" s="3">
        <f t="shared" si="6"/>
        <v>1.8401820177157533</v>
      </c>
    </row>
    <row r="61" spans="5:29" x14ac:dyDescent="0.15">
      <c r="J61" s="3">
        <v>57</v>
      </c>
      <c r="K61" s="17">
        <f>求节点(节奏总纲!AM$4:AM$53,H$5:H$54,节奏总纲!P60)</f>
        <v>0.33610521693288492</v>
      </c>
      <c r="M61" s="3">
        <v>57</v>
      </c>
      <c r="N61" s="15">
        <v>0.37219999999999998</v>
      </c>
      <c r="Q61" s="3">
        <v>57</v>
      </c>
      <c r="R61" s="3">
        <v>8</v>
      </c>
      <c r="S61" s="17">
        <f t="shared" si="1"/>
        <v>0.33610521693288492</v>
      </c>
      <c r="T61" s="15">
        <f t="shared" si="2"/>
        <v>0.37219999999999998</v>
      </c>
      <c r="U61" s="3">
        <f t="shared" si="3"/>
        <v>13.66644173546308</v>
      </c>
      <c r="V61" s="3">
        <f>U61*携带兵力!R63</f>
        <v>59897.350704135046</v>
      </c>
      <c r="W61" s="3" t="e">
        <f>#REF!</f>
        <v>#REF!</v>
      </c>
      <c r="X61" s="10" t="e">
        <f t="shared" si="4"/>
        <v>#REF!</v>
      </c>
      <c r="Z61" s="3">
        <f>携带兵力!R63</f>
        <v>4382.8051122266361</v>
      </c>
      <c r="AA61" s="3">
        <v>57</v>
      </c>
      <c r="AB61" s="3">
        <f t="shared" si="5"/>
        <v>1.3435701824396018</v>
      </c>
      <c r="AC61" s="3">
        <f t="shared" si="6"/>
        <v>1.9051117513247584</v>
      </c>
    </row>
    <row r="62" spans="5:29" x14ac:dyDescent="0.15">
      <c r="J62" s="3">
        <v>58</v>
      </c>
      <c r="K62" s="17">
        <f>求节点(节奏总纲!AM$4:AM$53,H$5:H$54,节奏总纲!P61)</f>
        <v>0.34064362584006369</v>
      </c>
      <c r="M62" s="3">
        <v>58</v>
      </c>
      <c r="N62" s="15">
        <v>0.37880000000000003</v>
      </c>
      <c r="Q62" s="3">
        <v>58</v>
      </c>
      <c r="R62" s="3">
        <v>8</v>
      </c>
      <c r="S62" s="17">
        <f t="shared" si="1"/>
        <v>0.34064362584006369</v>
      </c>
      <c r="T62" s="15">
        <f t="shared" si="2"/>
        <v>0.37880000000000003</v>
      </c>
      <c r="U62" s="3">
        <f t="shared" si="3"/>
        <v>13.755549006720511</v>
      </c>
      <c r="V62" s="3">
        <f>U62*携带兵力!R64</f>
        <v>62457.178498695728</v>
      </c>
      <c r="W62" s="3" t="e">
        <f>#REF!</f>
        <v>#REF!</v>
      </c>
      <c r="X62" s="10" t="e">
        <f t="shared" si="4"/>
        <v>#REF!</v>
      </c>
      <c r="Z62" s="3">
        <f>携带兵力!R64</f>
        <v>4540.5078683650645</v>
      </c>
      <c r="AA62" s="3">
        <v>58</v>
      </c>
      <c r="AB62" s="3">
        <f t="shared" si="5"/>
        <v>1.3523304636464777</v>
      </c>
      <c r="AC62" s="3">
        <f t="shared" si="6"/>
        <v>1.9736617703747696</v>
      </c>
    </row>
    <row r="63" spans="5:29" x14ac:dyDescent="0.15">
      <c r="J63" s="3">
        <v>59</v>
      </c>
      <c r="K63" s="17">
        <f>求节点(节奏总纲!AM$4:AM$53,H$5:H$54,节奏总纲!P62)</f>
        <v>0.34490270152469721</v>
      </c>
      <c r="M63" s="3">
        <v>59</v>
      </c>
      <c r="N63" s="15">
        <v>0.38540000000000002</v>
      </c>
      <c r="Q63" s="3">
        <v>59</v>
      </c>
      <c r="R63" s="3">
        <v>8</v>
      </c>
      <c r="S63" s="17">
        <f t="shared" si="1"/>
        <v>0.34490270152469721</v>
      </c>
      <c r="T63" s="15">
        <f t="shared" si="2"/>
        <v>0.38540000000000002</v>
      </c>
      <c r="U63" s="3">
        <f t="shared" si="3"/>
        <v>13.842421612197578</v>
      </c>
      <c r="V63" s="3">
        <f>U63*携带兵力!R65</f>
        <v>65158.175613280684</v>
      </c>
      <c r="W63" s="3" t="e">
        <f>#REF!</f>
        <v>#REF!</v>
      </c>
      <c r="X63" s="10" t="e">
        <f t="shared" si="4"/>
        <v>#REF!</v>
      </c>
      <c r="Z63" s="3">
        <f>携带兵力!R65</f>
        <v>4707.1370486118567</v>
      </c>
      <c r="AA63" s="3">
        <v>59</v>
      </c>
      <c r="AB63" s="3">
        <f t="shared" si="5"/>
        <v>1.3608710512148534</v>
      </c>
      <c r="AC63" s="3">
        <f t="shared" si="6"/>
        <v>2.046091915287259</v>
      </c>
    </row>
    <row r="64" spans="5:29" x14ac:dyDescent="0.15">
      <c r="J64" s="3">
        <v>60</v>
      </c>
      <c r="K64" s="17">
        <f>求节点(节奏总纲!AM$4:AM$53,H$5:H$54,节奏总纲!P63)</f>
        <v>0.34946746581842097</v>
      </c>
      <c r="M64" s="3">
        <v>60</v>
      </c>
      <c r="N64" s="15">
        <v>0.39200000000000002</v>
      </c>
      <c r="Q64" s="3">
        <v>60</v>
      </c>
      <c r="R64" s="3">
        <v>8</v>
      </c>
      <c r="S64" s="17">
        <f t="shared" si="1"/>
        <v>0.34946746581842097</v>
      </c>
      <c r="T64" s="15">
        <f t="shared" si="2"/>
        <v>0.39200000000000002</v>
      </c>
      <c r="U64" s="3">
        <f t="shared" si="3"/>
        <v>13.931739726547368</v>
      </c>
      <c r="V64" s="3">
        <f>U64*携带兵力!R66</f>
        <v>67336.742011645605</v>
      </c>
      <c r="W64" s="3" t="e">
        <f>#REF!</f>
        <v>#REF!</v>
      </c>
      <c r="X64" s="10" t="e">
        <f t="shared" si="4"/>
        <v>#REF!</v>
      </c>
      <c r="Z64" s="3">
        <f>携带兵力!R66</f>
        <v>4833.333333333333</v>
      </c>
      <c r="AA64" s="3">
        <v>60</v>
      </c>
      <c r="AB64" s="3">
        <f t="shared" si="5"/>
        <v>1.3696520607501086</v>
      </c>
      <c r="AC64" s="3">
        <f t="shared" si="6"/>
        <v>2.1009467442929384</v>
      </c>
    </row>
    <row r="65" spans="10:29" x14ac:dyDescent="0.15">
      <c r="J65" s="3">
        <v>61</v>
      </c>
      <c r="K65" s="17">
        <f>求节点(节奏总纲!AM$4:AM$53,H$5:H$54,节奏总纲!P64)</f>
        <v>0.35399488324849954</v>
      </c>
      <c r="M65" s="3">
        <v>61</v>
      </c>
      <c r="N65" s="15">
        <v>0.39860000000000001</v>
      </c>
      <c r="Q65" s="3">
        <v>61</v>
      </c>
      <c r="R65" s="3">
        <v>8</v>
      </c>
      <c r="S65" s="17">
        <f t="shared" si="1"/>
        <v>0.35399488324849954</v>
      </c>
      <c r="T65" s="15">
        <f t="shared" si="2"/>
        <v>0.39860000000000001</v>
      </c>
      <c r="U65" s="3">
        <f t="shared" si="3"/>
        <v>14.020759065987995</v>
      </c>
      <c r="V65" s="3">
        <f>U65*携带兵力!R67</f>
        <v>69307.767108398184</v>
      </c>
      <c r="W65" s="3" t="e">
        <f>#REF!</f>
        <v>#REF!</v>
      </c>
      <c r="X65" s="10" t="e">
        <f t="shared" si="4"/>
        <v>#REF!</v>
      </c>
      <c r="Z65" s="3">
        <f>携带兵力!R67</f>
        <v>4943.2250267053787</v>
      </c>
      <c r="AA65" s="3">
        <v>61</v>
      </c>
      <c r="AB65" s="3">
        <f t="shared" si="5"/>
        <v>1.3784036972366225</v>
      </c>
      <c r="AC65" s="3">
        <f t="shared" si="6"/>
        <v>2.148714315758077</v>
      </c>
    </row>
    <row r="66" spans="10:29" x14ac:dyDescent="0.15">
      <c r="J66" s="3">
        <v>62</v>
      </c>
      <c r="K66" s="17">
        <f>求节点(节奏总纲!AM$4:AM$53,H$5:H$54,节奏总纲!P65)</f>
        <v>0.358799469547677</v>
      </c>
      <c r="M66" s="3">
        <v>62</v>
      </c>
      <c r="N66" s="15">
        <v>0.4052</v>
      </c>
      <c r="Q66" s="3">
        <v>62</v>
      </c>
      <c r="R66" s="3">
        <v>8</v>
      </c>
      <c r="S66" s="17">
        <f t="shared" si="1"/>
        <v>0.358799469547677</v>
      </c>
      <c r="T66" s="15">
        <f t="shared" si="2"/>
        <v>0.4052</v>
      </c>
      <c r="U66" s="3">
        <f t="shared" si="3"/>
        <v>14.111995756381416</v>
      </c>
      <c r="V66" s="3">
        <f>U66*携带兵力!R68</f>
        <v>71387.105131281263</v>
      </c>
      <c r="W66" s="3" t="e">
        <f>#REF!</f>
        <v>#REF!</v>
      </c>
      <c r="X66" s="10" t="e">
        <f t="shared" si="4"/>
        <v>#REF!</v>
      </c>
      <c r="Z66" s="3">
        <f>携带兵力!R68</f>
        <v>5058.6115786635037</v>
      </c>
      <c r="AA66" s="3">
        <v>62</v>
      </c>
      <c r="AB66" s="3">
        <f t="shared" si="5"/>
        <v>1.387373325112691</v>
      </c>
      <c r="AC66" s="3">
        <f t="shared" si="6"/>
        <v>2.1988703848625484</v>
      </c>
    </row>
    <row r="67" spans="10:29" x14ac:dyDescent="0.15">
      <c r="J67" s="3">
        <v>63</v>
      </c>
      <c r="K67" s="17">
        <f>求节点(节奏总纲!AM$4:AM$53,H$5:H$54,节奏总纲!P66)</f>
        <v>0.36340586819184856</v>
      </c>
      <c r="M67" s="3">
        <v>63</v>
      </c>
      <c r="N67" s="15">
        <v>0.4118</v>
      </c>
      <c r="Q67" s="3">
        <v>63</v>
      </c>
      <c r="R67" s="3">
        <v>8</v>
      </c>
      <c r="S67" s="17">
        <f t="shared" si="1"/>
        <v>0.36340586819184856</v>
      </c>
      <c r="T67" s="15">
        <f t="shared" si="2"/>
        <v>0.4118</v>
      </c>
      <c r="U67" s="3">
        <f t="shared" si="3"/>
        <v>14.201646945534788</v>
      </c>
      <c r="V67" s="3">
        <f>U67*携带兵力!R69</f>
        <v>74509.70816954835</v>
      </c>
      <c r="W67" s="3" t="e">
        <f>#REF!</f>
        <v>#REF!</v>
      </c>
      <c r="X67" s="10" t="e">
        <f t="shared" si="4"/>
        <v>#REF!</v>
      </c>
      <c r="Z67" s="3">
        <f>携带兵力!R69</f>
        <v>5246.5540409012438</v>
      </c>
      <c r="AA67" s="3">
        <v>63</v>
      </c>
      <c r="AB67" s="3">
        <f t="shared" si="5"/>
        <v>1.3961870797752642</v>
      </c>
      <c r="AC67" s="3">
        <f t="shared" si="6"/>
        <v>2.2805649581355372</v>
      </c>
    </row>
    <row r="68" spans="10:29" x14ac:dyDescent="0.15">
      <c r="J68" s="3">
        <v>64</v>
      </c>
      <c r="K68" s="17">
        <f>求节点(节奏总纲!AM$4:AM$53,H$5:H$54,节奏总纲!P67)</f>
        <v>0.36816594496836841</v>
      </c>
      <c r="M68" s="3">
        <v>64</v>
      </c>
      <c r="N68" s="15">
        <v>0.41839999999999999</v>
      </c>
      <c r="Q68" s="3">
        <v>64</v>
      </c>
      <c r="R68" s="3">
        <v>8</v>
      </c>
      <c r="S68" s="17">
        <f t="shared" si="1"/>
        <v>0.36816594496836841</v>
      </c>
      <c r="T68" s="15">
        <f t="shared" si="2"/>
        <v>0.41839999999999999</v>
      </c>
      <c r="U68" s="3">
        <f t="shared" si="3"/>
        <v>14.292527559746947</v>
      </c>
      <c r="V68" s="3">
        <f>U68*携带兵力!R70</f>
        <v>77762.904549673432</v>
      </c>
      <c r="W68" s="3" t="e">
        <f>#REF!</f>
        <v>#REF!</v>
      </c>
      <c r="X68" s="10" t="e">
        <f t="shared" si="4"/>
        <v>#REF!</v>
      </c>
      <c r="Z68" s="3">
        <f>携带兵力!R70</f>
        <v>5440.8084381577537</v>
      </c>
      <c r="AA68" s="3">
        <v>64</v>
      </c>
      <c r="AB68" s="3">
        <f t="shared" si="5"/>
        <v>1.4051217012210502</v>
      </c>
      <c r="AC68" s="3">
        <f t="shared" si="6"/>
        <v>2.3650031947177408</v>
      </c>
    </row>
    <row r="69" spans="10:29" x14ac:dyDescent="0.15">
      <c r="J69" s="3">
        <v>65</v>
      </c>
      <c r="K69" s="17">
        <f>求节点(节奏总纲!AM$4:AM$53,H$5:H$54,节奏总纲!P68)</f>
        <v>0.37281858261446132</v>
      </c>
      <c r="M69" s="3">
        <v>65</v>
      </c>
      <c r="N69" s="15">
        <v>0.42499999999999999</v>
      </c>
      <c r="Q69" s="3">
        <v>65</v>
      </c>
      <c r="R69" s="3">
        <v>8</v>
      </c>
      <c r="S69" s="17">
        <f t="shared" si="1"/>
        <v>0.37281858261446132</v>
      </c>
      <c r="T69" s="15">
        <f t="shared" si="2"/>
        <v>0.42499999999999999</v>
      </c>
      <c r="U69" s="3">
        <f t="shared" si="3"/>
        <v>14.38254866091569</v>
      </c>
      <c r="V69" s="3">
        <f>U69*携带兵力!R71</f>
        <v>80664.444579362826</v>
      </c>
      <c r="W69" s="3" t="e">
        <f>#REF!</f>
        <v>#REF!</v>
      </c>
      <c r="X69" s="10" t="e">
        <f t="shared" si="4"/>
        <v>#REF!</v>
      </c>
      <c r="Z69" s="3">
        <f>携带兵力!R71</f>
        <v>5608.4944665313014</v>
      </c>
      <c r="AA69" s="3">
        <v>65</v>
      </c>
      <c r="AB69" s="3">
        <f t="shared" si="5"/>
        <v>1.4139718225373288</v>
      </c>
      <c r="AC69" s="3">
        <f t="shared" si="6"/>
        <v>2.4378927289332206</v>
      </c>
    </row>
    <row r="70" spans="10:29" x14ac:dyDescent="0.15">
      <c r="J70" s="3">
        <v>66</v>
      </c>
      <c r="K70" s="17">
        <f>求节点(节奏总纲!AM$4:AM$53,H$5:H$54,节奏总纲!P69)</f>
        <v>0.37753500482504559</v>
      </c>
      <c r="M70" s="3">
        <v>66</v>
      </c>
      <c r="N70" s="15">
        <v>0.43159999999999998</v>
      </c>
      <c r="Q70" s="3">
        <v>66</v>
      </c>
      <c r="R70" s="3">
        <v>8</v>
      </c>
      <c r="S70" s="17">
        <f t="shared" ref="S70:S104" si="7">K70</f>
        <v>0.37753500482504559</v>
      </c>
      <c r="T70" s="15">
        <f t="shared" ref="T70:T104" si="8">N70</f>
        <v>0.43159999999999998</v>
      </c>
      <c r="U70" s="3">
        <f t="shared" ref="U70:U104" si="9">R70*(1+SUM(S70:T70))</f>
        <v>14.473080038600365</v>
      </c>
      <c r="V70" s="3">
        <f>U70*携带兵力!R72</f>
        <v>82255.33821937874</v>
      </c>
      <c r="W70" s="3" t="e">
        <f>#REF!</f>
        <v>#REF!</v>
      </c>
      <c r="X70" s="10" t="e">
        <f t="shared" ref="X70:X104" si="10">W70/V70</f>
        <v>#REF!</v>
      </c>
      <c r="Z70" s="3">
        <f>携带兵力!R72</f>
        <v>5683.333333333333</v>
      </c>
      <c r="AA70" s="3">
        <v>66</v>
      </c>
      <c r="AB70" s="3">
        <f t="shared" ref="AB70:AB104" si="11">U70/$U$39</f>
        <v>1.4228721099703536</v>
      </c>
      <c r="AC70" s="3">
        <f t="shared" ref="AC70:AC104" si="12">Z70/$Z$39</f>
        <v>2.470423585530662</v>
      </c>
    </row>
    <row r="71" spans="10:29" x14ac:dyDescent="0.15">
      <c r="J71" s="3">
        <v>67</v>
      </c>
      <c r="K71" s="17">
        <f>求节点(节奏总纲!AM$4:AM$53,H$5:H$54,节奏总纲!P70)</f>
        <v>0.38223420039247102</v>
      </c>
      <c r="M71" s="3">
        <v>67</v>
      </c>
      <c r="N71" s="15">
        <v>0.43819999999999998</v>
      </c>
      <c r="Q71" s="3">
        <v>67</v>
      </c>
      <c r="R71" s="3">
        <v>8</v>
      </c>
      <c r="S71" s="17">
        <f t="shared" si="7"/>
        <v>0.38223420039247102</v>
      </c>
      <c r="T71" s="15">
        <f t="shared" si="8"/>
        <v>0.43819999999999998</v>
      </c>
      <c r="U71" s="3">
        <f t="shared" si="9"/>
        <v>14.563473603139768</v>
      </c>
      <c r="V71" s="3">
        <f>U71*携带兵力!R73</f>
        <v>83739.973218053667</v>
      </c>
      <c r="W71" s="3" t="e">
        <f>#REF!</f>
        <v>#REF!</v>
      </c>
      <c r="X71" s="10" t="e">
        <f t="shared" si="10"/>
        <v>#REF!</v>
      </c>
      <c r="Z71" s="3">
        <f>携带兵力!R73</f>
        <v>5750</v>
      </c>
      <c r="AA71" s="3">
        <v>67</v>
      </c>
      <c r="AB71" s="3">
        <f t="shared" si="11"/>
        <v>1.4317588487682382</v>
      </c>
      <c r="AC71" s="3">
        <f t="shared" si="12"/>
        <v>2.4994021613140132</v>
      </c>
    </row>
    <row r="72" spans="10:29" x14ac:dyDescent="0.15">
      <c r="J72" s="3">
        <v>68</v>
      </c>
      <c r="K72" s="17">
        <f>求节点(节奏总纲!AM$4:AM$53,H$5:H$54,节奏总纲!P71)</f>
        <v>0.38690779383138474</v>
      </c>
      <c r="M72" s="3">
        <v>68</v>
      </c>
      <c r="N72" s="15">
        <v>0.44479999999999997</v>
      </c>
      <c r="Q72" s="3">
        <v>68</v>
      </c>
      <c r="R72" s="3">
        <v>8</v>
      </c>
      <c r="S72" s="17">
        <f t="shared" si="7"/>
        <v>0.38690779383138474</v>
      </c>
      <c r="T72" s="15">
        <f t="shared" si="8"/>
        <v>0.44479999999999997</v>
      </c>
      <c r="U72" s="3">
        <f t="shared" si="9"/>
        <v>14.653662350651079</v>
      </c>
      <c r="V72" s="3">
        <f>U72*携带兵力!R74</f>
        <v>85235.469339620438</v>
      </c>
      <c r="W72" s="3" t="e">
        <f>#REF!</f>
        <v>#REF!</v>
      </c>
      <c r="X72" s="10" t="e">
        <f t="shared" si="10"/>
        <v>#REF!</v>
      </c>
      <c r="Z72" s="3">
        <f>携带兵力!R74</f>
        <v>5816.666666666667</v>
      </c>
      <c r="AA72" s="3">
        <v>68</v>
      </c>
      <c r="AB72" s="3">
        <f t="shared" si="11"/>
        <v>1.440625451669953</v>
      </c>
      <c r="AC72" s="3">
        <f t="shared" si="12"/>
        <v>2.5283807370973643</v>
      </c>
    </row>
    <row r="73" spans="10:29" x14ac:dyDescent="0.15">
      <c r="J73" s="3">
        <v>69</v>
      </c>
      <c r="K73" s="17">
        <f>求节点(节奏总纲!AM$4:AM$53,H$5:H$54,节奏总纲!P72)</f>
        <v>0.39165368824198704</v>
      </c>
      <c r="M73" s="3">
        <v>69</v>
      </c>
      <c r="N73" s="15">
        <v>0.45140000000000002</v>
      </c>
      <c r="Q73" s="3">
        <v>69</v>
      </c>
      <c r="R73" s="3">
        <v>8</v>
      </c>
      <c r="S73" s="17">
        <f t="shared" si="7"/>
        <v>0.39165368824198704</v>
      </c>
      <c r="T73" s="15">
        <f t="shared" si="8"/>
        <v>0.45140000000000002</v>
      </c>
      <c r="U73" s="3">
        <f t="shared" si="9"/>
        <v>14.744429505935896</v>
      </c>
      <c r="V73" s="3">
        <f>U73*携带兵力!R75</f>
        <v>86746.393593256187</v>
      </c>
      <c r="W73" s="3" t="e">
        <f>#REF!</f>
        <v>#REF!</v>
      </c>
      <c r="X73" s="10" t="e">
        <f t="shared" si="10"/>
        <v>#REF!</v>
      </c>
      <c r="Z73" s="3">
        <f>携带兵力!R75</f>
        <v>5883.333333333333</v>
      </c>
      <c r="AA73" s="3">
        <v>69</v>
      </c>
      <c r="AB73" s="3">
        <f t="shared" si="11"/>
        <v>1.4495489187834951</v>
      </c>
      <c r="AC73" s="3">
        <f t="shared" si="12"/>
        <v>2.5573593128807146</v>
      </c>
    </row>
    <row r="74" spans="10:29" x14ac:dyDescent="0.15">
      <c r="J74" s="3">
        <v>70</v>
      </c>
      <c r="K74" s="17">
        <f>求节点(节奏总纲!AM$4:AM$53,H$5:H$54,节奏总纲!P73)</f>
        <v>0.39628525141348608</v>
      </c>
      <c r="M74" s="3">
        <v>70</v>
      </c>
      <c r="N74" s="15">
        <v>0.45800000000000002</v>
      </c>
      <c r="Q74" s="3">
        <v>70</v>
      </c>
      <c r="R74" s="3">
        <v>8</v>
      </c>
      <c r="S74" s="17">
        <f t="shared" si="7"/>
        <v>0.39628525141348608</v>
      </c>
      <c r="T74" s="15">
        <f t="shared" si="8"/>
        <v>0.45800000000000002</v>
      </c>
      <c r="U74" s="3">
        <f t="shared" si="9"/>
        <v>14.834282011307888</v>
      </c>
      <c r="V74" s="3">
        <f>U74*携带兵力!R76</f>
        <v>88263.977967281928</v>
      </c>
      <c r="W74" s="3" t="e">
        <f>#REF!</f>
        <v>#REF!</v>
      </c>
      <c r="X74" s="10" t="e">
        <f t="shared" si="10"/>
        <v>#REF!</v>
      </c>
      <c r="Z74" s="3">
        <f>携带兵力!R76</f>
        <v>5950</v>
      </c>
      <c r="AA74" s="3">
        <v>70</v>
      </c>
      <c r="AB74" s="3">
        <f t="shared" si="11"/>
        <v>1.4583824651719481</v>
      </c>
      <c r="AC74" s="3">
        <f t="shared" si="12"/>
        <v>2.5863378886640658</v>
      </c>
    </row>
    <row r="75" spans="10:29" x14ac:dyDescent="0.15">
      <c r="J75" s="3">
        <v>71</v>
      </c>
      <c r="K75" s="17">
        <f>求节点(节奏总纲!AM$4:AM$53,H$5:H$54,节奏总纲!P74)</f>
        <v>0.40107783723382362</v>
      </c>
      <c r="M75" s="3">
        <v>71</v>
      </c>
      <c r="N75" s="15">
        <v>0.46460000000000001</v>
      </c>
      <c r="Q75" s="3">
        <v>71</v>
      </c>
      <c r="R75" s="3">
        <v>9</v>
      </c>
      <c r="S75" s="17">
        <f t="shared" si="7"/>
        <v>0.40107783723382362</v>
      </c>
      <c r="T75" s="15">
        <f t="shared" si="8"/>
        <v>0.46460000000000001</v>
      </c>
      <c r="U75" s="3">
        <f t="shared" si="9"/>
        <v>16.791100535104412</v>
      </c>
      <c r="V75" s="3">
        <f>U75*携带兵力!R77</f>
        <v>100746.60321062648</v>
      </c>
      <c r="W75" s="3" t="e">
        <f>#REF!</f>
        <v>#REF!</v>
      </c>
      <c r="X75" s="10" t="e">
        <f t="shared" si="10"/>
        <v>#REF!</v>
      </c>
      <c r="Z75" s="3">
        <f>携带兵力!R77</f>
        <v>6000</v>
      </c>
      <c r="AA75" s="3">
        <v>71</v>
      </c>
      <c r="AB75" s="3">
        <f t="shared" si="11"/>
        <v>1.6507604865991476</v>
      </c>
      <c r="AC75" s="3">
        <f t="shared" si="12"/>
        <v>2.6080718205015789</v>
      </c>
    </row>
    <row r="76" spans="10:29" x14ac:dyDescent="0.15">
      <c r="J76" s="3">
        <v>72</v>
      </c>
      <c r="K76" s="17">
        <f>求节点(节奏总纲!AM$4:AM$53,H$5:H$54,节奏总纲!P75)</f>
        <v>0.40566814302636922</v>
      </c>
      <c r="M76" s="3">
        <v>72</v>
      </c>
      <c r="N76" s="15">
        <v>0.47120000000000001</v>
      </c>
      <c r="Q76" s="3">
        <v>72</v>
      </c>
      <c r="R76" s="3">
        <v>9</v>
      </c>
      <c r="S76" s="17">
        <f t="shared" si="7"/>
        <v>0.40566814302636922</v>
      </c>
      <c r="T76" s="15">
        <f t="shared" si="8"/>
        <v>0.47120000000000001</v>
      </c>
      <c r="U76" s="3">
        <f t="shared" si="9"/>
        <v>16.891813287237323</v>
      </c>
      <c r="V76" s="3">
        <f>U76*携带兵力!R78</f>
        <v>102195.4703877858</v>
      </c>
      <c r="W76" s="3" t="e">
        <f>#REF!</f>
        <v>#REF!</v>
      </c>
      <c r="X76" s="10" t="e">
        <f t="shared" si="10"/>
        <v>#REF!</v>
      </c>
      <c r="Z76" s="3">
        <f>携带兵力!R78</f>
        <v>6050</v>
      </c>
      <c r="AA76" s="3">
        <v>72</v>
      </c>
      <c r="AB76" s="3">
        <f t="shared" si="11"/>
        <v>1.6606617215640676</v>
      </c>
      <c r="AC76" s="3">
        <f t="shared" si="12"/>
        <v>2.6298057523390921</v>
      </c>
    </row>
    <row r="77" spans="10:29" x14ac:dyDescent="0.15">
      <c r="J77" s="3">
        <v>73</v>
      </c>
      <c r="K77" s="17">
        <f>求节点(节奏总纲!AM$4:AM$53,H$5:H$54,节奏总纲!P76)</f>
        <v>0.41050728962151611</v>
      </c>
      <c r="M77" s="3">
        <v>73</v>
      </c>
      <c r="N77" s="15">
        <v>0.4778</v>
      </c>
      <c r="Q77" s="3">
        <v>73</v>
      </c>
      <c r="R77" s="3">
        <v>9</v>
      </c>
      <c r="S77" s="17">
        <f t="shared" si="7"/>
        <v>0.41050728962151611</v>
      </c>
      <c r="T77" s="15">
        <f t="shared" si="8"/>
        <v>0.4778</v>
      </c>
      <c r="U77" s="3">
        <f t="shared" si="9"/>
        <v>16.994765606593646</v>
      </c>
      <c r="V77" s="3">
        <f>U77*携带兵力!R79</f>
        <v>103668.07020022123</v>
      </c>
      <c r="W77" s="3" t="e">
        <f>#REF!</f>
        <v>#REF!</v>
      </c>
      <c r="X77" s="10" t="e">
        <f t="shared" si="10"/>
        <v>#REF!</v>
      </c>
      <c r="Z77" s="3">
        <f>携带兵力!R79</f>
        <v>6100</v>
      </c>
      <c r="AA77" s="3">
        <v>73</v>
      </c>
      <c r="AB77" s="3">
        <f t="shared" si="11"/>
        <v>1.67078313203635</v>
      </c>
      <c r="AC77" s="3">
        <f t="shared" si="12"/>
        <v>2.6515396841766052</v>
      </c>
    </row>
    <row r="78" spans="10:29" x14ac:dyDescent="0.15">
      <c r="J78" s="3">
        <v>74</v>
      </c>
      <c r="K78" s="17">
        <f>求节点(节奏总纲!AM$4:AM$53,H$5:H$54,节奏总纲!P77)</f>
        <v>0.41505708681037579</v>
      </c>
      <c r="M78" s="3">
        <v>74</v>
      </c>
      <c r="N78" s="15">
        <v>0.4844</v>
      </c>
      <c r="Q78" s="3">
        <v>74</v>
      </c>
      <c r="R78" s="3">
        <v>9</v>
      </c>
      <c r="S78" s="17">
        <f t="shared" si="7"/>
        <v>0.41505708681037579</v>
      </c>
      <c r="T78" s="15">
        <f t="shared" si="8"/>
        <v>0.4844</v>
      </c>
      <c r="U78" s="3">
        <f t="shared" si="9"/>
        <v>17.095113781293382</v>
      </c>
      <c r="V78" s="3">
        <f>U78*携带兵力!R80</f>
        <v>105134.9497549543</v>
      </c>
      <c r="W78" s="3" t="e">
        <f>#REF!</f>
        <v>#REF!</v>
      </c>
      <c r="X78" s="10" t="e">
        <f t="shared" si="10"/>
        <v>#REF!</v>
      </c>
      <c r="Z78" s="3">
        <f>携带兵力!R80</f>
        <v>6150</v>
      </c>
      <c r="AA78" s="3">
        <v>74</v>
      </c>
      <c r="AB78" s="3">
        <f t="shared" si="11"/>
        <v>1.6806485247990433</v>
      </c>
      <c r="AC78" s="3">
        <f t="shared" si="12"/>
        <v>2.6732736160141184</v>
      </c>
    </row>
    <row r="79" spans="10:29" x14ac:dyDescent="0.15">
      <c r="J79" s="3">
        <v>75</v>
      </c>
      <c r="K79" s="17">
        <f>求节点(节奏总纲!AM$4:AM$53,H$5:H$54,节奏总纲!P78)</f>
        <v>0.41993343869731781</v>
      </c>
      <c r="M79" s="3">
        <v>75</v>
      </c>
      <c r="N79" s="15">
        <v>0.49099999999999999</v>
      </c>
      <c r="Q79" s="3">
        <v>75</v>
      </c>
      <c r="R79" s="3">
        <v>9</v>
      </c>
      <c r="S79" s="17">
        <f t="shared" si="7"/>
        <v>0.41993343869731781</v>
      </c>
      <c r="T79" s="15">
        <f t="shared" si="8"/>
        <v>0.49099999999999999</v>
      </c>
      <c r="U79" s="3">
        <f t="shared" si="9"/>
        <v>17.198400948275861</v>
      </c>
      <c r="V79" s="3">
        <f>U79*携带兵力!R81</f>
        <v>107490.00592672413</v>
      </c>
      <c r="W79" s="3" t="e">
        <f>#REF!</f>
        <v>#REF!</v>
      </c>
      <c r="X79" s="10" t="e">
        <f t="shared" si="10"/>
        <v>#REF!</v>
      </c>
      <c r="Z79" s="3">
        <f>携带兵力!R81</f>
        <v>6250</v>
      </c>
      <c r="AA79" s="3">
        <v>75</v>
      </c>
      <c r="AB79" s="3">
        <f t="shared" si="11"/>
        <v>1.6908028546877234</v>
      </c>
      <c r="AC79" s="3">
        <f t="shared" si="12"/>
        <v>2.7167414796891447</v>
      </c>
    </row>
    <row r="80" spans="10:29" x14ac:dyDescent="0.15">
      <c r="J80" s="3">
        <v>76</v>
      </c>
      <c r="K80" s="17">
        <f>求节点(节奏总纲!AM$4:AM$53,H$5:H$54,节奏总纲!P79)</f>
        <v>0.42445257628160915</v>
      </c>
      <c r="M80" s="3">
        <v>76</v>
      </c>
      <c r="N80" s="15">
        <v>0.49759999999999999</v>
      </c>
      <c r="Q80" s="3">
        <v>76</v>
      </c>
      <c r="R80" s="3">
        <v>9</v>
      </c>
      <c r="S80" s="17">
        <f t="shared" si="7"/>
        <v>0.42445257628160915</v>
      </c>
      <c r="T80" s="15">
        <f t="shared" si="8"/>
        <v>0.49759999999999999</v>
      </c>
      <c r="U80" s="3">
        <f t="shared" si="9"/>
        <v>17.298473186534483</v>
      </c>
      <c r="V80" s="3">
        <f>U80*携带兵力!R82</f>
        <v>109845.30473449397</v>
      </c>
      <c r="W80" s="3" t="e">
        <f>#REF!</f>
        <v>#REF!</v>
      </c>
      <c r="X80" s="10" t="e">
        <f t="shared" si="10"/>
        <v>#REF!</v>
      </c>
      <c r="Z80" s="3">
        <f>携带兵力!R82</f>
        <v>6350</v>
      </c>
      <c r="AA80" s="3">
        <v>76</v>
      </c>
      <c r="AB80" s="3">
        <f t="shared" si="11"/>
        <v>1.7006411196887281</v>
      </c>
      <c r="AC80" s="3">
        <f t="shared" si="12"/>
        <v>2.760209343364171</v>
      </c>
    </row>
    <row r="81" spans="10:29" x14ac:dyDescent="0.15">
      <c r="J81" s="3">
        <v>77</v>
      </c>
      <c r="K81" s="17">
        <f>求节点(节奏总纲!AM$4:AM$53,H$5:H$54,节奏总纲!P80)</f>
        <v>0.42928629024654047</v>
      </c>
      <c r="M81" s="3">
        <v>77</v>
      </c>
      <c r="N81" s="15">
        <v>0.50419999999999998</v>
      </c>
      <c r="Q81" s="3">
        <v>77</v>
      </c>
      <c r="R81" s="3">
        <v>9</v>
      </c>
      <c r="S81" s="17">
        <f t="shared" si="7"/>
        <v>0.42928629024654047</v>
      </c>
      <c r="T81" s="15">
        <f t="shared" si="8"/>
        <v>0.50419999999999998</v>
      </c>
      <c r="U81" s="3">
        <f t="shared" si="9"/>
        <v>17.401376612218865</v>
      </c>
      <c r="V81" s="3">
        <f>U81*携带兵力!R83</f>
        <v>112238.87914881168</v>
      </c>
      <c r="W81" s="3" t="e">
        <f>#REF!</f>
        <v>#REF!</v>
      </c>
      <c r="X81" s="10" t="e">
        <f t="shared" si="10"/>
        <v>#REF!</v>
      </c>
      <c r="Z81" s="3">
        <f>携带兵力!R83</f>
        <v>6450</v>
      </c>
      <c r="AA81" s="3">
        <v>77</v>
      </c>
      <c r="AB81" s="3">
        <f t="shared" si="11"/>
        <v>1.7107577233443569</v>
      </c>
      <c r="AC81" s="3">
        <f t="shared" si="12"/>
        <v>2.8036772070391973</v>
      </c>
    </row>
    <row r="82" spans="10:29" x14ac:dyDescent="0.15">
      <c r="J82" s="3">
        <v>78</v>
      </c>
      <c r="K82" s="17">
        <f>求节点(节奏总纲!AM$4:AM$53,H$5:H$54,节奏总纲!P81)</f>
        <v>0.43385499964596647</v>
      </c>
      <c r="M82" s="3">
        <v>78</v>
      </c>
      <c r="N82" s="15">
        <v>0.51080000000000003</v>
      </c>
      <c r="Q82" s="3">
        <v>78</v>
      </c>
      <c r="R82" s="3">
        <v>9</v>
      </c>
      <c r="S82" s="17">
        <f t="shared" si="7"/>
        <v>0.43385499964596647</v>
      </c>
      <c r="T82" s="15">
        <f t="shared" si="8"/>
        <v>0.51080000000000003</v>
      </c>
      <c r="U82" s="3">
        <f t="shared" si="9"/>
        <v>17.5018949968137</v>
      </c>
      <c r="V82" s="3">
        <f>U82*携带兵力!R84</f>
        <v>114637.41222912974</v>
      </c>
      <c r="W82" s="3" t="e">
        <f>#REF!</f>
        <v>#REF!</v>
      </c>
      <c r="X82" s="10" t="e">
        <f t="shared" si="10"/>
        <v>#REF!</v>
      </c>
      <c r="Z82" s="3">
        <f>携带兵力!R84</f>
        <v>6550</v>
      </c>
      <c r="AA82" s="3">
        <v>78</v>
      </c>
      <c r="AB82" s="3">
        <f t="shared" si="11"/>
        <v>1.7206398497195177</v>
      </c>
      <c r="AC82" s="3">
        <f t="shared" si="12"/>
        <v>2.8471450707142236</v>
      </c>
    </row>
    <row r="83" spans="10:29" x14ac:dyDescent="0.15">
      <c r="J83" s="3">
        <v>79</v>
      </c>
      <c r="K83" s="17">
        <f>求节点(节奏总纲!AM$4:AM$53,H$5:H$54,节奏总纲!P82)</f>
        <v>0.43864683073228694</v>
      </c>
      <c r="M83" s="3">
        <v>79</v>
      </c>
      <c r="N83" s="15">
        <v>0.51739999999999997</v>
      </c>
      <c r="Q83" s="3">
        <v>79</v>
      </c>
      <c r="R83" s="3">
        <v>9</v>
      </c>
      <c r="S83" s="17">
        <f t="shared" si="7"/>
        <v>0.43864683073228694</v>
      </c>
      <c r="T83" s="15">
        <f t="shared" si="8"/>
        <v>0.51739999999999997</v>
      </c>
      <c r="U83" s="3">
        <f t="shared" si="9"/>
        <v>17.604421476590581</v>
      </c>
      <c r="V83" s="3">
        <f>U83*携带兵力!R85</f>
        <v>117069.40281932736</v>
      </c>
      <c r="W83" s="3" t="e">
        <f>#REF!</f>
        <v>#REF!</v>
      </c>
      <c r="X83" s="10" t="e">
        <f t="shared" si="10"/>
        <v>#REF!</v>
      </c>
      <c r="Z83" s="3">
        <f>携带兵力!R85</f>
        <v>6650</v>
      </c>
      <c r="AA83" s="3">
        <v>79</v>
      </c>
      <c r="AB83" s="3">
        <f t="shared" si="11"/>
        <v>1.7307193952080309</v>
      </c>
      <c r="AC83" s="3">
        <f t="shared" si="12"/>
        <v>2.8906129343892499</v>
      </c>
    </row>
    <row r="84" spans="10:29" x14ac:dyDescent="0.15">
      <c r="J84" s="3">
        <v>80</v>
      </c>
      <c r="K84" s="17">
        <f>求节点(节奏总纲!AM$4:AM$53,H$5:H$54,节奏总纲!P83)</f>
        <v>0.4432646562378319</v>
      </c>
      <c r="M84" s="3">
        <v>80</v>
      </c>
      <c r="N84" s="15">
        <v>0.52400000000000002</v>
      </c>
      <c r="Q84" s="3">
        <v>80</v>
      </c>
      <c r="R84" s="3">
        <v>9</v>
      </c>
      <c r="S84" s="17">
        <f t="shared" si="7"/>
        <v>0.4432646562378319</v>
      </c>
      <c r="T84" s="15">
        <f t="shared" si="8"/>
        <v>0.52400000000000002</v>
      </c>
      <c r="U84" s="3">
        <f t="shared" si="9"/>
        <v>17.705381906140488</v>
      </c>
      <c r="V84" s="3">
        <f>U84*携带兵力!R86</f>
        <v>119511.32786644829</v>
      </c>
      <c r="W84" s="3" t="e">
        <f>#REF!</f>
        <v>#REF!</v>
      </c>
      <c r="X84" s="10" t="e">
        <f t="shared" si="10"/>
        <v>#REF!</v>
      </c>
      <c r="Z84" s="3">
        <f>携带兵力!R86</f>
        <v>6750</v>
      </c>
      <c r="AA84" s="3">
        <v>80</v>
      </c>
      <c r="AB84" s="3">
        <f t="shared" si="11"/>
        <v>1.7406449797438766</v>
      </c>
      <c r="AC84" s="3">
        <f t="shared" si="12"/>
        <v>2.9340807980642762</v>
      </c>
    </row>
    <row r="85" spans="10:29" x14ac:dyDescent="0.15">
      <c r="J85" s="3">
        <v>81</v>
      </c>
      <c r="K85" s="17">
        <f>求节点(节奏总纲!AM$4:AM$53,H$5:H$54,节奏总纲!P84)</f>
        <v>0.44801533759886181</v>
      </c>
      <c r="M85" s="3">
        <v>81</v>
      </c>
      <c r="N85" s="15">
        <v>0.53059999999999996</v>
      </c>
      <c r="Q85" s="3">
        <v>81</v>
      </c>
      <c r="R85" s="3">
        <v>9</v>
      </c>
      <c r="S85" s="17">
        <f t="shared" si="7"/>
        <v>0.44801533759886181</v>
      </c>
      <c r="T85" s="15">
        <f t="shared" si="8"/>
        <v>0.53059999999999996</v>
      </c>
      <c r="U85" s="3">
        <f t="shared" si="9"/>
        <v>17.807538038389755</v>
      </c>
      <c r="V85" s="3">
        <f>U85*携带兵力!R87</f>
        <v>121981.63556296982</v>
      </c>
      <c r="W85" s="3" t="e">
        <f>#REF!</f>
        <v>#REF!</v>
      </c>
      <c r="X85" s="10" t="e">
        <f t="shared" si="10"/>
        <v>#REF!</v>
      </c>
      <c r="Z85" s="3">
        <f>携带兵力!R87</f>
        <v>6850</v>
      </c>
      <c r="AA85" s="3">
        <v>81</v>
      </c>
      <c r="AB85" s="3">
        <f t="shared" si="11"/>
        <v>1.7506881157627652</v>
      </c>
      <c r="AC85" s="3">
        <f t="shared" si="12"/>
        <v>2.9775486617393025</v>
      </c>
    </row>
    <row r="86" spans="10:29" x14ac:dyDescent="0.15">
      <c r="J86" s="3">
        <v>82</v>
      </c>
      <c r="K86" s="17">
        <f>求节点(节奏总纲!AM$4:AM$53,H$5:H$54,节奏总纲!P85)</f>
        <v>0.45268177050953712</v>
      </c>
      <c r="M86" s="3">
        <v>82</v>
      </c>
      <c r="N86" s="15">
        <v>0.53720000000000001</v>
      </c>
      <c r="Q86" s="3">
        <v>82</v>
      </c>
      <c r="R86" s="3">
        <v>9</v>
      </c>
      <c r="S86" s="17">
        <f t="shared" si="7"/>
        <v>0.45268177050953712</v>
      </c>
      <c r="T86" s="15">
        <f t="shared" si="8"/>
        <v>0.53720000000000001</v>
      </c>
      <c r="U86" s="3">
        <f t="shared" si="9"/>
        <v>17.908935934585834</v>
      </c>
      <c r="V86" s="3">
        <f>U86*携带兵力!R88</f>
        <v>124467.10474537154</v>
      </c>
      <c r="W86" s="3" t="e">
        <f>#REF!</f>
        <v>#REF!</v>
      </c>
      <c r="X86" s="10" t="e">
        <f t="shared" si="10"/>
        <v>#REF!</v>
      </c>
      <c r="Z86" s="3">
        <f>携带兵力!R88</f>
        <v>6950</v>
      </c>
      <c r="AA86" s="3">
        <v>82</v>
      </c>
      <c r="AB86" s="3">
        <f t="shared" si="11"/>
        <v>1.7606567083582789</v>
      </c>
      <c r="AC86" s="3">
        <f t="shared" si="12"/>
        <v>3.0210165254143289</v>
      </c>
    </row>
    <row r="87" spans="10:29" x14ac:dyDescent="0.15">
      <c r="J87" s="3">
        <v>83</v>
      </c>
      <c r="K87" s="17">
        <f>求节点(节奏总纲!AM$4:AM$53,H$5:H$54,节奏总纲!P86)</f>
        <v>0.45739201449359468</v>
      </c>
      <c r="M87" s="3">
        <v>83</v>
      </c>
      <c r="N87" s="15">
        <v>0.54379999999999995</v>
      </c>
      <c r="Q87" s="3">
        <v>83</v>
      </c>
      <c r="R87" s="3">
        <v>9</v>
      </c>
      <c r="S87" s="17">
        <f t="shared" si="7"/>
        <v>0.45739201449359468</v>
      </c>
      <c r="T87" s="15">
        <f t="shared" si="8"/>
        <v>0.54379999999999995</v>
      </c>
      <c r="U87" s="3">
        <f t="shared" si="9"/>
        <v>18.010728130442349</v>
      </c>
      <c r="V87" s="3">
        <f>U87*携带兵力!R89</f>
        <v>126975.63331961856</v>
      </c>
      <c r="W87" s="3" t="e">
        <f>#REF!</f>
        <v>#REF!</v>
      </c>
      <c r="X87" s="10" t="e">
        <f t="shared" si="10"/>
        <v>#REF!</v>
      </c>
      <c r="Z87" s="3">
        <f>携带兵力!R89</f>
        <v>7050</v>
      </c>
      <c r="AA87" s="3">
        <v>83</v>
      </c>
      <c r="AB87" s="3">
        <f t="shared" si="11"/>
        <v>1.7706640651966705</v>
      </c>
      <c r="AC87" s="3">
        <f t="shared" si="12"/>
        <v>3.0644843890893552</v>
      </c>
    </row>
    <row r="88" spans="10:29" x14ac:dyDescent="0.15">
      <c r="J88" s="3">
        <v>84</v>
      </c>
      <c r="K88" s="17">
        <f>求节点(节奏总纲!AM$4:AM$53,H$5:H$54,节奏总纲!P87)</f>
        <v>0.46210650393413455</v>
      </c>
      <c r="M88" s="3">
        <v>84</v>
      </c>
      <c r="N88" s="15">
        <v>0.5504</v>
      </c>
      <c r="Q88" s="3">
        <v>84</v>
      </c>
      <c r="R88" s="3">
        <v>9</v>
      </c>
      <c r="S88" s="17">
        <f t="shared" si="7"/>
        <v>0.46210650393413455</v>
      </c>
      <c r="T88" s="15">
        <f t="shared" si="8"/>
        <v>0.5504</v>
      </c>
      <c r="U88" s="3">
        <f t="shared" si="9"/>
        <v>18.11255853540721</v>
      </c>
      <c r="V88" s="3">
        <f>U88*携带兵力!R90</f>
        <v>129504.79352816155</v>
      </c>
      <c r="W88" s="3" t="e">
        <f>#REF!</f>
        <v>#REF!</v>
      </c>
      <c r="X88" s="10" t="e">
        <f t="shared" si="10"/>
        <v>#REF!</v>
      </c>
      <c r="Z88" s="3">
        <f>携带兵力!R90</f>
        <v>7150</v>
      </c>
      <c r="AA88" s="3">
        <v>84</v>
      </c>
      <c r="AB88" s="3">
        <f t="shared" si="11"/>
        <v>1.7806751784348378</v>
      </c>
      <c r="AC88" s="3">
        <f t="shared" si="12"/>
        <v>3.1079522527643815</v>
      </c>
    </row>
    <row r="89" spans="10:29" x14ac:dyDescent="0.15">
      <c r="J89" s="3">
        <v>85</v>
      </c>
      <c r="K89" s="17">
        <f>求节点(节奏总纲!AM$4:AM$53,H$5:H$54,节奏总纲!P88)</f>
        <v>0.46677700307679504</v>
      </c>
      <c r="M89" s="3">
        <v>85</v>
      </c>
      <c r="N89" s="15">
        <v>0.55700000000000005</v>
      </c>
      <c r="Q89" s="3">
        <v>85</v>
      </c>
      <c r="R89" s="3">
        <v>9</v>
      </c>
      <c r="S89" s="17">
        <f t="shared" si="7"/>
        <v>0.46677700307679504</v>
      </c>
      <c r="T89" s="15">
        <f t="shared" si="8"/>
        <v>0.55700000000000005</v>
      </c>
      <c r="U89" s="3">
        <f t="shared" si="9"/>
        <v>18.213993027691156</v>
      </c>
      <c r="V89" s="3">
        <f>U89*携带兵力!R91</f>
        <v>132051.44945076088</v>
      </c>
      <c r="W89" s="3" t="e">
        <f>#REF!</f>
        <v>#REF!</v>
      </c>
      <c r="X89" s="10" t="e">
        <f t="shared" si="10"/>
        <v>#REF!</v>
      </c>
      <c r="Z89" s="3">
        <f>携带兵力!R91</f>
        <v>7250</v>
      </c>
      <c r="AA89" s="3">
        <v>85</v>
      </c>
      <c r="AB89" s="3">
        <f t="shared" si="11"/>
        <v>1.7906473688514526</v>
      </c>
      <c r="AC89" s="3">
        <f t="shared" si="12"/>
        <v>3.1514201164394078</v>
      </c>
    </row>
    <row r="90" spans="10:29" x14ac:dyDescent="0.15">
      <c r="J90" s="3">
        <v>86</v>
      </c>
      <c r="K90" s="17">
        <f>求节点(节奏总纲!AM$4:AM$53,H$5:H$54,节奏总纲!P89)</f>
        <v>0.47153896513009108</v>
      </c>
      <c r="M90" s="3">
        <v>86</v>
      </c>
      <c r="N90" s="15">
        <f t="shared" ref="N90:N104" si="13">求节点($A$27:$A$31,$B$27:$B$31,M90)</f>
        <v>0.56000000000000005</v>
      </c>
      <c r="Q90" s="3">
        <v>86</v>
      </c>
      <c r="R90" s="3">
        <v>9</v>
      </c>
      <c r="S90" s="17">
        <f t="shared" si="7"/>
        <v>0.47153896513009108</v>
      </c>
      <c r="T90" s="15">
        <f t="shared" si="8"/>
        <v>0.56000000000000005</v>
      </c>
      <c r="U90" s="3">
        <f t="shared" si="9"/>
        <v>18.283850686170823</v>
      </c>
      <c r="V90" s="3">
        <f>U90*携带兵力!R92</f>
        <v>134386.30254335556</v>
      </c>
      <c r="W90" s="3" t="e">
        <f>#REF!</f>
        <v>#REF!</v>
      </c>
      <c r="X90" s="10" t="e">
        <f t="shared" si="10"/>
        <v>#REF!</v>
      </c>
      <c r="Z90" s="3">
        <f>携带兵力!R92</f>
        <v>7350</v>
      </c>
      <c r="AA90" s="3">
        <v>86</v>
      </c>
      <c r="AB90" s="3">
        <f t="shared" si="11"/>
        <v>1.7975151892223378</v>
      </c>
      <c r="AC90" s="3">
        <f t="shared" si="12"/>
        <v>3.1948879801144341</v>
      </c>
    </row>
    <row r="91" spans="10:29" x14ac:dyDescent="0.15">
      <c r="J91" s="3">
        <v>87</v>
      </c>
      <c r="K91" s="17">
        <f>求节点(节奏总纲!AM$4:AM$53,H$5:H$54,节奏总纲!P90)</f>
        <v>0.47617039306482167</v>
      </c>
      <c r="M91" s="3">
        <v>87</v>
      </c>
      <c r="N91" s="15">
        <f t="shared" si="13"/>
        <v>0.56000000000000005</v>
      </c>
      <c r="Q91" s="3">
        <v>87</v>
      </c>
      <c r="R91" s="3">
        <v>9</v>
      </c>
      <c r="S91" s="17">
        <f t="shared" si="7"/>
        <v>0.47617039306482167</v>
      </c>
      <c r="T91" s="15">
        <f t="shared" si="8"/>
        <v>0.56000000000000005</v>
      </c>
      <c r="U91" s="3">
        <f t="shared" si="9"/>
        <v>18.325533537583397</v>
      </c>
      <c r="V91" s="3">
        <f>U91*携带兵力!R93</f>
        <v>136525.22485499631</v>
      </c>
      <c r="W91" s="3" t="e">
        <f>#REF!</f>
        <v>#REF!</v>
      </c>
      <c r="X91" s="10" t="e">
        <f t="shared" si="10"/>
        <v>#REF!</v>
      </c>
      <c r="Z91" s="3">
        <f>携带兵力!R93</f>
        <v>7450</v>
      </c>
      <c r="AA91" s="3">
        <v>87</v>
      </c>
      <c r="AB91" s="3">
        <f t="shared" si="11"/>
        <v>1.801613098346091</v>
      </c>
      <c r="AC91" s="3">
        <f t="shared" si="12"/>
        <v>3.2383558437894604</v>
      </c>
    </row>
    <row r="92" spans="10:29" x14ac:dyDescent="0.15">
      <c r="J92" s="3">
        <v>88</v>
      </c>
      <c r="K92" s="17">
        <f>求节点(节奏总纲!AM$4:AM$53,H$5:H$54,节奏总纲!P91)</f>
        <v>0.48097921847068481</v>
      </c>
      <c r="M92" s="3">
        <v>88</v>
      </c>
      <c r="N92" s="15">
        <f t="shared" si="13"/>
        <v>0.56000000000000005</v>
      </c>
      <c r="Q92" s="3">
        <v>88</v>
      </c>
      <c r="R92" s="3">
        <v>9</v>
      </c>
      <c r="S92" s="17">
        <f t="shared" si="7"/>
        <v>0.48097921847068481</v>
      </c>
      <c r="T92" s="15">
        <f t="shared" si="8"/>
        <v>0.56000000000000005</v>
      </c>
      <c r="U92" s="3">
        <f t="shared" si="9"/>
        <v>18.368812966236163</v>
      </c>
      <c r="V92" s="3">
        <f>U92*携带兵力!R94</f>
        <v>138684.53789508302</v>
      </c>
      <c r="W92" s="3" t="e">
        <f>#REF!</f>
        <v>#REF!</v>
      </c>
      <c r="X92" s="10" t="e">
        <f t="shared" si="10"/>
        <v>#REF!</v>
      </c>
      <c r="Z92" s="3">
        <f>携带兵力!R94</f>
        <v>7550</v>
      </c>
      <c r="AA92" s="3">
        <v>88</v>
      </c>
      <c r="AB92" s="3">
        <f t="shared" si="11"/>
        <v>1.8058679695829827</v>
      </c>
      <c r="AC92" s="3">
        <f t="shared" si="12"/>
        <v>3.2818237074644867</v>
      </c>
    </row>
    <row r="93" spans="10:29" x14ac:dyDescent="0.15">
      <c r="J93" s="3">
        <v>89</v>
      </c>
      <c r="K93" s="17">
        <f>求节点(节奏总纲!AM$4:AM$53,H$5:H$54,节奏总纲!P92)</f>
        <v>0.48557223076748762</v>
      </c>
      <c r="M93" s="3">
        <v>89</v>
      </c>
      <c r="N93" s="15">
        <f t="shared" si="13"/>
        <v>0.56000000000000005</v>
      </c>
      <c r="Q93" s="3">
        <v>89</v>
      </c>
      <c r="R93" s="3">
        <v>9</v>
      </c>
      <c r="S93" s="17">
        <f t="shared" si="7"/>
        <v>0.48557223076748762</v>
      </c>
      <c r="T93" s="15">
        <f t="shared" si="8"/>
        <v>0.56000000000000005</v>
      </c>
      <c r="U93" s="3">
        <f t="shared" si="9"/>
        <v>18.410150076907389</v>
      </c>
      <c r="V93" s="3">
        <f>U93*携带兵力!R95</f>
        <v>140837.64808834152</v>
      </c>
      <c r="W93" s="3" t="e">
        <f>#REF!</f>
        <v>#REF!</v>
      </c>
      <c r="X93" s="10" t="e">
        <f t="shared" si="10"/>
        <v>#REF!</v>
      </c>
      <c r="Z93" s="3">
        <f>携带兵力!R95</f>
        <v>7650</v>
      </c>
      <c r="AA93" s="3">
        <v>89</v>
      </c>
      <c r="AB93" s="3">
        <f t="shared" si="11"/>
        <v>1.8099318883704125</v>
      </c>
      <c r="AC93" s="3">
        <f t="shared" si="12"/>
        <v>3.325291571139513</v>
      </c>
    </row>
    <row r="94" spans="10:29" x14ac:dyDescent="0.15">
      <c r="J94" s="3">
        <v>90</v>
      </c>
      <c r="K94" s="17">
        <f>求节点(节奏总纲!AM$4:AM$53,H$5:H$54,节奏总纲!P93)</f>
        <v>0.49042729140195312</v>
      </c>
      <c r="M94" s="3">
        <v>90</v>
      </c>
      <c r="N94" s="15">
        <f t="shared" si="13"/>
        <v>0.56000000000000005</v>
      </c>
      <c r="Q94" s="3">
        <v>90</v>
      </c>
      <c r="R94" s="3">
        <v>9</v>
      </c>
      <c r="S94" s="17">
        <f t="shared" si="7"/>
        <v>0.49042729140195312</v>
      </c>
      <c r="T94" s="15">
        <f t="shared" si="8"/>
        <v>0.56000000000000005</v>
      </c>
      <c r="U94" s="3">
        <f t="shared" si="9"/>
        <v>18.453845622617578</v>
      </c>
      <c r="V94" s="3">
        <f>U94*携带兵力!R96</f>
        <v>143017.30357528623</v>
      </c>
      <c r="W94" s="3" t="e">
        <f>#REF!</f>
        <v>#REF!</v>
      </c>
      <c r="X94" s="10" t="e">
        <f t="shared" si="10"/>
        <v>#REF!</v>
      </c>
      <c r="Z94" s="3">
        <f>携带兵力!R96</f>
        <v>7750</v>
      </c>
      <c r="AA94" s="3">
        <v>90</v>
      </c>
      <c r="AB94" s="3">
        <f t="shared" si="11"/>
        <v>1.8142276687540728</v>
      </c>
      <c r="AC94" s="3">
        <f t="shared" si="12"/>
        <v>3.3687594348145393</v>
      </c>
    </row>
    <row r="95" spans="10:29" x14ac:dyDescent="0.15">
      <c r="J95" s="3">
        <v>91</v>
      </c>
      <c r="K95" s="17">
        <f>求节点(节奏总纲!AM$4:AM$53,H$5:H$54,节奏总纲!P94)</f>
        <v>0.49498252634231599</v>
      </c>
      <c r="M95" s="3">
        <v>91</v>
      </c>
      <c r="N95" s="15">
        <f t="shared" si="13"/>
        <v>0.56000000000000005</v>
      </c>
      <c r="Q95" s="3">
        <v>91</v>
      </c>
      <c r="R95" s="3">
        <v>9</v>
      </c>
      <c r="S95" s="17">
        <f t="shared" si="7"/>
        <v>0.49498252634231599</v>
      </c>
      <c r="T95" s="15">
        <f t="shared" si="8"/>
        <v>0.56000000000000005</v>
      </c>
      <c r="U95" s="3">
        <f t="shared" si="9"/>
        <v>18.494842737080845</v>
      </c>
      <c r="V95" s="3">
        <f>U95*携带兵力!R97</f>
        <v>145184.51548608462</v>
      </c>
      <c r="W95" s="3" t="e">
        <f>#REF!</f>
        <v>#REF!</v>
      </c>
      <c r="X95" s="10" t="e">
        <f t="shared" si="10"/>
        <v>#REF!</v>
      </c>
      <c r="Z95" s="3">
        <f>携带兵力!R97</f>
        <v>7850</v>
      </c>
      <c r="AA95" s="3">
        <v>91</v>
      </c>
      <c r="AB95" s="3">
        <f t="shared" si="11"/>
        <v>1.8182581619596285</v>
      </c>
      <c r="AC95" s="3">
        <f t="shared" si="12"/>
        <v>3.4122272984895656</v>
      </c>
    </row>
    <row r="96" spans="10:29" x14ac:dyDescent="0.15">
      <c r="J96" s="3">
        <v>92</v>
      </c>
      <c r="K96" s="17">
        <f>求节点(节奏总纲!AM$4:AM$53,H$5:H$54,节奏总纲!P95)</f>
        <v>0.49986470626701496</v>
      </c>
      <c r="M96" s="3">
        <v>92</v>
      </c>
      <c r="N96" s="15">
        <f t="shared" si="13"/>
        <v>0.56000000000000005</v>
      </c>
      <c r="Q96" s="3">
        <v>92</v>
      </c>
      <c r="R96" s="3">
        <v>9</v>
      </c>
      <c r="S96" s="17">
        <f t="shared" si="7"/>
        <v>0.49986470626701496</v>
      </c>
      <c r="T96" s="15">
        <f t="shared" si="8"/>
        <v>0.56000000000000005</v>
      </c>
      <c r="U96" s="3">
        <f t="shared" si="9"/>
        <v>18.538782356403132</v>
      </c>
      <c r="V96" s="3">
        <f>U96*携带兵力!R98</f>
        <v>147383.3197334049</v>
      </c>
      <c r="W96" s="3" t="e">
        <f>#REF!</f>
        <v>#REF!</v>
      </c>
      <c r="X96" s="10" t="e">
        <f t="shared" si="10"/>
        <v>#REF!</v>
      </c>
      <c r="Z96" s="3">
        <f>携带兵力!R98</f>
        <v>7950</v>
      </c>
      <c r="AA96" s="3">
        <v>92</v>
      </c>
      <c r="AB96" s="3">
        <f t="shared" si="11"/>
        <v>1.8225779376182758</v>
      </c>
      <c r="AC96" s="3">
        <f t="shared" si="12"/>
        <v>3.4556951621645919</v>
      </c>
    </row>
    <row r="97" spans="10:29" x14ac:dyDescent="0.15">
      <c r="J97" s="3">
        <v>93</v>
      </c>
      <c r="K97" s="17">
        <f>求节点(节奏总纲!AM$4:AM$53,H$5:H$54,节奏总纲!P96)</f>
        <v>0.4999999999999985</v>
      </c>
      <c r="M97" s="3">
        <v>93</v>
      </c>
      <c r="N97" s="15">
        <f t="shared" si="13"/>
        <v>0.56000000000000005</v>
      </c>
      <c r="Q97" s="3">
        <v>93</v>
      </c>
      <c r="R97" s="3">
        <v>9</v>
      </c>
      <c r="S97" s="17">
        <f t="shared" si="7"/>
        <v>0.4999999999999985</v>
      </c>
      <c r="T97" s="15">
        <f t="shared" si="8"/>
        <v>0.56000000000000005</v>
      </c>
      <c r="U97" s="3">
        <f t="shared" si="9"/>
        <v>18.539999999999988</v>
      </c>
      <c r="V97" s="3">
        <f>U97*携带兵力!R99</f>
        <v>149246.99999999991</v>
      </c>
      <c r="W97" s="3" t="e">
        <f>#REF!</f>
        <v>#REF!</v>
      </c>
      <c r="X97" s="10" t="e">
        <f t="shared" si="10"/>
        <v>#REF!</v>
      </c>
      <c r="Z97" s="3">
        <f>携带兵力!R99</f>
        <v>8050</v>
      </c>
      <c r="AA97" s="3">
        <v>93</v>
      </c>
      <c r="AB97" s="3">
        <f t="shared" si="11"/>
        <v>1.8226976461467459</v>
      </c>
      <c r="AC97" s="3">
        <f t="shared" si="12"/>
        <v>3.4991630258396182</v>
      </c>
    </row>
    <row r="98" spans="10:29" x14ac:dyDescent="0.15">
      <c r="J98" s="3">
        <v>94</v>
      </c>
      <c r="K98" s="17">
        <f>求节点(节奏总纲!AM$4:AM$53,H$5:H$54,节奏总纲!P97)</f>
        <v>0.4999999999999985</v>
      </c>
      <c r="M98" s="3">
        <v>94</v>
      </c>
      <c r="N98" s="15">
        <f t="shared" si="13"/>
        <v>0.56000000000000005</v>
      </c>
      <c r="Q98" s="3">
        <v>94</v>
      </c>
      <c r="R98" s="3">
        <v>9</v>
      </c>
      <c r="S98" s="17">
        <f t="shared" si="7"/>
        <v>0.4999999999999985</v>
      </c>
      <c r="T98" s="15">
        <f t="shared" si="8"/>
        <v>0.56000000000000005</v>
      </c>
      <c r="U98" s="3">
        <f t="shared" si="9"/>
        <v>18.539999999999988</v>
      </c>
      <c r="V98" s="3">
        <f>U98*携带兵力!R100</f>
        <v>151100.99999999991</v>
      </c>
      <c r="W98" s="3" t="e">
        <f>#REF!</f>
        <v>#REF!</v>
      </c>
      <c r="X98" s="10" t="e">
        <f t="shared" si="10"/>
        <v>#REF!</v>
      </c>
      <c r="Z98" s="3">
        <f>携带兵力!R100</f>
        <v>8150</v>
      </c>
      <c r="AA98" s="3">
        <v>94</v>
      </c>
      <c r="AB98" s="3">
        <f t="shared" si="11"/>
        <v>1.8226976461467459</v>
      </c>
      <c r="AC98" s="3">
        <f t="shared" si="12"/>
        <v>3.5426308895146446</v>
      </c>
    </row>
    <row r="99" spans="10:29" x14ac:dyDescent="0.15">
      <c r="J99" s="3">
        <v>95</v>
      </c>
      <c r="K99" s="17">
        <f>求节点(节奏总纲!AM$4:AM$53,H$5:H$54,节奏总纲!P98)</f>
        <v>0.4999999999999985</v>
      </c>
      <c r="M99" s="3">
        <v>95</v>
      </c>
      <c r="N99" s="15">
        <f t="shared" si="13"/>
        <v>0.56000000000000005</v>
      </c>
      <c r="Q99" s="3">
        <v>95</v>
      </c>
      <c r="R99" s="3">
        <v>9</v>
      </c>
      <c r="S99" s="17">
        <f t="shared" si="7"/>
        <v>0.4999999999999985</v>
      </c>
      <c r="T99" s="15">
        <f t="shared" si="8"/>
        <v>0.56000000000000005</v>
      </c>
      <c r="U99" s="3">
        <f t="shared" si="9"/>
        <v>18.539999999999988</v>
      </c>
      <c r="V99" s="3">
        <f>U99*携带兵力!R101</f>
        <v>151929.3829787233</v>
      </c>
      <c r="W99" s="3" t="e">
        <f>#REF!</f>
        <v>#REF!</v>
      </c>
      <c r="X99" s="10" t="e">
        <f t="shared" si="10"/>
        <v>#REF!</v>
      </c>
      <c r="Z99" s="3">
        <f>携带兵力!R101</f>
        <v>8194.6808510638293</v>
      </c>
      <c r="AA99" s="3">
        <v>95</v>
      </c>
      <c r="AB99" s="3">
        <f t="shared" si="11"/>
        <v>1.8226976461467459</v>
      </c>
      <c r="AC99" s="3">
        <f t="shared" si="12"/>
        <v>3.5620527009439118</v>
      </c>
    </row>
    <row r="100" spans="10:29" x14ac:dyDescent="0.15">
      <c r="J100" s="3">
        <v>96</v>
      </c>
      <c r="K100" s="17">
        <f>求节点(节奏总纲!AM$4:AM$53,H$5:H$54,节奏总纲!P99)</f>
        <v>0.4999999999999985</v>
      </c>
      <c r="M100" s="3">
        <v>96</v>
      </c>
      <c r="N100" s="15">
        <f t="shared" si="13"/>
        <v>0.56000000000000005</v>
      </c>
      <c r="Q100" s="3">
        <v>96</v>
      </c>
      <c r="R100" s="3">
        <v>9</v>
      </c>
      <c r="S100" s="17">
        <f t="shared" si="7"/>
        <v>0.4999999999999985</v>
      </c>
      <c r="T100" s="15">
        <f t="shared" si="8"/>
        <v>0.56000000000000005</v>
      </c>
      <c r="U100" s="3">
        <f t="shared" si="9"/>
        <v>18.539999999999988</v>
      </c>
      <c r="V100" s="3">
        <f>U100*携带兵力!R102</f>
        <v>152757.76595744671</v>
      </c>
      <c r="W100" s="3" t="e">
        <f>#REF!</f>
        <v>#REF!</v>
      </c>
      <c r="X100" s="10" t="e">
        <f t="shared" si="10"/>
        <v>#REF!</v>
      </c>
      <c r="Z100" s="3">
        <f>携带兵力!R102</f>
        <v>8239.3617021276586</v>
      </c>
      <c r="AA100" s="3">
        <v>96</v>
      </c>
      <c r="AB100" s="3">
        <f t="shared" si="11"/>
        <v>1.8226976461467459</v>
      </c>
      <c r="AC100" s="3">
        <f t="shared" si="12"/>
        <v>3.5814745123731786</v>
      </c>
    </row>
    <row r="101" spans="10:29" x14ac:dyDescent="0.15">
      <c r="J101" s="3">
        <v>97</v>
      </c>
      <c r="K101" s="17">
        <f>求节点(节奏总纲!AM$4:AM$53,H$5:H$54,节奏总纲!P100)</f>
        <v>0.4999999999999985</v>
      </c>
      <c r="M101" s="3">
        <v>97</v>
      </c>
      <c r="N101" s="15">
        <f t="shared" si="13"/>
        <v>0.56000000000000005</v>
      </c>
      <c r="Q101" s="3">
        <v>97</v>
      </c>
      <c r="R101" s="3">
        <v>9</v>
      </c>
      <c r="S101" s="17">
        <f t="shared" si="7"/>
        <v>0.4999999999999985</v>
      </c>
      <c r="T101" s="15">
        <f t="shared" si="8"/>
        <v>0.56000000000000005</v>
      </c>
      <c r="U101" s="3">
        <f t="shared" si="9"/>
        <v>18.539999999999988</v>
      </c>
      <c r="V101" s="3">
        <f>U101*携带兵力!R103</f>
        <v>153586.14893617012</v>
      </c>
      <c r="W101" s="3" t="e">
        <f>#REF!</f>
        <v>#REF!</v>
      </c>
      <c r="X101" s="10" t="e">
        <f t="shared" si="10"/>
        <v>#REF!</v>
      </c>
      <c r="Z101" s="3">
        <f>携带兵力!R103</f>
        <v>8284.0425531914898</v>
      </c>
      <c r="AA101" s="3">
        <v>97</v>
      </c>
      <c r="AB101" s="3">
        <f t="shared" si="11"/>
        <v>1.8226976461467459</v>
      </c>
      <c r="AC101" s="3">
        <f t="shared" si="12"/>
        <v>3.6008963238024463</v>
      </c>
    </row>
    <row r="102" spans="10:29" x14ac:dyDescent="0.15">
      <c r="J102" s="3">
        <v>98</v>
      </c>
      <c r="K102" s="17">
        <f>求节点(节奏总纲!AM$4:AM$53,H$5:H$54,节奏总纲!P101)</f>
        <v>0.4999999999999985</v>
      </c>
      <c r="M102" s="3">
        <v>98</v>
      </c>
      <c r="N102" s="15">
        <f t="shared" si="13"/>
        <v>0.56000000000000005</v>
      </c>
      <c r="Q102" s="3">
        <v>98</v>
      </c>
      <c r="R102" s="3">
        <v>9</v>
      </c>
      <c r="S102" s="17">
        <f t="shared" si="7"/>
        <v>0.4999999999999985</v>
      </c>
      <c r="T102" s="15">
        <f t="shared" si="8"/>
        <v>0.56000000000000005</v>
      </c>
      <c r="U102" s="3">
        <f t="shared" si="9"/>
        <v>18.539999999999988</v>
      </c>
      <c r="V102" s="3">
        <f>U102*携带兵力!R104</f>
        <v>154414.53191489351</v>
      </c>
      <c r="W102" s="3" t="e">
        <f>#REF!</f>
        <v>#REF!</v>
      </c>
      <c r="X102" s="10" t="e">
        <f t="shared" si="10"/>
        <v>#REF!</v>
      </c>
      <c r="Z102" s="3">
        <f>携带兵力!R104</f>
        <v>8328.7234042553191</v>
      </c>
      <c r="AA102" s="3">
        <v>98</v>
      </c>
      <c r="AB102" s="3">
        <f t="shared" si="11"/>
        <v>1.8226976461467459</v>
      </c>
      <c r="AC102" s="3">
        <f t="shared" si="12"/>
        <v>3.6203181352317131</v>
      </c>
    </row>
    <row r="103" spans="10:29" x14ac:dyDescent="0.15">
      <c r="J103" s="3">
        <v>99</v>
      </c>
      <c r="K103" s="17">
        <f>求节点(节奏总纲!AM$4:AM$53,H$5:H$54,节奏总纲!P102)</f>
        <v>0.4999999999999985</v>
      </c>
      <c r="M103" s="3">
        <v>99</v>
      </c>
      <c r="N103" s="15">
        <f t="shared" si="13"/>
        <v>0.56000000000000005</v>
      </c>
      <c r="Q103" s="3">
        <v>99</v>
      </c>
      <c r="R103" s="3">
        <v>9</v>
      </c>
      <c r="S103" s="17">
        <f t="shared" si="7"/>
        <v>0.4999999999999985</v>
      </c>
      <c r="T103" s="15">
        <f t="shared" si="8"/>
        <v>0.56000000000000005</v>
      </c>
      <c r="U103" s="3">
        <f t="shared" si="9"/>
        <v>18.539999999999988</v>
      </c>
      <c r="V103" s="3">
        <f>U103*携带兵力!R105</f>
        <v>155242.91489361695</v>
      </c>
      <c r="W103" s="3" t="e">
        <f>#REF!</f>
        <v>#REF!</v>
      </c>
      <c r="X103" s="10" t="e">
        <f t="shared" si="10"/>
        <v>#REF!</v>
      </c>
      <c r="Z103" s="3">
        <f>携带兵力!R105</f>
        <v>8373.4042553191503</v>
      </c>
      <c r="AA103" s="3">
        <v>99</v>
      </c>
      <c r="AB103" s="3">
        <f t="shared" si="11"/>
        <v>1.8226976461467459</v>
      </c>
      <c r="AC103" s="3">
        <f t="shared" si="12"/>
        <v>3.6397399466609808</v>
      </c>
    </row>
    <row r="104" spans="10:29" x14ac:dyDescent="0.15">
      <c r="J104" s="3">
        <v>100</v>
      </c>
      <c r="K104" s="17">
        <f>求节点(节奏总纲!AM$4:AM$53,H$5:H$54,节奏总纲!P103)</f>
        <v>0.4999999999999985</v>
      </c>
      <c r="M104" s="3">
        <v>100</v>
      </c>
      <c r="N104" s="15">
        <f t="shared" si="13"/>
        <v>0.56000000000000005</v>
      </c>
      <c r="Q104" s="3">
        <v>100</v>
      </c>
      <c r="R104" s="3">
        <v>9</v>
      </c>
      <c r="S104" s="17">
        <f t="shared" si="7"/>
        <v>0.4999999999999985</v>
      </c>
      <c r="T104" s="15">
        <f t="shared" si="8"/>
        <v>0.56000000000000005</v>
      </c>
      <c r="U104" s="3">
        <f t="shared" si="9"/>
        <v>18.539999999999988</v>
      </c>
      <c r="V104" s="3">
        <f>U104*携带兵力!R106</f>
        <v>156071.29787234034</v>
      </c>
      <c r="W104" s="3" t="e">
        <f>#REF!</f>
        <v>#REF!</v>
      </c>
      <c r="X104" s="10" t="e">
        <f t="shared" si="10"/>
        <v>#REF!</v>
      </c>
      <c r="Z104" s="3">
        <f>携带兵力!R106</f>
        <v>8418.0851063829796</v>
      </c>
      <c r="AA104" s="3">
        <v>100</v>
      </c>
      <c r="AB104" s="3">
        <f t="shared" si="11"/>
        <v>1.8226976461467459</v>
      </c>
      <c r="AC104" s="3">
        <f t="shared" si="12"/>
        <v>3.6591617580902476</v>
      </c>
    </row>
  </sheetData>
  <mergeCells count="4">
    <mergeCell ref="E3:F3"/>
    <mergeCell ref="J3:K3"/>
    <mergeCell ref="A20:C20"/>
    <mergeCell ref="AA3:AC3"/>
  </mergeCells>
  <phoneticPr fontId="1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2:AT104"/>
  <sheetViews>
    <sheetView topLeftCell="Q31" zoomScaleNormal="100" workbookViewId="0">
      <selection activeCell="AO4" sqref="AO4"/>
    </sheetView>
  </sheetViews>
  <sheetFormatPr defaultRowHeight="11.25" x14ac:dyDescent="0.15"/>
  <cols>
    <col min="1" max="21" width="9" style="4"/>
    <col min="22" max="23" width="9" style="10"/>
    <col min="24" max="24" width="9" style="20"/>
    <col min="25" max="25" width="9" style="20" customWidth="1"/>
    <col min="26" max="30" width="9" style="4"/>
    <col min="31" max="31" width="9" style="26"/>
    <col min="32" max="16384" width="9" style="4"/>
  </cols>
  <sheetData>
    <row r="2" spans="6:46" x14ac:dyDescent="0.15">
      <c r="AK2" s="4" t="s">
        <v>104</v>
      </c>
      <c r="AL2" s="32">
        <v>0.75</v>
      </c>
    </row>
    <row r="3" spans="6:46" x14ac:dyDescent="0.15">
      <c r="F3" s="49" t="s">
        <v>88</v>
      </c>
      <c r="G3" s="50"/>
      <c r="H3" s="50"/>
      <c r="I3" s="50"/>
      <c r="J3" s="50"/>
      <c r="K3" s="51"/>
      <c r="M3" s="49" t="s">
        <v>89</v>
      </c>
      <c r="N3" s="50"/>
      <c r="O3" s="50"/>
      <c r="P3" s="50"/>
      <c r="Q3" s="50"/>
      <c r="R3" s="50"/>
      <c r="S3" s="51"/>
      <c r="V3" s="54" t="s">
        <v>61</v>
      </c>
      <c r="W3" s="54"/>
      <c r="X3" s="54"/>
      <c r="Y3" s="54"/>
      <c r="AA3" s="54" t="s">
        <v>68</v>
      </c>
      <c r="AB3" s="54"/>
      <c r="AD3" s="53" t="s">
        <v>91</v>
      </c>
      <c r="AE3" s="53"/>
      <c r="AO3" s="53" t="s">
        <v>99</v>
      </c>
      <c r="AP3" s="53"/>
      <c r="AQ3" s="53"/>
      <c r="AS3" s="53" t="s">
        <v>102</v>
      </c>
      <c r="AT3" s="53"/>
    </row>
    <row r="4" spans="6:46" x14ac:dyDescent="0.15">
      <c r="F4" s="46" t="s">
        <v>168</v>
      </c>
      <c r="G4" s="21" t="s">
        <v>83</v>
      </c>
      <c r="H4" s="21" t="s">
        <v>84</v>
      </c>
      <c r="I4" s="21" t="s">
        <v>85</v>
      </c>
      <c r="J4" s="21" t="s">
        <v>86</v>
      </c>
      <c r="K4" s="21" t="s">
        <v>87</v>
      </c>
      <c r="M4" s="46" t="s">
        <v>168</v>
      </c>
      <c r="N4" s="24" t="s">
        <v>90</v>
      </c>
      <c r="O4" s="21" t="s">
        <v>83</v>
      </c>
      <c r="P4" s="21" t="s">
        <v>84</v>
      </c>
      <c r="Q4" s="21" t="s">
        <v>85</v>
      </c>
      <c r="R4" s="21" t="s">
        <v>86</v>
      </c>
      <c r="S4" s="21" t="s">
        <v>87</v>
      </c>
      <c r="V4" s="27" t="s">
        <v>59</v>
      </c>
      <c r="W4" s="28" t="s">
        <v>60</v>
      </c>
      <c r="X4" s="27" t="s">
        <v>62</v>
      </c>
      <c r="Y4" s="27" t="s">
        <v>67</v>
      </c>
      <c r="AA4" s="27" t="s">
        <v>168</v>
      </c>
      <c r="AB4" s="27" t="s">
        <v>66</v>
      </c>
      <c r="AD4" s="27" t="s">
        <v>168</v>
      </c>
      <c r="AE4" s="7" t="s">
        <v>92</v>
      </c>
      <c r="AG4" s="27" t="s">
        <v>168</v>
      </c>
      <c r="AH4" s="21" t="s">
        <v>93</v>
      </c>
      <c r="AI4" s="21" t="s">
        <v>94</v>
      </c>
      <c r="AJ4" s="21" t="s">
        <v>95</v>
      </c>
      <c r="AK4" s="21" t="s">
        <v>96</v>
      </c>
      <c r="AL4" s="21" t="s">
        <v>97</v>
      </c>
      <c r="AM4" s="21" t="s">
        <v>98</v>
      </c>
      <c r="AO4" s="46" t="s">
        <v>168</v>
      </c>
      <c r="AP4" s="21" t="s">
        <v>100</v>
      </c>
      <c r="AQ4" s="21" t="s">
        <v>101</v>
      </c>
      <c r="AS4" s="21" t="s">
        <v>103</v>
      </c>
      <c r="AT4" s="21" t="s">
        <v>101</v>
      </c>
    </row>
    <row r="5" spans="6:46" ht="13.5" customHeight="1" x14ac:dyDescent="0.15">
      <c r="F5" s="21">
        <v>1</v>
      </c>
      <c r="G5" s="21">
        <f>[3]非r!FI5</f>
        <v>6.6988565033873613</v>
      </c>
      <c r="H5" s="21">
        <f>[3]小r!FI5</f>
        <v>5.5624433465627163</v>
      </c>
      <c r="I5" s="21">
        <f>[3]中r!FI5</f>
        <v>4.6580977186054184</v>
      </c>
      <c r="J5" s="21">
        <f>[3]大r!FI5</f>
        <v>3.4750318111321974</v>
      </c>
      <c r="K5" s="21">
        <f>[3]超r!FI5</f>
        <v>2.8709385014517181</v>
      </c>
      <c r="M5" s="21">
        <v>1</v>
      </c>
      <c r="N5" s="21">
        <v>1</v>
      </c>
      <c r="O5" s="21">
        <f>携带兵力!R7*$N5</f>
        <v>0</v>
      </c>
      <c r="P5" s="40">
        <f>携带兵力!S7*$N5</f>
        <v>0</v>
      </c>
      <c r="Q5" s="40">
        <f>携带兵力!T7*$N5</f>
        <v>0</v>
      </c>
      <c r="R5" s="40">
        <f>携带兵力!U7*$N5</f>
        <v>36.425032237168807</v>
      </c>
      <c r="S5" s="40">
        <f>携带兵力!V7*$N5</f>
        <v>20.814304135524935</v>
      </c>
      <c r="V5" s="27">
        <v>1</v>
      </c>
      <c r="W5" s="29">
        <v>0.01</v>
      </c>
      <c r="X5" s="30">
        <v>0.4</v>
      </c>
      <c r="Y5" s="31">
        <f>W5*X5</f>
        <v>4.0000000000000001E-3</v>
      </c>
      <c r="AA5" s="21">
        <v>1</v>
      </c>
      <c r="AB5" s="7">
        <f>求节点(节奏总纲!AM$4:AM$53,Y$5:Y$54,节奏总纲!P4)</f>
        <v>4.4983870533829304E-3</v>
      </c>
      <c r="AD5" s="21">
        <v>1</v>
      </c>
      <c r="AE5" s="7">
        <v>0</v>
      </c>
      <c r="AG5" s="21">
        <v>1</v>
      </c>
      <c r="AH5" s="7">
        <f>AB5</f>
        <v>4.4983870533829304E-3</v>
      </c>
      <c r="AI5" s="7">
        <f>AE5</f>
        <v>0</v>
      </c>
      <c r="AJ5" s="21">
        <f t="shared" ref="AJ5:AJ36" si="0">G5*(1+AH5+AI5)</f>
        <v>6.7289905527546692</v>
      </c>
      <c r="AK5" s="21">
        <f t="shared" ref="AK5:AK36" si="1">N5*(1+AH5+AI5)</f>
        <v>1.004498387053383</v>
      </c>
      <c r="AL5" s="21">
        <f>AK5*O5*$AL$2</f>
        <v>0</v>
      </c>
      <c r="AM5" s="21">
        <f>AJ5+AL5</f>
        <v>6.7289905527546692</v>
      </c>
      <c r="AN5" s="4">
        <f>AL5/AJ5</f>
        <v>0</v>
      </c>
      <c r="AO5" s="21">
        <v>1</v>
      </c>
      <c r="AP5" s="21">
        <f>G5/$G$44</f>
        <v>2.4359478194135861E-2</v>
      </c>
      <c r="AQ5" s="21">
        <f>AJ5/$AJ$44</f>
        <v>1.8359241618802643E-2</v>
      </c>
      <c r="AS5" s="21">
        <f t="shared" ref="AS5:AS36" si="2">O5/$O$44</f>
        <v>0</v>
      </c>
      <c r="AT5" s="21">
        <f>AK5/$AK$44</f>
        <v>0.75367959331831369</v>
      </c>
    </row>
    <row r="6" spans="6:46" x14ac:dyDescent="0.15">
      <c r="F6" s="21">
        <v>2</v>
      </c>
      <c r="G6" s="40">
        <f>[3]非r!FI6</f>
        <v>13.878513133056614</v>
      </c>
      <c r="H6" s="40">
        <f>[3]小r!FI6</f>
        <v>11.598471689768743</v>
      </c>
      <c r="I6" s="40">
        <f>[3]中r!FI6</f>
        <v>9.6505232393075744</v>
      </c>
      <c r="J6" s="40">
        <f>[3]大r!FI6</f>
        <v>7.4051780788523445</v>
      </c>
      <c r="K6" s="40">
        <f>[3]超r!FI6</f>
        <v>6.245330909875463</v>
      </c>
      <c r="M6" s="21">
        <v>2</v>
      </c>
      <c r="N6" s="21">
        <v>1</v>
      </c>
      <c r="O6" s="40">
        <f>携带兵力!R8*$N6</f>
        <v>0</v>
      </c>
      <c r="P6" s="40">
        <f>携带兵力!S8*$N6</f>
        <v>0</v>
      </c>
      <c r="Q6" s="40">
        <f>携带兵力!T8*$N6</f>
        <v>0</v>
      </c>
      <c r="R6" s="40">
        <f>携带兵力!U8*$N6</f>
        <v>77.620541308452403</v>
      </c>
      <c r="S6" s="40">
        <f>携带兵力!V8*$N6</f>
        <v>45.278649096597064</v>
      </c>
      <c r="V6" s="27">
        <v>2</v>
      </c>
      <c r="W6" s="29">
        <v>0.01</v>
      </c>
      <c r="X6" s="30">
        <v>0.42</v>
      </c>
      <c r="Y6" s="31">
        <f t="shared" ref="Y6:Y54" si="3">W6*X6</f>
        <v>4.1999999999999997E-3</v>
      </c>
      <c r="AA6" s="21">
        <v>2</v>
      </c>
      <c r="AB6" s="7">
        <f>求节点(节奏总纲!AM$4:AM$53,Y$5:Y$54,节奏总纲!P5)</f>
        <v>4.795461675490117E-3</v>
      </c>
      <c r="AD6" s="21">
        <v>2</v>
      </c>
      <c r="AE6" s="7">
        <v>0</v>
      </c>
      <c r="AG6" s="21">
        <v>2</v>
      </c>
      <c r="AH6" s="7">
        <f t="shared" ref="AH6:AH69" si="4">AB6</f>
        <v>4.795461675490117E-3</v>
      </c>
      <c r="AI6" s="7">
        <f t="shared" ref="AI6:AI69" si="5">AE6</f>
        <v>0</v>
      </c>
      <c r="AJ6" s="21">
        <f t="shared" si="0"/>
        <v>13.945067010898974</v>
      </c>
      <c r="AK6" s="21">
        <f t="shared" si="1"/>
        <v>1.0047954616754902</v>
      </c>
      <c r="AL6" s="21">
        <f t="shared" ref="AL6:AL69" si="6">AK6*O6*$AL$2</f>
        <v>0</v>
      </c>
      <c r="AM6" s="21">
        <f t="shared" ref="AM6:AM69" si="7">AJ6+AL6</f>
        <v>13.945067010898974</v>
      </c>
      <c r="AN6" s="4">
        <f t="shared" ref="AN6:AN69" si="8">AL6/AJ6</f>
        <v>0</v>
      </c>
      <c r="AO6" s="21">
        <v>2</v>
      </c>
      <c r="AP6" s="21">
        <f t="shared" ref="AP6:AP36" si="9">G6/$G$44</f>
        <v>5.0467320483842233E-2</v>
      </c>
      <c r="AQ6" s="21">
        <f t="shared" ref="AQ6:AQ69" si="10">AJ6/$AJ$44</f>
        <v>3.8047438562486921E-2</v>
      </c>
      <c r="AS6" s="21">
        <f t="shared" si="2"/>
        <v>0</v>
      </c>
      <c r="AT6" s="21">
        <f t="shared" ref="AT6:AT69" si="11">AK6/$AK$44</f>
        <v>0.75390248972438123</v>
      </c>
    </row>
    <row r="7" spans="6:46" x14ac:dyDescent="0.15">
      <c r="F7" s="21">
        <v>3</v>
      </c>
      <c r="G7" s="40">
        <f>[3]非r!FI7</f>
        <v>21.573478578858854</v>
      </c>
      <c r="H7" s="40">
        <f>[3]小r!FI7</f>
        <v>18.029264240903473</v>
      </c>
      <c r="I7" s="40">
        <f>[3]中r!FI7</f>
        <v>15.274022833832078</v>
      </c>
      <c r="J7" s="40">
        <f>[3]大r!FI7</f>
        <v>11.830741556370626</v>
      </c>
      <c r="K7" s="40">
        <f>[3]超r!FI7</f>
        <v>10.170354187176315</v>
      </c>
      <c r="M7" s="21">
        <v>3</v>
      </c>
      <c r="N7" s="21">
        <v>1</v>
      </c>
      <c r="O7" s="40">
        <f>携带兵力!R9*$N7</f>
        <v>0</v>
      </c>
      <c r="P7" s="40">
        <f>携带兵力!S9*$N7</f>
        <v>0</v>
      </c>
      <c r="Q7" s="40">
        <f>携带兵力!T9*$N7</f>
        <v>0</v>
      </c>
      <c r="R7" s="40">
        <f>携带兵力!U9*$N7</f>
        <v>124.00897775954763</v>
      </c>
      <c r="S7" s="40">
        <f>携带兵力!V9*$N7</f>
        <v>73.735067857028298</v>
      </c>
      <c r="V7" s="27">
        <v>3</v>
      </c>
      <c r="W7" s="29">
        <v>0.01</v>
      </c>
      <c r="X7" s="30">
        <v>0.44</v>
      </c>
      <c r="Y7" s="31">
        <f t="shared" si="3"/>
        <v>4.4000000000000003E-3</v>
      </c>
      <c r="AA7" s="21">
        <v>3</v>
      </c>
      <c r="AB7" s="7">
        <f>求节点(节奏总纲!AM$4:AM$53,Y$5:Y$54,节奏总纲!P6)</f>
        <v>5.0233050613904193E-3</v>
      </c>
      <c r="AD7" s="21">
        <v>3</v>
      </c>
      <c r="AE7" s="7">
        <v>0</v>
      </c>
      <c r="AG7" s="21">
        <v>3</v>
      </c>
      <c r="AH7" s="7">
        <f t="shared" si="4"/>
        <v>5.0233050613904193E-3</v>
      </c>
      <c r="AI7" s="7">
        <f t="shared" si="5"/>
        <v>0</v>
      </c>
      <c r="AJ7" s="21">
        <f t="shared" si="0"/>
        <v>21.681848742995832</v>
      </c>
      <c r="AK7" s="21">
        <f t="shared" si="1"/>
        <v>1.0050233050613904</v>
      </c>
      <c r="AL7" s="21">
        <f t="shared" si="6"/>
        <v>0</v>
      </c>
      <c r="AM7" s="21">
        <f t="shared" si="7"/>
        <v>21.681848742995832</v>
      </c>
      <c r="AN7" s="4">
        <f t="shared" si="8"/>
        <v>0</v>
      </c>
      <c r="AO7" s="21">
        <v>3</v>
      </c>
      <c r="AP7" s="21">
        <f t="shared" si="9"/>
        <v>7.844901301403219E-2</v>
      </c>
      <c r="AQ7" s="21">
        <f t="shared" si="10"/>
        <v>5.9156317235731108E-2</v>
      </c>
      <c r="AS7" s="21">
        <f t="shared" si="2"/>
        <v>0</v>
      </c>
      <c r="AT7" s="21">
        <f t="shared" si="11"/>
        <v>0.75407344162698142</v>
      </c>
    </row>
    <row r="8" spans="6:46" x14ac:dyDescent="0.15">
      <c r="F8" s="21">
        <v>4</v>
      </c>
      <c r="G8" s="40">
        <f>[3]非r!FI8</f>
        <v>29.820738338803459</v>
      </c>
      <c r="H8" s="40">
        <f>[3]小r!FI8</f>
        <v>25.081370995672202</v>
      </c>
      <c r="I8" s="40">
        <f>[3]中r!FI8</f>
        <v>21.301592411228853</v>
      </c>
      <c r="J8" s="40">
        <f>[3]大r!FI8</f>
        <v>16.795465842961804</v>
      </c>
      <c r="K8" s="40">
        <f>[3]超r!FI8</f>
        <v>14.697363895553138</v>
      </c>
      <c r="M8" s="21">
        <v>4</v>
      </c>
      <c r="N8" s="21">
        <v>1</v>
      </c>
      <c r="O8" s="40">
        <f>携带兵力!R10*$N8</f>
        <v>0</v>
      </c>
      <c r="P8" s="40">
        <f>携带兵力!S10*$N8</f>
        <v>0</v>
      </c>
      <c r="Q8" s="40">
        <f>携带兵力!T10*$N8</f>
        <v>0</v>
      </c>
      <c r="R8" s="40">
        <f>携带兵力!U10*$N8</f>
        <v>176.04885883586462</v>
      </c>
      <c r="S8" s="40">
        <f>携带兵力!V10*$N8</f>
        <v>106.55588824276015</v>
      </c>
      <c r="V8" s="27">
        <v>4</v>
      </c>
      <c r="W8" s="29">
        <v>0.01</v>
      </c>
      <c r="X8" s="30">
        <v>0.46</v>
      </c>
      <c r="Y8" s="31">
        <f t="shared" si="3"/>
        <v>4.5999999999999999E-3</v>
      </c>
      <c r="AA8" s="21">
        <v>4</v>
      </c>
      <c r="AB8" s="7">
        <f>求节点(节奏总纲!AM$4:AM$53,Y$5:Y$54,节奏总纲!P7)</f>
        <v>5.2140551239080839E-3</v>
      </c>
      <c r="AD8" s="21">
        <v>4</v>
      </c>
      <c r="AE8" s="7">
        <v>0</v>
      </c>
      <c r="AG8" s="21">
        <v>4</v>
      </c>
      <c r="AH8" s="7">
        <f t="shared" si="4"/>
        <v>5.2140551239080839E-3</v>
      </c>
      <c r="AI8" s="7">
        <f t="shared" si="5"/>
        <v>0</v>
      </c>
      <c r="AJ8" s="21">
        <f t="shared" si="0"/>
        <v>29.976225312337622</v>
      </c>
      <c r="AK8" s="21">
        <f t="shared" si="1"/>
        <v>1.0052140551239082</v>
      </c>
      <c r="AL8" s="21">
        <f t="shared" si="6"/>
        <v>0</v>
      </c>
      <c r="AM8" s="21">
        <f t="shared" si="7"/>
        <v>29.976225312337622</v>
      </c>
      <c r="AN8" s="4">
        <f t="shared" si="8"/>
        <v>0</v>
      </c>
      <c r="AO8" s="21">
        <v>4</v>
      </c>
      <c r="AP8" s="21">
        <f t="shared" si="9"/>
        <v>0.10843904850473984</v>
      </c>
      <c r="AQ8" s="21">
        <f t="shared" si="10"/>
        <v>8.1786526376319446E-2</v>
      </c>
      <c r="AS8" s="21">
        <f t="shared" si="2"/>
        <v>0</v>
      </c>
      <c r="AT8" s="21">
        <f t="shared" si="11"/>
        <v>0.75421656224459188</v>
      </c>
    </row>
    <row r="9" spans="6:46" x14ac:dyDescent="0.15">
      <c r="F9" s="21">
        <v>5</v>
      </c>
      <c r="G9" s="40">
        <f>[3]非r!FI9</f>
        <v>38.659932488155548</v>
      </c>
      <c r="H9" s="40">
        <f>[3]小r!FI9</f>
        <v>32.722871427474516</v>
      </c>
      <c r="I9" s="40">
        <f>[3]中r!FI9</f>
        <v>27.860004205214381</v>
      </c>
      <c r="J9" s="40">
        <f>[3]大r!FI9</f>
        <v>22.346821690028477</v>
      </c>
      <c r="K9" s="40">
        <f>[3]超r!FI9</f>
        <v>19.053823869162386</v>
      </c>
      <c r="M9" s="21">
        <v>5</v>
      </c>
      <c r="N9" s="21">
        <v>1</v>
      </c>
      <c r="O9" s="40">
        <f>携带兵力!R11*$N9</f>
        <v>0</v>
      </c>
      <c r="P9" s="40">
        <f>携带兵力!S11*$N9</f>
        <v>0</v>
      </c>
      <c r="Q9" s="40">
        <f>携带兵力!T11*$N9</f>
        <v>0</v>
      </c>
      <c r="R9" s="40">
        <f>携带兵力!U11*$N9</f>
        <v>234.23776952198523</v>
      </c>
      <c r="S9" s="40">
        <f>携带兵力!V11*$N9</f>
        <v>138.14022305142726</v>
      </c>
      <c r="V9" s="27">
        <v>5</v>
      </c>
      <c r="W9" s="29">
        <v>0.01</v>
      </c>
      <c r="X9" s="30">
        <v>0.48</v>
      </c>
      <c r="Y9" s="31">
        <f t="shared" si="3"/>
        <v>4.7999999999999996E-3</v>
      </c>
      <c r="AA9" s="21">
        <v>5</v>
      </c>
      <c r="AB9" s="7">
        <f>求节点(节奏总纲!AM$4:AM$53,Y$5:Y$54,节奏总纲!P8)</f>
        <v>5.3784918555051546E-3</v>
      </c>
      <c r="AD9" s="21">
        <v>5</v>
      </c>
      <c r="AE9" s="7">
        <v>0</v>
      </c>
      <c r="AG9" s="21">
        <v>5</v>
      </c>
      <c r="AH9" s="7">
        <f t="shared" si="4"/>
        <v>5.3784918555051546E-3</v>
      </c>
      <c r="AI9" s="7">
        <f t="shared" si="5"/>
        <v>0</v>
      </c>
      <c r="AJ9" s="21">
        <f t="shared" si="0"/>
        <v>38.867864620177471</v>
      </c>
      <c r="AK9" s="21">
        <f t="shared" si="1"/>
        <v>1.0053784918555051</v>
      </c>
      <c r="AL9" s="21">
        <f t="shared" si="6"/>
        <v>0</v>
      </c>
      <c r="AM9" s="21">
        <f t="shared" si="7"/>
        <v>38.867864620177471</v>
      </c>
      <c r="AN9" s="4">
        <f t="shared" si="8"/>
        <v>0</v>
      </c>
      <c r="AO9" s="21">
        <v>5</v>
      </c>
      <c r="AP9" s="21">
        <f t="shared" si="9"/>
        <v>0.14058157268420199</v>
      </c>
      <c r="AQ9" s="21">
        <f t="shared" si="10"/>
        <v>0.10604629508309037</v>
      </c>
      <c r="AS9" s="21">
        <f t="shared" si="2"/>
        <v>0</v>
      </c>
      <c r="AT9" s="21">
        <f t="shared" si="11"/>
        <v>0.75433993985335057</v>
      </c>
    </row>
    <row r="10" spans="6:46" x14ac:dyDescent="0.15">
      <c r="F10" s="21">
        <v>6</v>
      </c>
      <c r="G10" s="40">
        <f>[3]非r!FI10</f>
        <v>48.133546207637146</v>
      </c>
      <c r="H10" s="40">
        <f>[3]小r!FI10</f>
        <v>40.999467037576643</v>
      </c>
      <c r="I10" s="40">
        <f>[3]中r!FI10</f>
        <v>35.295641811971635</v>
      </c>
      <c r="J10" s="40">
        <f>[3]大r!FI10</f>
        <v>28.536316680242024</v>
      </c>
      <c r="K10" s="40">
        <f>[3]超r!FI10</f>
        <v>23.722962059478306</v>
      </c>
      <c r="M10" s="21">
        <v>6</v>
      </c>
      <c r="N10" s="21">
        <v>1</v>
      </c>
      <c r="O10" s="40">
        <f>携带兵力!R12*$N10</f>
        <v>0</v>
      </c>
      <c r="P10" s="40">
        <f>携带兵力!S12*$N10</f>
        <v>0</v>
      </c>
      <c r="Q10" s="40">
        <f>携带兵力!T12*$N10</f>
        <v>0</v>
      </c>
      <c r="R10" s="40">
        <f>携带兵力!U12*$N10</f>
        <v>299.11560857603081</v>
      </c>
      <c r="S10" s="40">
        <f>携带兵力!V12*$N10</f>
        <v>171.99147493121768</v>
      </c>
      <c r="V10" s="27">
        <v>6</v>
      </c>
      <c r="W10" s="29">
        <v>0.01</v>
      </c>
      <c r="X10" s="30">
        <v>0.5</v>
      </c>
      <c r="Y10" s="31">
        <f t="shared" si="3"/>
        <v>5.0000000000000001E-3</v>
      </c>
      <c r="AA10" s="21">
        <v>6</v>
      </c>
      <c r="AB10" s="7">
        <f>求节点(节奏总纲!AM$4:AM$53,Y$5:Y$54,节奏总纲!P9)</f>
        <v>5.5235095978172439E-3</v>
      </c>
      <c r="AD10" s="21">
        <v>6</v>
      </c>
      <c r="AE10" s="7">
        <v>0</v>
      </c>
      <c r="AG10" s="21">
        <v>6</v>
      </c>
      <c r="AH10" s="7">
        <f t="shared" si="4"/>
        <v>5.5235095978172439E-3</v>
      </c>
      <c r="AI10" s="7">
        <f t="shared" si="5"/>
        <v>0</v>
      </c>
      <c r="AJ10" s="21">
        <f t="shared" si="0"/>
        <v>48.399412312092011</v>
      </c>
      <c r="AK10" s="21">
        <f t="shared" si="1"/>
        <v>1.0055235095978172</v>
      </c>
      <c r="AL10" s="21">
        <f t="shared" si="6"/>
        <v>0</v>
      </c>
      <c r="AM10" s="21">
        <f t="shared" si="7"/>
        <v>48.399412312092011</v>
      </c>
      <c r="AN10" s="4">
        <f t="shared" si="8"/>
        <v>0</v>
      </c>
      <c r="AO10" s="21">
        <v>6</v>
      </c>
      <c r="AP10" s="21">
        <f t="shared" si="9"/>
        <v>0.17503107711868052</v>
      </c>
      <c r="AQ10" s="21">
        <f t="shared" si="10"/>
        <v>0.13205197687222031</v>
      </c>
      <c r="AS10" s="21">
        <f t="shared" si="2"/>
        <v>0</v>
      </c>
      <c r="AT10" s="21">
        <f t="shared" si="11"/>
        <v>0.75444874730835343</v>
      </c>
    </row>
    <row r="11" spans="6:46" x14ac:dyDescent="0.15">
      <c r="F11" s="21">
        <v>7</v>
      </c>
      <c r="G11" s="40">
        <f>[3]非r!FI11</f>
        <v>58.287113986497289</v>
      </c>
      <c r="H11" s="40">
        <f>[3]小r!FI11</f>
        <v>49.648131020641451</v>
      </c>
      <c r="I11" s="40">
        <f>[3]中r!FI11</f>
        <v>42.741108013241501</v>
      </c>
      <c r="J11" s="40">
        <f>[3]大r!FI11</f>
        <v>35.419830160008985</v>
      </c>
      <c r="K11" s="40">
        <f>[3]超r!FI11</f>
        <v>28.727220464773666</v>
      </c>
      <c r="M11" s="21">
        <v>7</v>
      </c>
      <c r="N11" s="21">
        <v>1</v>
      </c>
      <c r="O11" s="40">
        <f>携带兵力!R13*$N11</f>
        <v>0</v>
      </c>
      <c r="P11" s="40">
        <f>携带兵力!S13*$N11</f>
        <v>0</v>
      </c>
      <c r="Q11" s="40">
        <f>携带兵力!T13*$N11</f>
        <v>0</v>
      </c>
      <c r="R11" s="40">
        <f>携带兵力!U13*$N11</f>
        <v>371.26809926756391</v>
      </c>
      <c r="S11" s="40">
        <f>携带兵力!V13*$N11</f>
        <v>208.27234836960906</v>
      </c>
      <c r="V11" s="27">
        <v>7</v>
      </c>
      <c r="W11" s="29">
        <v>0.01</v>
      </c>
      <c r="X11" s="30">
        <v>0.52</v>
      </c>
      <c r="Y11" s="31">
        <f t="shared" si="3"/>
        <v>5.2000000000000006E-3</v>
      </c>
      <c r="AA11" s="21">
        <v>7</v>
      </c>
      <c r="AB11" s="7">
        <f>求节点(节奏总纲!AM$4:AM$53,Y$5:Y$54,节奏总纲!P10)</f>
        <v>5.6598550812135074E-3</v>
      </c>
      <c r="AD11" s="21">
        <v>7</v>
      </c>
      <c r="AE11" s="7">
        <v>0</v>
      </c>
      <c r="AG11" s="21">
        <v>7</v>
      </c>
      <c r="AH11" s="7">
        <f t="shared" si="4"/>
        <v>5.6598550812135074E-3</v>
      </c>
      <c r="AI11" s="7">
        <f t="shared" si="5"/>
        <v>0</v>
      </c>
      <c r="AJ11" s="21">
        <f t="shared" si="0"/>
        <v>58.617010604763031</v>
      </c>
      <c r="AK11" s="21">
        <f t="shared" si="1"/>
        <v>1.0056598550812135</v>
      </c>
      <c r="AL11" s="21">
        <f t="shared" si="6"/>
        <v>0</v>
      </c>
      <c r="AM11" s="21">
        <f t="shared" si="7"/>
        <v>58.617010604763031</v>
      </c>
      <c r="AN11" s="4">
        <f t="shared" si="8"/>
        <v>0</v>
      </c>
      <c r="AO11" s="21">
        <v>7</v>
      </c>
      <c r="AP11" s="21">
        <f t="shared" si="9"/>
        <v>0.21195314176908106</v>
      </c>
      <c r="AQ11" s="21">
        <f t="shared" si="10"/>
        <v>0.15992946523371301</v>
      </c>
      <c r="AS11" s="21">
        <f t="shared" si="2"/>
        <v>0</v>
      </c>
      <c r="AT11" s="21">
        <f t="shared" si="11"/>
        <v>0.7545510479290426</v>
      </c>
    </row>
    <row r="12" spans="6:46" x14ac:dyDescent="0.15">
      <c r="F12" s="21">
        <v>8</v>
      </c>
      <c r="G12" s="40">
        <f>[3]非r!FI12</f>
        <v>69.16943848194316</v>
      </c>
      <c r="H12" s="40">
        <f>[3]小r!FI12</f>
        <v>58.917539564083739</v>
      </c>
      <c r="I12" s="40">
        <f>[3]中r!FI12</f>
        <v>50.720961103973465</v>
      </c>
      <c r="J12" s="40">
        <f>[3]大r!FI12</f>
        <v>42.032785563223683</v>
      </c>
      <c r="K12" s="40">
        <f>[3]超r!FI12</f>
        <v>34.090651823243434</v>
      </c>
      <c r="M12" s="21">
        <v>8</v>
      </c>
      <c r="N12" s="21">
        <v>1</v>
      </c>
      <c r="O12" s="40">
        <f>携带兵力!R14*$N12</f>
        <v>0</v>
      </c>
      <c r="P12" s="40">
        <f>携带兵力!S14*$N12</f>
        <v>0</v>
      </c>
      <c r="Q12" s="40">
        <f>携带兵力!T14*$N12</f>
        <v>0</v>
      </c>
      <c r="R12" s="40">
        <f>携带兵力!U14*$N12</f>
        <v>440.58461975909154</v>
      </c>
      <c r="S12" s="40">
        <f>携带兵力!V14*$N12</f>
        <v>247.15722571851484</v>
      </c>
      <c r="V12" s="27">
        <v>8</v>
      </c>
      <c r="W12" s="29">
        <v>0.01</v>
      </c>
      <c r="X12" s="30">
        <v>0.54</v>
      </c>
      <c r="Y12" s="31">
        <f t="shared" si="3"/>
        <v>5.4000000000000003E-3</v>
      </c>
      <c r="AA12" s="21">
        <v>8</v>
      </c>
      <c r="AB12" s="7">
        <f>求节点(节奏总纲!AM$4:AM$53,Y$5:Y$54,节奏总纲!P11)</f>
        <v>5.7900623145857406E-3</v>
      </c>
      <c r="AD12" s="21">
        <v>8</v>
      </c>
      <c r="AE12" s="7">
        <v>0</v>
      </c>
      <c r="AG12" s="21">
        <v>8</v>
      </c>
      <c r="AH12" s="7">
        <f t="shared" si="4"/>
        <v>5.7900623145857406E-3</v>
      </c>
      <c r="AI12" s="7">
        <f t="shared" si="5"/>
        <v>0</v>
      </c>
      <c r="AJ12" s="21">
        <f t="shared" si="0"/>
        <v>69.569933841018511</v>
      </c>
      <c r="AK12" s="21">
        <f t="shared" si="1"/>
        <v>1.0057900623145857</v>
      </c>
      <c r="AL12" s="21">
        <f t="shared" si="6"/>
        <v>0</v>
      </c>
      <c r="AM12" s="21">
        <f t="shared" si="7"/>
        <v>69.569933841018511</v>
      </c>
      <c r="AN12" s="4">
        <f t="shared" si="8"/>
        <v>0</v>
      </c>
      <c r="AO12" s="21">
        <v>8</v>
      </c>
      <c r="AP12" s="21">
        <f t="shared" si="9"/>
        <v>0.25152523084342965</v>
      </c>
      <c r="AQ12" s="21">
        <f t="shared" si="10"/>
        <v>0.18981319928715026</v>
      </c>
      <c r="AS12" s="21">
        <f t="shared" si="2"/>
        <v>0</v>
      </c>
      <c r="AT12" s="21">
        <f t="shared" si="11"/>
        <v>0.75464874299352447</v>
      </c>
    </row>
    <row r="13" spans="6:46" x14ac:dyDescent="0.15">
      <c r="F13" s="21">
        <v>9</v>
      </c>
      <c r="G13" s="40">
        <f>[3]非r!FI13</f>
        <v>80.832825086870713</v>
      </c>
      <c r="H13" s="40">
        <f>[3]小r!FI13</f>
        <v>68.852245654352387</v>
      </c>
      <c r="I13" s="40">
        <f>[3]中r!FI13</f>
        <v>59.273555881558195</v>
      </c>
      <c r="J13" s="40">
        <f>[3]大r!FI13</f>
        <v>49.120375673325185</v>
      </c>
      <c r="K13" s="40">
        <f>[3]超r!FI13</f>
        <v>39.839035221386268</v>
      </c>
      <c r="M13" s="21">
        <v>9</v>
      </c>
      <c r="N13" s="21">
        <v>1</v>
      </c>
      <c r="O13" s="40">
        <f>携带兵力!R15*$N13</f>
        <v>0</v>
      </c>
      <c r="P13" s="40">
        <f>携带兵力!S15*$N13</f>
        <v>0</v>
      </c>
      <c r="Q13" s="40">
        <f>携带兵力!T15*$N13</f>
        <v>0</v>
      </c>
      <c r="R13" s="40">
        <f>携带兵力!U15*$N13</f>
        <v>514.87622693726405</v>
      </c>
      <c r="S13" s="40">
        <f>携带兵力!V15*$N13</f>
        <v>288.83300535505055</v>
      </c>
      <c r="V13" s="27">
        <v>9</v>
      </c>
      <c r="W13" s="29">
        <v>0.01</v>
      </c>
      <c r="X13" s="30">
        <v>0.56000000000000005</v>
      </c>
      <c r="Y13" s="31">
        <f t="shared" si="3"/>
        <v>5.6000000000000008E-3</v>
      </c>
      <c r="AA13" s="21">
        <v>9</v>
      </c>
      <c r="AB13" s="7">
        <f>求节点(节奏总纲!AM$4:AM$53,Y$5:Y$54,节奏总纲!P12)</f>
        <v>5.9257171033097085E-3</v>
      </c>
      <c r="AD13" s="21">
        <v>9</v>
      </c>
      <c r="AE13" s="7">
        <v>0</v>
      </c>
      <c r="AG13" s="21">
        <v>9</v>
      </c>
      <c r="AH13" s="7">
        <f t="shared" si="4"/>
        <v>5.9257171033097085E-3</v>
      </c>
      <c r="AI13" s="7">
        <f t="shared" si="5"/>
        <v>0</v>
      </c>
      <c r="AJ13" s="21">
        <f t="shared" si="0"/>
        <v>81.311817540996827</v>
      </c>
      <c r="AK13" s="21">
        <f t="shared" si="1"/>
        <v>1.0059257171033098</v>
      </c>
      <c r="AL13" s="21">
        <f t="shared" si="6"/>
        <v>0</v>
      </c>
      <c r="AM13" s="21">
        <f t="shared" si="7"/>
        <v>81.311817540996827</v>
      </c>
      <c r="AN13" s="4">
        <f t="shared" si="8"/>
        <v>0</v>
      </c>
      <c r="AO13" s="21">
        <v>9</v>
      </c>
      <c r="AP13" s="21">
        <f t="shared" si="9"/>
        <v>0.29393754577043896</v>
      </c>
      <c r="AQ13" s="21">
        <f t="shared" si="10"/>
        <v>0.22184951710001044</v>
      </c>
      <c r="AS13" s="21">
        <f t="shared" si="2"/>
        <v>0</v>
      </c>
      <c r="AT13" s="21">
        <f t="shared" si="11"/>
        <v>0.75475052538293896</v>
      </c>
    </row>
    <row r="14" spans="6:46" x14ac:dyDescent="0.15">
      <c r="F14" s="21">
        <v>10</v>
      </c>
      <c r="G14" s="40">
        <f>[3]非r!FI14</f>
        <v>93.333333333333329</v>
      </c>
      <c r="H14" s="40">
        <f>[3]小r!FI14</f>
        <v>79.5</v>
      </c>
      <c r="I14" s="40">
        <f>[3]中r!FI14</f>
        <v>68.44</v>
      </c>
      <c r="J14" s="40">
        <f>[3]大r!FI14</f>
        <v>56.716666666666654</v>
      </c>
      <c r="K14" s="40">
        <f>[3]超r!FI14</f>
        <v>46</v>
      </c>
      <c r="M14" s="21">
        <v>10</v>
      </c>
      <c r="N14" s="21">
        <v>1</v>
      </c>
      <c r="O14" s="40">
        <f>携带兵力!R16*$N14</f>
        <v>0</v>
      </c>
      <c r="P14" s="40">
        <f>携带兵力!S16*$N14</f>
        <v>0</v>
      </c>
      <c r="Q14" s="40">
        <f>携带兵力!T16*$N14</f>
        <v>0</v>
      </c>
      <c r="R14" s="40">
        <f>携带兵力!U16*$N14</f>
        <v>594.49999999999989</v>
      </c>
      <c r="S14" s="40">
        <f>携带兵力!V16*$N14</f>
        <v>333.5</v>
      </c>
      <c r="V14" s="27">
        <v>10</v>
      </c>
      <c r="W14" s="29">
        <v>0.01</v>
      </c>
      <c r="X14" s="30">
        <v>0.57999999999999996</v>
      </c>
      <c r="Y14" s="31">
        <f t="shared" si="3"/>
        <v>5.7999999999999996E-3</v>
      </c>
      <c r="AA14" s="21">
        <v>10</v>
      </c>
      <c r="AB14" s="7">
        <f>求节点(节奏总纲!AM$4:AM$53,Y$5:Y$54,节奏总纲!P13)</f>
        <v>6.0592986501928035E-3</v>
      </c>
      <c r="AD14" s="21">
        <v>10</v>
      </c>
      <c r="AE14" s="7">
        <v>0</v>
      </c>
      <c r="AG14" s="21">
        <v>10</v>
      </c>
      <c r="AH14" s="7">
        <f t="shared" si="4"/>
        <v>6.0592986501928035E-3</v>
      </c>
      <c r="AI14" s="7">
        <f t="shared" si="5"/>
        <v>0</v>
      </c>
      <c r="AJ14" s="21">
        <f t="shared" si="0"/>
        <v>93.898867874017995</v>
      </c>
      <c r="AK14" s="21">
        <f t="shared" si="1"/>
        <v>1.0060592986501928</v>
      </c>
      <c r="AL14" s="21">
        <f t="shared" si="6"/>
        <v>0</v>
      </c>
      <c r="AM14" s="21">
        <f t="shared" si="7"/>
        <v>93.898867874017995</v>
      </c>
      <c r="AN14" s="4">
        <f t="shared" si="8"/>
        <v>0</v>
      </c>
      <c r="AO14" s="21">
        <v>10</v>
      </c>
      <c r="AP14" s="21">
        <f t="shared" si="9"/>
        <v>0.33939393939393936</v>
      </c>
      <c r="AQ14" s="21">
        <f t="shared" si="10"/>
        <v>0.25619177044696517</v>
      </c>
      <c r="AS14" s="21">
        <f t="shared" si="2"/>
        <v>0</v>
      </c>
      <c r="AT14" s="21">
        <f t="shared" si="11"/>
        <v>0.75485075220980813</v>
      </c>
    </row>
    <row r="15" spans="6:46" x14ac:dyDescent="0.15">
      <c r="F15" s="21">
        <v>11</v>
      </c>
      <c r="G15" s="40">
        <f>[3]非r!FI15</f>
        <v>97.460307429170186</v>
      </c>
      <c r="H15" s="40">
        <f>[3]小r!FI15</f>
        <v>90.911980543270602</v>
      </c>
      <c r="I15" s="40">
        <f>[3]中r!FI15</f>
        <v>78.264351551967792</v>
      </c>
      <c r="J15" s="40">
        <f>[3]大r!FI15</f>
        <v>64.06721647719165</v>
      </c>
      <c r="K15" s="40">
        <f>[3]超r!FI15</f>
        <v>52.603158553338972</v>
      </c>
      <c r="M15" s="21">
        <v>11</v>
      </c>
      <c r="N15" s="21">
        <v>1</v>
      </c>
      <c r="O15" s="40">
        <f>携带兵力!R17*$N15</f>
        <v>0</v>
      </c>
      <c r="P15" s="40">
        <f>携带兵力!S17*$N15</f>
        <v>0</v>
      </c>
      <c r="Q15" s="40">
        <f>携带兵力!T17*$N15</f>
        <v>0</v>
      </c>
      <c r="R15" s="40">
        <f>携带兵力!U17*$N15</f>
        <v>671.54793174887641</v>
      </c>
      <c r="S15" s="40">
        <f>携带兵力!V17*$N15</f>
        <v>381.3728995117076</v>
      </c>
      <c r="V15" s="27">
        <v>11</v>
      </c>
      <c r="W15" s="29">
        <v>0.01</v>
      </c>
      <c r="X15" s="30">
        <v>0.6</v>
      </c>
      <c r="Y15" s="31">
        <f t="shared" si="3"/>
        <v>6.0000000000000001E-3</v>
      </c>
      <c r="AA15" s="21">
        <v>11</v>
      </c>
      <c r="AB15" s="7">
        <f>求节点(节奏总纲!AM$4:AM$53,Y$5:Y$54,节奏总纲!P14)</f>
        <v>6.1895458663268586E-3</v>
      </c>
      <c r="AD15" s="21">
        <v>11</v>
      </c>
      <c r="AE15" s="7">
        <v>0</v>
      </c>
      <c r="AG15" s="21">
        <v>11</v>
      </c>
      <c r="AH15" s="7">
        <f t="shared" si="4"/>
        <v>6.1895458663268586E-3</v>
      </c>
      <c r="AI15" s="7">
        <f t="shared" si="5"/>
        <v>0</v>
      </c>
      <c r="AJ15" s="21">
        <f t="shared" si="0"/>
        <v>98.063542472149351</v>
      </c>
      <c r="AK15" s="21">
        <f t="shared" si="1"/>
        <v>1.0061895458663268</v>
      </c>
      <c r="AL15" s="21">
        <f t="shared" si="6"/>
        <v>0</v>
      </c>
      <c r="AM15" s="21">
        <f t="shared" si="7"/>
        <v>98.063542472149351</v>
      </c>
      <c r="AN15" s="4">
        <f t="shared" si="8"/>
        <v>0</v>
      </c>
      <c r="AO15" s="21">
        <v>11</v>
      </c>
      <c r="AP15" s="21">
        <f t="shared" si="9"/>
        <v>0.35440111792425522</v>
      </c>
      <c r="AQ15" s="21">
        <f t="shared" si="10"/>
        <v>0.26755458432095441</v>
      </c>
      <c r="AS15" s="21">
        <f t="shared" si="2"/>
        <v>0</v>
      </c>
      <c r="AT15" s="21">
        <f t="shared" si="11"/>
        <v>0.75494847727353342</v>
      </c>
    </row>
    <row r="16" spans="6:46" x14ac:dyDescent="0.15">
      <c r="F16" s="21">
        <v>12</v>
      </c>
      <c r="G16" s="40">
        <f>[3]非r!FI16</f>
        <v>101.88348874566285</v>
      </c>
      <c r="H16" s="40">
        <f>[3]小r!FI16</f>
        <v>100.92981553983971</v>
      </c>
      <c r="I16" s="40">
        <f>[3]中r!FI16</f>
        <v>88.028366773097659</v>
      </c>
      <c r="J16" s="40">
        <f>[3]大r!FI16</f>
        <v>72.686650677417788</v>
      </c>
      <c r="K16" s="40">
        <f>[3]超r!FI16</f>
        <v>59.680248659727226</v>
      </c>
      <c r="M16" s="21">
        <v>12</v>
      </c>
      <c r="N16" s="21">
        <v>1</v>
      </c>
      <c r="O16" s="40">
        <f>携带兵力!R18*$N16</f>
        <v>0</v>
      </c>
      <c r="P16" s="40">
        <f>携带兵力!S18*$N16</f>
        <v>0</v>
      </c>
      <c r="Q16" s="40">
        <f>携带兵力!T18*$N16</f>
        <v>0</v>
      </c>
      <c r="R16" s="40">
        <f>携带兵力!U18*$N16</f>
        <v>761.89621794401774</v>
      </c>
      <c r="S16" s="40">
        <f>携带兵力!V18*$N16</f>
        <v>432.68180278302248</v>
      </c>
      <c r="V16" s="27">
        <v>12</v>
      </c>
      <c r="W16" s="29">
        <v>0.01</v>
      </c>
      <c r="X16" s="30">
        <v>0.62</v>
      </c>
      <c r="Y16" s="31">
        <f t="shared" si="3"/>
        <v>6.1999999999999998E-3</v>
      </c>
      <c r="AA16" s="21">
        <v>12</v>
      </c>
      <c r="AB16" s="7">
        <f>求节点(节奏总纲!AM$4:AM$53,Y$5:Y$54,节奏总纲!P15)</f>
        <v>8.0432498099665371E-3</v>
      </c>
      <c r="AD16" s="21">
        <v>12</v>
      </c>
      <c r="AE16" s="7">
        <v>0</v>
      </c>
      <c r="AG16" s="21">
        <v>12</v>
      </c>
      <c r="AH16" s="7">
        <f t="shared" si="4"/>
        <v>8.0432498099665371E-3</v>
      </c>
      <c r="AI16" s="7">
        <f t="shared" si="5"/>
        <v>0</v>
      </c>
      <c r="AJ16" s="21">
        <f t="shared" si="0"/>
        <v>102.70296309715512</v>
      </c>
      <c r="AK16" s="21">
        <f t="shared" si="1"/>
        <v>1.0080432498099665</v>
      </c>
      <c r="AL16" s="21">
        <f t="shared" si="6"/>
        <v>0</v>
      </c>
      <c r="AM16" s="21">
        <f t="shared" si="7"/>
        <v>102.70296309715512</v>
      </c>
      <c r="AN16" s="4">
        <f t="shared" si="8"/>
        <v>0</v>
      </c>
      <c r="AO16" s="21">
        <v>12</v>
      </c>
      <c r="AP16" s="21">
        <f t="shared" si="9"/>
        <v>0.37048541362059217</v>
      </c>
      <c r="AQ16" s="21">
        <f t="shared" si="10"/>
        <v>0.28021268564506291</v>
      </c>
      <c r="AS16" s="21">
        <f t="shared" si="2"/>
        <v>0</v>
      </c>
      <c r="AT16" s="21">
        <f t="shared" si="11"/>
        <v>0.75633931956096923</v>
      </c>
    </row>
    <row r="17" spans="1:46" x14ac:dyDescent="0.15">
      <c r="F17" s="21">
        <v>13</v>
      </c>
      <c r="G17" s="40">
        <f>[3]非r!FI17</f>
        <v>106.62413710066602</v>
      </c>
      <c r="H17" s="40">
        <f>[3]小r!FI17</f>
        <v>104.80787200937817</v>
      </c>
      <c r="I17" s="40">
        <f>[3]中r!FI17</f>
        <v>99.216296890905141</v>
      </c>
      <c r="J17" s="40">
        <f>[3]大r!FI17</f>
        <v>81.924731515297879</v>
      </c>
      <c r="K17" s="40">
        <f>[3]超r!FI17</f>
        <v>67.265286027732287</v>
      </c>
      <c r="M17" s="21">
        <v>13</v>
      </c>
      <c r="N17" s="21">
        <v>1</v>
      </c>
      <c r="O17" s="40">
        <f>携带兵力!R19*$N17</f>
        <v>0</v>
      </c>
      <c r="P17" s="40">
        <f>携带兵力!S19*$N17</f>
        <v>0</v>
      </c>
      <c r="Q17" s="40">
        <f>携带兵力!T19*$N17</f>
        <v>0</v>
      </c>
      <c r="R17" s="40">
        <f>携带兵力!U19*$N17</f>
        <v>858.72911347360423</v>
      </c>
      <c r="S17" s="40">
        <f>携带兵力!V19*$N17</f>
        <v>487.67332370105919</v>
      </c>
      <c r="V17" s="27">
        <v>13</v>
      </c>
      <c r="W17" s="29">
        <v>1.4999999999999999E-2</v>
      </c>
      <c r="X17" s="30">
        <v>0.64</v>
      </c>
      <c r="Y17" s="31">
        <f t="shared" si="3"/>
        <v>9.5999999999999992E-3</v>
      </c>
      <c r="AA17" s="21">
        <v>13</v>
      </c>
      <c r="AB17" s="7">
        <f>求节点(节奏总纲!AM$4:AM$53,Y$5:Y$54,节奏总纲!P16)</f>
        <v>1.0115487326992372E-2</v>
      </c>
      <c r="AD17" s="21">
        <v>13</v>
      </c>
      <c r="AE17" s="7">
        <v>0</v>
      </c>
      <c r="AG17" s="21">
        <v>13</v>
      </c>
      <c r="AH17" s="7">
        <f t="shared" si="4"/>
        <v>1.0115487326992372E-2</v>
      </c>
      <c r="AI17" s="7">
        <f t="shared" si="5"/>
        <v>0</v>
      </c>
      <c r="AJ17" s="21">
        <f t="shared" si="0"/>
        <v>107.70269220825931</v>
      </c>
      <c r="AK17" s="21">
        <f t="shared" si="1"/>
        <v>1.0101154873269924</v>
      </c>
      <c r="AL17" s="21">
        <f t="shared" si="6"/>
        <v>0</v>
      </c>
      <c r="AM17" s="21">
        <f t="shared" si="7"/>
        <v>107.70269220825931</v>
      </c>
      <c r="AN17" s="4">
        <f t="shared" si="8"/>
        <v>0</v>
      </c>
      <c r="AO17" s="21">
        <v>13</v>
      </c>
      <c r="AP17" s="21">
        <f t="shared" si="9"/>
        <v>0.38772413491151281</v>
      </c>
      <c r="AQ17" s="21">
        <f t="shared" si="10"/>
        <v>0.29385384534943287</v>
      </c>
      <c r="AS17" s="21">
        <f t="shared" si="2"/>
        <v>0</v>
      </c>
      <c r="AT17" s="21">
        <f t="shared" si="11"/>
        <v>0.75789412855740024</v>
      </c>
    </row>
    <row r="18" spans="1:46" x14ac:dyDescent="0.15">
      <c r="F18" s="21">
        <v>14</v>
      </c>
      <c r="G18" s="40">
        <f>[3]非r!FI18</f>
        <v>111.70503820277474</v>
      </c>
      <c r="H18" s="40">
        <f>[3]小r!FI18</f>
        <v>108.96427001964668</v>
      </c>
      <c r="I18" s="40">
        <f>[3]中r!FI18</f>
        <v>111.20722349188173</v>
      </c>
      <c r="J18" s="40">
        <f>[3]大r!FI18</f>
        <v>91.825861402102817</v>
      </c>
      <c r="K18" s="40">
        <f>[3]超r!FI18</f>
        <v>75.394727791106277</v>
      </c>
      <c r="M18" s="21">
        <v>14</v>
      </c>
      <c r="N18" s="21">
        <v>1</v>
      </c>
      <c r="O18" s="40">
        <f>携带兵力!R20*$N18</f>
        <v>0</v>
      </c>
      <c r="P18" s="40">
        <f>携带兵力!S20*$N18</f>
        <v>0</v>
      </c>
      <c r="Q18" s="40">
        <f>携带兵力!T20*$N18</f>
        <v>0</v>
      </c>
      <c r="R18" s="40">
        <f>携带兵力!U20*$N18</f>
        <v>962.51204120276429</v>
      </c>
      <c r="S18" s="40">
        <f>携带兵力!V20*$N18</f>
        <v>546.61177648552052</v>
      </c>
      <c r="V18" s="27">
        <v>14</v>
      </c>
      <c r="W18" s="29">
        <v>0.02</v>
      </c>
      <c r="X18" s="30">
        <v>0.66</v>
      </c>
      <c r="Y18" s="31">
        <f t="shared" si="3"/>
        <v>1.3200000000000002E-2</v>
      </c>
      <c r="AA18" s="21">
        <v>14</v>
      </c>
      <c r="AB18" s="7">
        <f>求节点(节奏总纲!AM$4:AM$53,Y$5:Y$54,节奏总纲!P17)</f>
        <v>1.2154156513396073E-2</v>
      </c>
      <c r="AD18" s="21">
        <v>14</v>
      </c>
      <c r="AE18" s="7">
        <v>0</v>
      </c>
      <c r="AG18" s="21">
        <v>14</v>
      </c>
      <c r="AH18" s="7">
        <f t="shared" si="4"/>
        <v>1.2154156513396073E-2</v>
      </c>
      <c r="AI18" s="7">
        <f t="shared" si="5"/>
        <v>0</v>
      </c>
      <c r="AJ18" s="21">
        <f t="shared" si="0"/>
        <v>113.06271872042615</v>
      </c>
      <c r="AK18" s="21">
        <f t="shared" si="1"/>
        <v>1.012154156513396</v>
      </c>
      <c r="AL18" s="21">
        <f t="shared" si="6"/>
        <v>0</v>
      </c>
      <c r="AM18" s="21">
        <f t="shared" si="7"/>
        <v>113.06271872042615</v>
      </c>
      <c r="AN18" s="4">
        <f t="shared" si="8"/>
        <v>0</v>
      </c>
      <c r="AO18" s="21">
        <v>14</v>
      </c>
      <c r="AP18" s="21">
        <f t="shared" si="9"/>
        <v>0.40620013891918089</v>
      </c>
      <c r="AQ18" s="21">
        <f t="shared" si="10"/>
        <v>0.3084780331898771</v>
      </c>
      <c r="AS18" s="21">
        <f t="shared" si="2"/>
        <v>0</v>
      </c>
      <c r="AT18" s="21">
        <f t="shared" si="11"/>
        <v>0.75942375108653781</v>
      </c>
    </row>
    <row r="19" spans="1:46" x14ac:dyDescent="0.15">
      <c r="F19" s="21">
        <v>15</v>
      </c>
      <c r="G19" s="40">
        <f>[3]非r!FI19</f>
        <v>117.1506131697863</v>
      </c>
      <c r="H19" s="40">
        <f>[3]小r!FI19</f>
        <v>113.41898710679112</v>
      </c>
      <c r="I19" s="40">
        <f>[3]中r!FI19</f>
        <v>119.52325270296208</v>
      </c>
      <c r="J19" s="40">
        <f>[3]大r!FI19</f>
        <v>102.4376296639053</v>
      </c>
      <c r="K19" s="40">
        <f>[3]超r!FI19</f>
        <v>84.107647738324729</v>
      </c>
      <c r="M19" s="21">
        <v>15</v>
      </c>
      <c r="N19" s="21">
        <v>1</v>
      </c>
      <c r="O19" s="40">
        <f>携带兵力!R21*$N19</f>
        <v>0</v>
      </c>
      <c r="P19" s="40">
        <f>携带兵力!S21*$N19</f>
        <v>0</v>
      </c>
      <c r="Q19" s="40">
        <f>携带兵力!T21*$N19</f>
        <v>0</v>
      </c>
      <c r="R19" s="40">
        <f>携带兵力!U21*$N19</f>
        <v>1073.7438290072</v>
      </c>
      <c r="S19" s="40">
        <f>携带兵力!V21*$N19</f>
        <v>609.78044610285428</v>
      </c>
      <c r="V19" s="27">
        <v>15</v>
      </c>
      <c r="W19" s="29">
        <v>2.5000000000000001E-2</v>
      </c>
      <c r="X19" s="30">
        <v>0.67999999999999905</v>
      </c>
      <c r="Y19" s="31">
        <f t="shared" si="3"/>
        <v>1.6999999999999977E-2</v>
      </c>
      <c r="AA19" s="21">
        <v>15</v>
      </c>
      <c r="AB19" s="7">
        <f>求节点(节奏总纲!AM$4:AM$53,Y$5:Y$54,节奏总纲!P18)</f>
        <v>1.4213303572681309E-2</v>
      </c>
      <c r="AD19" s="21">
        <v>15</v>
      </c>
      <c r="AE19" s="7">
        <f t="shared" ref="AE19:AE79" si="12">求节点($A$30:$A$33,$B$30:$B$33,AD19)</f>
        <v>0.05</v>
      </c>
      <c r="AG19" s="21">
        <v>15</v>
      </c>
      <c r="AH19" s="7">
        <f t="shared" si="4"/>
        <v>1.4213303572681309E-2</v>
      </c>
      <c r="AI19" s="7">
        <f t="shared" si="5"/>
        <v>0.05</v>
      </c>
      <c r="AJ19" s="21">
        <f t="shared" si="0"/>
        <v>124.67324105698354</v>
      </c>
      <c r="AK19" s="21">
        <f t="shared" si="1"/>
        <v>1.0642133035726813</v>
      </c>
      <c r="AL19" s="21">
        <f t="shared" si="6"/>
        <v>0</v>
      </c>
      <c r="AM19" s="21">
        <f t="shared" si="7"/>
        <v>124.67324105698354</v>
      </c>
      <c r="AN19" s="4">
        <f t="shared" si="8"/>
        <v>0</v>
      </c>
      <c r="AO19" s="21">
        <v>15</v>
      </c>
      <c r="AP19" s="21">
        <f t="shared" si="9"/>
        <v>0.42600222970831381</v>
      </c>
      <c r="AQ19" s="21">
        <f t="shared" si="10"/>
        <v>0.34015594731773985</v>
      </c>
      <c r="AS19" s="21">
        <f t="shared" si="2"/>
        <v>0</v>
      </c>
      <c r="AT19" s="21">
        <f t="shared" si="11"/>
        <v>0.79848395993290133</v>
      </c>
    </row>
    <row r="20" spans="1:46" x14ac:dyDescent="0.15">
      <c r="F20" s="21">
        <v>16</v>
      </c>
      <c r="G20" s="40">
        <f>[3]非r!FI20</f>
        <v>122.98703590768122</v>
      </c>
      <c r="H20" s="40">
        <f>[3]小r!FI20</f>
        <v>118.19343466389951</v>
      </c>
      <c r="I20" s="40">
        <f>[3]中r!FI20</f>
        <v>122.98619686077974</v>
      </c>
      <c r="J20" s="40">
        <f>[3]大r!FI20</f>
        <v>113.81104127749012</v>
      </c>
      <c r="K20" s="40">
        <f>[3]超r!FI20</f>
        <v>93.527181444277431</v>
      </c>
      <c r="M20" s="21">
        <v>16</v>
      </c>
      <c r="N20" s="21">
        <v>1</v>
      </c>
      <c r="O20" s="40">
        <f>携带兵力!R22*$N20</f>
        <v>0</v>
      </c>
      <c r="P20" s="40">
        <f>携带兵力!S22*$N20</f>
        <v>0</v>
      </c>
      <c r="Q20" s="40">
        <f>携带兵力!T22*$N20</f>
        <v>0</v>
      </c>
      <c r="R20" s="40">
        <f>携带兵力!U22*$N20</f>
        <v>1192.9591073664626</v>
      </c>
      <c r="S20" s="40">
        <f>携带兵力!V22*$N20</f>
        <v>678.07206547101134</v>
      </c>
      <c r="V20" s="27">
        <v>16</v>
      </c>
      <c r="W20" s="29">
        <v>0.03</v>
      </c>
      <c r="X20" s="30">
        <v>0.69999999999999896</v>
      </c>
      <c r="Y20" s="31">
        <f t="shared" si="3"/>
        <v>2.0999999999999967E-2</v>
      </c>
      <c r="AA20" s="21">
        <v>16</v>
      </c>
      <c r="AB20" s="7">
        <f>求节点(节奏总纲!AM$4:AM$53,Y$5:Y$54,节奏总纲!P19)</f>
        <v>1.6296413373151457E-2</v>
      </c>
      <c r="AD20" s="21">
        <v>16</v>
      </c>
      <c r="AE20" s="7">
        <f t="shared" si="12"/>
        <v>5.8400000000000007E-2</v>
      </c>
      <c r="AG20" s="21">
        <v>16</v>
      </c>
      <c r="AH20" s="7">
        <f t="shared" si="4"/>
        <v>1.6296413373151457E-2</v>
      </c>
      <c r="AI20" s="7">
        <f t="shared" si="5"/>
        <v>5.8400000000000007E-2</v>
      </c>
      <c r="AJ20" s="21">
        <f t="shared" si="0"/>
        <v>132.17372638137999</v>
      </c>
      <c r="AK20" s="21">
        <f t="shared" si="1"/>
        <v>1.0746964133731514</v>
      </c>
      <c r="AL20" s="21">
        <f t="shared" si="6"/>
        <v>0</v>
      </c>
      <c r="AM20" s="21">
        <f t="shared" si="7"/>
        <v>132.17372638137999</v>
      </c>
      <c r="AN20" s="4">
        <f t="shared" si="8"/>
        <v>0</v>
      </c>
      <c r="AO20" s="21">
        <v>16</v>
      </c>
      <c r="AP20" s="21">
        <f t="shared" si="9"/>
        <v>0.44722558511884081</v>
      </c>
      <c r="AQ20" s="21">
        <f t="shared" si="10"/>
        <v>0.3606201196552245</v>
      </c>
      <c r="AS20" s="21">
        <f t="shared" si="2"/>
        <v>0</v>
      </c>
      <c r="AT20" s="21">
        <f t="shared" si="11"/>
        <v>0.80634948369377679</v>
      </c>
    </row>
    <row r="21" spans="1:46" x14ac:dyDescent="0.15">
      <c r="F21" s="21">
        <v>17</v>
      </c>
      <c r="G21" s="40">
        <f>[3]非r!FI21</f>
        <v>129.24235891430041</v>
      </c>
      <c r="H21" s="40">
        <f>[3]小r!FI21</f>
        <v>122.97789485270208</v>
      </c>
      <c r="I21" s="40">
        <f>[3]中r!FI21</f>
        <v>126.6976885113738</v>
      </c>
      <c r="J21" s="40">
        <f>[3]大r!FI21</f>
        <v>126.0007620234324</v>
      </c>
      <c r="K21" s="40">
        <f>[3]超r!FI21</f>
        <v>103.63436169638132</v>
      </c>
      <c r="M21" s="21">
        <v>17</v>
      </c>
      <c r="N21" s="21">
        <v>1</v>
      </c>
      <c r="O21" s="40">
        <f>携带兵力!R23*$N21</f>
        <v>0</v>
      </c>
      <c r="P21" s="40">
        <f>携带兵力!S23*$N21</f>
        <v>0</v>
      </c>
      <c r="Q21" s="40">
        <f>携带兵力!T23*$N21</f>
        <v>0</v>
      </c>
      <c r="R21" s="40">
        <f>携带兵力!U23*$N21</f>
        <v>1320.7308790407974</v>
      </c>
      <c r="S21" s="40">
        <f>携带兵力!V23*$N21</f>
        <v>751.34912229876454</v>
      </c>
      <c r="V21" s="27">
        <v>17</v>
      </c>
      <c r="W21" s="29">
        <v>3.5000000000000003E-2</v>
      </c>
      <c r="X21" s="30">
        <v>0.71999999999999897</v>
      </c>
      <c r="Y21" s="31">
        <f t="shared" si="3"/>
        <v>2.5199999999999965E-2</v>
      </c>
      <c r="AA21" s="21">
        <v>17</v>
      </c>
      <c r="AB21" s="7">
        <f>求节点(节奏总纲!AM$4:AM$53,Y$5:Y$54,节奏总纲!P20)</f>
        <v>1.8358424078656572E-2</v>
      </c>
      <c r="AD21" s="21">
        <v>17</v>
      </c>
      <c r="AE21" s="7">
        <f t="shared" si="12"/>
        <v>6.6799999999999998E-2</v>
      </c>
      <c r="AG21" s="21">
        <v>17</v>
      </c>
      <c r="AH21" s="7">
        <f t="shared" si="4"/>
        <v>1.8358424078656572E-2</v>
      </c>
      <c r="AI21" s="7">
        <f t="shared" si="5"/>
        <v>6.6799999999999998E-2</v>
      </c>
      <c r="AJ21" s="21">
        <f t="shared" si="0"/>
        <v>140.24843452365033</v>
      </c>
      <c r="AK21" s="21">
        <f t="shared" si="1"/>
        <v>1.0851584240786565</v>
      </c>
      <c r="AL21" s="21">
        <f t="shared" si="6"/>
        <v>0</v>
      </c>
      <c r="AM21" s="21">
        <f t="shared" si="7"/>
        <v>140.24843452365033</v>
      </c>
      <c r="AN21" s="4">
        <f t="shared" si="8"/>
        <v>0</v>
      </c>
      <c r="AO21" s="21">
        <v>17</v>
      </c>
      <c r="AP21" s="21">
        <f t="shared" si="9"/>
        <v>0.46997221423381969</v>
      </c>
      <c r="AQ21" s="21">
        <f t="shared" si="10"/>
        <v>0.38265098990582497</v>
      </c>
      <c r="AS21" s="21">
        <f t="shared" si="2"/>
        <v>0</v>
      </c>
      <c r="AT21" s="21">
        <f t="shared" si="11"/>
        <v>0.81419917671015585</v>
      </c>
    </row>
    <row r="22" spans="1:46" x14ac:dyDescent="0.15">
      <c r="F22" s="21">
        <v>18</v>
      </c>
      <c r="G22" s="40">
        <f>[3]非r!FI22</f>
        <v>135.94664811238761</v>
      </c>
      <c r="H22" s="40">
        <f>[3]小r!FI22</f>
        <v>128.42780182546602</v>
      </c>
      <c r="I22" s="40">
        <f>[3]中r!FI22</f>
        <v>130.67556676890553</v>
      </c>
      <c r="J22" s="40">
        <f>[3]大r!FI22</f>
        <v>138.57587932473723</v>
      </c>
      <c r="K22" s="40">
        <f>[3]超r!FI22</f>
        <v>114.47916791686899</v>
      </c>
      <c r="M22" s="21">
        <v>18</v>
      </c>
      <c r="N22" s="21">
        <v>1</v>
      </c>
      <c r="O22" s="40">
        <f>携带兵力!R24*$N22</f>
        <v>0</v>
      </c>
      <c r="P22" s="40">
        <f>携带兵力!S24*$N22</f>
        <v>0</v>
      </c>
      <c r="Q22" s="40">
        <f>携带兵力!T24*$N22</f>
        <v>0</v>
      </c>
      <c r="R22" s="40">
        <f>携带兵力!U24*$N22</f>
        <v>1451.5875737619162</v>
      </c>
      <c r="S22" s="40">
        <f>携带兵力!V24*$N22</f>
        <v>829.97396739730016</v>
      </c>
      <c r="V22" s="27">
        <v>18</v>
      </c>
      <c r="W22" s="29">
        <v>0.04</v>
      </c>
      <c r="X22" s="30">
        <v>0.73999999999999899</v>
      </c>
      <c r="Y22" s="31">
        <f t="shared" si="3"/>
        <v>2.959999999999996E-2</v>
      </c>
      <c r="AA22" s="21">
        <v>18</v>
      </c>
      <c r="AB22" s="7">
        <f>求节点(节奏总纲!AM$4:AM$53,Y$5:Y$54,节奏总纲!P21)</f>
        <v>2.0484290907608393E-2</v>
      </c>
      <c r="AD22" s="21">
        <v>18</v>
      </c>
      <c r="AE22" s="7">
        <f t="shared" si="12"/>
        <v>7.5200000000000003E-2</v>
      </c>
      <c r="AG22" s="21">
        <v>18</v>
      </c>
      <c r="AH22" s="7">
        <f t="shared" si="4"/>
        <v>2.0484290907608393E-2</v>
      </c>
      <c r="AI22" s="7">
        <f t="shared" si="5"/>
        <v>7.5200000000000003E-2</v>
      </c>
      <c r="AJ22" s="21">
        <f t="shared" si="0"/>
        <v>148.95460673828757</v>
      </c>
      <c r="AK22" s="21">
        <f t="shared" si="1"/>
        <v>1.0956842909076083</v>
      </c>
      <c r="AL22" s="21">
        <f t="shared" si="6"/>
        <v>0</v>
      </c>
      <c r="AM22" s="21">
        <f t="shared" si="7"/>
        <v>148.95460673828757</v>
      </c>
      <c r="AN22" s="4">
        <f t="shared" si="8"/>
        <v>0</v>
      </c>
      <c r="AO22" s="21">
        <v>18</v>
      </c>
      <c r="AP22" s="21">
        <f t="shared" si="9"/>
        <v>0.49435144768140948</v>
      </c>
      <c r="AQ22" s="21">
        <f t="shared" si="10"/>
        <v>0.40640473394964699</v>
      </c>
      <c r="AS22" s="21">
        <f t="shared" si="2"/>
        <v>0</v>
      </c>
      <c r="AT22" s="21">
        <f t="shared" si="11"/>
        <v>0.82209678125906749</v>
      </c>
    </row>
    <row r="23" spans="1:46" x14ac:dyDescent="0.15">
      <c r="A23" s="47" t="s">
        <v>74</v>
      </c>
      <c r="B23" s="47"/>
      <c r="C23" s="47"/>
      <c r="F23" s="21">
        <v>19</v>
      </c>
      <c r="G23" s="40">
        <f>[3]非r!FI23</f>
        <v>143.13212736006619</v>
      </c>
      <c r="H23" s="40">
        <f>[3]小r!FI23</f>
        <v>134.26886749216587</v>
      </c>
      <c r="I23" s="40">
        <f>[3]中r!FI23</f>
        <v>134.93895112252815</v>
      </c>
      <c r="J23" s="40">
        <f>[3]大r!FI23</f>
        <v>143.21519962160795</v>
      </c>
      <c r="K23" s="40">
        <f>[3]超r!FI23</f>
        <v>126.11521155735612</v>
      </c>
      <c r="M23" s="21">
        <v>19</v>
      </c>
      <c r="N23" s="21">
        <v>1</v>
      </c>
      <c r="O23" s="40">
        <f>携带兵力!R25*$N23</f>
        <v>0</v>
      </c>
      <c r="P23" s="40">
        <f>携带兵力!S25*$N23</f>
        <v>0</v>
      </c>
      <c r="Q23" s="40">
        <f>携带兵力!T25*$N23</f>
        <v>0</v>
      </c>
      <c r="R23" s="40">
        <f>携带兵力!U25*$N23</f>
        <v>1481.9540338868885</v>
      </c>
      <c r="S23" s="40">
        <f>携带兵力!V25*$N23</f>
        <v>914.33528379083191</v>
      </c>
      <c r="V23" s="27">
        <v>19</v>
      </c>
      <c r="W23" s="29">
        <v>4.4999999999999998E-2</v>
      </c>
      <c r="X23" s="30">
        <v>0.75999999999999901</v>
      </c>
      <c r="Y23" s="31">
        <f t="shared" si="3"/>
        <v>3.4199999999999953E-2</v>
      </c>
      <c r="AA23" s="21">
        <v>19</v>
      </c>
      <c r="AB23" s="7">
        <f>求节点(节奏总纲!AM$4:AM$53,Y$5:Y$54,节奏总纲!P22)</f>
        <v>2.2564256029088067E-2</v>
      </c>
      <c r="AD23" s="21">
        <v>19</v>
      </c>
      <c r="AE23" s="7">
        <f t="shared" si="12"/>
        <v>8.3600000000000008E-2</v>
      </c>
      <c r="AG23" s="21">
        <v>19</v>
      </c>
      <c r="AH23" s="7">
        <f t="shared" si="4"/>
        <v>2.2564256029088067E-2</v>
      </c>
      <c r="AI23" s="7">
        <f t="shared" si="5"/>
        <v>8.3600000000000008E-2</v>
      </c>
      <c r="AJ23" s="21">
        <f t="shared" si="0"/>
        <v>158.32764317510828</v>
      </c>
      <c r="AK23" s="21">
        <f t="shared" si="1"/>
        <v>1.1061642560290879</v>
      </c>
      <c r="AL23" s="21">
        <f t="shared" si="6"/>
        <v>0</v>
      </c>
      <c r="AM23" s="21">
        <f t="shared" si="7"/>
        <v>158.32764317510828</v>
      </c>
      <c r="AN23" s="4">
        <f t="shared" si="8"/>
        <v>0</v>
      </c>
      <c r="AO23" s="21">
        <v>19</v>
      </c>
      <c r="AP23" s="21">
        <f t="shared" si="9"/>
        <v>0.52048046312751339</v>
      </c>
      <c r="AQ23" s="21">
        <f t="shared" si="10"/>
        <v>0.43197793683889563</v>
      </c>
      <c r="AS23" s="21">
        <f t="shared" si="2"/>
        <v>0</v>
      </c>
      <c r="AT23" s="21">
        <f t="shared" si="11"/>
        <v>0.82995994555335428</v>
      </c>
    </row>
    <row r="24" spans="1:46" x14ac:dyDescent="0.15">
      <c r="A24" s="20" t="s">
        <v>71</v>
      </c>
      <c r="B24" s="18">
        <v>0.01</v>
      </c>
      <c r="C24" s="20">
        <f>B24*34</f>
        <v>0.34</v>
      </c>
      <c r="F24" s="21">
        <v>20</v>
      </c>
      <c r="G24" s="40">
        <f>[3]非r!FI24</f>
        <v>150.83333333333334</v>
      </c>
      <c r="H24" s="40">
        <f>[3]小r!FI24</f>
        <v>140.52916666666667</v>
      </c>
      <c r="I24" s="40">
        <f>[3]中r!FI24</f>
        <v>139.50833333333333</v>
      </c>
      <c r="J24" s="40">
        <f>[3]大r!FI24</f>
        <v>148.1875</v>
      </c>
      <c r="K24" s="40">
        <f>[3]超r!FI24</f>
        <v>138.60000000000002</v>
      </c>
      <c r="M24" s="21">
        <v>20</v>
      </c>
      <c r="N24" s="21">
        <v>1</v>
      </c>
      <c r="O24" s="40">
        <f>携带兵力!R26*$N24</f>
        <v>1450</v>
      </c>
      <c r="P24" s="40">
        <f>携带兵力!S26*$N24</f>
        <v>0</v>
      </c>
      <c r="Q24" s="40">
        <f>携带兵力!T26*$N24</f>
        <v>0</v>
      </c>
      <c r="R24" s="40">
        <f>携带兵力!U26*$N24</f>
        <v>1514.5</v>
      </c>
      <c r="S24" s="40">
        <f>携带兵力!V26*$N24</f>
        <v>1004.8500000000001</v>
      </c>
      <c r="V24" s="27">
        <v>20</v>
      </c>
      <c r="W24" s="29">
        <v>0.05</v>
      </c>
      <c r="X24" s="30">
        <v>0.77999999999999903</v>
      </c>
      <c r="Y24" s="31">
        <f t="shared" si="3"/>
        <v>3.8999999999999951E-2</v>
      </c>
      <c r="AA24" s="21">
        <v>20</v>
      </c>
      <c r="AB24" s="7">
        <f>求节点(节奏总纲!AM$4:AM$53,Y$5:Y$54,节奏总纲!P23)</f>
        <v>2.473127137767768E-2</v>
      </c>
      <c r="AD24" s="21">
        <v>20</v>
      </c>
      <c r="AE24" s="7">
        <f t="shared" si="12"/>
        <v>9.2000000000000012E-2</v>
      </c>
      <c r="AG24" s="21">
        <v>20</v>
      </c>
      <c r="AH24" s="7">
        <f t="shared" si="4"/>
        <v>2.473127137767768E-2</v>
      </c>
      <c r="AI24" s="7">
        <f t="shared" si="5"/>
        <v>9.2000000000000012E-2</v>
      </c>
      <c r="AJ24" s="21">
        <f t="shared" si="0"/>
        <v>168.44030009946641</v>
      </c>
      <c r="AK24" s="21">
        <f t="shared" si="1"/>
        <v>1.1167312713776778</v>
      </c>
      <c r="AL24" s="21">
        <f t="shared" si="6"/>
        <v>1214.4452576232247</v>
      </c>
      <c r="AM24" s="21">
        <f t="shared" si="7"/>
        <v>1382.8855577226911</v>
      </c>
      <c r="AN24" s="4">
        <f t="shared" si="8"/>
        <v>7.209944751381216</v>
      </c>
      <c r="AO24" s="21">
        <v>20</v>
      </c>
      <c r="AP24" s="21">
        <f t="shared" si="9"/>
        <v>0.54848484848484846</v>
      </c>
      <c r="AQ24" s="21">
        <f t="shared" si="10"/>
        <v>0.45956910529526152</v>
      </c>
      <c r="AS24" s="21">
        <f t="shared" si="2"/>
        <v>0.51377952755905509</v>
      </c>
      <c r="AT24" s="21">
        <f t="shared" si="11"/>
        <v>0.83788842401898511</v>
      </c>
    </row>
    <row r="25" spans="1:46" x14ac:dyDescent="0.15">
      <c r="A25" s="20" t="s">
        <v>73</v>
      </c>
      <c r="B25" s="15">
        <f>B24*2</f>
        <v>0.02</v>
      </c>
      <c r="C25" s="20"/>
      <c r="F25" s="21">
        <v>21</v>
      </c>
      <c r="G25" s="40">
        <f>[3]非r!FI25</f>
        <v>154.75694928531738</v>
      </c>
      <c r="H25" s="40">
        <f>[3]小r!FI25</f>
        <v>147.23878918943447</v>
      </c>
      <c r="I25" s="40">
        <f>[3]中r!FI25</f>
        <v>144.40567592705975</v>
      </c>
      <c r="J25" s="40">
        <f>[3]大r!FI25</f>
        <v>153.51667959331979</v>
      </c>
      <c r="K25" s="40">
        <f>[3]超r!FI25</f>
        <v>151.99521963071277</v>
      </c>
      <c r="M25" s="21">
        <v>21</v>
      </c>
      <c r="N25" s="21">
        <v>1</v>
      </c>
      <c r="O25" s="40">
        <f>携带兵力!R27*$N25</f>
        <v>1487.5431113884654</v>
      </c>
      <c r="P25" s="40">
        <f>携带兵力!S27*$N25</f>
        <v>0</v>
      </c>
      <c r="Q25" s="40">
        <f>携带兵力!T27*$N25</f>
        <v>0</v>
      </c>
      <c r="R25" s="40">
        <f>携带兵力!U27*$N25</f>
        <v>1577.9533313640673</v>
      </c>
      <c r="S25" s="40">
        <f>携带兵力!V27*$N25</f>
        <v>1130.5367708940962</v>
      </c>
      <c r="V25" s="27">
        <v>21</v>
      </c>
      <c r="W25" s="29">
        <v>5.5E-2</v>
      </c>
      <c r="X25" s="30">
        <v>0.79999999999999905</v>
      </c>
      <c r="Y25" s="31">
        <f t="shared" si="3"/>
        <v>4.3999999999999949E-2</v>
      </c>
      <c r="AA25" s="21">
        <v>21</v>
      </c>
      <c r="AB25" s="7">
        <f>求节点(节奏总纲!AM$4:AM$53,Y$5:Y$54,节奏总纲!P24)</f>
        <v>2.6843343484567839E-2</v>
      </c>
      <c r="AD25" s="21">
        <v>21</v>
      </c>
      <c r="AE25" s="7">
        <f t="shared" si="12"/>
        <v>0.10040000000000002</v>
      </c>
      <c r="AG25" s="21">
        <v>21</v>
      </c>
      <c r="AH25" s="7">
        <f t="shared" si="4"/>
        <v>2.6843343484567839E-2</v>
      </c>
      <c r="AI25" s="7">
        <f t="shared" si="5"/>
        <v>0.10040000000000002</v>
      </c>
      <c r="AJ25" s="21">
        <f t="shared" si="0"/>
        <v>174.44874093985288</v>
      </c>
      <c r="AK25" s="21">
        <f t="shared" si="1"/>
        <v>1.1272433434845679</v>
      </c>
      <c r="AL25" s="21">
        <f t="shared" si="6"/>
        <v>1257.6173028442281</v>
      </c>
      <c r="AM25" s="21">
        <f t="shared" si="7"/>
        <v>1432.0660437840811</v>
      </c>
      <c r="AN25" s="4">
        <f t="shared" si="8"/>
        <v>7.2090936057706161</v>
      </c>
      <c r="AO25" s="21">
        <v>21</v>
      </c>
      <c r="AP25" s="21">
        <f t="shared" si="9"/>
        <v>0.56275254285569953</v>
      </c>
      <c r="AQ25" s="21">
        <f t="shared" si="10"/>
        <v>0.47596241366389619</v>
      </c>
      <c r="AS25" s="21">
        <f t="shared" si="2"/>
        <v>0.52708220482268464</v>
      </c>
      <c r="AT25" s="21">
        <f t="shared" si="11"/>
        <v>0.84577567832677392</v>
      </c>
    </row>
    <row r="26" spans="1:46" x14ac:dyDescent="0.15">
      <c r="A26" s="20" t="s">
        <v>72</v>
      </c>
      <c r="B26" s="15">
        <f>B24*5</f>
        <v>0.05</v>
      </c>
      <c r="C26" s="20"/>
      <c r="F26" s="21">
        <v>22</v>
      </c>
      <c r="G26" s="40">
        <f>[3]非r!FI26</f>
        <v>158.9621767398379</v>
      </c>
      <c r="H26" s="40">
        <f>[3]小r!FI26</f>
        <v>154.4299845529728</v>
      </c>
      <c r="I26" s="40">
        <f>[3]中r!FI26</f>
        <v>149.65451775596435</v>
      </c>
      <c r="J26" s="40">
        <f>[3]大r!FI26</f>
        <v>159.22835285852986</v>
      </c>
      <c r="K26" s="40">
        <f>[3]超r!FI26</f>
        <v>166.65462295065015</v>
      </c>
      <c r="M26" s="21">
        <v>22</v>
      </c>
      <c r="N26" s="21">
        <v>1</v>
      </c>
      <c r="O26" s="40">
        <f>携带兵力!R28*$N26</f>
        <v>1525.7301515174865</v>
      </c>
      <c r="P26" s="40">
        <f>携带兵力!S28*$N26</f>
        <v>0</v>
      </c>
      <c r="Q26" s="40">
        <f>携带兵力!T28*$N26</f>
        <v>0</v>
      </c>
      <c r="R26" s="40">
        <f>携带兵力!U28*$N26</f>
        <v>1643.910257671416</v>
      </c>
      <c r="S26" s="40">
        <f>携带兵力!V28*$N26</f>
        <v>1265.3888735350706</v>
      </c>
      <c r="V26" s="27">
        <v>22</v>
      </c>
      <c r="W26" s="29">
        <v>0.06</v>
      </c>
      <c r="X26" s="30">
        <v>0.81999999999999895</v>
      </c>
      <c r="Y26" s="31">
        <f t="shared" si="3"/>
        <v>4.9199999999999938E-2</v>
      </c>
      <c r="AA26" s="21">
        <v>22</v>
      </c>
      <c r="AB26" s="7">
        <f>求节点(节奏总纲!AM$4:AM$53,Y$5:Y$54,节奏总纲!P25)</f>
        <v>2.9049968588728683E-2</v>
      </c>
      <c r="AD26" s="21">
        <v>22</v>
      </c>
      <c r="AE26" s="7">
        <f t="shared" si="12"/>
        <v>0.10880000000000001</v>
      </c>
      <c r="AG26" s="21">
        <v>22</v>
      </c>
      <c r="AH26" s="7">
        <f t="shared" si="4"/>
        <v>2.9049968588728683E-2</v>
      </c>
      <c r="AI26" s="7">
        <f t="shared" si="5"/>
        <v>0.10880000000000001</v>
      </c>
      <c r="AJ26" s="21">
        <f t="shared" si="0"/>
        <v>180.8751078102205</v>
      </c>
      <c r="AK26" s="21">
        <f t="shared" si="1"/>
        <v>1.1378499685887287</v>
      </c>
      <c r="AL26" s="21">
        <f t="shared" si="6"/>
        <v>1302.0390037342861</v>
      </c>
      <c r="AM26" s="21">
        <f t="shared" si="7"/>
        <v>1482.9141115445066</v>
      </c>
      <c r="AN26" s="4">
        <f t="shared" si="8"/>
        <v>7.1985527444739592</v>
      </c>
      <c r="AO26" s="21">
        <v>22</v>
      </c>
      <c r="AP26" s="21">
        <f t="shared" si="9"/>
        <v>0.57804427905395606</v>
      </c>
      <c r="AQ26" s="21">
        <f t="shared" si="10"/>
        <v>0.49349598295325242</v>
      </c>
      <c r="AS26" s="21">
        <f t="shared" si="2"/>
        <v>0.54061304581328262</v>
      </c>
      <c r="AT26" s="21">
        <f t="shared" si="11"/>
        <v>0.85373387616762209</v>
      </c>
    </row>
    <row r="27" spans="1:46" x14ac:dyDescent="0.15">
      <c r="A27" s="20"/>
      <c r="B27" s="20"/>
      <c r="C27" s="20"/>
      <c r="F27" s="21">
        <v>23</v>
      </c>
      <c r="G27" s="40">
        <f>[3]非r!FI27</f>
        <v>163.46922792952208</v>
      </c>
      <c r="H27" s="40">
        <f>[3]小r!FI27</f>
        <v>160.66872784479193</v>
      </c>
      <c r="I27" s="40">
        <f>[3]中r!FI27</f>
        <v>155.28008713723477</v>
      </c>
      <c r="J27" s="40">
        <f>[3]大r!FI27</f>
        <v>165.34997269086003</v>
      </c>
      <c r="K27" s="40">
        <f>[3]超r!FI27</f>
        <v>182.41436932908678</v>
      </c>
      <c r="M27" s="21">
        <v>23</v>
      </c>
      <c r="N27" s="21">
        <v>1</v>
      </c>
      <c r="O27" s="40">
        <f>携带兵力!R29*$N27</f>
        <v>1564.6073373824004</v>
      </c>
      <c r="P27" s="40">
        <f>携带兵力!S29*$N27</f>
        <v>1538.8522965320963</v>
      </c>
      <c r="Q27" s="40">
        <f>携带兵力!T29*$N27</f>
        <v>0</v>
      </c>
      <c r="R27" s="40">
        <f>携带兵力!U29*$N27</f>
        <v>1712.5504705999151</v>
      </c>
      <c r="S27" s="40">
        <f>携带兵力!V29*$N27</f>
        <v>1408.2184633501649</v>
      </c>
      <c r="V27" s="27">
        <v>23</v>
      </c>
      <c r="W27" s="29">
        <v>6.5000000000000002E-2</v>
      </c>
      <c r="X27" s="30">
        <v>0.83999999999999897</v>
      </c>
      <c r="Y27" s="31">
        <f t="shared" si="3"/>
        <v>5.4599999999999933E-2</v>
      </c>
      <c r="AA27" s="21">
        <v>23</v>
      </c>
      <c r="AB27" s="7">
        <f>求节点(节奏总纲!AM$4:AM$53,Y$5:Y$54,节奏总纲!P26)</f>
        <v>3.1207331038867126E-2</v>
      </c>
      <c r="AD27" s="21">
        <v>23</v>
      </c>
      <c r="AE27" s="7">
        <f t="shared" si="12"/>
        <v>0.11720000000000001</v>
      </c>
      <c r="AG27" s="21">
        <v>23</v>
      </c>
      <c r="AH27" s="7">
        <f t="shared" si="4"/>
        <v>3.1207331038867126E-2</v>
      </c>
      <c r="AI27" s="7">
        <f t="shared" si="5"/>
        <v>0.11720000000000001</v>
      </c>
      <c r="AJ27" s="21">
        <f t="shared" si="0"/>
        <v>187.72925975352669</v>
      </c>
      <c r="AK27" s="21">
        <f t="shared" si="1"/>
        <v>1.1484073310388672</v>
      </c>
      <c r="AL27" s="21">
        <f t="shared" si="6"/>
        <v>1347.604902335363</v>
      </c>
      <c r="AM27" s="21">
        <f t="shared" si="7"/>
        <v>1535.3341620888898</v>
      </c>
      <c r="AN27" s="4">
        <f t="shared" si="8"/>
        <v>7.1784489221587462</v>
      </c>
      <c r="AO27" s="21">
        <v>23</v>
      </c>
      <c r="AP27" s="21">
        <f t="shared" si="9"/>
        <v>0.59443355610735304</v>
      </c>
      <c r="AQ27" s="21">
        <f t="shared" si="10"/>
        <v>0.51219671237657283</v>
      </c>
      <c r="AS27" s="21">
        <f t="shared" si="2"/>
        <v>0.55438842663155918</v>
      </c>
      <c r="AT27" s="21">
        <f t="shared" si="11"/>
        <v>0.86165511202074796</v>
      </c>
    </row>
    <row r="28" spans="1:46" x14ac:dyDescent="0.15">
      <c r="A28" s="20"/>
      <c r="B28" s="20"/>
      <c r="C28" s="20"/>
      <c r="F28" s="21">
        <v>24</v>
      </c>
      <c r="G28" s="40">
        <f>[3]非r!FI28</f>
        <v>168.29976578891822</v>
      </c>
      <c r="H28" s="40">
        <f>[3]小r!FI28</f>
        <v>164.84552309571674</v>
      </c>
      <c r="I28" s="40">
        <f>[3]中r!FI28</f>
        <v>161.30942311173715</v>
      </c>
      <c r="J28" s="40">
        <f>[3]大r!FI28</f>
        <v>171.91096237488739</v>
      </c>
      <c r="K28" s="40">
        <f>[3]超r!FI28</f>
        <v>199.78407773237666</v>
      </c>
      <c r="M28" s="21">
        <v>24</v>
      </c>
      <c r="N28" s="21">
        <v>1</v>
      </c>
      <c r="O28" s="40">
        <f>携带兵力!R30*$N28</f>
        <v>1604.224203132326</v>
      </c>
      <c r="P28" s="40">
        <f>携带兵力!S30*$N28</f>
        <v>1576.1496204745376</v>
      </c>
      <c r="Q28" s="40">
        <f>携带兵力!T30*$N28</f>
        <v>0</v>
      </c>
      <c r="R28" s="40">
        <f>携带兵力!U30*$N28</f>
        <v>1784.0665589213409</v>
      </c>
      <c r="S28" s="40">
        <f>携带兵力!V30*$N28</f>
        <v>1562.720277845445</v>
      </c>
      <c r="V28" s="27">
        <v>24</v>
      </c>
      <c r="W28" s="29">
        <v>7.0000000000000007E-2</v>
      </c>
      <c r="X28" s="30">
        <v>0.85999999999999899</v>
      </c>
      <c r="Y28" s="31">
        <f t="shared" si="3"/>
        <v>6.0199999999999934E-2</v>
      </c>
      <c r="AA28" s="21">
        <v>24</v>
      </c>
      <c r="AB28" s="7">
        <f>求节点(节奏总纲!AM$4:AM$53,Y$5:Y$54,节奏总纲!P27)</f>
        <v>3.3452092712813068E-2</v>
      </c>
      <c r="AD28" s="21">
        <v>24</v>
      </c>
      <c r="AE28" s="7">
        <f t="shared" si="12"/>
        <v>0.12560000000000002</v>
      </c>
      <c r="AG28" s="21">
        <v>24</v>
      </c>
      <c r="AH28" s="7">
        <f t="shared" si="4"/>
        <v>3.3452092712813068E-2</v>
      </c>
      <c r="AI28" s="7">
        <f t="shared" si="5"/>
        <v>0.12560000000000002</v>
      </c>
      <c r="AJ28" s="21">
        <f t="shared" si="0"/>
        <v>195.06819574072196</v>
      </c>
      <c r="AK28" s="21">
        <f t="shared" si="1"/>
        <v>1.159052092712813</v>
      </c>
      <c r="AL28" s="21">
        <f t="shared" si="6"/>
        <v>1394.5345648658003</v>
      </c>
      <c r="AM28" s="21">
        <f t="shared" si="7"/>
        <v>1589.6027606065222</v>
      </c>
      <c r="AN28" s="4">
        <f t="shared" si="8"/>
        <v>7.1489591605151688</v>
      </c>
      <c r="AO28" s="21">
        <v>24</v>
      </c>
      <c r="AP28" s="21">
        <f t="shared" si="9"/>
        <v>0.61199914832333902</v>
      </c>
      <c r="AQ28" s="21">
        <f t="shared" si="10"/>
        <v>0.53222011677244996</v>
      </c>
      <c r="AS28" s="21">
        <f t="shared" si="2"/>
        <v>0.56842589874767457</v>
      </c>
      <c r="AT28" s="21">
        <f t="shared" si="11"/>
        <v>0.86964192389898698</v>
      </c>
    </row>
    <row r="29" spans="1:46" x14ac:dyDescent="0.15">
      <c r="A29" s="20" t="s">
        <v>168</v>
      </c>
      <c r="B29" s="20" t="s">
        <v>75</v>
      </c>
      <c r="C29" s="20"/>
      <c r="F29" s="21">
        <v>25</v>
      </c>
      <c r="G29" s="40">
        <f>[3]非r!FI29</f>
        <v>173.47700807639586</v>
      </c>
      <c r="H29" s="40">
        <f>[3]小r!FI29</f>
        <v>169.32210140410558</v>
      </c>
      <c r="I29" s="40">
        <f>[3]中r!FI29</f>
        <v>167.77150540592419</v>
      </c>
      <c r="J29" s="40">
        <f>[3]大r!FI29</f>
        <v>178.94285700620233</v>
      </c>
      <c r="K29" s="40">
        <f>[3]超r!FI29</f>
        <v>202.31245017327282</v>
      </c>
      <c r="M29" s="21">
        <v>25</v>
      </c>
      <c r="N29" s="21">
        <v>1</v>
      </c>
      <c r="O29" s="40">
        <f>携带兵力!R31*$N29</f>
        <v>1644.6338381537798</v>
      </c>
      <c r="P29" s="40">
        <f>携带兵力!S31*$N29</f>
        <v>1614.073232141486</v>
      </c>
      <c r="Q29" s="40">
        <f>携带兵力!T31*$N29</f>
        <v>0</v>
      </c>
      <c r="R29" s="40">
        <f>携带兵力!U31*$N29</f>
        <v>1858.6649341704672</v>
      </c>
      <c r="S29" s="40">
        <f>携带兵力!V31*$N29</f>
        <v>1615.9816445898709</v>
      </c>
      <c r="V29" s="27">
        <v>25</v>
      </c>
      <c r="W29" s="29">
        <v>7.4999999999999997E-2</v>
      </c>
      <c r="X29" s="30">
        <v>0.87999999999999901</v>
      </c>
      <c r="Y29" s="31">
        <f t="shared" si="3"/>
        <v>6.599999999999992E-2</v>
      </c>
      <c r="AA29" s="21">
        <v>25</v>
      </c>
      <c r="AB29" s="7">
        <f>求节点(节奏总纲!AM$4:AM$53,Y$5:Y$54,节奏总纲!P28)</f>
        <v>3.5666959550864068E-2</v>
      </c>
      <c r="AD29" s="21">
        <v>25</v>
      </c>
      <c r="AE29" s="7">
        <f t="shared" si="12"/>
        <v>0.13400000000000001</v>
      </c>
      <c r="AG29" s="21">
        <v>25</v>
      </c>
      <c r="AH29" s="7">
        <f t="shared" si="4"/>
        <v>3.5666959550864068E-2</v>
      </c>
      <c r="AI29" s="7">
        <f t="shared" si="5"/>
        <v>0.13400000000000001</v>
      </c>
      <c r="AJ29" s="21">
        <f t="shared" si="0"/>
        <v>202.91032458869861</v>
      </c>
      <c r="AK29" s="21">
        <f t="shared" si="1"/>
        <v>1.169666959550864</v>
      </c>
      <c r="AL29" s="21">
        <f t="shared" si="6"/>
        <v>1442.7553957858495</v>
      </c>
      <c r="AM29" s="21">
        <f t="shared" si="7"/>
        <v>1645.6657203745481</v>
      </c>
      <c r="AN29" s="4">
        <f t="shared" si="8"/>
        <v>7.1103104226476894</v>
      </c>
      <c r="AO29" s="21">
        <v>25</v>
      </c>
      <c r="AP29" s="21">
        <f t="shared" si="9"/>
        <v>0.63082548391416682</v>
      </c>
      <c r="AQ29" s="21">
        <f t="shared" si="10"/>
        <v>0.55361642238426956</v>
      </c>
      <c r="AS29" s="21">
        <f t="shared" si="2"/>
        <v>0.58274427336157553</v>
      </c>
      <c r="AT29" s="21">
        <f t="shared" si="11"/>
        <v>0.87760630554931329</v>
      </c>
    </row>
    <row r="30" spans="1:46" x14ac:dyDescent="0.15">
      <c r="A30" s="20">
        <v>10</v>
      </c>
      <c r="B30" s="20">
        <v>0</v>
      </c>
      <c r="C30" s="20"/>
      <c r="F30" s="21">
        <v>26</v>
      </c>
      <c r="G30" s="40">
        <f>[3]非r!FI30</f>
        <v>179.02583896923511</v>
      </c>
      <c r="H30" s="40">
        <f>[3]小r!FI30</f>
        <v>174.11997923800232</v>
      </c>
      <c r="I30" s="40">
        <f>[3]中r!FI30</f>
        <v>174.69739372155948</v>
      </c>
      <c r="J30" s="40">
        <f>[3]大r!FI30</f>
        <v>186.71150310059065</v>
      </c>
      <c r="K30" s="40">
        <f>[3]超r!FI30</f>
        <v>204.83293947265008</v>
      </c>
      <c r="M30" s="21">
        <v>26</v>
      </c>
      <c r="N30" s="21">
        <v>1</v>
      </c>
      <c r="O30" s="40">
        <f>携带兵力!R32*$N30</f>
        <v>1685.8931422423711</v>
      </c>
      <c r="P30" s="40">
        <f>携带兵力!S32*$N30</f>
        <v>1652.6680823714732</v>
      </c>
      <c r="Q30" s="40">
        <f>携带兵力!T32*$N30</f>
        <v>0</v>
      </c>
      <c r="R30" s="40">
        <f>携带兵力!U32*$N30</f>
        <v>1938.0856826324375</v>
      </c>
      <c r="S30" s="40">
        <f>携带兵力!V32*$N30</f>
        <v>1669.7579661550722</v>
      </c>
      <c r="V30" s="27">
        <v>26</v>
      </c>
      <c r="W30" s="29">
        <v>0.08</v>
      </c>
      <c r="X30" s="30">
        <v>0.89999999999999902</v>
      </c>
      <c r="Y30" s="31">
        <f t="shared" si="3"/>
        <v>7.1999999999999925E-2</v>
      </c>
      <c r="AA30" s="21">
        <v>26</v>
      </c>
      <c r="AB30" s="7">
        <f>求节点(节奏总纲!AM$4:AM$53,Y$5:Y$54,节奏总纲!P29)</f>
        <v>3.7948446812360287E-2</v>
      </c>
      <c r="AD30" s="21">
        <v>26</v>
      </c>
      <c r="AE30" s="7">
        <f t="shared" si="12"/>
        <v>0.14240000000000003</v>
      </c>
      <c r="AG30" s="21">
        <v>26</v>
      </c>
      <c r="AH30" s="7">
        <f t="shared" si="4"/>
        <v>3.7948446812360287E-2</v>
      </c>
      <c r="AI30" s="7">
        <f t="shared" si="5"/>
        <v>0.14240000000000003</v>
      </c>
      <c r="AJ30" s="21">
        <f t="shared" si="0"/>
        <v>211.3128709666164</v>
      </c>
      <c r="AK30" s="21">
        <f t="shared" si="1"/>
        <v>1.1803484468123604</v>
      </c>
      <c r="AL30" s="21">
        <f t="shared" si="6"/>
        <v>1492.4560139530445</v>
      </c>
      <c r="AM30" s="21">
        <f t="shared" si="7"/>
        <v>1703.7688849196609</v>
      </c>
      <c r="AN30" s="4">
        <f t="shared" si="8"/>
        <v>7.0627785573403408</v>
      </c>
      <c r="AO30" s="21">
        <v>26</v>
      </c>
      <c r="AP30" s="21">
        <f t="shared" si="9"/>
        <v>0.65100305079721854</v>
      </c>
      <c r="AQ30" s="21">
        <f t="shared" si="10"/>
        <v>0.57654175984104994</v>
      </c>
      <c r="AS30" s="21">
        <f t="shared" si="2"/>
        <v>0.59736371181816306</v>
      </c>
      <c r="AT30" s="21">
        <f t="shared" si="11"/>
        <v>0.88562067279871681</v>
      </c>
    </row>
    <row r="31" spans="1:46" x14ac:dyDescent="0.15">
      <c r="A31" s="20">
        <v>15</v>
      </c>
      <c r="B31" s="15">
        <f>B26</f>
        <v>0.05</v>
      </c>
      <c r="C31" s="20"/>
      <c r="F31" s="21">
        <v>27</v>
      </c>
      <c r="G31" s="40">
        <f>[3]非r!FI31</f>
        <v>184.97292866828175</v>
      </c>
      <c r="H31" s="40">
        <f>[3]小r!FI31</f>
        <v>179.26221737686399</v>
      </c>
      <c r="I31" s="40">
        <f>[3]中r!FI31</f>
        <v>179.67306817029424</v>
      </c>
      <c r="J31" s="40">
        <f>[3]大r!FI31</f>
        <v>195.06096594956222</v>
      </c>
      <c r="K31" s="40">
        <f>[3]超r!FI31</f>
        <v>207.54827349143133</v>
      </c>
      <c r="M31" s="21">
        <v>27</v>
      </c>
      <c r="N31" s="21">
        <v>1</v>
      </c>
      <c r="O31" s="40">
        <f>携带兵力!R33*$N31</f>
        <v>1728.0630990890588</v>
      </c>
      <c r="P31" s="40">
        <f>携带兵力!S33*$N31</f>
        <v>1691.9823482803565</v>
      </c>
      <c r="Q31" s="40">
        <f>携带兵力!T33*$N31</f>
        <v>1680.2551918572531</v>
      </c>
      <c r="R31" s="40">
        <f>携带兵力!U33*$N31</f>
        <v>2021.3081407607708</v>
      </c>
      <c r="S31" s="40">
        <f>携带兵力!V33*$N31</f>
        <v>1725.4827349143131</v>
      </c>
      <c r="V31" s="27">
        <v>27</v>
      </c>
      <c r="W31" s="29">
        <v>8.5000000000000006E-2</v>
      </c>
      <c r="X31" s="30">
        <v>0.91999999999999904</v>
      </c>
      <c r="Y31" s="31">
        <f t="shared" si="3"/>
        <v>7.8199999999999922E-2</v>
      </c>
      <c r="AA31" s="21">
        <v>27</v>
      </c>
      <c r="AB31" s="7">
        <f>求节点(节奏总纲!AM$4:AM$53,Y$5:Y$54,节奏总纲!P30)</f>
        <v>4.023208419622875E-2</v>
      </c>
      <c r="AD31" s="21">
        <v>27</v>
      </c>
      <c r="AE31" s="7">
        <f t="shared" si="12"/>
        <v>0.15080000000000002</v>
      </c>
      <c r="AG31" s="21">
        <v>27</v>
      </c>
      <c r="AH31" s="7">
        <f t="shared" si="4"/>
        <v>4.023208419622875E-2</v>
      </c>
      <c r="AI31" s="7">
        <f t="shared" si="5"/>
        <v>0.15080000000000002</v>
      </c>
      <c r="AJ31" s="21">
        <f t="shared" si="0"/>
        <v>220.30869275166395</v>
      </c>
      <c r="AK31" s="21">
        <f t="shared" si="1"/>
        <v>1.1910320841962287</v>
      </c>
      <c r="AL31" s="21">
        <f t="shared" si="6"/>
        <v>1543.6339458979769</v>
      </c>
      <c r="AM31" s="21">
        <f t="shared" si="7"/>
        <v>1763.9426386496409</v>
      </c>
      <c r="AN31" s="4">
        <f t="shared" si="8"/>
        <v>7.0066865116302504</v>
      </c>
      <c r="AO31" s="21">
        <v>27</v>
      </c>
      <c r="AP31" s="21">
        <f t="shared" si="9"/>
        <v>0.67262883152102459</v>
      </c>
      <c r="AQ31" s="21">
        <f t="shared" si="10"/>
        <v>0.60108577790981743</v>
      </c>
      <c r="AS31" s="21">
        <f t="shared" si="2"/>
        <v>0.61230582251187127</v>
      </c>
      <c r="AT31" s="21">
        <f t="shared" si="11"/>
        <v>0.89363665329446884</v>
      </c>
    </row>
    <row r="32" spans="1:46" x14ac:dyDescent="0.15">
      <c r="A32" s="20">
        <v>40</v>
      </c>
      <c r="B32" s="15">
        <v>0.26</v>
      </c>
      <c r="C32" s="20"/>
      <c r="F32" s="21">
        <v>28</v>
      </c>
      <c r="G32" s="40">
        <f>[3]非r!FI32</f>
        <v>191.34686158704289</v>
      </c>
      <c r="H32" s="40">
        <f>[3]小r!FI32</f>
        <v>184.7735317521379</v>
      </c>
      <c r="I32" s="40">
        <f>[3]中r!FI32</f>
        <v>183.7777655685407</v>
      </c>
      <c r="J32" s="40">
        <f>[3]大r!FI32</f>
        <v>204.03436426910014</v>
      </c>
      <c r="K32" s="40">
        <f>[3]超r!FI32</f>
        <v>210.47329580162958</v>
      </c>
      <c r="M32" s="21">
        <v>28</v>
      </c>
      <c r="N32" s="21">
        <v>1</v>
      </c>
      <c r="O32" s="40">
        <f>携带兵力!R34*$N32</f>
        <v>1775.9709741573643</v>
      </c>
      <c r="P32" s="40">
        <f>携带兵力!S34*$N32</f>
        <v>1736.8295695843178</v>
      </c>
      <c r="Q32" s="40">
        <f>携带兵力!T34*$N32</f>
        <v>1766.6665087886006</v>
      </c>
      <c r="R32" s="40">
        <f>携带兵力!U34*$N32</f>
        <v>2113.376444912898</v>
      </c>
      <c r="S32" s="40">
        <f>携带兵力!V34*$N32</f>
        <v>1788.066291349629</v>
      </c>
      <c r="V32" s="27">
        <v>28</v>
      </c>
      <c r="W32" s="29">
        <v>0.09</v>
      </c>
      <c r="X32" s="30">
        <v>0.93999999999999895</v>
      </c>
      <c r="Y32" s="31">
        <f t="shared" si="3"/>
        <v>8.4599999999999898E-2</v>
      </c>
      <c r="AA32" s="21">
        <v>28</v>
      </c>
      <c r="AB32" s="7">
        <f>求节点(节奏总纲!AM$4:AM$53,Y$5:Y$54,节奏总纲!P31)</f>
        <v>4.2548945426257437E-2</v>
      </c>
      <c r="AD32" s="21">
        <v>28</v>
      </c>
      <c r="AE32" s="7">
        <f t="shared" si="12"/>
        <v>0.15920000000000001</v>
      </c>
      <c r="AG32" s="21">
        <v>28</v>
      </c>
      <c r="AH32" s="7">
        <f t="shared" si="4"/>
        <v>4.2548945426257437E-2</v>
      </c>
      <c r="AI32" s="7">
        <f t="shared" si="5"/>
        <v>0.15920000000000001</v>
      </c>
      <c r="AJ32" s="21">
        <f t="shared" si="0"/>
        <v>229.95088912285286</v>
      </c>
      <c r="AK32" s="21">
        <f t="shared" si="1"/>
        <v>1.2017489454262575</v>
      </c>
      <c r="AL32" s="21">
        <f t="shared" si="6"/>
        <v>1600.7034339759421</v>
      </c>
      <c r="AM32" s="21">
        <f t="shared" si="7"/>
        <v>1830.654323098795</v>
      </c>
      <c r="AN32" s="4">
        <f t="shared" si="8"/>
        <v>6.9610665132969114</v>
      </c>
      <c r="AO32" s="21">
        <v>28</v>
      </c>
      <c r="AP32" s="21">
        <f t="shared" si="9"/>
        <v>0.69580676940742869</v>
      </c>
      <c r="AQ32" s="21">
        <f t="shared" si="10"/>
        <v>0.62739335131577656</v>
      </c>
      <c r="AS32" s="21">
        <f t="shared" si="2"/>
        <v>0.62928105383528654</v>
      </c>
      <c r="AT32" s="21">
        <f t="shared" si="11"/>
        <v>0.90167756178929515</v>
      </c>
    </row>
    <row r="33" spans="1:46" x14ac:dyDescent="0.15">
      <c r="A33" s="20">
        <v>85</v>
      </c>
      <c r="B33" s="15">
        <f>C24+B25+B26</f>
        <v>0.41000000000000003</v>
      </c>
      <c r="C33" s="20"/>
      <c r="F33" s="21">
        <v>29</v>
      </c>
      <c r="G33" s="40">
        <f>[3]非r!FI33</f>
        <v>198.1782737413576</v>
      </c>
      <c r="H33" s="40">
        <f>[3]小r!FI33</f>
        <v>190.68041224325128</v>
      </c>
      <c r="I33" s="40">
        <f>[3]中r!FI33</f>
        <v>188.0103293498932</v>
      </c>
      <c r="J33" s="40">
        <f>[3]大r!FI33</f>
        <v>213.73727005018253</v>
      </c>
      <c r="K33" s="40">
        <f>[3]超r!FI33</f>
        <v>213.62397699545937</v>
      </c>
      <c r="M33" s="21">
        <v>29</v>
      </c>
      <c r="N33" s="21">
        <v>1</v>
      </c>
      <c r="O33" s="40">
        <f>携带兵力!R35*$N33</f>
        <v>1824.9249145508686</v>
      </c>
      <c r="P33" s="40">
        <f>携带兵力!S35*$N33</f>
        <v>1782.5031824951861</v>
      </c>
      <c r="Q33" s="40">
        <f>携带兵力!T35*$N33</f>
        <v>1854.7312703290786</v>
      </c>
      <c r="R33" s="40">
        <f>携带兵力!U35*$N33</f>
        <v>2210.2197069951344</v>
      </c>
      <c r="S33" s="40">
        <f>携带兵力!V35*$N33</f>
        <v>1852.9064366212606</v>
      </c>
      <c r="V33" s="27">
        <v>29</v>
      </c>
      <c r="W33" s="29">
        <v>9.5000000000000001E-2</v>
      </c>
      <c r="X33" s="30">
        <v>0.95999999999999897</v>
      </c>
      <c r="Y33" s="31">
        <f t="shared" si="3"/>
        <v>9.1199999999999906E-2</v>
      </c>
      <c r="AA33" s="21">
        <v>29</v>
      </c>
      <c r="AB33" s="7">
        <f>求节点(节奏总纲!AM$4:AM$53,Y$5:Y$54,节奏总纲!P32)</f>
        <v>4.4911707701684074E-2</v>
      </c>
      <c r="AD33" s="21">
        <v>29</v>
      </c>
      <c r="AE33" s="7">
        <f t="shared" si="12"/>
        <v>0.16760000000000003</v>
      </c>
      <c r="AG33" s="21">
        <v>29</v>
      </c>
      <c r="AH33" s="7">
        <f t="shared" si="4"/>
        <v>4.4911707701684074E-2</v>
      </c>
      <c r="AI33" s="7">
        <f t="shared" si="5"/>
        <v>0.16760000000000003</v>
      </c>
      <c r="AJ33" s="21">
        <f t="shared" si="0"/>
        <v>240.29347712350531</v>
      </c>
      <c r="AK33" s="21">
        <f t="shared" si="1"/>
        <v>1.212511707701684</v>
      </c>
      <c r="AL33" s="21">
        <f t="shared" si="6"/>
        <v>1659.5571184270677</v>
      </c>
      <c r="AM33" s="21">
        <f t="shared" si="7"/>
        <v>1899.850595550573</v>
      </c>
      <c r="AN33" s="4">
        <f t="shared" si="8"/>
        <v>6.9063760626930941</v>
      </c>
      <c r="AO33" s="21">
        <v>29</v>
      </c>
      <c r="AP33" s="21">
        <f t="shared" si="9"/>
        <v>0.72064826815039129</v>
      </c>
      <c r="AQ33" s="21">
        <f t="shared" si="10"/>
        <v>0.65561185906653796</v>
      </c>
      <c r="AS33" s="21">
        <f t="shared" si="2"/>
        <v>0.64662693822668571</v>
      </c>
      <c r="AT33" s="21">
        <f t="shared" si="11"/>
        <v>0.90975291004198877</v>
      </c>
    </row>
    <row r="34" spans="1:46" x14ac:dyDescent="0.15">
      <c r="A34" s="20"/>
      <c r="B34" s="15"/>
      <c r="C34" s="20"/>
      <c r="F34" s="21">
        <v>30</v>
      </c>
      <c r="G34" s="40">
        <f>[3]非r!FI34</f>
        <v>205.5</v>
      </c>
      <c r="H34" s="40">
        <f>[3]小r!FI34</f>
        <v>197.01124999999999</v>
      </c>
      <c r="I34" s="40">
        <f>[3]中r!FI34</f>
        <v>192.55108333333334</v>
      </c>
      <c r="J34" s="40">
        <f>[3]大r!FI34</f>
        <v>224.17</v>
      </c>
      <c r="K34" s="40">
        <f>[3]超r!FI34</f>
        <v>217.17500000000001</v>
      </c>
      <c r="M34" s="21">
        <v>30</v>
      </c>
      <c r="N34" s="21">
        <v>1</v>
      </c>
      <c r="O34" s="40">
        <f>携带兵力!R36*$N34</f>
        <v>1875</v>
      </c>
      <c r="P34" s="40">
        <f>携带兵力!S36*$N34</f>
        <v>1829.0625</v>
      </c>
      <c r="Q34" s="40">
        <f>携带兵力!T36*$N34</f>
        <v>1946.78125</v>
      </c>
      <c r="R34" s="40">
        <f>携带兵力!U36*$N34</f>
        <v>2311.84</v>
      </c>
      <c r="S34" s="40">
        <f>携带兵力!V36*$N34</f>
        <v>1921.75</v>
      </c>
      <c r="V34" s="27">
        <v>30</v>
      </c>
      <c r="W34" s="29">
        <v>0.1</v>
      </c>
      <c r="X34" s="30">
        <v>0.97999999999999898</v>
      </c>
      <c r="Y34" s="31">
        <f t="shared" si="3"/>
        <v>9.7999999999999907E-2</v>
      </c>
      <c r="AA34" s="21">
        <v>30</v>
      </c>
      <c r="AB34" s="7">
        <f>求节点(节奏总纲!AM$4:AM$53,Y$5:Y$54,节奏总纲!P33)</f>
        <v>4.7262648161932874E-2</v>
      </c>
      <c r="AD34" s="21">
        <v>30</v>
      </c>
      <c r="AE34" s="7">
        <f t="shared" si="12"/>
        <v>0.17600000000000005</v>
      </c>
      <c r="AG34" s="21">
        <v>30</v>
      </c>
      <c r="AH34" s="7">
        <f t="shared" si="4"/>
        <v>4.7262648161932874E-2</v>
      </c>
      <c r="AI34" s="7">
        <f t="shared" si="5"/>
        <v>0.17600000000000005</v>
      </c>
      <c r="AJ34" s="21">
        <f t="shared" si="0"/>
        <v>251.38047419727724</v>
      </c>
      <c r="AK34" s="21">
        <f t="shared" si="1"/>
        <v>1.2232626481619331</v>
      </c>
      <c r="AL34" s="21">
        <f t="shared" si="6"/>
        <v>1720.2130989777183</v>
      </c>
      <c r="AM34" s="21">
        <f t="shared" si="7"/>
        <v>1971.5935731749955</v>
      </c>
      <c r="AN34" s="4">
        <f t="shared" si="8"/>
        <v>6.8430656934306571</v>
      </c>
      <c r="AO34" s="21">
        <v>30</v>
      </c>
      <c r="AP34" s="21">
        <f t="shared" si="9"/>
        <v>0.74727272727272731</v>
      </c>
      <c r="AQ34" s="21">
        <f t="shared" si="10"/>
        <v>0.68586139746439001</v>
      </c>
      <c r="AS34" s="21">
        <f t="shared" si="2"/>
        <v>0.66437007874015752</v>
      </c>
      <c r="AT34" s="21">
        <f t="shared" si="11"/>
        <v>0.91781938833434196</v>
      </c>
    </row>
    <row r="35" spans="1:46" x14ac:dyDescent="0.15">
      <c r="F35" s="21">
        <v>31</v>
      </c>
      <c r="G35" s="40">
        <f>[3]非r!FI35</f>
        <v>210.48825564627236</v>
      </c>
      <c r="H35" s="40">
        <f>[3]小r!FI35</f>
        <v>203.79647390330601</v>
      </c>
      <c r="I35" s="40">
        <f>[3]中r!FI35</f>
        <v>197.42242617112092</v>
      </c>
      <c r="J35" s="40">
        <f>[3]大r!FI35</f>
        <v>231.32227614619444</v>
      </c>
      <c r="K35" s="40">
        <f>[3]超r!FI35</f>
        <v>221.01319027926382</v>
      </c>
      <c r="M35" s="21">
        <v>31</v>
      </c>
      <c r="N35" s="21">
        <v>1</v>
      </c>
      <c r="O35" s="40">
        <f>携带兵力!R37*$N35</f>
        <v>1953.1917474185166</v>
      </c>
      <c r="P35" s="40">
        <f>携带兵力!S37*$N35</f>
        <v>1876.571092184251</v>
      </c>
      <c r="Q35" s="40">
        <f>携带兵力!T37*$N35</f>
        <v>2043.1060855461037</v>
      </c>
      <c r="R35" s="40">
        <f>携带兵力!U37*$N35</f>
        <v>2395.0868990772842</v>
      </c>
      <c r="S35" s="40">
        <f>携带兵力!V37*$N35</f>
        <v>1993.4652361259718</v>
      </c>
      <c r="V35" s="27">
        <v>31</v>
      </c>
      <c r="W35" s="29">
        <v>0.105</v>
      </c>
      <c r="X35" s="30">
        <v>0.999999999999999</v>
      </c>
      <c r="Y35" s="31">
        <f t="shared" si="3"/>
        <v>0.10499999999999989</v>
      </c>
      <c r="AA35" s="21">
        <v>31</v>
      </c>
      <c r="AB35" s="7">
        <f>求节点(节奏总纲!AM$4:AM$53,Y$5:Y$54,节奏总纲!P34)</f>
        <v>4.9714023503254545E-2</v>
      </c>
      <c r="AD35" s="21">
        <v>31</v>
      </c>
      <c r="AE35" s="7">
        <f t="shared" si="12"/>
        <v>0.18440000000000001</v>
      </c>
      <c r="AG35" s="21">
        <v>31</v>
      </c>
      <c r="AH35" s="7">
        <f t="shared" si="4"/>
        <v>4.9714023503254545E-2</v>
      </c>
      <c r="AI35" s="7">
        <f t="shared" si="5"/>
        <v>0.18440000000000001</v>
      </c>
      <c r="AJ35" s="21">
        <f t="shared" si="0"/>
        <v>259.76650807580279</v>
      </c>
      <c r="AK35" s="21">
        <f t="shared" si="1"/>
        <v>1.2341140235032544</v>
      </c>
      <c r="AL35" s="21">
        <f t="shared" si="6"/>
        <v>1807.845994560013</v>
      </c>
      <c r="AM35" s="21">
        <f t="shared" si="7"/>
        <v>2067.6125026358159</v>
      </c>
      <c r="AN35" s="4">
        <f t="shared" si="8"/>
        <v>6.959503778803013</v>
      </c>
      <c r="AO35" s="21">
        <v>31</v>
      </c>
      <c r="AP35" s="21">
        <f t="shared" si="9"/>
        <v>0.76541183871371765</v>
      </c>
      <c r="AQ35" s="21">
        <f t="shared" si="10"/>
        <v>0.70874168255206749</v>
      </c>
      <c r="AS35" s="21">
        <f t="shared" si="2"/>
        <v>0.69207581601443502</v>
      </c>
      <c r="AT35" s="21">
        <f t="shared" si="11"/>
        <v>0.9259612233632486</v>
      </c>
    </row>
    <row r="36" spans="1:46" x14ac:dyDescent="0.15">
      <c r="F36" s="21">
        <v>32</v>
      </c>
      <c r="G36" s="40">
        <f>[3]非r!FI36</f>
        <v>215.83453567229392</v>
      </c>
      <c r="H36" s="40">
        <f>[3]小r!FI36</f>
        <v>211.06869682023637</v>
      </c>
      <c r="I36" s="40">
        <f>[3]中r!FI36</f>
        <v>202.648384152944</v>
      </c>
      <c r="J36" s="40">
        <f>[3]大r!FI36</f>
        <v>234.28244128484985</v>
      </c>
      <c r="K36" s="40">
        <f>[3]超r!FI36</f>
        <v>225.1612193948547</v>
      </c>
      <c r="M36" s="21">
        <v>32</v>
      </c>
      <c r="N36" s="21">
        <v>1</v>
      </c>
      <c r="O36" s="40">
        <f>携带兵力!R38*$N36</f>
        <v>2034.6031385398135</v>
      </c>
      <c r="P36" s="40">
        <f>携带兵力!S38*$N36</f>
        <v>1925.0970917785812</v>
      </c>
      <c r="Q36" s="40">
        <f>携带兵力!T38*$N36</f>
        <v>2144.016461747839</v>
      </c>
      <c r="R36" s="40">
        <f>携带兵力!U38*$N36</f>
        <v>2454.7328114208872</v>
      </c>
      <c r="S36" s="40">
        <f>携带兵力!V38*$N36</f>
        <v>2068.2788606152135</v>
      </c>
      <c r="V36" s="27">
        <v>32</v>
      </c>
      <c r="W36" s="29">
        <v>0.11</v>
      </c>
      <c r="X36" s="30">
        <v>0.999999999999999</v>
      </c>
      <c r="Y36" s="31">
        <f t="shared" si="3"/>
        <v>0.10999999999999989</v>
      </c>
      <c r="AA36" s="21">
        <v>32</v>
      </c>
      <c r="AB36" s="7">
        <f>求节点(节奏总纲!AM$4:AM$53,Y$5:Y$54,节奏总纲!P35)</f>
        <v>5.2097803091297946E-2</v>
      </c>
      <c r="AD36" s="21">
        <v>32</v>
      </c>
      <c r="AE36" s="7">
        <f t="shared" si="12"/>
        <v>0.19280000000000003</v>
      </c>
      <c r="AG36" s="21">
        <v>32</v>
      </c>
      <c r="AH36" s="7">
        <f t="shared" si="4"/>
        <v>5.2097803091297946E-2</v>
      </c>
      <c r="AI36" s="7">
        <f t="shared" si="5"/>
        <v>0.19280000000000003</v>
      </c>
      <c r="AJ36" s="21">
        <f t="shared" si="0"/>
        <v>268.69193928966911</v>
      </c>
      <c r="AK36" s="21">
        <f t="shared" si="1"/>
        <v>1.244897803091298</v>
      </c>
      <c r="AL36" s="21">
        <f t="shared" si="6"/>
        <v>1899.6547329981554</v>
      </c>
      <c r="AM36" s="21">
        <f t="shared" si="7"/>
        <v>2168.3466722878247</v>
      </c>
      <c r="AN36" s="4">
        <f t="shared" si="8"/>
        <v>7.0700101313802044</v>
      </c>
      <c r="AO36" s="21">
        <v>32</v>
      </c>
      <c r="AP36" s="21">
        <f t="shared" si="9"/>
        <v>0.78485285699015972</v>
      </c>
      <c r="AQ36" s="21">
        <f t="shared" si="10"/>
        <v>0.73309364841123981</v>
      </c>
      <c r="AS36" s="21">
        <f t="shared" si="2"/>
        <v>0.72092237192355602</v>
      </c>
      <c r="AT36" s="21">
        <f t="shared" si="11"/>
        <v>0.93405234099878065</v>
      </c>
    </row>
    <row r="37" spans="1:46" x14ac:dyDescent="0.15">
      <c r="F37" s="21">
        <v>33</v>
      </c>
      <c r="G37" s="40">
        <f>[3]非r!FI37</f>
        <v>221.56453672747168</v>
      </c>
      <c r="H37" s="40">
        <f>[3]小r!FI37</f>
        <v>218.86287235625056</v>
      </c>
      <c r="I37" s="40">
        <f>[3]中r!FI37</f>
        <v>208.2547294631793</v>
      </c>
      <c r="J37" s="40">
        <f>[3]大r!FI37</f>
        <v>237.46494084123157</v>
      </c>
      <c r="K37" s="40">
        <f>[3]超r!FI37</f>
        <v>229.64353401923887</v>
      </c>
      <c r="M37" s="21">
        <v>33</v>
      </c>
      <c r="N37" s="21">
        <v>1</v>
      </c>
      <c r="O37" s="40">
        <f>携带兵力!R39*$N37</f>
        <v>2119.4652583405723</v>
      </c>
      <c r="P37" s="40">
        <f>携带兵力!S39*$N37</f>
        <v>1974.713521635621</v>
      </c>
      <c r="Q37" s="40">
        <f>携带兵力!T39*$N37</f>
        <v>2249.8456396100769</v>
      </c>
      <c r="R37" s="40">
        <f>携带兵力!U39*$N37</f>
        <v>2516.355029699836</v>
      </c>
      <c r="S37" s="40">
        <f>携带兵力!V39*$N37</f>
        <v>2146.4353401923886</v>
      </c>
      <c r="V37" s="27">
        <v>33</v>
      </c>
      <c r="W37" s="29">
        <v>0.115</v>
      </c>
      <c r="X37" s="30">
        <v>0.999999999999999</v>
      </c>
      <c r="Y37" s="31">
        <f t="shared" si="3"/>
        <v>0.11499999999999989</v>
      </c>
      <c r="AA37" s="21">
        <v>33</v>
      </c>
      <c r="AB37" s="7">
        <f>求节点(节奏总纲!AM$4:AM$53,Y$5:Y$54,节奏总纲!P36)</f>
        <v>5.4646464943925457E-2</v>
      </c>
      <c r="AD37" s="21">
        <v>33</v>
      </c>
      <c r="AE37" s="7">
        <f t="shared" si="12"/>
        <v>0.20120000000000005</v>
      </c>
      <c r="AG37" s="21">
        <v>33</v>
      </c>
      <c r="AH37" s="7">
        <f t="shared" si="4"/>
        <v>5.4646464943925457E-2</v>
      </c>
      <c r="AI37" s="7">
        <f t="shared" si="5"/>
        <v>0.20120000000000005</v>
      </c>
      <c r="AJ37" s="21">
        <f t="shared" ref="AJ37:AJ68" si="13">G37*(1+AH37+AI37)</f>
        <v>278.25104020613389</v>
      </c>
      <c r="AK37" s="21">
        <f t="shared" ref="AK37:AK68" si="14">N37*(1+AH37+AI37)</f>
        <v>1.2558464649439256</v>
      </c>
      <c r="AL37" s="21">
        <f t="shared" si="6"/>
        <v>1996.2922141938539</v>
      </c>
      <c r="AM37" s="21">
        <f t="shared" si="7"/>
        <v>2274.5432543999877</v>
      </c>
      <c r="AN37" s="4">
        <f t="shared" si="8"/>
        <v>7.1744285761338427</v>
      </c>
      <c r="AO37" s="21">
        <v>33</v>
      </c>
      <c r="AP37" s="21">
        <f t="shared" ref="AP37:AP68" si="15">G37/$G$44</f>
        <v>0.80568922446353342</v>
      </c>
      <c r="AQ37" s="21">
        <f t="shared" si="10"/>
        <v>0.75917450586051216</v>
      </c>
      <c r="AS37" s="21">
        <f t="shared" ref="AS37:AS68" si="16">O37/$O$44</f>
        <v>0.75099162697106892</v>
      </c>
      <c r="AT37" s="21">
        <f t="shared" si="11"/>
        <v>0.94226717052844666</v>
      </c>
    </row>
    <row r="38" spans="1:46" x14ac:dyDescent="0.15">
      <c r="F38" s="21">
        <v>34</v>
      </c>
      <c r="G38" s="40">
        <f>[3]非r!FI38</f>
        <v>227.70579979871613</v>
      </c>
      <c r="H38" s="40">
        <f>[3]小r!FI38</f>
        <v>224.04456883858137</v>
      </c>
      <c r="I38" s="40">
        <f>[3]中r!FI38</f>
        <v>214.26910702895847</v>
      </c>
      <c r="J38" s="40">
        <f>[3]大r!FI38</f>
        <v>240.88637160976151</v>
      </c>
      <c r="K38" s="40">
        <f>[3]超r!FI38</f>
        <v>234.48649395649011</v>
      </c>
      <c r="M38" s="21">
        <v>34</v>
      </c>
      <c r="N38" s="21">
        <v>1</v>
      </c>
      <c r="O38" s="40">
        <f>携带兵力!R40*$N38</f>
        <v>2208.0257775663922</v>
      </c>
      <c r="P38" s="40">
        <f>携带兵力!S40*$N38</f>
        <v>2052.7397491659158</v>
      </c>
      <c r="Q38" s="40">
        <f>携带兵力!T40*$N38</f>
        <v>2360.9510966388307</v>
      </c>
      <c r="R38" s="40">
        <f>携带兵力!U40*$N38</f>
        <v>2580.1010809756581</v>
      </c>
      <c r="S38" s="40">
        <f>携带兵力!V40*$N38</f>
        <v>2228.1982728982343</v>
      </c>
      <c r="V38" s="27">
        <v>34</v>
      </c>
      <c r="W38" s="29">
        <v>0.12</v>
      </c>
      <c r="X38" s="30">
        <v>0.999999999999999</v>
      </c>
      <c r="Y38" s="31">
        <f t="shared" si="3"/>
        <v>0.11999999999999987</v>
      </c>
      <c r="AA38" s="21">
        <v>34</v>
      </c>
      <c r="AB38" s="7">
        <f>求节点(节奏总纲!AM$4:AM$53,Y$5:Y$54,节奏总纲!P37)</f>
        <v>5.7061896105495002E-2</v>
      </c>
      <c r="AD38" s="21">
        <v>34</v>
      </c>
      <c r="AE38" s="7">
        <f t="shared" si="12"/>
        <v>0.20960000000000001</v>
      </c>
      <c r="AG38" s="21">
        <v>34</v>
      </c>
      <c r="AH38" s="7">
        <f t="shared" si="4"/>
        <v>5.7061896105495002E-2</v>
      </c>
      <c r="AI38" s="7">
        <f t="shared" si="5"/>
        <v>0.20960000000000001</v>
      </c>
      <c r="AJ38" s="21">
        <f t="shared" si="13"/>
        <v>288.42626012725998</v>
      </c>
      <c r="AK38" s="21">
        <f t="shared" si="14"/>
        <v>1.266661896105495</v>
      </c>
      <c r="AL38" s="21">
        <f t="shared" si="6"/>
        <v>2097.6165885465421</v>
      </c>
      <c r="AM38" s="21">
        <f t="shared" si="7"/>
        <v>2386.0428486738019</v>
      </c>
      <c r="AN38" s="4">
        <f t="shared" si="8"/>
        <v>7.272626936330373</v>
      </c>
      <c r="AO38" s="21">
        <v>34</v>
      </c>
      <c r="AP38" s="21">
        <f t="shared" si="15"/>
        <v>0.82802109017714953</v>
      </c>
      <c r="AQ38" s="21">
        <f t="shared" si="10"/>
        <v>0.78693636993088645</v>
      </c>
      <c r="AS38" s="21">
        <f t="shared" si="16"/>
        <v>0.78237133850777674</v>
      </c>
      <c r="AT38" s="21">
        <f t="shared" si="11"/>
        <v>0.95038203647992436</v>
      </c>
    </row>
    <row r="39" spans="1:46" x14ac:dyDescent="0.15">
      <c r="F39" s="21">
        <v>35</v>
      </c>
      <c r="G39" s="40">
        <f>[3]非r!FI39</f>
        <v>234.2878425849301</v>
      </c>
      <c r="H39" s="40">
        <f>[3]小r!FI39</f>
        <v>229.37005703936387</v>
      </c>
      <c r="I39" s="40">
        <f>[3]中r!FI39</f>
        <v>220.87071935626574</v>
      </c>
      <c r="J39" s="40">
        <f>[3]大r!FI39</f>
        <v>244.56456746349411</v>
      </c>
      <c r="K39" s="40">
        <f>[3]超r!FI39</f>
        <v>239.71852083112935</v>
      </c>
      <c r="M39" s="21">
        <v>35</v>
      </c>
      <c r="N39" s="21">
        <v>1</v>
      </c>
      <c r="O39" s="40">
        <f>携带兵力!R41*$N39</f>
        <v>2300.550143149851</v>
      </c>
      <c r="P39" s="40">
        <f>携带兵力!S41*$N39</f>
        <v>2132.9523800413485</v>
      </c>
      <c r="Q39" s="40">
        <f>携带兵力!T41*$N39</f>
        <v>2479.6501066183782</v>
      </c>
      <c r="R39" s="40">
        <f>携带兵力!U41*$N39</f>
        <v>2646.129488564392</v>
      </c>
      <c r="S39" s="40">
        <f>携带兵力!V41*$N39</f>
        <v>2313.8518749779601</v>
      </c>
      <c r="V39" s="27">
        <v>35</v>
      </c>
      <c r="W39" s="29">
        <v>0.125</v>
      </c>
      <c r="X39" s="30">
        <v>0.999999999999999</v>
      </c>
      <c r="Y39" s="31">
        <f t="shared" si="3"/>
        <v>0.12499999999999988</v>
      </c>
      <c r="AA39" s="21">
        <v>35</v>
      </c>
      <c r="AB39" s="7">
        <f>求节点(节奏总纲!AM$4:AM$53,Y$5:Y$54,节奏总纲!P38)</f>
        <v>5.9650691125048456E-2</v>
      </c>
      <c r="AD39" s="21">
        <v>35</v>
      </c>
      <c r="AE39" s="7">
        <f t="shared" si="12"/>
        <v>0.21800000000000003</v>
      </c>
      <c r="AG39" s="21">
        <v>35</v>
      </c>
      <c r="AH39" s="7">
        <f t="shared" si="4"/>
        <v>5.9650691125048456E-2</v>
      </c>
      <c r="AI39" s="7">
        <f t="shared" si="5"/>
        <v>0.21800000000000003</v>
      </c>
      <c r="AJ39" s="21">
        <f t="shared" si="13"/>
        <v>299.33802400083249</v>
      </c>
      <c r="AK39" s="21">
        <f t="shared" si="14"/>
        <v>1.2776506911250485</v>
      </c>
      <c r="AL39" s="21">
        <f t="shared" si="6"/>
        <v>2204.4746102724275</v>
      </c>
      <c r="AM39" s="21">
        <f t="shared" si="7"/>
        <v>2503.8126342732598</v>
      </c>
      <c r="AN39" s="4">
        <f t="shared" si="8"/>
        <v>7.3644991064225662</v>
      </c>
      <c r="AO39" s="21">
        <v>35</v>
      </c>
      <c r="AP39" s="21">
        <f t="shared" si="15"/>
        <v>0.85195579121792764</v>
      </c>
      <c r="AQ39" s="21">
        <f t="shared" si="10"/>
        <v>0.8167078056123096</v>
      </c>
      <c r="AS39" s="21">
        <f t="shared" si="16"/>
        <v>0.81515556253341181</v>
      </c>
      <c r="AT39" s="21">
        <f t="shared" si="11"/>
        <v>0.95862697810266817</v>
      </c>
    </row>
    <row r="40" spans="1:46" x14ac:dyDescent="0.15">
      <c r="F40" s="21">
        <v>36</v>
      </c>
      <c r="G40" s="40">
        <f>[3]非r!FI40</f>
        <v>241.34230137247266</v>
      </c>
      <c r="H40" s="40">
        <f>[3]小r!FI40</f>
        <v>235.07777396801271</v>
      </c>
      <c r="I40" s="40">
        <f>[3]中r!FI40</f>
        <v>227.96537485415615</v>
      </c>
      <c r="J40" s="40">
        <f>[3]大r!FI40</f>
        <v>248.51869143572679</v>
      </c>
      <c r="K40" s="40">
        <f>[3]超r!FI40</f>
        <v>245.37025826542614</v>
      </c>
      <c r="M40" s="21">
        <v>36</v>
      </c>
      <c r="N40" s="21">
        <v>1</v>
      </c>
      <c r="O40" s="40">
        <f>携带兵力!R42*$N40</f>
        <v>2397.3228540689988</v>
      </c>
      <c r="P40" s="40">
        <f>携带兵力!S42*$N40</f>
        <v>2216.5297004226468</v>
      </c>
      <c r="Q40" s="40">
        <f>携带兵力!T42*$N40</f>
        <v>2604.7246748382258</v>
      </c>
      <c r="R40" s="40">
        <f>携带兵力!U42*$N40</f>
        <v>2714.610590539794</v>
      </c>
      <c r="S40" s="40">
        <f>携带兵力!V42*$N40</f>
        <v>2403.7025826542613</v>
      </c>
      <c r="V40" s="27">
        <v>36</v>
      </c>
      <c r="W40" s="29">
        <v>0.13</v>
      </c>
      <c r="X40" s="30">
        <v>0.999999999999999</v>
      </c>
      <c r="Y40" s="31">
        <f t="shared" si="3"/>
        <v>0.12999999999999987</v>
      </c>
      <c r="AA40" s="21">
        <v>36</v>
      </c>
      <c r="AB40" s="7">
        <f>求节点(节奏总纲!AM$4:AM$53,Y$5:Y$54,节奏总纲!P39)</f>
        <v>6.2161703392252465E-2</v>
      </c>
      <c r="AD40" s="21">
        <v>36</v>
      </c>
      <c r="AE40" s="7">
        <f t="shared" si="12"/>
        <v>0.22640000000000005</v>
      </c>
      <c r="AG40" s="21">
        <v>36</v>
      </c>
      <c r="AH40" s="7">
        <f t="shared" si="4"/>
        <v>6.2161703392252465E-2</v>
      </c>
      <c r="AI40" s="7">
        <f t="shared" si="5"/>
        <v>0.22640000000000005</v>
      </c>
      <c r="AJ40" s="21">
        <f t="shared" si="13"/>
        <v>310.98444695711976</v>
      </c>
      <c r="AK40" s="21">
        <f t="shared" si="14"/>
        <v>1.2885617033922525</v>
      </c>
      <c r="AL40" s="21">
        <f t="shared" si="6"/>
        <v>2316.8238153152442</v>
      </c>
      <c r="AM40" s="21">
        <f t="shared" si="7"/>
        <v>2627.8082622723641</v>
      </c>
      <c r="AN40" s="4">
        <f t="shared" si="8"/>
        <v>7.4499668326972657</v>
      </c>
      <c r="AO40" s="21">
        <v>36</v>
      </c>
      <c r="AP40" s="21">
        <f t="shared" si="15"/>
        <v>0.87760836862717329</v>
      </c>
      <c r="AQ40" s="21">
        <f t="shared" si="10"/>
        <v>0.84848367026435845</v>
      </c>
      <c r="AS40" s="21">
        <f t="shared" si="16"/>
        <v>0.84944510577247989</v>
      </c>
      <c r="AT40" s="21">
        <f t="shared" si="11"/>
        <v>0.96681355898146892</v>
      </c>
    </row>
    <row r="41" spans="1:46" x14ac:dyDescent="0.15">
      <c r="F41" s="21">
        <v>37</v>
      </c>
      <c r="G41" s="40">
        <f>[3]非r!FI41</f>
        <v>248.90308309351673</v>
      </c>
      <c r="H41" s="40">
        <f>[3]小r!FI41</f>
        <v>241.19515350380769</v>
      </c>
      <c r="I41" s="40">
        <f>[3]中r!FI41</f>
        <v>235.47626630831277</v>
      </c>
      <c r="J41" s="40">
        <f>[3]大r!FI41</f>
        <v>252.76933464691845</v>
      </c>
      <c r="K41" s="40">
        <f>[3]超r!FI41</f>
        <v>250.88238874962104</v>
      </c>
      <c r="M41" s="21">
        <v>37</v>
      </c>
      <c r="N41" s="21">
        <v>1</v>
      </c>
      <c r="O41" s="40">
        <f>携带兵力!R43*$N41</f>
        <v>2498.6488287786278</v>
      </c>
      <c r="P41" s="40">
        <f>携带兵力!S43*$N41</f>
        <v>2303.7132057260064</v>
      </c>
      <c r="Q41" s="40">
        <f>携带兵力!T43*$N41</f>
        <v>2734.1069396412117</v>
      </c>
      <c r="R41" s="40">
        <f>携带兵力!U43*$N41</f>
        <v>2785.7274190837197</v>
      </c>
      <c r="S41" s="40">
        <f>携带兵力!V43*$N41</f>
        <v>2489.2323110466773</v>
      </c>
      <c r="V41" s="27">
        <v>37</v>
      </c>
      <c r="W41" s="29">
        <v>0.13500000000000001</v>
      </c>
      <c r="X41" s="30">
        <v>0.999999999999999</v>
      </c>
      <c r="Y41" s="31">
        <f t="shared" si="3"/>
        <v>0.13499999999999987</v>
      </c>
      <c r="AA41" s="21">
        <v>37</v>
      </c>
      <c r="AB41" s="7">
        <f>求节点(节奏总纲!AM$4:AM$53,Y$5:Y$54,节奏总纲!P40)</f>
        <v>6.4783203132974324E-2</v>
      </c>
      <c r="AD41" s="21">
        <v>37</v>
      </c>
      <c r="AE41" s="7">
        <f t="shared" si="12"/>
        <v>0.23480000000000001</v>
      </c>
      <c r="AG41" s="21">
        <v>37</v>
      </c>
      <c r="AH41" s="7">
        <f t="shared" si="4"/>
        <v>6.4783203132974324E-2</v>
      </c>
      <c r="AI41" s="7">
        <f t="shared" si="5"/>
        <v>0.23480000000000001</v>
      </c>
      <c r="AJ41" s="21">
        <f t="shared" si="13"/>
        <v>323.47026599634529</v>
      </c>
      <c r="AK41" s="21">
        <f t="shared" si="14"/>
        <v>1.2995832031329742</v>
      </c>
      <c r="AL41" s="21">
        <f t="shared" si="6"/>
        <v>2435.4015363064373</v>
      </c>
      <c r="AM41" s="21">
        <f t="shared" si="7"/>
        <v>2758.8718023027827</v>
      </c>
      <c r="AN41" s="4">
        <f t="shared" si="8"/>
        <v>7.5289811531980302</v>
      </c>
      <c r="AO41" s="21">
        <v>37</v>
      </c>
      <c r="AP41" s="21">
        <f t="shared" si="15"/>
        <v>0.90510212034006088</v>
      </c>
      <c r="AQ41" s="21">
        <f t="shared" si="10"/>
        <v>0.88254972619840144</v>
      </c>
      <c r="AS41" s="21">
        <f t="shared" si="16"/>
        <v>0.88534801019715159</v>
      </c>
      <c r="AT41" s="21">
        <f t="shared" si="11"/>
        <v>0.97508303910150373</v>
      </c>
    </row>
    <row r="42" spans="1:46" x14ac:dyDescent="0.15">
      <c r="F42" s="21">
        <v>38</v>
      </c>
      <c r="G42" s="40">
        <f>[3]非r!FI42</f>
        <v>257.00652829816124</v>
      </c>
      <c r="H42" s="40">
        <f>[3]小r!FI42</f>
        <v>247.75159855053531</v>
      </c>
      <c r="I42" s="40">
        <f>[3]中r!FI42</f>
        <v>240.04386742826421</v>
      </c>
      <c r="J42" s="40">
        <f>[3]大r!FI42</f>
        <v>257.4113471358836</v>
      </c>
      <c r="K42" s="40">
        <f>[3]超r!FI42</f>
        <v>254.82711274759353</v>
      </c>
      <c r="M42" s="21">
        <v>38</v>
      </c>
      <c r="N42" s="21">
        <v>1</v>
      </c>
      <c r="O42" s="40">
        <f>携带兵力!R44*$N42</f>
        <v>2604.8548707868217</v>
      </c>
      <c r="P42" s="40">
        <f>携带兵力!S44*$N42</f>
        <v>2394.7617243298296</v>
      </c>
      <c r="Q42" s="40">
        <f>携带兵力!T44*$N42</f>
        <v>2792.1618254278901</v>
      </c>
      <c r="R42" s="40">
        <f>携带兵力!U44*$N42</f>
        <v>2860.3230856522987</v>
      </c>
      <c r="S42" s="40">
        <f>携带兵力!V44*$N42</f>
        <v>2548.9370582940328</v>
      </c>
      <c r="V42" s="27">
        <v>38</v>
      </c>
      <c r="W42" s="29">
        <v>0.14000000000000001</v>
      </c>
      <c r="X42" s="30">
        <v>0.999999999999999</v>
      </c>
      <c r="Y42" s="31">
        <f t="shared" si="3"/>
        <v>0.13999999999999987</v>
      </c>
      <c r="AA42" s="21">
        <v>38</v>
      </c>
      <c r="AB42" s="7">
        <f>求节点(节奏总纲!AM$4:AM$53,Y$5:Y$54,节奏总纲!P41)</f>
        <v>6.740334495858126E-2</v>
      </c>
      <c r="AD42" s="21">
        <v>38</v>
      </c>
      <c r="AE42" s="7">
        <f t="shared" si="12"/>
        <v>0.24320000000000003</v>
      </c>
      <c r="AG42" s="21">
        <v>38</v>
      </c>
      <c r="AH42" s="7">
        <f t="shared" si="4"/>
        <v>6.740334495858126E-2</v>
      </c>
      <c r="AI42" s="7">
        <f t="shared" si="5"/>
        <v>0.24320000000000003</v>
      </c>
      <c r="AJ42" s="21">
        <f t="shared" si="13"/>
        <v>336.83361566376243</v>
      </c>
      <c r="AK42" s="21">
        <f t="shared" si="14"/>
        <v>1.3106033449585814</v>
      </c>
      <c r="AL42" s="21">
        <f t="shared" si="6"/>
        <v>2560.4486300886465</v>
      </c>
      <c r="AM42" s="21">
        <f t="shared" si="7"/>
        <v>2897.2822457524089</v>
      </c>
      <c r="AN42" s="4">
        <f t="shared" si="8"/>
        <v>7.6015234555584392</v>
      </c>
      <c r="AO42" s="21">
        <v>38</v>
      </c>
      <c r="AP42" s="21">
        <f t="shared" si="15"/>
        <v>0.93456919381149539</v>
      </c>
      <c r="AQ42" s="21">
        <f t="shared" si="10"/>
        <v>0.91901001893580492</v>
      </c>
      <c r="AS42" s="21">
        <f t="shared" si="16"/>
        <v>0.92298007232603918</v>
      </c>
      <c r="AT42" s="21">
        <f t="shared" si="11"/>
        <v>0.98335150037180785</v>
      </c>
    </row>
    <row r="43" spans="1:46" x14ac:dyDescent="0.15">
      <c r="F43" s="21">
        <v>39</v>
      </c>
      <c r="G43" s="40">
        <f>[3]非r!FI43</f>
        <v>265.69158582361621</v>
      </c>
      <c r="H43" s="40">
        <f>[3]小r!FI43</f>
        <v>254.90223804499374</v>
      </c>
      <c r="I43" s="40">
        <f>[3]中r!FI43</f>
        <v>244.95229294039115</v>
      </c>
      <c r="J43" s="40">
        <f>[3]大r!FI43</f>
        <v>262.40702522483122</v>
      </c>
      <c r="K43" s="40">
        <f>[3]超r!FI43</f>
        <v>259.08701872405589</v>
      </c>
      <c r="M43" s="21">
        <v>39</v>
      </c>
      <c r="N43" s="21">
        <v>1</v>
      </c>
      <c r="O43" s="40">
        <f>携带兵力!R45*$N43</f>
        <v>2716.2912394210089</v>
      </c>
      <c r="P43" s="40">
        <f>携带兵力!S45*$N43</f>
        <v>2491.0408278608602</v>
      </c>
      <c r="Q43" s="40">
        <f>携带兵力!T45*$N43</f>
        <v>2852.0613793165498</v>
      </c>
      <c r="R43" s="40">
        <f>携带兵力!U45*$N43</f>
        <v>2938.0624464429438</v>
      </c>
      <c r="S43" s="40">
        <f>携带兵力!V45*$N43</f>
        <v>2610.7488716928528</v>
      </c>
      <c r="V43" s="27">
        <v>39</v>
      </c>
      <c r="W43" s="29">
        <v>0.14499999999999999</v>
      </c>
      <c r="X43" s="30">
        <v>0.999999999999999</v>
      </c>
      <c r="Y43" s="31">
        <f t="shared" si="3"/>
        <v>0.14499999999999985</v>
      </c>
      <c r="AA43" s="21">
        <v>39</v>
      </c>
      <c r="AB43" s="7">
        <f>求节点(节奏总纲!AM$4:AM$53,Y$5:Y$54,节奏总纲!P42)</f>
        <v>7.0056382968428629E-2</v>
      </c>
      <c r="AD43" s="21">
        <v>39</v>
      </c>
      <c r="AE43" s="7">
        <f t="shared" si="12"/>
        <v>0.25160000000000005</v>
      </c>
      <c r="AG43" s="21">
        <v>39</v>
      </c>
      <c r="AH43" s="7">
        <f t="shared" si="4"/>
        <v>7.0056382968428629E-2</v>
      </c>
      <c r="AI43" s="7">
        <f t="shared" si="5"/>
        <v>0.25160000000000005</v>
      </c>
      <c r="AJ43" s="21">
        <f t="shared" si="13"/>
        <v>351.15298030478647</v>
      </c>
      <c r="AK43" s="21">
        <f t="shared" si="14"/>
        <v>1.3216563829684287</v>
      </c>
      <c r="AL43" s="21">
        <f t="shared" si="6"/>
        <v>2692.5027409365007</v>
      </c>
      <c r="AM43" s="21">
        <f t="shared" si="7"/>
        <v>3043.6557212412872</v>
      </c>
      <c r="AN43" s="4">
        <f t="shared" si="8"/>
        <v>7.6676061202713361</v>
      </c>
      <c r="AO43" s="21">
        <v>39</v>
      </c>
      <c r="AP43" s="21">
        <f t="shared" si="15"/>
        <v>0.9661512211767862</v>
      </c>
      <c r="AQ43" s="21">
        <f t="shared" si="10"/>
        <v>0.95807868357595338</v>
      </c>
      <c r="AS43" s="21">
        <f t="shared" si="16"/>
        <v>0.96246539979484569</v>
      </c>
      <c r="AT43" s="21">
        <f t="shared" si="11"/>
        <v>0.99164464379499473</v>
      </c>
    </row>
    <row r="44" spans="1:46" x14ac:dyDescent="0.15">
      <c r="F44" s="21">
        <v>40</v>
      </c>
      <c r="G44" s="40">
        <f>[3]非r!FI44</f>
        <v>275</v>
      </c>
      <c r="H44" s="40">
        <f>[3]小r!FI44</f>
        <v>262.57625000000002</v>
      </c>
      <c r="I44" s="40">
        <f>[3]中r!FI44</f>
        <v>250.22687500000001</v>
      </c>
      <c r="J44" s="40">
        <f>[3]大r!FI44</f>
        <v>267.78312499999998</v>
      </c>
      <c r="K44" s="40">
        <f>[3]超r!FI44</f>
        <v>263.68687499999999</v>
      </c>
      <c r="M44" s="21">
        <v>40</v>
      </c>
      <c r="N44" s="21">
        <v>1</v>
      </c>
      <c r="O44" s="40">
        <f>携带兵力!R46*$N44</f>
        <v>2822.2222222222222</v>
      </c>
      <c r="P44" s="40">
        <f>携带兵力!S46*$N44</f>
        <v>2580.8159722222222</v>
      </c>
      <c r="Q44" s="40">
        <f>携带兵力!T46*$N44</f>
        <v>2902.8315972222222</v>
      </c>
      <c r="R44" s="40">
        <f>携带兵力!U46*$N44</f>
        <v>3008.0722222222221</v>
      </c>
      <c r="S44" s="40">
        <f>携带兵力!V46*$N44</f>
        <v>2663.7222222222222</v>
      </c>
      <c r="V44" s="27">
        <v>40</v>
      </c>
      <c r="W44" s="29">
        <v>0.15</v>
      </c>
      <c r="X44" s="30">
        <v>0.999999999999999</v>
      </c>
      <c r="Y44" s="31">
        <f t="shared" si="3"/>
        <v>0.14999999999999986</v>
      </c>
      <c r="AA44" s="21">
        <v>40</v>
      </c>
      <c r="AB44" s="7">
        <f>求节点(节奏总纲!AM$4:AM$53,Y$5:Y$54,节奏总纲!P43)</f>
        <v>7.2792337697190401E-2</v>
      </c>
      <c r="AD44" s="21">
        <v>40</v>
      </c>
      <c r="AE44" s="7">
        <f t="shared" si="12"/>
        <v>0.26</v>
      </c>
      <c r="AG44" s="21">
        <v>40</v>
      </c>
      <c r="AH44" s="7">
        <f t="shared" si="4"/>
        <v>7.2792337697190401E-2</v>
      </c>
      <c r="AI44" s="7">
        <f t="shared" si="5"/>
        <v>0.26</v>
      </c>
      <c r="AJ44" s="21">
        <f t="shared" si="13"/>
        <v>366.51789286672738</v>
      </c>
      <c r="AK44" s="21">
        <f t="shared" si="14"/>
        <v>1.3327923376971904</v>
      </c>
      <c r="AL44" s="21">
        <f t="shared" si="6"/>
        <v>2821.0771147923865</v>
      </c>
      <c r="AM44" s="21">
        <f t="shared" si="7"/>
        <v>3187.5950076591139</v>
      </c>
      <c r="AN44" s="4">
        <f t="shared" si="8"/>
        <v>7.6969696969696972</v>
      </c>
      <c r="AO44" s="21">
        <v>40</v>
      </c>
      <c r="AP44" s="21">
        <f t="shared" si="15"/>
        <v>1</v>
      </c>
      <c r="AQ44" s="21">
        <f t="shared" si="10"/>
        <v>1</v>
      </c>
      <c r="AS44" s="21">
        <f t="shared" si="16"/>
        <v>1</v>
      </c>
      <c r="AT44" s="21">
        <f t="shared" si="11"/>
        <v>1</v>
      </c>
    </row>
    <row r="45" spans="1:46" x14ac:dyDescent="0.15">
      <c r="F45" s="21">
        <v>41</v>
      </c>
      <c r="G45" s="40">
        <f>[3]非r!FI45</f>
        <v>278.82791800193559</v>
      </c>
      <c r="H45" s="40">
        <f>[3]小r!FI45</f>
        <v>270.81188118572209</v>
      </c>
      <c r="I45" s="40">
        <f>[3]中r!FI45</f>
        <v>255.89482638242407</v>
      </c>
      <c r="J45" s="40">
        <f>[3]大r!FI45</f>
        <v>273.56842141798029</v>
      </c>
      <c r="K45" s="40">
        <f>[3]超r!FI45</f>
        <v>268.65338167485942</v>
      </c>
      <c r="M45" s="21">
        <v>41</v>
      </c>
      <c r="N45" s="21">
        <v>2</v>
      </c>
      <c r="O45" s="40">
        <f>携带兵力!R47*$N45</f>
        <v>5727.168068908245</v>
      </c>
      <c r="P45" s="40">
        <f>携带兵力!S47*$N45</f>
        <v>5351.0698956797705</v>
      </c>
      <c r="Q45" s="40">
        <f>携带兵力!T47*$N45</f>
        <v>5911.4617517914176</v>
      </c>
      <c r="R45" s="40">
        <f>携带兵力!U47*$N45</f>
        <v>6163.4386029863163</v>
      </c>
      <c r="S45" s="40">
        <f>携带兵力!V47*$N45</f>
        <v>5438.2934349594325</v>
      </c>
      <c r="V45" s="27">
        <v>41</v>
      </c>
      <c r="W45" s="29">
        <v>0.155</v>
      </c>
      <c r="X45" s="30">
        <v>0.999999999999999</v>
      </c>
      <c r="Y45" s="31">
        <f t="shared" si="3"/>
        <v>0.15499999999999983</v>
      </c>
      <c r="AA45" s="21">
        <v>41</v>
      </c>
      <c r="AB45" s="7">
        <f>求节点(节奏总纲!AM$4:AM$53,Y$5:Y$54,节奏总纲!P44)</f>
        <v>7.5475797670750439E-2</v>
      </c>
      <c r="AD45" s="21">
        <v>41</v>
      </c>
      <c r="AE45" s="7">
        <f t="shared" si="12"/>
        <v>0.26333333333333336</v>
      </c>
      <c r="AG45" s="21">
        <v>41</v>
      </c>
      <c r="AH45" s="7">
        <f t="shared" si="4"/>
        <v>7.5475797670750439E-2</v>
      </c>
      <c r="AI45" s="7">
        <f t="shared" si="5"/>
        <v>0.26333333333333336</v>
      </c>
      <c r="AJ45" s="21">
        <f t="shared" si="13"/>
        <v>373.29736259984935</v>
      </c>
      <c r="AK45" s="21">
        <f t="shared" si="14"/>
        <v>2.6776182620081679</v>
      </c>
      <c r="AL45" s="21">
        <f t="shared" si="6"/>
        <v>11501.377358174077</v>
      </c>
      <c r="AM45" s="21">
        <f t="shared" si="7"/>
        <v>11874.674720773926</v>
      </c>
      <c r="AN45" s="4">
        <f t="shared" si="8"/>
        <v>30.810229351935739</v>
      </c>
      <c r="AO45" s="21">
        <v>41</v>
      </c>
      <c r="AP45" s="21">
        <f t="shared" si="15"/>
        <v>1.0139197018252204</v>
      </c>
      <c r="AQ45" s="21">
        <f t="shared" si="10"/>
        <v>1.0184969679927389</v>
      </c>
      <c r="AS45" s="21">
        <f t="shared" si="16"/>
        <v>2.0293115204792995</v>
      </c>
      <c r="AT45" s="21">
        <f t="shared" si="11"/>
        <v>2.009028853388052</v>
      </c>
    </row>
    <row r="46" spans="1:46" x14ac:dyDescent="0.15">
      <c r="F46" s="21">
        <v>42</v>
      </c>
      <c r="G46" s="40">
        <f>[3]非r!FI46</f>
        <v>282.93057893317518</v>
      </c>
      <c r="H46" s="40">
        <f>[3]小r!FI46</f>
        <v>279.65017246202484</v>
      </c>
      <c r="I46" s="40">
        <f>[3]中r!FI46</f>
        <v>261.9853799434228</v>
      </c>
      <c r="J46" s="40">
        <f>[3]大r!FI46</f>
        <v>277.6632557090233</v>
      </c>
      <c r="K46" s="40">
        <f>[3]超r!FI46</f>
        <v>274.01532033509528</v>
      </c>
      <c r="M46" s="21">
        <v>42</v>
      </c>
      <c r="N46" s="21">
        <v>2</v>
      </c>
      <c r="O46" s="40">
        <f>携带兵力!R48*$N46</f>
        <v>5812.6391226650849</v>
      </c>
      <c r="P46" s="40">
        <f>携带兵力!S48*$N46</f>
        <v>5551.1180597774328</v>
      </c>
      <c r="Q46" s="40">
        <f>携带兵力!T48*$N46</f>
        <v>6021.8348688033739</v>
      </c>
      <c r="R46" s="40">
        <f>携带兵力!U48*$N46</f>
        <v>6291.924958931846</v>
      </c>
      <c r="S46" s="40">
        <f>携带兵力!V48*$N46</f>
        <v>5554.4295383708186</v>
      </c>
      <c r="V46" s="27">
        <v>42</v>
      </c>
      <c r="W46" s="29">
        <v>0.16</v>
      </c>
      <c r="X46" s="30">
        <v>0.999999999999999</v>
      </c>
      <c r="Y46" s="31">
        <f t="shared" si="3"/>
        <v>0.15999999999999984</v>
      </c>
      <c r="AA46" s="21">
        <v>42</v>
      </c>
      <c r="AB46" s="7">
        <f>求节点(节奏总纲!AM$4:AM$53,Y$5:Y$54,节奏总纲!P45)</f>
        <v>7.8333646933690132E-2</v>
      </c>
      <c r="AD46" s="21">
        <v>42</v>
      </c>
      <c r="AE46" s="7">
        <f t="shared" si="12"/>
        <v>0.26666666666666666</v>
      </c>
      <c r="AG46" s="21">
        <v>42</v>
      </c>
      <c r="AH46" s="7">
        <f t="shared" si="4"/>
        <v>7.8333646933690132E-2</v>
      </c>
      <c r="AI46" s="7">
        <f t="shared" si="5"/>
        <v>0.26666666666666666</v>
      </c>
      <c r="AJ46" s="21">
        <f t="shared" si="13"/>
        <v>380.54171739225114</v>
      </c>
      <c r="AK46" s="21">
        <f t="shared" si="14"/>
        <v>2.6900006272007135</v>
      </c>
      <c r="AL46" s="21">
        <f t="shared" si="6"/>
        <v>11727.002164245363</v>
      </c>
      <c r="AM46" s="21">
        <f t="shared" si="7"/>
        <v>12107.543881637614</v>
      </c>
      <c r="AN46" s="4">
        <f t="shared" si="8"/>
        <v>30.816600725427211</v>
      </c>
      <c r="AO46" s="21">
        <v>42</v>
      </c>
      <c r="AP46" s="21">
        <f t="shared" si="15"/>
        <v>1.0288384688479097</v>
      </c>
      <c r="AQ46" s="21">
        <f t="shared" si="10"/>
        <v>1.0382623189712135</v>
      </c>
      <c r="AS46" s="21">
        <f t="shared" si="16"/>
        <v>2.0595965395269986</v>
      </c>
      <c r="AT46" s="21">
        <f t="shared" si="11"/>
        <v>2.0183193968900803</v>
      </c>
    </row>
    <row r="47" spans="1:46" x14ac:dyDescent="0.15">
      <c r="F47" s="21">
        <v>43</v>
      </c>
      <c r="G47" s="40">
        <f>[3]非r!FI47</f>
        <v>287.32770204506221</v>
      </c>
      <c r="H47" s="40">
        <f>[3]小r!FI47</f>
        <v>289.13516283589757</v>
      </c>
      <c r="I47" s="40">
        <f>[3]中r!FI47</f>
        <v>268.52993841080985</v>
      </c>
      <c r="J47" s="40">
        <f>[3]大r!FI47</f>
        <v>281.38484533249692</v>
      </c>
      <c r="K47" s="40">
        <f>[3]超r!FI47</f>
        <v>279.80371530156685</v>
      </c>
      <c r="M47" s="21">
        <v>43</v>
      </c>
      <c r="N47" s="21">
        <v>2</v>
      </c>
      <c r="O47" s="40">
        <f>携带兵力!R49*$N47</f>
        <v>5901.0547982284006</v>
      </c>
      <c r="P47" s="40">
        <f>携带兵力!S49*$N47</f>
        <v>5762.5517713675235</v>
      </c>
      <c r="Q47" s="40">
        <f>携带兵力!T49*$N47</f>
        <v>6137.1224719154106</v>
      </c>
      <c r="R47" s="40">
        <f>携带兵力!U49*$N47</f>
        <v>6418.2443750927105</v>
      </c>
      <c r="S47" s="40">
        <f>携带兵力!V49*$N47</f>
        <v>5676.2675645396739</v>
      </c>
      <c r="V47" s="27">
        <v>43</v>
      </c>
      <c r="W47" s="29">
        <v>0.16500000000000001</v>
      </c>
      <c r="X47" s="30">
        <v>0.999999999999999</v>
      </c>
      <c r="Y47" s="31">
        <f t="shared" si="3"/>
        <v>0.16499999999999984</v>
      </c>
      <c r="AA47" s="21">
        <v>43</v>
      </c>
      <c r="AB47" s="7">
        <f>求节点(节奏总纲!AM$4:AM$53,Y$5:Y$54,节奏总纲!P46)</f>
        <v>8.1046460757089045E-2</v>
      </c>
      <c r="AD47" s="21">
        <v>43</v>
      </c>
      <c r="AE47" s="7">
        <f t="shared" si="12"/>
        <v>0.27</v>
      </c>
      <c r="AG47" s="21">
        <v>43</v>
      </c>
      <c r="AH47" s="7">
        <f t="shared" si="4"/>
        <v>8.1046460757089045E-2</v>
      </c>
      <c r="AI47" s="7">
        <f t="shared" si="5"/>
        <v>0.27</v>
      </c>
      <c r="AJ47" s="21">
        <f t="shared" si="13"/>
        <v>388.19307492544874</v>
      </c>
      <c r="AK47" s="21">
        <f t="shared" si="14"/>
        <v>2.7020929215141782</v>
      </c>
      <c r="AL47" s="21">
        <f t="shared" si="6"/>
        <v>11958.898799820179</v>
      </c>
      <c r="AM47" s="21">
        <f t="shared" si="7"/>
        <v>12347.091874745627</v>
      </c>
      <c r="AN47" s="4">
        <f t="shared" si="8"/>
        <v>30.806574285532651</v>
      </c>
      <c r="AO47" s="21">
        <v>43</v>
      </c>
      <c r="AP47" s="21">
        <f t="shared" si="15"/>
        <v>1.0448280074365899</v>
      </c>
      <c r="AQ47" s="21">
        <f t="shared" si="10"/>
        <v>1.0591381279893008</v>
      </c>
      <c r="AS47" s="21">
        <f t="shared" si="16"/>
        <v>2.0909249285061264</v>
      </c>
      <c r="AT47" s="21">
        <f t="shared" si="11"/>
        <v>2.0273922989254851</v>
      </c>
    </row>
    <row r="48" spans="1:46" x14ac:dyDescent="0.15">
      <c r="F48" s="21">
        <v>44</v>
      </c>
      <c r="G48" s="40">
        <f>[3]非r!FI48</f>
        <v>292.04042190788766</v>
      </c>
      <c r="H48" s="40">
        <f>[3]小r!FI48</f>
        <v>293.14843101424492</v>
      </c>
      <c r="I48" s="40">
        <f>[3]中r!FI48</f>
        <v>275.56223527190662</v>
      </c>
      <c r="J48" s="40">
        <f>[3]大r!FI48</f>
        <v>285.38933071698852</v>
      </c>
      <c r="K48" s="40">
        <f>[3]超r!FI48</f>
        <v>286.05200730083277</v>
      </c>
      <c r="M48" s="21">
        <v>44</v>
      </c>
      <c r="N48" s="21">
        <v>2</v>
      </c>
      <c r="O48" s="40">
        <f>携带兵力!R50*$N48</f>
        <v>5992.6264413010995</v>
      </c>
      <c r="P48" s="40">
        <f>携带兵力!S50*$N48</f>
        <v>5892.187355872109</v>
      </c>
      <c r="Q48" s="40">
        <f>携带兵力!T50*$N48</f>
        <v>6257.6897174335827</v>
      </c>
      <c r="R48" s="40">
        <f>携带兵力!U50*$N48</f>
        <v>6550.7874979959706</v>
      </c>
      <c r="S48" s="40">
        <f>携带兵力!V50*$N48</f>
        <v>5804.2546318155291</v>
      </c>
      <c r="V48" s="27">
        <v>44</v>
      </c>
      <c r="W48" s="29">
        <v>0.17</v>
      </c>
      <c r="X48" s="30">
        <v>0.999999999999999</v>
      </c>
      <c r="Y48" s="31">
        <f t="shared" si="3"/>
        <v>0.16999999999999985</v>
      </c>
      <c r="AA48" s="21">
        <v>44</v>
      </c>
      <c r="AB48" s="7">
        <f>求节点(节奏总纲!AM$4:AM$53,Y$5:Y$54,节奏总纲!P47)</f>
        <v>8.3953982621809586E-2</v>
      </c>
      <c r="AD48" s="21">
        <v>44</v>
      </c>
      <c r="AE48" s="7">
        <f t="shared" si="12"/>
        <v>0.27333333333333332</v>
      </c>
      <c r="AG48" s="21">
        <v>44</v>
      </c>
      <c r="AH48" s="7">
        <f t="shared" si="4"/>
        <v>8.3953982621809586E-2</v>
      </c>
      <c r="AI48" s="7">
        <f t="shared" si="5"/>
        <v>0.27333333333333332</v>
      </c>
      <c r="AJ48" s="21">
        <f t="shared" si="13"/>
        <v>396.38276040176436</v>
      </c>
      <c r="AK48" s="21">
        <f t="shared" si="14"/>
        <v>2.7145746319102857</v>
      </c>
      <c r="AL48" s="21">
        <f t="shared" si="6"/>
        <v>12200.573787053083</v>
      </c>
      <c r="AM48" s="21">
        <f t="shared" si="7"/>
        <v>12596.956547454847</v>
      </c>
      <c r="AN48" s="4">
        <f t="shared" si="8"/>
        <v>30.77977905670485</v>
      </c>
      <c r="AO48" s="21">
        <v>44</v>
      </c>
      <c r="AP48" s="21">
        <f t="shared" si="15"/>
        <v>1.0619651705741369</v>
      </c>
      <c r="AQ48" s="21">
        <f t="shared" si="10"/>
        <v>1.0814827000707885</v>
      </c>
      <c r="AS48" s="21">
        <f t="shared" si="16"/>
        <v>2.1233715736893659</v>
      </c>
      <c r="AT48" s="21">
        <f t="shared" si="11"/>
        <v>2.0367573815741995</v>
      </c>
    </row>
    <row r="49" spans="6:46" x14ac:dyDescent="0.15">
      <c r="F49" s="21">
        <v>45</v>
      </c>
      <c r="G49" s="40">
        <f>[3]非r!FI49</f>
        <v>297.0913899932317</v>
      </c>
      <c r="H49" s="40">
        <f>[3]小r!FI49</f>
        <v>296.84091854413293</v>
      </c>
      <c r="I49" s="40">
        <f>[3]中r!FI49</f>
        <v>283.11850757795122</v>
      </c>
      <c r="J49" s="40">
        <f>[3]大r!FI49</f>
        <v>289.69809443701263</v>
      </c>
      <c r="K49" s="40">
        <f>[3]超r!FI49</f>
        <v>292.79624051314403</v>
      </c>
      <c r="M49" s="21">
        <v>45</v>
      </c>
      <c r="N49" s="21">
        <v>2</v>
      </c>
      <c r="O49" s="40">
        <f>携带兵力!R51*$N49</f>
        <v>6087.5805665989847</v>
      </c>
      <c r="P49" s="40">
        <f>携带兵力!S51*$N49</f>
        <v>6018.6870787585103</v>
      </c>
      <c r="Q49" s="40">
        <f>携带兵力!T51*$N49</f>
        <v>6383.9288620980969</v>
      </c>
      <c r="R49" s="40">
        <f>携带兵力!U51*$N49</f>
        <v>6690.024744280945</v>
      </c>
      <c r="S49" s="40">
        <f>携带兵力!V51*$N49</f>
        <v>5938.8726679566153</v>
      </c>
      <c r="V49" s="27">
        <v>45</v>
      </c>
      <c r="W49" s="29">
        <v>0.17499999999999999</v>
      </c>
      <c r="X49" s="30">
        <v>0.999999999999999</v>
      </c>
      <c r="Y49" s="31">
        <f t="shared" si="3"/>
        <v>0.17499999999999982</v>
      </c>
      <c r="AA49" s="21">
        <v>45</v>
      </c>
      <c r="AB49" s="7">
        <f>求节点(节奏总纲!AM$4:AM$53,Y$5:Y$54,节奏总纲!P48)</f>
        <v>8.6772881558263154E-2</v>
      </c>
      <c r="AD49" s="21">
        <v>45</v>
      </c>
      <c r="AE49" s="7">
        <f t="shared" si="12"/>
        <v>0.27666666666666667</v>
      </c>
      <c r="AG49" s="21">
        <v>45</v>
      </c>
      <c r="AH49" s="7">
        <f t="shared" si="4"/>
        <v>8.6772881558263154E-2</v>
      </c>
      <c r="AI49" s="7">
        <f t="shared" si="5"/>
        <v>0.27666666666666667</v>
      </c>
      <c r="AJ49" s="21">
        <f t="shared" si="13"/>
        <v>405.06615055388824</v>
      </c>
      <c r="AK49" s="21">
        <f t="shared" si="14"/>
        <v>2.7268790964498595</v>
      </c>
      <c r="AL49" s="21">
        <f t="shared" si="6"/>
        <v>12450.072146259874</v>
      </c>
      <c r="AM49" s="21">
        <f t="shared" si="7"/>
        <v>12855.138296813762</v>
      </c>
      <c r="AN49" s="4">
        <f t="shared" si="8"/>
        <v>30.735898640840816</v>
      </c>
      <c r="AO49" s="21">
        <v>45</v>
      </c>
      <c r="AP49" s="21">
        <f t="shared" si="15"/>
        <v>1.0803323272481153</v>
      </c>
      <c r="AQ49" s="21">
        <f t="shared" si="10"/>
        <v>1.105174285996394</v>
      </c>
      <c r="AS49" s="21">
        <f t="shared" si="16"/>
        <v>2.1570167361964905</v>
      </c>
      <c r="AT49" s="21">
        <f t="shared" si="11"/>
        <v>2.0459894758709249</v>
      </c>
    </row>
    <row r="50" spans="6:46" x14ac:dyDescent="0.15">
      <c r="F50" s="21">
        <v>46</v>
      </c>
      <c r="G50" s="40">
        <f>[3]非r!FI50</f>
        <v>302.5048835472212</v>
      </c>
      <c r="H50" s="40">
        <f>[3]小r!FI50</f>
        <v>300.80351615399928</v>
      </c>
      <c r="I50" s="40">
        <f>[3]中r!FI50</f>
        <v>291.23768154730362</v>
      </c>
      <c r="J50" s="40">
        <f>[3]大r!FI50</f>
        <v>294.33413115221634</v>
      </c>
      <c r="K50" s="40">
        <f>[3]超r!FI50</f>
        <v>300.21438528862359</v>
      </c>
      <c r="M50" s="21">
        <v>46</v>
      </c>
      <c r="N50" s="21">
        <v>2</v>
      </c>
      <c r="O50" s="40">
        <f>携带兵力!R52*$N50</f>
        <v>6186.1599465833233</v>
      </c>
      <c r="P50" s="40">
        <f>携带兵力!S52*$N50</f>
        <v>6151.1892478666505</v>
      </c>
      <c r="Q50" s="40">
        <f>携带兵力!T52*$N50</f>
        <v>6516.2612721901714</v>
      </c>
      <c r="R50" s="40">
        <f>携带兵力!U52*$N50</f>
        <v>6836.4619964598714</v>
      </c>
      <c r="S50" s="40">
        <f>携带兵力!V52*$N50</f>
        <v>6082.5012208197277</v>
      </c>
      <c r="V50" s="27">
        <v>46</v>
      </c>
      <c r="W50" s="29">
        <v>0.18</v>
      </c>
      <c r="X50" s="30">
        <v>0.999999999999999</v>
      </c>
      <c r="Y50" s="31">
        <f t="shared" si="3"/>
        <v>0.17999999999999983</v>
      </c>
      <c r="AA50" s="21">
        <v>46</v>
      </c>
      <c r="AB50" s="7">
        <f>求节点(节奏总纲!AM$4:AM$53,Y$5:Y$54,节奏总纲!P49)</f>
        <v>8.971076891775942E-2</v>
      </c>
      <c r="AD50" s="21">
        <v>46</v>
      </c>
      <c r="AE50" s="7">
        <f t="shared" si="12"/>
        <v>0.28000000000000003</v>
      </c>
      <c r="AG50" s="21">
        <v>46</v>
      </c>
      <c r="AH50" s="7">
        <f t="shared" si="4"/>
        <v>8.971076891775942E-2</v>
      </c>
      <c r="AI50" s="7">
        <f t="shared" si="5"/>
        <v>0.28000000000000003</v>
      </c>
      <c r="AJ50" s="21">
        <f t="shared" si="13"/>
        <v>414.34419664484165</v>
      </c>
      <c r="AK50" s="21">
        <f t="shared" si="14"/>
        <v>2.7394215378355189</v>
      </c>
      <c r="AL50" s="21">
        <f t="shared" si="6"/>
        <v>12709.874845624334</v>
      </c>
      <c r="AM50" s="21">
        <f t="shared" si="7"/>
        <v>13124.219042269175</v>
      </c>
      <c r="AN50" s="4">
        <f t="shared" si="8"/>
        <v>30.674678078135852</v>
      </c>
      <c r="AO50" s="21">
        <v>46</v>
      </c>
      <c r="AP50" s="21">
        <f t="shared" si="15"/>
        <v>1.1000177583535315</v>
      </c>
      <c r="AQ50" s="21">
        <f t="shared" si="10"/>
        <v>1.130488319148732</v>
      </c>
      <c r="AS50" s="21">
        <f t="shared" si="16"/>
        <v>2.1919464377657447</v>
      </c>
      <c r="AT50" s="21">
        <f t="shared" si="11"/>
        <v>2.0554001252503551</v>
      </c>
    </row>
    <row r="51" spans="6:46" x14ac:dyDescent="0.15">
      <c r="F51" s="21">
        <v>47</v>
      </c>
      <c r="G51" s="40">
        <f>[3]非r!FI51</f>
        <v>308.30692227799847</v>
      </c>
      <c r="H51" s="40">
        <f>[3]小r!FI51</f>
        <v>305.05596027020908</v>
      </c>
      <c r="I51" s="40">
        <f>[3]中r!FI51</f>
        <v>299.96157191448754</v>
      </c>
      <c r="J51" s="40">
        <f>[3]大r!FI51</f>
        <v>299.32216886640947</v>
      </c>
      <c r="K51" s="40">
        <f>[3]超r!FI51</f>
        <v>308.23002062467049</v>
      </c>
      <c r="M51" s="21">
        <v>47</v>
      </c>
      <c r="N51" s="21">
        <v>2</v>
      </c>
      <c r="O51" s="40">
        <f>携带兵力!R53*$N51</f>
        <v>6288.6247783355402</v>
      </c>
      <c r="P51" s="40">
        <f>携带兵力!S53*$N51</f>
        <v>6290.1324504490913</v>
      </c>
      <c r="Q51" s="40">
        <f>携带兵力!T53*$N51</f>
        <v>6655.1395814340294</v>
      </c>
      <c r="R51" s="40">
        <f>携带兵力!U53*$N51</f>
        <v>6990.6432706165642</v>
      </c>
      <c r="S51" s="40">
        <f>携带兵力!V53*$N51</f>
        <v>6234.1185054118741</v>
      </c>
      <c r="V51" s="27">
        <v>47</v>
      </c>
      <c r="W51" s="29">
        <v>0.185</v>
      </c>
      <c r="X51" s="30">
        <v>0.999999999999999</v>
      </c>
      <c r="Y51" s="31">
        <f t="shared" si="3"/>
        <v>0.1849999999999998</v>
      </c>
      <c r="AA51" s="21">
        <v>47</v>
      </c>
      <c r="AB51" s="7">
        <f>求节点(节奏总纲!AM$4:AM$53,Y$5:Y$54,节奏总纲!P50)</f>
        <v>9.2659111832706323E-2</v>
      </c>
      <c r="AD51" s="21">
        <v>47</v>
      </c>
      <c r="AE51" s="7">
        <f t="shared" si="12"/>
        <v>0.28333333333333333</v>
      </c>
      <c r="AG51" s="21">
        <v>47</v>
      </c>
      <c r="AH51" s="7">
        <f t="shared" si="4"/>
        <v>9.2659111832706323E-2</v>
      </c>
      <c r="AI51" s="7">
        <f t="shared" si="5"/>
        <v>0.28333333333333333</v>
      </c>
      <c r="AJ51" s="21">
        <f t="shared" si="13"/>
        <v>424.22799584691927</v>
      </c>
      <c r="AK51" s="21">
        <f t="shared" si="14"/>
        <v>2.7519848903320794</v>
      </c>
      <c r="AL51" s="21">
        <f t="shared" si="6"/>
        <v>12979.650278210496</v>
      </c>
      <c r="AM51" s="21">
        <f t="shared" si="7"/>
        <v>13403.878274057415</v>
      </c>
      <c r="AN51" s="4">
        <f t="shared" si="8"/>
        <v>30.595930502649203</v>
      </c>
      <c r="AO51" s="21">
        <v>47</v>
      </c>
      <c r="AP51" s="21">
        <f t="shared" si="15"/>
        <v>1.1211160810109035</v>
      </c>
      <c r="AQ51" s="21">
        <f t="shared" si="10"/>
        <v>1.1574550768280674</v>
      </c>
      <c r="AS51" s="21">
        <f t="shared" si="16"/>
        <v>2.2282528742133803</v>
      </c>
      <c r="AT51" s="21">
        <f t="shared" si="11"/>
        <v>2.0648264643290055</v>
      </c>
    </row>
    <row r="52" spans="6:46" x14ac:dyDescent="0.15">
      <c r="F52" s="21">
        <v>48</v>
      </c>
      <c r="G52" s="40">
        <f>[3]非r!FI52</f>
        <v>314.52539341825326</v>
      </c>
      <c r="H52" s="40">
        <f>[3]小r!FI52</f>
        <v>309.6194289692952</v>
      </c>
      <c r="I52" s="40">
        <f>[3]中r!FI52</f>
        <v>303.82266652305384</v>
      </c>
      <c r="J52" s="40">
        <f>[3]大r!FI52</f>
        <v>304.68879928841085</v>
      </c>
      <c r="K52" s="40">
        <f>[3]超r!FI52</f>
        <v>314.23670045708252</v>
      </c>
      <c r="M52" s="21">
        <v>48</v>
      </c>
      <c r="N52" s="21">
        <v>2</v>
      </c>
      <c r="O52" s="40">
        <f>携带兵力!R54*$N52</f>
        <v>6395.2539341825322</v>
      </c>
      <c r="P52" s="40">
        <f>携带兵力!S54*$N52</f>
        <v>6435.9873104287817</v>
      </c>
      <c r="Q52" s="40">
        <f>携带兵力!T54*$N52</f>
        <v>6761.1626643688614</v>
      </c>
      <c r="R52" s="40">
        <f>携带兵力!U54*$N52</f>
        <v>7153.1535843450392</v>
      </c>
      <c r="S52" s="40">
        <f>携带兵力!V54*$N52</f>
        <v>6370.7684002031119</v>
      </c>
      <c r="V52" s="27">
        <v>48</v>
      </c>
      <c r="W52" s="29">
        <v>0.19</v>
      </c>
      <c r="X52" s="30">
        <v>0.999999999999999</v>
      </c>
      <c r="Y52" s="31">
        <f t="shared" si="3"/>
        <v>0.18999999999999981</v>
      </c>
      <c r="AA52" s="21">
        <v>48</v>
      </c>
      <c r="AB52" s="7">
        <f>求节点(节奏总纲!AM$4:AM$53,Y$5:Y$54,节奏总纲!P51)</f>
        <v>9.5626317078352063E-2</v>
      </c>
      <c r="AD52" s="21">
        <v>48</v>
      </c>
      <c r="AE52" s="7">
        <f t="shared" si="12"/>
        <v>0.28666666666666668</v>
      </c>
      <c r="AG52" s="21">
        <v>48</v>
      </c>
      <c r="AH52" s="7">
        <f t="shared" si="4"/>
        <v>9.5626317078352063E-2</v>
      </c>
      <c r="AI52" s="7">
        <f t="shared" si="5"/>
        <v>0.28666666666666668</v>
      </c>
      <c r="AJ52" s="21">
        <f t="shared" si="13"/>
        <v>434.76624453169313</v>
      </c>
      <c r="AK52" s="21">
        <f t="shared" si="14"/>
        <v>2.7645859674900373</v>
      </c>
      <c r="AL52" s="21">
        <f t="shared" si="6"/>
        <v>13260.171963732362</v>
      </c>
      <c r="AM52" s="21">
        <f t="shared" si="7"/>
        <v>13694.938208264055</v>
      </c>
      <c r="AN52" s="4">
        <f t="shared" si="8"/>
        <v>30.499543445502553</v>
      </c>
      <c r="AO52" s="21">
        <v>48</v>
      </c>
      <c r="AP52" s="21">
        <f t="shared" si="15"/>
        <v>1.1437287033391028</v>
      </c>
      <c r="AQ52" s="21">
        <f t="shared" si="10"/>
        <v>1.186207421228906</v>
      </c>
      <c r="AS52" s="21">
        <f t="shared" si="16"/>
        <v>2.2660348585686139</v>
      </c>
      <c r="AT52" s="21">
        <f t="shared" si="11"/>
        <v>2.074281108388357</v>
      </c>
    </row>
    <row r="53" spans="6:46" x14ac:dyDescent="0.15">
      <c r="F53" s="21">
        <v>49</v>
      </c>
      <c r="G53" s="40">
        <f>[3]非r!FI53</f>
        <v>321.19018576392614</v>
      </c>
      <c r="H53" s="40">
        <f>[3]小r!FI53</f>
        <v>314.5166472515894</v>
      </c>
      <c r="I53" s="40">
        <f>[3]中r!FI53</f>
        <v>307.94496790418918</v>
      </c>
      <c r="J53" s="40">
        <f>[3]大r!FI53</f>
        <v>310.46261797659315</v>
      </c>
      <c r="K53" s="40">
        <f>[3]超r!FI53</f>
        <v>320.07470515100147</v>
      </c>
      <c r="M53" s="21">
        <v>49</v>
      </c>
      <c r="N53" s="21">
        <v>2</v>
      </c>
      <c r="O53" s="40">
        <f>携带兵力!R55*$N53</f>
        <v>6561.9018576392609</v>
      </c>
      <c r="P53" s="40">
        <f>携带兵力!S55*$N53</f>
        <v>6644.8143833686536</v>
      </c>
      <c r="Q53" s="40">
        <f>携带兵力!T55*$N53</f>
        <v>6927.1194864670269</v>
      </c>
      <c r="R53" s="40">
        <f>携带兵力!U55*$N53</f>
        <v>7380.1775954850491</v>
      </c>
      <c r="S53" s="40">
        <f>携带兵力!V55*$N53</f>
        <v>6564.5934756410952</v>
      </c>
      <c r="V53" s="27">
        <v>49</v>
      </c>
      <c r="W53" s="29">
        <v>0.19500000000000001</v>
      </c>
      <c r="X53" s="30">
        <v>0.999999999999999</v>
      </c>
      <c r="Y53" s="31">
        <f t="shared" si="3"/>
        <v>0.19499999999999981</v>
      </c>
      <c r="AA53" s="21">
        <v>49</v>
      </c>
      <c r="AB53" s="7">
        <f>求节点(节奏总纲!AM$4:AM$53,Y$5:Y$54,节奏总纲!P52)</f>
        <v>9.8708789381157569E-2</v>
      </c>
      <c r="AD53" s="21">
        <v>49</v>
      </c>
      <c r="AE53" s="7">
        <f t="shared" si="12"/>
        <v>0.29000000000000004</v>
      </c>
      <c r="AG53" s="21">
        <v>49</v>
      </c>
      <c r="AH53" s="7">
        <f t="shared" si="4"/>
        <v>9.8708789381157569E-2</v>
      </c>
      <c r="AI53" s="7">
        <f t="shared" si="5"/>
        <v>0.29000000000000004</v>
      </c>
      <c r="AJ53" s="21">
        <f t="shared" si="13"/>
        <v>446.03963403333097</v>
      </c>
      <c r="AK53" s="21">
        <f t="shared" si="14"/>
        <v>2.7774175787623152</v>
      </c>
      <c r="AL53" s="21">
        <f t="shared" si="6"/>
        <v>13668.856177140282</v>
      </c>
      <c r="AM53" s="21">
        <f t="shared" si="7"/>
        <v>14114.895811173614</v>
      </c>
      <c r="AN53" s="4">
        <f t="shared" si="8"/>
        <v>30.644936311015933</v>
      </c>
      <c r="AO53" s="21">
        <v>49</v>
      </c>
      <c r="AP53" s="21">
        <f t="shared" si="15"/>
        <v>1.1679643118688223</v>
      </c>
      <c r="AQ53" s="21">
        <f t="shared" si="10"/>
        <v>1.2169655089540721</v>
      </c>
      <c r="AS53" s="21">
        <f t="shared" si="16"/>
        <v>2.3250833353839901</v>
      </c>
      <c r="AT53" s="21">
        <f t="shared" si="11"/>
        <v>2.0839087232157714</v>
      </c>
    </row>
    <row r="54" spans="6:46" x14ac:dyDescent="0.15">
      <c r="F54" s="21">
        <v>50</v>
      </c>
      <c r="G54" s="40">
        <f>[3]非r!FI54</f>
        <v>326.66666666666669</v>
      </c>
      <c r="H54" s="40">
        <f>[3]小r!FI54</f>
        <v>319.77199999999999</v>
      </c>
      <c r="I54" s="40">
        <f>[3]中r!FI54</f>
        <v>312.37200000000018</v>
      </c>
      <c r="J54" s="40">
        <f>[3]大r!FI54</f>
        <v>316.674375</v>
      </c>
      <c r="K54" s="40">
        <f>[3]超r!FI54</f>
        <v>326.38133333333332</v>
      </c>
      <c r="M54" s="21">
        <v>50</v>
      </c>
      <c r="N54" s="21">
        <v>2</v>
      </c>
      <c r="O54" s="40">
        <f>携带兵力!R56*$N54</f>
        <v>6766.666666666667</v>
      </c>
      <c r="P54" s="40">
        <f>携带兵力!S56*$N54</f>
        <v>6861.6</v>
      </c>
      <c r="Q54" s="40">
        <f>携带兵力!T56*$N54</f>
        <v>7097.952000000003</v>
      </c>
      <c r="R54" s="40">
        <f>携带兵力!U56*$N54</f>
        <v>7616.8362500000003</v>
      </c>
      <c r="S54" s="40">
        <f>携带兵力!V56*$N54</f>
        <v>6765.95</v>
      </c>
      <c r="V54" s="27">
        <v>50</v>
      </c>
      <c r="W54" s="29">
        <v>0.2</v>
      </c>
      <c r="X54" s="30">
        <v>0.999999999999999</v>
      </c>
      <c r="Y54" s="31">
        <f t="shared" si="3"/>
        <v>0.19999999999999982</v>
      </c>
      <c r="AA54" s="21">
        <v>50</v>
      </c>
      <c r="AB54" s="7">
        <f>求节点(节奏总纲!AM$4:AM$53,Y$5:Y$54,节奏总纲!P53)</f>
        <v>0.10170431049682312</v>
      </c>
      <c r="AD54" s="21">
        <v>50</v>
      </c>
      <c r="AE54" s="7">
        <f t="shared" si="12"/>
        <v>0.29333333333333333</v>
      </c>
      <c r="AG54" s="21">
        <v>50</v>
      </c>
      <c r="AH54" s="7">
        <f t="shared" si="4"/>
        <v>0.10170431049682312</v>
      </c>
      <c r="AI54" s="7">
        <f t="shared" si="5"/>
        <v>0.29333333333333333</v>
      </c>
      <c r="AJ54" s="21">
        <f t="shared" si="13"/>
        <v>455.71229698451788</v>
      </c>
      <c r="AK54" s="21">
        <f t="shared" si="14"/>
        <v>2.7900752876603132</v>
      </c>
      <c r="AL54" s="21">
        <f t="shared" si="6"/>
        <v>14159.632084876088</v>
      </c>
      <c r="AM54" s="21">
        <f t="shared" si="7"/>
        <v>14615.344381860607</v>
      </c>
      <c r="AN54" s="4">
        <f t="shared" si="8"/>
        <v>31.071428571428566</v>
      </c>
      <c r="AO54" s="21">
        <v>50</v>
      </c>
      <c r="AP54" s="21">
        <f t="shared" si="15"/>
        <v>1.187878787878788</v>
      </c>
      <c r="AQ54" s="21">
        <f t="shared" si="10"/>
        <v>1.2433562067602064</v>
      </c>
      <c r="AS54" s="21">
        <f t="shared" si="16"/>
        <v>2.3976377952755907</v>
      </c>
      <c r="AT54" s="21">
        <f t="shared" si="11"/>
        <v>2.0934058583207555</v>
      </c>
    </row>
    <row r="55" spans="6:46" x14ac:dyDescent="0.15">
      <c r="F55" s="21">
        <v>51</v>
      </c>
      <c r="G55" s="40">
        <f>[3]非r!FI55</f>
        <v>330.49458466860227</v>
      </c>
      <c r="H55" s="40">
        <f>[3]小r!FI55</f>
        <v>325.41165318480472</v>
      </c>
      <c r="I55" s="40">
        <f>[3]中r!FI55</f>
        <v>317.12624961514166</v>
      </c>
      <c r="J55" s="40">
        <f>[3]大r!FI55</f>
        <v>323.35713690371261</v>
      </c>
      <c r="K55" s="40">
        <f>[3]超r!FI55</f>
        <v>333.19366500074688</v>
      </c>
      <c r="M55" s="21">
        <v>51</v>
      </c>
      <c r="N55" s="21">
        <v>2</v>
      </c>
      <c r="O55" s="40">
        <f>携带兵力!R57*$N55</f>
        <v>7019.7833867440913</v>
      </c>
      <c r="P55" s="40">
        <f>携带兵力!S57*$N55</f>
        <v>7086.9256263289935</v>
      </c>
      <c r="Q55" s="40">
        <f>携带兵力!T57*$N55</f>
        <v>7274.0199938422666</v>
      </c>
      <c r="R55" s="40">
        <f>携带兵力!U57*$N55</f>
        <v>7863.8570118816779</v>
      </c>
      <c r="S55" s="40">
        <f>携带兵力!V57*$N55</f>
        <v>6975.4339017977181</v>
      </c>
      <c r="AA55" s="21">
        <v>51</v>
      </c>
      <c r="AB55" s="7">
        <f>求节点(节奏总纲!AM$4:AM$53,Y$5:Y$54,节奏总纲!P54)</f>
        <v>0.10491483053506054</v>
      </c>
      <c r="AD55" s="21">
        <v>51</v>
      </c>
      <c r="AE55" s="7">
        <f t="shared" si="12"/>
        <v>0.29666666666666669</v>
      </c>
      <c r="AG55" s="21">
        <v>51</v>
      </c>
      <c r="AH55" s="7">
        <f t="shared" si="4"/>
        <v>0.10491483053506054</v>
      </c>
      <c r="AI55" s="7">
        <f t="shared" si="5"/>
        <v>0.29666666666666669</v>
      </c>
      <c r="AJ55" s="21">
        <f t="shared" si="13"/>
        <v>463.21509479688251</v>
      </c>
      <c r="AK55" s="21">
        <f t="shared" si="14"/>
        <v>2.8031629944034542</v>
      </c>
      <c r="AL55" s="21">
        <f t="shared" si="6"/>
        <v>14758.197763836892</v>
      </c>
      <c r="AM55" s="21">
        <f t="shared" si="7"/>
        <v>15221.412858633774</v>
      </c>
      <c r="AN55" s="4">
        <f t="shared" si="8"/>
        <v>31.860355868386126</v>
      </c>
      <c r="AO55" s="21">
        <v>51</v>
      </c>
      <c r="AP55" s="21">
        <f t="shared" si="15"/>
        <v>1.2017984897040082</v>
      </c>
      <c r="AQ55" s="21">
        <f t="shared" si="10"/>
        <v>1.2638266884430551</v>
      </c>
      <c r="AS55" s="21">
        <f t="shared" si="16"/>
        <v>2.4873248220746782</v>
      </c>
      <c r="AT55" s="21">
        <f t="shared" si="11"/>
        <v>2.1032256227153754</v>
      </c>
    </row>
    <row r="56" spans="6:46" x14ac:dyDescent="0.15">
      <c r="F56" s="21">
        <v>52</v>
      </c>
      <c r="G56" s="40">
        <f>[3]非r!FI56</f>
        <v>334.59724559984187</v>
      </c>
      <c r="H56" s="40">
        <f>[3]小r!FI56</f>
        <v>331.4636839162506</v>
      </c>
      <c r="I56" s="40">
        <f>[3]中r!FI56</f>
        <v>322.23186166700884</v>
      </c>
      <c r="J56" s="40">
        <f>[3]大r!FI56</f>
        <v>330.1471156456339</v>
      </c>
      <c r="K56" s="40">
        <f>[3]超r!FI56</f>
        <v>340.45156541574539</v>
      </c>
      <c r="M56" s="21">
        <v>52</v>
      </c>
      <c r="N56" s="21">
        <v>2</v>
      </c>
      <c r="O56" s="40">
        <f>携带兵力!R58*$N56</f>
        <v>7283.8898239936752</v>
      </c>
      <c r="P56" s="40">
        <f>携带兵力!S58*$N56</f>
        <v>7321.4151981389023</v>
      </c>
      <c r="Q56" s="40">
        <f>携带兵力!T58*$N56</f>
        <v>7455.7097866721415</v>
      </c>
      <c r="R56" s="40">
        <f>携带兵力!U58*$N56</f>
        <v>8053.246023920351</v>
      </c>
      <c r="S56" s="40">
        <f>携带兵力!V58*$N56</f>
        <v>7192.0787298959085</v>
      </c>
      <c r="AA56" s="21">
        <v>52</v>
      </c>
      <c r="AB56" s="7">
        <f>求节点(节奏总纲!AM$4:AM$53,Y$5:Y$54,节奏总纲!P55)</f>
        <v>0.1070472619101128</v>
      </c>
      <c r="AD56" s="21">
        <v>52</v>
      </c>
      <c r="AE56" s="7">
        <f t="shared" si="12"/>
        <v>0.30000000000000004</v>
      </c>
      <c r="AG56" s="21">
        <v>52</v>
      </c>
      <c r="AH56" s="7">
        <f t="shared" si="4"/>
        <v>0.1070472619101128</v>
      </c>
      <c r="AI56" s="7">
        <f t="shared" si="5"/>
        <v>0.30000000000000004</v>
      </c>
      <c r="AJ56" s="21">
        <f t="shared" si="13"/>
        <v>470.79413826392306</v>
      </c>
      <c r="AK56" s="21">
        <f t="shared" si="14"/>
        <v>2.8140945238202257</v>
      </c>
      <c r="AL56" s="21">
        <f t="shared" si="6"/>
        <v>15373.165849357852</v>
      </c>
      <c r="AM56" s="21">
        <f t="shared" si="7"/>
        <v>15843.959987621776</v>
      </c>
      <c r="AN56" s="4">
        <f t="shared" si="8"/>
        <v>32.653690009920624</v>
      </c>
      <c r="AO56" s="21">
        <v>52</v>
      </c>
      <c r="AP56" s="21">
        <f t="shared" si="15"/>
        <v>1.2167172567266977</v>
      </c>
      <c r="AQ56" s="21">
        <f t="shared" si="10"/>
        <v>1.2845051972267898</v>
      </c>
      <c r="AS56" s="21">
        <f t="shared" si="16"/>
        <v>2.5809058431473653</v>
      </c>
      <c r="AT56" s="21">
        <f t="shared" si="11"/>
        <v>2.1114275977024608</v>
      </c>
    </row>
    <row r="57" spans="6:46" x14ac:dyDescent="0.15">
      <c r="F57" s="21">
        <v>53</v>
      </c>
      <c r="G57" s="40">
        <f>[3]非r!FI57</f>
        <v>338.99436871172884</v>
      </c>
      <c r="H57" s="40">
        <f>[3]小r!FI57</f>
        <v>336.64345555036516</v>
      </c>
      <c r="I57" s="40">
        <f>[3]中r!FI57</f>
        <v>327.71476136352413</v>
      </c>
      <c r="J57" s="40">
        <f>[3]大r!FI57</f>
        <v>337.32437979010012</v>
      </c>
      <c r="K57" s="40">
        <f>[3]超r!FI57</f>
        <v>348.28350740193338</v>
      </c>
      <c r="M57" s="21">
        <v>53</v>
      </c>
      <c r="N57" s="21">
        <v>2</v>
      </c>
      <c r="O57" s="40">
        <f>携带兵力!R59*$N57</f>
        <v>7559.7747484691536</v>
      </c>
      <c r="P57" s="40">
        <f>携带兵力!S59*$N57</f>
        <v>7549.3036665109557</v>
      </c>
      <c r="Q57" s="40">
        <f>携带兵力!T59*$N57</f>
        <v>7643.4361818163861</v>
      </c>
      <c r="R57" s="40">
        <f>携带兵力!U59*$N57</f>
        <v>8227.4935840355174</v>
      </c>
      <c r="S57" s="40">
        <f>携带兵力!V59*$N57</f>
        <v>7417.9492261025007</v>
      </c>
      <c r="AA57" s="21">
        <v>53</v>
      </c>
      <c r="AB57" s="7">
        <f>求节点(节奏总纲!AM$4:AM$53,Y$5:Y$54,节奏总纲!P56)</f>
        <v>0.1092971515540868</v>
      </c>
      <c r="AD57" s="21">
        <v>53</v>
      </c>
      <c r="AE57" s="7">
        <f t="shared" si="12"/>
        <v>0.30333333333333334</v>
      </c>
      <c r="AG57" s="21">
        <v>53</v>
      </c>
      <c r="AH57" s="7">
        <f t="shared" si="4"/>
        <v>0.1092971515540868</v>
      </c>
      <c r="AI57" s="7">
        <f t="shared" si="5"/>
        <v>0.30333333333333334</v>
      </c>
      <c r="AJ57" s="21">
        <f t="shared" si="13"/>
        <v>478.87377944735437</v>
      </c>
      <c r="AK57" s="21">
        <f t="shared" si="14"/>
        <v>2.8252609697748401</v>
      </c>
      <c r="AL57" s="21">
        <f t="shared" si="6"/>
        <v>16018.752402854481</v>
      </c>
      <c r="AM57" s="21">
        <f t="shared" si="7"/>
        <v>16497.626182301836</v>
      </c>
      <c r="AN57" s="4">
        <f t="shared" si="8"/>
        <v>33.45088641382906</v>
      </c>
      <c r="AO57" s="21">
        <v>53</v>
      </c>
      <c r="AP57" s="21">
        <f t="shared" si="15"/>
        <v>1.2327067953153776</v>
      </c>
      <c r="AQ57" s="21">
        <f t="shared" si="10"/>
        <v>1.3065495266870413</v>
      </c>
      <c r="AS57" s="21">
        <f t="shared" si="16"/>
        <v>2.6786603439457632</v>
      </c>
      <c r="AT57" s="21">
        <f t="shared" si="11"/>
        <v>2.1198058316094084</v>
      </c>
    </row>
    <row r="58" spans="6:46" x14ac:dyDescent="0.15">
      <c r="F58" s="21">
        <v>54</v>
      </c>
      <c r="G58" s="40">
        <f>[3]非r!FI58</f>
        <v>343.70708857455435</v>
      </c>
      <c r="H58" s="40">
        <f>[3]小r!FI58</f>
        <v>340.51532756823991</v>
      </c>
      <c r="I58" s="40">
        <f>[3]中r!FI58</f>
        <v>333.60278537751856</v>
      </c>
      <c r="J58" s="40">
        <f>[3]大r!FI58</f>
        <v>345.04536917080139</v>
      </c>
      <c r="K58" s="40">
        <f>[3]超r!FI58</f>
        <v>356.73440332830603</v>
      </c>
      <c r="M58" s="21">
        <v>54</v>
      </c>
      <c r="N58" s="21">
        <v>2</v>
      </c>
      <c r="O58" s="40">
        <f>携带兵力!R60*$N58</f>
        <v>7848.2835429821744</v>
      </c>
      <c r="P58" s="40">
        <f>携带兵力!S60*$N58</f>
        <v>7765.4598270471979</v>
      </c>
      <c r="Q58" s="40">
        <f>携带兵力!T60*$N58</f>
        <v>7837.6445660402969</v>
      </c>
      <c r="R58" s="40">
        <f>携带兵力!U60*$N58</f>
        <v>8407.3658879738068</v>
      </c>
      <c r="S58" s="40">
        <f>携带兵力!V60*$N58</f>
        <v>7653.767196347776</v>
      </c>
      <c r="AA58" s="21">
        <v>54</v>
      </c>
      <c r="AB58" s="7">
        <f>求节点(节奏总纲!AM$4:AM$53,Y$5:Y$54,节奏总纲!P57)</f>
        <v>0.11145981551940252</v>
      </c>
      <c r="AD58" s="21">
        <v>54</v>
      </c>
      <c r="AE58" s="7">
        <f t="shared" si="12"/>
        <v>0.3066666666666667</v>
      </c>
      <c r="AG58" s="21">
        <v>54</v>
      </c>
      <c r="AH58" s="7">
        <f t="shared" si="4"/>
        <v>0.11145981551940252</v>
      </c>
      <c r="AI58" s="7">
        <f t="shared" si="5"/>
        <v>0.3066666666666667</v>
      </c>
      <c r="AJ58" s="21">
        <f t="shared" si="13"/>
        <v>487.42012442264843</v>
      </c>
      <c r="AK58" s="21">
        <f t="shared" si="14"/>
        <v>2.8362529643721381</v>
      </c>
      <c r="AL58" s="21">
        <f t="shared" si="6"/>
        <v>16694.788098012195</v>
      </c>
      <c r="AM58" s="21">
        <f t="shared" si="7"/>
        <v>17182.208222434845</v>
      </c>
      <c r="AN58" s="4">
        <f t="shared" si="8"/>
        <v>34.251331164849326</v>
      </c>
      <c r="AO58" s="21">
        <v>54</v>
      </c>
      <c r="AP58" s="21">
        <f t="shared" si="15"/>
        <v>1.2498439584529248</v>
      </c>
      <c r="AQ58" s="21">
        <f t="shared" si="10"/>
        <v>1.3298672013261936</v>
      </c>
      <c r="AS58" s="21">
        <f t="shared" si="16"/>
        <v>2.7808878695606132</v>
      </c>
      <c r="AT58" s="21">
        <f t="shared" si="11"/>
        <v>2.1280531738895192</v>
      </c>
    </row>
    <row r="59" spans="6:46" x14ac:dyDescent="0.15">
      <c r="F59" s="21">
        <v>55</v>
      </c>
      <c r="G59" s="40">
        <f>[3]非r!FI59</f>
        <v>348.75805665989839</v>
      </c>
      <c r="H59" s="40">
        <f>[3]小r!FI59</f>
        <v>344.67026783785781</v>
      </c>
      <c r="I59" s="40">
        <f>[3]中r!FI59</f>
        <v>339.92582267974916</v>
      </c>
      <c r="J59" s="40">
        <f>[3]大r!FI59</f>
        <v>353.35110990709506</v>
      </c>
      <c r="K59" s="40">
        <f>[3]超r!FI59</f>
        <v>365.85265546139766</v>
      </c>
      <c r="M59" s="21">
        <v>55</v>
      </c>
      <c r="N59" s="21">
        <v>2</v>
      </c>
      <c r="O59" s="40">
        <f>携带兵力!R61*$N59</f>
        <v>8150.3222663959368</v>
      </c>
      <c r="P59" s="40">
        <f>携带兵力!S61*$N59</f>
        <v>7990.1080351357341</v>
      </c>
      <c r="Q59" s="40">
        <f>携带兵力!T61*$N59</f>
        <v>8038.8131628759866</v>
      </c>
      <c r="R59" s="40">
        <f>携带兵力!U61*$N59</f>
        <v>8593.287343866501</v>
      </c>
      <c r="S59" s="40">
        <f>携带兵力!V61*$N59</f>
        <v>7900.310534201034</v>
      </c>
      <c r="AA59" s="21">
        <v>55</v>
      </c>
      <c r="AB59" s="7">
        <f>求节点(节奏总纲!AM$4:AM$53,Y$5:Y$54,节奏总纲!P58)</f>
        <v>0.11366804507421563</v>
      </c>
      <c r="AD59" s="21">
        <v>55</v>
      </c>
      <c r="AE59" s="7">
        <f t="shared" si="12"/>
        <v>0.31</v>
      </c>
      <c r="AG59" s="21">
        <v>55</v>
      </c>
      <c r="AH59" s="7">
        <f t="shared" si="4"/>
        <v>0.11366804507421563</v>
      </c>
      <c r="AI59" s="7">
        <f t="shared" si="5"/>
        <v>0.31</v>
      </c>
      <c r="AJ59" s="21">
        <f t="shared" si="13"/>
        <v>496.51570072888006</v>
      </c>
      <c r="AK59" s="21">
        <f t="shared" si="14"/>
        <v>2.8473360901484313</v>
      </c>
      <c r="AL59" s="21">
        <f t="shared" si="6"/>
        <v>17405.030051587131</v>
      </c>
      <c r="AM59" s="21">
        <f t="shared" si="7"/>
        <v>17901.545752316011</v>
      </c>
      <c r="AN59" s="4">
        <f t="shared" si="8"/>
        <v>35.054339723873227</v>
      </c>
      <c r="AO59" s="21">
        <v>55</v>
      </c>
      <c r="AP59" s="21">
        <f t="shared" si="15"/>
        <v>1.2682111151269033</v>
      </c>
      <c r="AQ59" s="21">
        <f t="shared" si="10"/>
        <v>1.3546833876113717</v>
      </c>
      <c r="AS59" s="21">
        <f t="shared" si="16"/>
        <v>2.8879094644710013</v>
      </c>
      <c r="AT59" s="21">
        <f t="shared" si="11"/>
        <v>2.1363688922972668</v>
      </c>
    </row>
    <row r="60" spans="6:46" x14ac:dyDescent="0.15">
      <c r="F60" s="21">
        <v>56</v>
      </c>
      <c r="G60" s="40">
        <f>[3]非r!FI60</f>
        <v>354.17155021388788</v>
      </c>
      <c r="H60" s="40">
        <f>[3]小r!FI60</f>
        <v>349.12895567324915</v>
      </c>
      <c r="I60" s="40">
        <f>[3]中r!FI60</f>
        <v>346.71596574128671</v>
      </c>
      <c r="J60" s="40">
        <f>[3]大r!FI60</f>
        <v>362.28571632916714</v>
      </c>
      <c r="K60" s="40">
        <f>[3]超r!FI60</f>
        <v>375.69042556642074</v>
      </c>
      <c r="M60" s="21">
        <v>56</v>
      </c>
      <c r="N60" s="21">
        <v>2</v>
      </c>
      <c r="O60" s="40">
        <f>携带兵力!R62*$N60</f>
        <v>8466.8620085555158</v>
      </c>
      <c r="P60" s="40">
        <f>携带兵力!S62*$N60</f>
        <v>8223.8686701974766</v>
      </c>
      <c r="Q60" s="40">
        <f>携带兵力!T62*$N60</f>
        <v>8247.4554518605873</v>
      </c>
      <c r="R60" s="40">
        <f>携带兵力!U62*$N60</f>
        <v>8785.7143068534533</v>
      </c>
      <c r="S60" s="40">
        <f>携带兵力!V62*$N60</f>
        <v>8158.4175537460478</v>
      </c>
      <c r="AA60" s="21">
        <v>56</v>
      </c>
      <c r="AB60" s="7">
        <f>求节点(节奏总纲!AM$4:AM$53,Y$5:Y$54,节奏总纲!P59)</f>
        <v>0.11588446453651084</v>
      </c>
      <c r="AD60" s="21">
        <v>56</v>
      </c>
      <c r="AE60" s="7">
        <f t="shared" si="12"/>
        <v>0.31333333333333335</v>
      </c>
      <c r="AG60" s="21">
        <v>56</v>
      </c>
      <c r="AH60" s="7">
        <f t="shared" si="4"/>
        <v>0.11588446453651084</v>
      </c>
      <c r="AI60" s="7">
        <f t="shared" si="5"/>
        <v>0.31333333333333335</v>
      </c>
      <c r="AJ60" s="21">
        <f t="shared" si="13"/>
        <v>506.18828306484187</v>
      </c>
      <c r="AK60" s="21">
        <f t="shared" si="14"/>
        <v>2.8584355957396888</v>
      </c>
      <c r="AL60" s="21">
        <f t="shared" si="6"/>
        <v>18151.484812103343</v>
      </c>
      <c r="AM60" s="21">
        <f t="shared" si="7"/>
        <v>18657.673095168186</v>
      </c>
      <c r="AN60" s="4">
        <f t="shared" si="8"/>
        <v>35.859156403622578</v>
      </c>
      <c r="AO60" s="21">
        <v>56</v>
      </c>
      <c r="AP60" s="21">
        <f t="shared" si="15"/>
        <v>1.2878965462323195</v>
      </c>
      <c r="AQ60" s="21">
        <f t="shared" si="10"/>
        <v>1.3810738654685577</v>
      </c>
      <c r="AS60" s="21">
        <f t="shared" si="16"/>
        <v>3.0000692156299071</v>
      </c>
      <c r="AT60" s="21">
        <f t="shared" si="11"/>
        <v>2.1446969005528027</v>
      </c>
    </row>
    <row r="61" spans="6:46" x14ac:dyDescent="0.15">
      <c r="F61" s="21">
        <v>57</v>
      </c>
      <c r="G61" s="40">
        <f>[3]非r!FI61</f>
        <v>359.97358894466515</v>
      </c>
      <c r="H61" s="40">
        <f>[3]小r!FI61</f>
        <v>353.91358063412343</v>
      </c>
      <c r="I61" s="40">
        <f>[3]中r!FI61</f>
        <v>352.53151336179161</v>
      </c>
      <c r="J61" s="40">
        <f>[3]大r!FI61</f>
        <v>371.8966229380224</v>
      </c>
      <c r="K61" s="40">
        <f>[3]超r!FI61</f>
        <v>385.71764953082857</v>
      </c>
      <c r="M61" s="21">
        <v>57</v>
      </c>
      <c r="N61" s="21">
        <v>2</v>
      </c>
      <c r="O61" s="40">
        <f>携带兵力!R63*$N61</f>
        <v>8765.6102244532722</v>
      </c>
      <c r="P61" s="40">
        <f>携带兵力!S63*$N61</f>
        <v>8434.0740856903685</v>
      </c>
      <c r="Q61" s="40">
        <f>携带兵力!T63*$N61</f>
        <v>8414.7587410859269</v>
      </c>
      <c r="R61" s="40">
        <f>携带兵力!U63*$N61</f>
        <v>8951.8041453358637</v>
      </c>
      <c r="S61" s="40">
        <f>携带兵力!V63*$N61</f>
        <v>8382.1288829311561</v>
      </c>
      <c r="AA61" s="21">
        <v>57</v>
      </c>
      <c r="AB61" s="7">
        <f>求节点(节奏总纲!AM$4:AM$53,Y$5:Y$54,节奏总纲!P60)</f>
        <v>0.11805260846644249</v>
      </c>
      <c r="AD61" s="21">
        <v>57</v>
      </c>
      <c r="AE61" s="7">
        <f t="shared" si="12"/>
        <v>0.31666666666666671</v>
      </c>
      <c r="AG61" s="21">
        <v>57</v>
      </c>
      <c r="AH61" s="7">
        <f t="shared" si="4"/>
        <v>0.11805260846644249</v>
      </c>
      <c r="AI61" s="7">
        <f t="shared" si="5"/>
        <v>0.31666666666666671</v>
      </c>
      <c r="AJ61" s="21">
        <f t="shared" si="13"/>
        <v>516.46104659775369</v>
      </c>
      <c r="AK61" s="21">
        <f t="shared" si="14"/>
        <v>2.8694385502662181</v>
      </c>
      <c r="AL61" s="21">
        <f t="shared" si="6"/>
        <v>18864.284920990453</v>
      </c>
      <c r="AM61" s="21">
        <f t="shared" si="7"/>
        <v>19380.745967588206</v>
      </c>
      <c r="AN61" s="4">
        <f t="shared" si="8"/>
        <v>36.52605563432342</v>
      </c>
      <c r="AO61" s="21">
        <v>57</v>
      </c>
      <c r="AP61" s="21">
        <f t="shared" si="15"/>
        <v>1.3089948688896915</v>
      </c>
      <c r="AQ61" s="21">
        <f t="shared" si="10"/>
        <v>1.4091018655548924</v>
      </c>
      <c r="AS61" s="21">
        <f t="shared" si="16"/>
        <v>3.1059248826802932</v>
      </c>
      <c r="AT61" s="21">
        <f t="shared" si="11"/>
        <v>2.1529524661164077</v>
      </c>
    </row>
    <row r="62" spans="6:46" x14ac:dyDescent="0.15">
      <c r="F62" s="21">
        <v>58</v>
      </c>
      <c r="G62" s="40">
        <f>[3]非r!FI62</f>
        <v>366.19206008491989</v>
      </c>
      <c r="H62" s="40">
        <f>[3]小r!FI62</f>
        <v>359.04795278895494</v>
      </c>
      <c r="I62" s="40">
        <f>[3]中r!FI62</f>
        <v>357.47763367167988</v>
      </c>
      <c r="J62" s="40">
        <f>[3]大r!FI62</f>
        <v>382.17136408009526</v>
      </c>
      <c r="K62" s="40">
        <f>[3]超r!FI62</f>
        <v>393.44626673501125</v>
      </c>
      <c r="M62" s="21">
        <v>58</v>
      </c>
      <c r="N62" s="21">
        <v>2</v>
      </c>
      <c r="O62" s="40">
        <f>携带兵力!R64*$N62</f>
        <v>9081.015736730129</v>
      </c>
      <c r="P62" s="40">
        <f>携带兵力!S64*$N62</f>
        <v>8654.7719170019809</v>
      </c>
      <c r="Q62" s="40">
        <f>携带兵力!T64*$N62</f>
        <v>8575.3886431911033</v>
      </c>
      <c r="R62" s="40">
        <f>携带兵力!U64*$N62</f>
        <v>9124.7612376101806</v>
      </c>
      <c r="S62" s="40">
        <f>携带兵力!V64*$N62</f>
        <v>8546.936720444588</v>
      </c>
      <c r="AA62" s="21">
        <v>58</v>
      </c>
      <c r="AB62" s="7">
        <f>求节点(节奏总纲!AM$4:AM$53,Y$5:Y$54,节奏总纲!P61)</f>
        <v>0.12032181292003186</v>
      </c>
      <c r="AD62" s="21">
        <v>58</v>
      </c>
      <c r="AE62" s="7">
        <f t="shared" si="12"/>
        <v>0.32</v>
      </c>
      <c r="AG62" s="21">
        <v>58</v>
      </c>
      <c r="AH62" s="7">
        <f t="shared" si="4"/>
        <v>0.12032181292003186</v>
      </c>
      <c r="AI62" s="7">
        <f t="shared" si="5"/>
        <v>0.32</v>
      </c>
      <c r="AJ62" s="21">
        <f t="shared" si="13"/>
        <v>527.43441185843312</v>
      </c>
      <c r="AK62" s="21">
        <f t="shared" si="14"/>
        <v>2.8806436258400638</v>
      </c>
      <c r="AL62" s="21">
        <f t="shared" si="6"/>
        <v>19619.377573623715</v>
      </c>
      <c r="AM62" s="21">
        <f t="shared" si="7"/>
        <v>20146.811985482149</v>
      </c>
      <c r="AN62" s="4">
        <f t="shared" si="8"/>
        <v>37.197757924998051</v>
      </c>
      <c r="AO62" s="21">
        <v>58</v>
      </c>
      <c r="AP62" s="21">
        <f t="shared" si="15"/>
        <v>1.3316074912178906</v>
      </c>
      <c r="AQ62" s="21">
        <f t="shared" si="10"/>
        <v>1.4390413732139891</v>
      </c>
      <c r="AS62" s="21">
        <f t="shared" si="16"/>
        <v>3.2176827413610694</v>
      </c>
      <c r="AT62" s="21">
        <f t="shared" si="11"/>
        <v>2.1613596839979317</v>
      </c>
    </row>
    <row r="63" spans="6:46" x14ac:dyDescent="0.15">
      <c r="F63" s="21">
        <v>59</v>
      </c>
      <c r="G63" s="40">
        <f>[3]非r!FI63</f>
        <v>372.85685243059282</v>
      </c>
      <c r="H63" s="40">
        <f>[3]小r!FI63</f>
        <v>364.55762102607196</v>
      </c>
      <c r="I63" s="40">
        <f>[3]中r!FI63</f>
        <v>362.78903933514141</v>
      </c>
      <c r="J63" s="40">
        <f>[3]大r!FI63</f>
        <v>393.21897361576748</v>
      </c>
      <c r="K63" s="40">
        <f>[3]超r!FI63</f>
        <v>401.78344824110513</v>
      </c>
      <c r="M63" s="21">
        <v>59</v>
      </c>
      <c r="N63" s="21">
        <v>2</v>
      </c>
      <c r="O63" s="40">
        <f>携带兵力!R65*$N63</f>
        <v>9414.2740972237134</v>
      </c>
      <c r="P63" s="40">
        <f>携带兵力!S65*$N63</f>
        <v>8886.7286307821596</v>
      </c>
      <c r="Q63" s="40">
        <f>携带兵力!T65*$N63</f>
        <v>8742.9580032005761</v>
      </c>
      <c r="R63" s="40">
        <f>携带兵力!U65*$N63</f>
        <v>9305.7135201631118</v>
      </c>
      <c r="S63" s="40">
        <f>携带兵力!V65*$N63</f>
        <v>8719.4723586172076</v>
      </c>
      <c r="AA63" s="21">
        <v>59</v>
      </c>
      <c r="AB63" s="7">
        <f>求节点(节奏总纲!AM$4:AM$53,Y$5:Y$54,节奏总纲!P62)</f>
        <v>0.12245135076234866</v>
      </c>
      <c r="AD63" s="21">
        <v>59</v>
      </c>
      <c r="AE63" s="7">
        <f t="shared" si="12"/>
        <v>0.32333333333333336</v>
      </c>
      <c r="AG63" s="21">
        <v>59</v>
      </c>
      <c r="AH63" s="7">
        <f t="shared" si="4"/>
        <v>0.12245135076234866</v>
      </c>
      <c r="AI63" s="7">
        <f t="shared" si="5"/>
        <v>0.32333333333333336</v>
      </c>
      <c r="AJ63" s="21">
        <f t="shared" si="13"/>
        <v>539.07072660427502</v>
      </c>
      <c r="AK63" s="21">
        <f t="shared" si="14"/>
        <v>2.8915693681913641</v>
      </c>
      <c r="AL63" s="21">
        <f t="shared" si="6"/>
        <v>20416.519952467122</v>
      </c>
      <c r="AM63" s="21">
        <f t="shared" si="7"/>
        <v>20955.590679071396</v>
      </c>
      <c r="AN63" s="4">
        <f t="shared" si="8"/>
        <v>37.873545983613816</v>
      </c>
      <c r="AO63" s="21">
        <v>59</v>
      </c>
      <c r="AP63" s="21">
        <f t="shared" si="15"/>
        <v>1.3558430997476103</v>
      </c>
      <c r="AQ63" s="21">
        <f t="shared" si="10"/>
        <v>1.4707896588292648</v>
      </c>
      <c r="AS63" s="21">
        <f t="shared" si="16"/>
        <v>3.3357664124021031</v>
      </c>
      <c r="AT63" s="21">
        <f t="shared" si="11"/>
        <v>2.1695573169241364</v>
      </c>
    </row>
    <row r="64" spans="6:46" x14ac:dyDescent="0.15">
      <c r="F64" s="21">
        <v>60</v>
      </c>
      <c r="G64" s="40">
        <f>[3]非r!FI64</f>
        <v>377.5</v>
      </c>
      <c r="H64" s="40">
        <f>[3]小r!FI64</f>
        <v>370.47</v>
      </c>
      <c r="I64" s="40">
        <f>[3]中r!FI64</f>
        <v>368.49267333333495</v>
      </c>
      <c r="J64" s="40">
        <f>[3]大r!FI64</f>
        <v>405.09742</v>
      </c>
      <c r="K64" s="40">
        <f>[3]超r!FI64</f>
        <v>410.77666999999997</v>
      </c>
      <c r="M64" s="21">
        <v>60</v>
      </c>
      <c r="N64" s="21">
        <v>2</v>
      </c>
      <c r="O64" s="40">
        <f>携带兵力!R66*$N64</f>
        <v>9666.6666666666661</v>
      </c>
      <c r="P64" s="40">
        <f>携带兵力!S66*$N64</f>
        <v>9130.7666666666664</v>
      </c>
      <c r="Q64" s="40">
        <f>携带兵力!T66*$N64</f>
        <v>8917.9786666666969</v>
      </c>
      <c r="R64" s="40">
        <f>携带兵力!U66*$N64</f>
        <v>9495.260666666667</v>
      </c>
      <c r="S64" s="40">
        <f>携带兵力!V66*$N64</f>
        <v>8900.3386666666665</v>
      </c>
      <c r="AA64" s="21">
        <v>60</v>
      </c>
      <c r="AB64" s="7">
        <f>求节点(节奏总纲!AM$4:AM$53,Y$5:Y$54,节奏总纲!P63)</f>
        <v>0.12473373290921054</v>
      </c>
      <c r="AD64" s="21">
        <v>60</v>
      </c>
      <c r="AE64" s="7">
        <f t="shared" si="12"/>
        <v>0.32666666666666666</v>
      </c>
      <c r="AG64" s="21">
        <v>60</v>
      </c>
      <c r="AH64" s="7">
        <f t="shared" si="4"/>
        <v>0.12473373290921054</v>
      </c>
      <c r="AI64" s="7">
        <f t="shared" si="5"/>
        <v>0.32666666666666666</v>
      </c>
      <c r="AJ64" s="21">
        <f t="shared" si="13"/>
        <v>547.90365083989366</v>
      </c>
      <c r="AK64" s="21">
        <f t="shared" si="14"/>
        <v>2.9028007991517546</v>
      </c>
      <c r="AL64" s="21">
        <f t="shared" si="6"/>
        <v>21045.305793850221</v>
      </c>
      <c r="AM64" s="21">
        <f t="shared" si="7"/>
        <v>21593.209444690114</v>
      </c>
      <c r="AN64" s="4">
        <f t="shared" si="8"/>
        <v>38.410596026490069</v>
      </c>
      <c r="AO64" s="21">
        <v>60</v>
      </c>
      <c r="AP64" s="21">
        <f t="shared" si="15"/>
        <v>1.3727272727272728</v>
      </c>
      <c r="AQ64" s="21">
        <f t="shared" si="10"/>
        <v>1.4948892305214727</v>
      </c>
      <c r="AS64" s="21">
        <f t="shared" si="16"/>
        <v>3.4251968503937005</v>
      </c>
      <c r="AT64" s="21">
        <f t="shared" si="11"/>
        <v>2.1779843093690334</v>
      </c>
    </row>
    <row r="65" spans="6:46" x14ac:dyDescent="0.15">
      <c r="F65" s="21">
        <v>61</v>
      </c>
      <c r="G65" s="40">
        <f>[3]非r!FI65</f>
        <v>381.32791800193559</v>
      </c>
      <c r="H65" s="40">
        <f>[3]小r!FI65</f>
        <v>376.81450634315502</v>
      </c>
      <c r="I65" s="40">
        <f>[3]中r!FI65</f>
        <v>374.61746448761573</v>
      </c>
      <c r="J65" s="40">
        <f>[3]大r!FI65</f>
        <v>415.27180526363765</v>
      </c>
      <c r="K65" s="40">
        <f>[3]超r!FI65</f>
        <v>420.47708801299564</v>
      </c>
      <c r="M65" s="21">
        <v>61</v>
      </c>
      <c r="N65" s="21">
        <v>2</v>
      </c>
      <c r="O65" s="40">
        <f>携带兵力!R67*$N65</f>
        <v>9886.4500534107574</v>
      </c>
      <c r="P65" s="40">
        <f>携带兵力!S67*$N65</f>
        <v>9387.7685236279849</v>
      </c>
      <c r="Q65" s="40">
        <f>携带兵力!T67*$N65</f>
        <v>9101.0002048658753</v>
      </c>
      <c r="R65" s="40">
        <f>携带兵力!U67*$N65</f>
        <v>9667.0632845048549</v>
      </c>
      <c r="S65" s="40">
        <f>携带兵力!V67*$N65</f>
        <v>9090.185244609469</v>
      </c>
      <c r="AA65" s="21">
        <v>61</v>
      </c>
      <c r="AB65" s="7">
        <f>求节点(节奏总纲!AM$4:AM$53,Y$5:Y$54,节奏总纲!P64)</f>
        <v>0.12699744162424983</v>
      </c>
      <c r="AD65" s="21">
        <v>61</v>
      </c>
      <c r="AE65" s="7">
        <f t="shared" si="12"/>
        <v>0.33</v>
      </c>
      <c r="AG65" s="21">
        <v>61</v>
      </c>
      <c r="AH65" s="7">
        <f t="shared" si="4"/>
        <v>0.12699744162424983</v>
      </c>
      <c r="AI65" s="7">
        <f t="shared" si="5"/>
        <v>0.33</v>
      </c>
      <c r="AJ65" s="21">
        <f t="shared" si="13"/>
        <v>555.59380094872188</v>
      </c>
      <c r="AK65" s="21">
        <f t="shared" si="14"/>
        <v>2.9139948832484999</v>
      </c>
      <c r="AL65" s="21">
        <f t="shared" si="6"/>
        <v>21606.798651848105</v>
      </c>
      <c r="AM65" s="21">
        <f t="shared" si="7"/>
        <v>22162.392452796827</v>
      </c>
      <c r="AN65" s="4">
        <f t="shared" si="8"/>
        <v>38.889560349580442</v>
      </c>
      <c r="AO65" s="21">
        <v>61</v>
      </c>
      <c r="AP65" s="21">
        <f t="shared" si="15"/>
        <v>1.386646974552493</v>
      </c>
      <c r="AQ65" s="21">
        <f t="shared" si="10"/>
        <v>1.5158708804176879</v>
      </c>
      <c r="AS65" s="21">
        <f t="shared" si="16"/>
        <v>3.5030728535707407</v>
      </c>
      <c r="AT65" s="21">
        <f t="shared" si="11"/>
        <v>2.1863832802965573</v>
      </c>
    </row>
    <row r="66" spans="6:46" x14ac:dyDescent="0.15">
      <c r="F66" s="21">
        <v>62</v>
      </c>
      <c r="G66" s="40">
        <f>[3]非r!FI66</f>
        <v>385.43057893317518</v>
      </c>
      <c r="H66" s="40">
        <f>[3]小r!FI66</f>
        <v>383.62270481894188</v>
      </c>
      <c r="I66" s="40">
        <f>[3]中r!FI66</f>
        <v>381.49984958478336</v>
      </c>
      <c r="J66" s="40">
        <f>[3]大r!FI66</f>
        <v>422.92683847380925</v>
      </c>
      <c r="K66" s="40">
        <f>[3]超r!FI66</f>
        <v>430.93982202268717</v>
      </c>
      <c r="M66" s="21">
        <v>62</v>
      </c>
      <c r="N66" s="21">
        <v>2</v>
      </c>
      <c r="O66" s="40">
        <f>携带兵力!R68*$N66</f>
        <v>10117.223157327007</v>
      </c>
      <c r="P66" s="40">
        <f>携带兵力!S68*$N66</f>
        <v>9658.6811445682579</v>
      </c>
      <c r="Q66" s="40">
        <f>携带兵力!T68*$N66</f>
        <v>9298.4140290512933</v>
      </c>
      <c r="R66" s="40">
        <f>携带兵力!U68*$N66</f>
        <v>9812.6478193176226</v>
      </c>
      <c r="S66" s="40">
        <f>携带兵力!V68*$N66</f>
        <v>9289.7120256849157</v>
      </c>
      <c r="AA66" s="21">
        <v>62</v>
      </c>
      <c r="AB66" s="7">
        <f>求节点(节奏总纲!AM$4:AM$53,Y$5:Y$54,节奏总纲!P65)</f>
        <v>0.12939973477383854</v>
      </c>
      <c r="AD66" s="21">
        <v>62</v>
      </c>
      <c r="AE66" s="7">
        <f t="shared" si="12"/>
        <v>0.33333333333333337</v>
      </c>
      <c r="AG66" s="21">
        <v>62</v>
      </c>
      <c r="AH66" s="7">
        <f t="shared" si="4"/>
        <v>0.12939973477383854</v>
      </c>
      <c r="AI66" s="7">
        <f t="shared" si="5"/>
        <v>0.33333333333333337</v>
      </c>
      <c r="AJ66" s="21">
        <f t="shared" si="13"/>
        <v>563.78205326524687</v>
      </c>
      <c r="AK66" s="21">
        <f t="shared" si="14"/>
        <v>2.9254661362143439</v>
      </c>
      <c r="AL66" s="21">
        <f t="shared" si="6"/>
        <v>22198.195304462795</v>
      </c>
      <c r="AM66" s="21">
        <f t="shared" si="7"/>
        <v>22761.977357728043</v>
      </c>
      <c r="AN66" s="4">
        <f t="shared" si="8"/>
        <v>39.373717513528298</v>
      </c>
      <c r="AO66" s="21">
        <v>62</v>
      </c>
      <c r="AP66" s="21">
        <f t="shared" si="15"/>
        <v>1.4015657415751825</v>
      </c>
      <c r="AQ66" s="21">
        <f t="shared" si="10"/>
        <v>1.5382115422950124</v>
      </c>
      <c r="AS66" s="21">
        <f t="shared" si="16"/>
        <v>3.5848428510213806</v>
      </c>
      <c r="AT66" s="21">
        <f t="shared" si="11"/>
        <v>2.194990212255413</v>
      </c>
    </row>
    <row r="67" spans="6:46" x14ac:dyDescent="0.15">
      <c r="F67" s="21">
        <v>63</v>
      </c>
      <c r="G67" s="40">
        <f>[3]非r!FI67</f>
        <v>389.82770204506215</v>
      </c>
      <c r="H67" s="40">
        <f>[3]小r!FI67</f>
        <v>387.9642325708158</v>
      </c>
      <c r="I67" s="40">
        <f>[3]中r!FI67</f>
        <v>388.58464710292537</v>
      </c>
      <c r="J67" s="40">
        <f>[3]大r!FI67</f>
        <v>431.1572392811097</v>
      </c>
      <c r="K67" s="40">
        <f>[3]超r!FI67</f>
        <v>442.2242609692841</v>
      </c>
      <c r="M67" s="21">
        <v>63</v>
      </c>
      <c r="N67" s="21">
        <v>2</v>
      </c>
      <c r="O67" s="40">
        <f>携带兵力!R69*$N67</f>
        <v>10493.108081802488</v>
      </c>
      <c r="P67" s="40">
        <f>携带兵力!S69*$N67</f>
        <v>10030.426233115895</v>
      </c>
      <c r="Q67" s="40">
        <f>携带兵力!T69*$N67</f>
        <v>9633.006488498846</v>
      </c>
      <c r="R67" s="40">
        <f>携带兵力!U69*$N67</f>
        <v>10097.497312176389</v>
      </c>
      <c r="S67" s="40">
        <f>携带兵力!V69*$N67</f>
        <v>9633.006488498846</v>
      </c>
      <c r="AA67" s="21">
        <v>63</v>
      </c>
      <c r="AB67" s="7">
        <f>求节点(节奏总纲!AM$4:AM$53,Y$5:Y$54,节奏总纲!P66)</f>
        <v>0.13170293409592432</v>
      </c>
      <c r="AD67" s="21">
        <v>63</v>
      </c>
      <c r="AE67" s="7">
        <f t="shared" si="12"/>
        <v>0.33666666666666667</v>
      </c>
      <c r="AG67" s="21">
        <v>63</v>
      </c>
      <c r="AH67" s="7">
        <f t="shared" si="4"/>
        <v>0.13170293409592432</v>
      </c>
      <c r="AI67" s="7">
        <f t="shared" si="5"/>
        <v>0.33666666666666667</v>
      </c>
      <c r="AJ67" s="21">
        <f t="shared" si="13"/>
        <v>572.41114721810618</v>
      </c>
      <c r="AK67" s="21">
        <f t="shared" si="14"/>
        <v>2.9367392015251821</v>
      </c>
      <c r="AL67" s="21">
        <f t="shared" si="6"/>
        <v>23111.641387252555</v>
      </c>
      <c r="AM67" s="21">
        <f t="shared" si="7"/>
        <v>23684.052534470662</v>
      </c>
      <c r="AN67" s="4">
        <f t="shared" si="8"/>
        <v>40.375945680957031</v>
      </c>
      <c r="AO67" s="21">
        <v>63</v>
      </c>
      <c r="AP67" s="21">
        <f t="shared" si="15"/>
        <v>1.4175552801638625</v>
      </c>
      <c r="AQ67" s="21">
        <f t="shared" si="10"/>
        <v>1.5617549875695846</v>
      </c>
      <c r="AS67" s="21">
        <f t="shared" si="16"/>
        <v>3.7180304226859207</v>
      </c>
      <c r="AT67" s="21">
        <f t="shared" si="11"/>
        <v>2.2034484431380394</v>
      </c>
    </row>
    <row r="68" spans="6:46" x14ac:dyDescent="0.15">
      <c r="F68" s="21">
        <v>64</v>
      </c>
      <c r="G68" s="40">
        <f>[3]非r!FI68</f>
        <v>394.54042190788766</v>
      </c>
      <c r="H68" s="40">
        <f>[3]小r!FI68</f>
        <v>391.88406512065211</v>
      </c>
      <c r="I68" s="40">
        <f>[3]中r!FI68</f>
        <v>396.19241538455242</v>
      </c>
      <c r="J68" s="40">
        <f>[3]大r!FI68</f>
        <v>440.00614058330649</v>
      </c>
      <c r="K68" s="40">
        <f>[3]超r!FI68</f>
        <v>454.39439187530934</v>
      </c>
      <c r="M68" s="21">
        <v>64</v>
      </c>
      <c r="N68" s="21">
        <v>2</v>
      </c>
      <c r="O68" s="40">
        <f>携带兵力!R70*$N68</f>
        <v>10881.616876315507</v>
      </c>
      <c r="P68" s="40">
        <f>携带兵力!S70*$N68</f>
        <v>10402.898865308693</v>
      </c>
      <c r="Q68" s="40">
        <f>携带兵力!T70*$N68</f>
        <v>9977.534012582526</v>
      </c>
      <c r="R68" s="40">
        <f>携带兵力!U70*$N68</f>
        <v>10388.723098796974</v>
      </c>
      <c r="S68" s="40">
        <f>携带兵力!V70*$N68</f>
        <v>9987.5478333372612</v>
      </c>
      <c r="AA68" s="21">
        <v>64</v>
      </c>
      <c r="AB68" s="7">
        <f>求节点(节奏总纲!AM$4:AM$53,Y$5:Y$54,节奏总纲!P67)</f>
        <v>0.13408297248418424</v>
      </c>
      <c r="AD68" s="21">
        <v>64</v>
      </c>
      <c r="AE68" s="7">
        <f t="shared" si="12"/>
        <v>0.34</v>
      </c>
      <c r="AG68" s="21">
        <v>64</v>
      </c>
      <c r="AH68" s="7">
        <f t="shared" si="4"/>
        <v>0.13408297248418424</v>
      </c>
      <c r="AI68" s="7">
        <f t="shared" si="5"/>
        <v>0.34</v>
      </c>
      <c r="AJ68" s="21">
        <f t="shared" si="13"/>
        <v>581.58531789114329</v>
      </c>
      <c r="AK68" s="21">
        <f t="shared" si="14"/>
        <v>2.9481659449683688</v>
      </c>
      <c r="AL68" s="21">
        <f t="shared" si="6"/>
        <v>24060.609225709843</v>
      </c>
      <c r="AM68" s="21">
        <f t="shared" si="7"/>
        <v>24642.194543600985</v>
      </c>
      <c r="AN68" s="4">
        <f t="shared" si="8"/>
        <v>41.370730115668643</v>
      </c>
      <c r="AO68" s="21">
        <v>64</v>
      </c>
      <c r="AP68" s="21">
        <f t="shared" si="15"/>
        <v>1.4346924433014097</v>
      </c>
      <c r="AQ68" s="21">
        <f t="shared" si="10"/>
        <v>1.5867856091342813</v>
      </c>
      <c r="AS68" s="21">
        <f t="shared" si="16"/>
        <v>3.8556910191669123</v>
      </c>
      <c r="AT68" s="21">
        <f t="shared" si="11"/>
        <v>2.2120219794047093</v>
      </c>
    </row>
    <row r="69" spans="6:46" x14ac:dyDescent="0.15">
      <c r="F69" s="21">
        <v>65</v>
      </c>
      <c r="G69" s="40">
        <f>[3]非r!FI69</f>
        <v>399.5913899932317</v>
      </c>
      <c r="H69" s="40">
        <f>[3]小r!FI69</f>
        <v>396.09034840445679</v>
      </c>
      <c r="I69" s="40">
        <f>[3]中r!FI69</f>
        <v>404.36171542077574</v>
      </c>
      <c r="J69" s="40">
        <f>[3]大r!FI69</f>
        <v>449.51990290715389</v>
      </c>
      <c r="K69" s="40">
        <f>[3]超r!FI69</f>
        <v>467.51915394821225</v>
      </c>
      <c r="M69" s="21">
        <v>65</v>
      </c>
      <c r="N69" s="21">
        <v>2</v>
      </c>
      <c r="O69" s="40">
        <f>携带兵力!R71*$N69</f>
        <v>11216.988933062603</v>
      </c>
      <c r="P69" s="40">
        <f>携带兵力!S71*$N69</f>
        <v>10721.308663129432</v>
      </c>
      <c r="Q69" s="40">
        <f>携带兵力!T71*$N69</f>
        <v>10266.06249172274</v>
      </c>
      <c r="R69" s="40">
        <f>携带兵力!U71*$N69</f>
        <v>10620.136456087497</v>
      </c>
      <c r="S69" s="40">
        <f>携带兵力!V71*$N69</f>
        <v>10287.544812040791</v>
      </c>
      <c r="AA69" s="21">
        <v>65</v>
      </c>
      <c r="AB69" s="7">
        <f>求节点(节奏总纲!AM$4:AM$53,Y$5:Y$54,节奏总纲!P68)</f>
        <v>0.13640929130723073</v>
      </c>
      <c r="AD69" s="21">
        <v>65</v>
      </c>
      <c r="AE69" s="7">
        <f t="shared" si="12"/>
        <v>0.34333333333333338</v>
      </c>
      <c r="AG69" s="21">
        <v>65</v>
      </c>
      <c r="AH69" s="7">
        <f t="shared" si="4"/>
        <v>0.13640929130723073</v>
      </c>
      <c r="AI69" s="7">
        <f t="shared" si="5"/>
        <v>0.34333333333333338</v>
      </c>
      <c r="AJ69" s="21">
        <f t="shared" ref="AJ69:AJ100" si="17">G69*(1+AH69+AI69)</f>
        <v>591.29241221235588</v>
      </c>
      <c r="AK69" s="21">
        <f t="shared" ref="AK69:AK104" si="18">N69*(1+AH69+AI69)</f>
        <v>2.9594852492811281</v>
      </c>
      <c r="AL69" s="21">
        <f t="shared" si="6"/>
        <v>24897.384966561327</v>
      </c>
      <c r="AM69" s="21">
        <f t="shared" si="7"/>
        <v>25488.677378773682</v>
      </c>
      <c r="AN69" s="4">
        <f t="shared" si="8"/>
        <v>42.106721568447455</v>
      </c>
      <c r="AO69" s="21">
        <v>65</v>
      </c>
      <c r="AP69" s="21">
        <f t="shared" ref="AP69:AP104" si="19">G69/$G$44</f>
        <v>1.4530595999753879</v>
      </c>
      <c r="AQ69" s="21">
        <f t="shared" si="10"/>
        <v>1.6132702487934487</v>
      </c>
      <c r="AS69" s="21">
        <f t="shared" ref="AS69:AS104" si="20">O69/$O$44</f>
        <v>3.9745236376993476</v>
      </c>
      <c r="AT69" s="21">
        <f t="shared" si="11"/>
        <v>2.2205149036154808</v>
      </c>
    </row>
    <row r="70" spans="6:46" x14ac:dyDescent="0.15">
      <c r="F70" s="21">
        <v>66</v>
      </c>
      <c r="G70" s="40">
        <f>[3]非r!FI70</f>
        <v>400</v>
      </c>
      <c r="H70" s="40">
        <f>[3]小r!FI70</f>
        <v>400.6040045087214</v>
      </c>
      <c r="I70" s="40">
        <f>[3]中r!FI70</f>
        <v>413.13394946716767</v>
      </c>
      <c r="J70" s="40">
        <f>[3]大r!FI70</f>
        <v>459.74835552850868</v>
      </c>
      <c r="K70" s="40">
        <f>[3]超r!FI70</f>
        <v>479.84851423067454</v>
      </c>
      <c r="M70" s="21">
        <v>66</v>
      </c>
      <c r="N70" s="21">
        <v>2</v>
      </c>
      <c r="O70" s="40">
        <f>携带兵力!R72*$N70</f>
        <v>11366.666666666666</v>
      </c>
      <c r="P70" s="40">
        <f>携带兵力!S72*$N70</f>
        <v>11053.242865050408</v>
      </c>
      <c r="Q70" s="40">
        <f>携带兵力!T72*$N70</f>
        <v>10566.045126201248</v>
      </c>
      <c r="R70" s="40">
        <f>携带兵力!U72*$N70</f>
        <v>10858.917754589436</v>
      </c>
      <c r="S70" s="40">
        <f>携带兵力!V72*$N70</f>
        <v>10585.051141664615</v>
      </c>
      <c r="AA70" s="21">
        <v>66</v>
      </c>
      <c r="AB70" s="7">
        <f>求节点(节奏总纲!AM$4:AM$53,Y$5:Y$54,节奏总纲!P69)</f>
        <v>0.13876750241252286</v>
      </c>
      <c r="AD70" s="21">
        <v>66</v>
      </c>
      <c r="AE70" s="7">
        <f t="shared" si="12"/>
        <v>0.34666666666666668</v>
      </c>
      <c r="AG70" s="21">
        <v>66</v>
      </c>
      <c r="AH70" s="7">
        <f t="shared" ref="AH70:AH104" si="21">AB70</f>
        <v>0.13876750241252286</v>
      </c>
      <c r="AI70" s="7">
        <f t="shared" ref="AI70:AI104" si="22">AE70</f>
        <v>0.34666666666666668</v>
      </c>
      <c r="AJ70" s="21">
        <f t="shared" si="17"/>
        <v>594.17366763167581</v>
      </c>
      <c r="AK70" s="21">
        <f t="shared" si="18"/>
        <v>2.9708683381583789</v>
      </c>
      <c r="AL70" s="21">
        <f t="shared" ref="AL70:AL104" si="23">AK70*O70*$AL$2</f>
        <v>25326.65258280018</v>
      </c>
      <c r="AM70" s="21">
        <f t="shared" ref="AM70:AM104" si="24">AJ70+AL70</f>
        <v>25920.826250431855</v>
      </c>
      <c r="AN70" s="4">
        <f t="shared" ref="AN70:AN104" si="25">AL70/AJ70</f>
        <v>42.625</v>
      </c>
      <c r="AO70" s="21">
        <v>66</v>
      </c>
      <c r="AP70" s="21">
        <f t="shared" si="19"/>
        <v>1.4545454545454546</v>
      </c>
      <c r="AQ70" s="21">
        <f t="shared" ref="AQ70:AQ104" si="26">AJ70/$AJ$44</f>
        <v>1.621131407758388</v>
      </c>
      <c r="AS70" s="21">
        <f t="shared" si="20"/>
        <v>4.0275590551181102</v>
      </c>
      <c r="AT70" s="21">
        <f t="shared" ref="AT70:AT104" si="27">AK70/$AK$44</f>
        <v>2.2290556856677837</v>
      </c>
    </row>
    <row r="71" spans="6:46" x14ac:dyDescent="0.15">
      <c r="F71" s="21">
        <v>67</v>
      </c>
      <c r="G71" s="40">
        <f>[3]非r!FI71</f>
        <v>400</v>
      </c>
      <c r="H71" s="40">
        <f>[3]小r!FI71</f>
        <v>405.44748319023671</v>
      </c>
      <c r="I71" s="40">
        <f>[3]中r!FI71</f>
        <v>423.24706181222001</v>
      </c>
      <c r="J71" s="40">
        <f>[3]大r!FI71</f>
        <v>470.74505557759295</v>
      </c>
      <c r="K71" s="40">
        <f>[3]超r!FI71</f>
        <v>484.69377969603556</v>
      </c>
      <c r="M71" s="21">
        <v>67</v>
      </c>
      <c r="N71" s="21">
        <v>2</v>
      </c>
      <c r="O71" s="40">
        <f>携带兵力!R73*$N71</f>
        <v>11500</v>
      </c>
      <c r="P71" s="40">
        <f>携带兵力!S73*$N71</f>
        <v>11399.689260370415</v>
      </c>
      <c r="Q71" s="40">
        <f>携带兵力!T73*$N71</f>
        <v>10893.186933993406</v>
      </c>
      <c r="R71" s="40">
        <f>携带兵力!U73*$N71</f>
        <v>11105.619129665905</v>
      </c>
      <c r="S71" s="40">
        <f>携带兵力!V73*$N71</f>
        <v>10823.365226747439</v>
      </c>
      <c r="AA71" s="21">
        <v>67</v>
      </c>
      <c r="AB71" s="7">
        <f>求节点(节奏总纲!AM$4:AM$53,Y$5:Y$54,节奏总纲!P70)</f>
        <v>0.14111710019623558</v>
      </c>
      <c r="AD71" s="21">
        <v>67</v>
      </c>
      <c r="AE71" s="7">
        <f t="shared" si="12"/>
        <v>0.35000000000000003</v>
      </c>
      <c r="AG71" s="21">
        <v>67</v>
      </c>
      <c r="AH71" s="7">
        <f t="shared" si="21"/>
        <v>0.14111710019623558</v>
      </c>
      <c r="AI71" s="7">
        <f t="shared" si="22"/>
        <v>0.35000000000000003</v>
      </c>
      <c r="AJ71" s="21">
        <f t="shared" si="17"/>
        <v>596.44684007849435</v>
      </c>
      <c r="AK71" s="21">
        <f t="shared" si="18"/>
        <v>2.9822342003924716</v>
      </c>
      <c r="AL71" s="21">
        <f t="shared" si="23"/>
        <v>25721.769978385066</v>
      </c>
      <c r="AM71" s="21">
        <f t="shared" si="24"/>
        <v>26318.216818463559</v>
      </c>
      <c r="AN71" s="4">
        <f t="shared" si="25"/>
        <v>43.124999999999993</v>
      </c>
      <c r="AO71" s="21">
        <v>67</v>
      </c>
      <c r="AP71" s="21">
        <f t="shared" si="19"/>
        <v>1.4545454545454546</v>
      </c>
      <c r="AQ71" s="21">
        <f t="shared" si="26"/>
        <v>1.6273334854497086</v>
      </c>
      <c r="AS71" s="21">
        <f t="shared" si="20"/>
        <v>4.0748031496062991</v>
      </c>
      <c r="AT71" s="21">
        <f t="shared" si="27"/>
        <v>2.2375835424933492</v>
      </c>
    </row>
    <row r="72" spans="6:46" x14ac:dyDescent="0.15">
      <c r="F72" s="21">
        <v>68</v>
      </c>
      <c r="G72" s="40">
        <f>[3]非r!FI72</f>
        <v>400</v>
      </c>
      <c r="H72" s="40">
        <f>[3]小r!FI72</f>
        <v>410</v>
      </c>
      <c r="I72" s="40">
        <f>[3]中r!FI72</f>
        <v>434.10905992023243</v>
      </c>
      <c r="J72" s="40">
        <f>[3]大r!FI72</f>
        <v>482.5675664690026</v>
      </c>
      <c r="K72" s="40">
        <f>[3]超r!FI72</f>
        <v>489.85219090058149</v>
      </c>
      <c r="M72" s="21">
        <v>68</v>
      </c>
      <c r="N72" s="21">
        <v>2</v>
      </c>
      <c r="O72" s="40">
        <f>携带兵力!R74*$N72</f>
        <v>11633.333333333334</v>
      </c>
      <c r="P72" s="40">
        <f>携带兵力!S74*$N72</f>
        <v>11733.333333333334</v>
      </c>
      <c r="Q72" s="40">
        <f>携带兵力!T74*$N72</f>
        <v>11234.686324433611</v>
      </c>
      <c r="R72" s="40">
        <f>携带兵力!U74*$N72</f>
        <v>11360.834018580783</v>
      </c>
      <c r="S72" s="40">
        <f>携带兵力!V74*$N72</f>
        <v>11068.464136179266</v>
      </c>
      <c r="AA72" s="21">
        <v>68</v>
      </c>
      <c r="AB72" s="7">
        <f>求节点(节奏总纲!AM$4:AM$53,Y$5:Y$54,节奏总纲!P71)</f>
        <v>0.14345389691569241</v>
      </c>
      <c r="AD72" s="21">
        <v>68</v>
      </c>
      <c r="AE72" s="7">
        <f t="shared" si="12"/>
        <v>0.35333333333333339</v>
      </c>
      <c r="AG72" s="21">
        <v>68</v>
      </c>
      <c r="AH72" s="7">
        <f t="shared" si="21"/>
        <v>0.14345389691569241</v>
      </c>
      <c r="AI72" s="7">
        <f t="shared" si="22"/>
        <v>0.35333333333333339</v>
      </c>
      <c r="AJ72" s="21">
        <f t="shared" si="17"/>
        <v>598.71489209961032</v>
      </c>
      <c r="AK72" s="21">
        <f t="shared" si="18"/>
        <v>2.9935744604980519</v>
      </c>
      <c r="AL72" s="21">
        <f t="shared" si="23"/>
        <v>26118.937167845506</v>
      </c>
      <c r="AM72" s="21">
        <f t="shared" si="24"/>
        <v>26717.652059945118</v>
      </c>
      <c r="AN72" s="4">
        <f t="shared" si="25"/>
        <v>43.625000000000007</v>
      </c>
      <c r="AO72" s="21">
        <v>68</v>
      </c>
      <c r="AP72" s="21">
        <f t="shared" si="19"/>
        <v>1.4545454545454546</v>
      </c>
      <c r="AQ72" s="21">
        <f t="shared" si="26"/>
        <v>1.6335215926751876</v>
      </c>
      <c r="AS72" s="21">
        <f t="shared" si="20"/>
        <v>4.1220472440944889</v>
      </c>
      <c r="AT72" s="21">
        <f t="shared" si="27"/>
        <v>2.2460921899283832</v>
      </c>
    </row>
    <row r="73" spans="6:46" x14ac:dyDescent="0.15">
      <c r="F73" s="21">
        <v>69</v>
      </c>
      <c r="G73" s="40">
        <f>[3]非r!FI73</f>
        <v>400</v>
      </c>
      <c r="H73" s="40">
        <f>[3]小r!FI73</f>
        <v>410</v>
      </c>
      <c r="I73" s="40">
        <f>[3]中r!FI73</f>
        <v>445.77255655172547</v>
      </c>
      <c r="J73" s="40">
        <f>[3]大r!FI73</f>
        <v>495.27775709570687</v>
      </c>
      <c r="K73" s="40">
        <f>[3]超r!FI73</f>
        <v>495.40988942586216</v>
      </c>
      <c r="M73" s="21">
        <v>69</v>
      </c>
      <c r="N73" s="21">
        <v>2</v>
      </c>
      <c r="O73" s="40">
        <f>携带兵力!R75*$N73</f>
        <v>11766.666666666666</v>
      </c>
      <c r="P73" s="40">
        <f>携带兵力!S75*$N73</f>
        <v>11866.666666666666</v>
      </c>
      <c r="Q73" s="40">
        <f>携带兵力!T75*$N73</f>
        <v>11591.546128837326</v>
      </c>
      <c r="R73" s="40">
        <f>携带兵力!U75*$N73</f>
        <v>11625.200244972923</v>
      </c>
      <c r="S73" s="40">
        <f>携带兵力!V75*$N73</f>
        <v>11322.214270893679</v>
      </c>
      <c r="AA73" s="21">
        <v>69</v>
      </c>
      <c r="AB73" s="7">
        <f>求节点(节奏总纲!AM$4:AM$53,Y$5:Y$54,节奏总纲!P72)</f>
        <v>0.14582684412099356</v>
      </c>
      <c r="AD73" s="21">
        <v>69</v>
      </c>
      <c r="AE73" s="7">
        <f t="shared" si="12"/>
        <v>0.35666666666666669</v>
      </c>
      <c r="AG73" s="21">
        <v>69</v>
      </c>
      <c r="AH73" s="7">
        <f t="shared" si="21"/>
        <v>0.14582684412099356</v>
      </c>
      <c r="AI73" s="7">
        <f t="shared" si="22"/>
        <v>0.35666666666666669</v>
      </c>
      <c r="AJ73" s="21">
        <f t="shared" si="17"/>
        <v>600.99740431506405</v>
      </c>
      <c r="AK73" s="21">
        <f t="shared" si="18"/>
        <v>3.0049870215753205</v>
      </c>
      <c r="AL73" s="21">
        <f t="shared" si="23"/>
        <v>26519.0104654022</v>
      </c>
      <c r="AM73" s="21">
        <f t="shared" si="24"/>
        <v>27120.007869717265</v>
      </c>
      <c r="AN73" s="4">
        <f t="shared" si="25"/>
        <v>44.125</v>
      </c>
      <c r="AO73" s="21">
        <v>69</v>
      </c>
      <c r="AP73" s="21">
        <f t="shared" si="19"/>
        <v>1.4545454545454546</v>
      </c>
      <c r="AQ73" s="21">
        <f t="shared" si="26"/>
        <v>1.6397491528022008</v>
      </c>
      <c r="AS73" s="21">
        <f t="shared" si="20"/>
        <v>4.1692913385826769</v>
      </c>
      <c r="AT73" s="21">
        <f t="shared" si="27"/>
        <v>2.2546550851030265</v>
      </c>
    </row>
    <row r="74" spans="6:46" x14ac:dyDescent="0.15">
      <c r="F74" s="21">
        <v>70</v>
      </c>
      <c r="G74" s="40">
        <f>[3]非r!FI74</f>
        <v>400</v>
      </c>
      <c r="H74" s="40">
        <f>[3]小r!FI74</f>
        <v>410</v>
      </c>
      <c r="I74" s="40">
        <f>[3]中r!FI74</f>
        <v>458.29663555555561</v>
      </c>
      <c r="J74" s="40">
        <f>[3]大r!FI74</f>
        <v>508.94212333333337</v>
      </c>
      <c r="K74" s="40">
        <f>[3]超r!FI74</f>
        <v>501.39760000000001</v>
      </c>
      <c r="M74" s="21">
        <v>70</v>
      </c>
      <c r="N74" s="21">
        <v>2</v>
      </c>
      <c r="O74" s="40">
        <f>携带兵力!R76*$N74</f>
        <v>11900</v>
      </c>
      <c r="P74" s="40">
        <f>携带兵力!S76*$N74</f>
        <v>12000</v>
      </c>
      <c r="Q74" s="40">
        <f>携带兵力!T76*$N74</f>
        <v>11964.898666666668</v>
      </c>
      <c r="R74" s="40">
        <f>携带兵力!U76*$N74</f>
        <v>11899.403333333334</v>
      </c>
      <c r="S74" s="40">
        <f>携带兵力!V76*$N74</f>
        <v>11585.281333333332</v>
      </c>
      <c r="AA74" s="21">
        <v>70</v>
      </c>
      <c r="AB74" s="7">
        <f>求节点(节奏总纲!AM$4:AM$53,Y$5:Y$54,节奏总纲!P73)</f>
        <v>0.14814262570674308</v>
      </c>
      <c r="AD74" s="21">
        <v>70</v>
      </c>
      <c r="AE74" s="7">
        <f t="shared" si="12"/>
        <v>0.36000000000000004</v>
      </c>
      <c r="AG74" s="21">
        <v>70</v>
      </c>
      <c r="AH74" s="7">
        <f t="shared" si="21"/>
        <v>0.14814262570674308</v>
      </c>
      <c r="AI74" s="7">
        <f t="shared" si="22"/>
        <v>0.36000000000000004</v>
      </c>
      <c r="AJ74" s="21">
        <f t="shared" si="17"/>
        <v>603.25705028269726</v>
      </c>
      <c r="AK74" s="21">
        <f t="shared" si="18"/>
        <v>3.0162852514134864</v>
      </c>
      <c r="AL74" s="21">
        <f t="shared" si="23"/>
        <v>26920.345868865366</v>
      </c>
      <c r="AM74" s="21">
        <f t="shared" si="24"/>
        <v>27523.602919148063</v>
      </c>
      <c r="AN74" s="4">
        <f t="shared" si="25"/>
        <v>44.625</v>
      </c>
      <c r="AO74" s="21">
        <v>70</v>
      </c>
      <c r="AP74" s="21">
        <f t="shared" si="19"/>
        <v>1.4545454545454546</v>
      </c>
      <c r="AQ74" s="21">
        <f t="shared" si="26"/>
        <v>1.6459143251215094</v>
      </c>
      <c r="AS74" s="21">
        <f t="shared" si="20"/>
        <v>4.2165354330708666</v>
      </c>
      <c r="AT74" s="21">
        <f t="shared" si="27"/>
        <v>2.2631321970420757</v>
      </c>
    </row>
    <row r="75" spans="6:46" x14ac:dyDescent="0.15">
      <c r="F75" s="21">
        <v>71</v>
      </c>
      <c r="G75" s="40">
        <f>[3]非r!FI75</f>
        <v>400</v>
      </c>
      <c r="H75" s="40">
        <f>[3]小r!FI75</f>
        <v>410</v>
      </c>
      <c r="I75" s="40">
        <f>[3]中r!FI75</f>
        <v>471.74473322192546</v>
      </c>
      <c r="J75" s="40">
        <f>[3]大r!FI75</f>
        <v>513.52540211836106</v>
      </c>
      <c r="K75" s="40">
        <f>[3]超r!FI75</f>
        <v>507.84840089071071</v>
      </c>
      <c r="M75" s="21">
        <v>71</v>
      </c>
      <c r="N75" s="21">
        <v>3</v>
      </c>
      <c r="O75" s="40">
        <f>携带兵力!R77*$N75</f>
        <v>18000</v>
      </c>
      <c r="P75" s="40">
        <f>携带兵力!S77*$N75</f>
        <v>18150</v>
      </c>
      <c r="Q75" s="40">
        <f>携带兵力!T77*$N75</f>
        <v>18483.939505396873</v>
      </c>
      <c r="R75" s="40">
        <f>携带兵力!U77*$N75</f>
        <v>18226.270105918054</v>
      </c>
      <c r="S75" s="40">
        <f>携带兵力!V77*$N75</f>
        <v>17737.5730289481</v>
      </c>
      <c r="AA75" s="21">
        <v>71</v>
      </c>
      <c r="AB75" s="7">
        <f>求节点(节奏总纲!AM$4:AM$53,Y$5:Y$54,节奏总纲!P74)</f>
        <v>0.15053891861691185</v>
      </c>
      <c r="AD75" s="21">
        <v>71</v>
      </c>
      <c r="AE75" s="7">
        <f t="shared" si="12"/>
        <v>0.3633333333333334</v>
      </c>
      <c r="AG75" s="21">
        <v>71</v>
      </c>
      <c r="AH75" s="7">
        <f t="shared" si="21"/>
        <v>0.15053891861691185</v>
      </c>
      <c r="AI75" s="7">
        <f t="shared" si="22"/>
        <v>0.3633333333333334</v>
      </c>
      <c r="AJ75" s="21">
        <f t="shared" si="17"/>
        <v>605.54890078009805</v>
      </c>
      <c r="AK75" s="21">
        <f t="shared" si="18"/>
        <v>4.5416167558507361</v>
      </c>
      <c r="AL75" s="21">
        <f t="shared" si="23"/>
        <v>61311.826203984936</v>
      </c>
      <c r="AM75" s="21">
        <f t="shared" si="24"/>
        <v>61917.375104765037</v>
      </c>
      <c r="AN75" s="4">
        <f t="shared" si="25"/>
        <v>101.25000000000001</v>
      </c>
      <c r="AO75" s="21">
        <v>71</v>
      </c>
      <c r="AP75" s="21">
        <f t="shared" si="19"/>
        <v>1.4545454545454546</v>
      </c>
      <c r="AQ75" s="21">
        <f t="shared" si="26"/>
        <v>1.6521673636279655</v>
      </c>
      <c r="AS75" s="21">
        <f t="shared" si="20"/>
        <v>6.377952755905512</v>
      </c>
      <c r="AT75" s="21">
        <f t="shared" si="27"/>
        <v>3.4075951874826793</v>
      </c>
    </row>
    <row r="76" spans="6:46" x14ac:dyDescent="0.15">
      <c r="F76" s="21">
        <v>72</v>
      </c>
      <c r="G76" s="40">
        <f>[3]非r!FI76</f>
        <v>400</v>
      </c>
      <c r="H76" s="40">
        <f>[3]小r!FI76</f>
        <v>410</v>
      </c>
      <c r="I76" s="40">
        <f>[3]中r!FI76</f>
        <v>481</v>
      </c>
      <c r="J76" s="40">
        <f>[3]大r!FI76</f>
        <v>518.40967000065154</v>
      </c>
      <c r="K76" s="40">
        <f>[3]超r!FI76</f>
        <v>514.797903472391</v>
      </c>
      <c r="M76" s="21">
        <v>72</v>
      </c>
      <c r="N76" s="21">
        <v>3</v>
      </c>
      <c r="O76" s="40">
        <f>携带兵力!R78*$N76</f>
        <v>18150</v>
      </c>
      <c r="P76" s="40">
        <f>携带兵力!S78*$N76</f>
        <v>18300</v>
      </c>
      <c r="Q76" s="40">
        <f>携带兵力!T78*$N76</f>
        <v>18900</v>
      </c>
      <c r="R76" s="40">
        <f>携带兵力!U78*$N76</f>
        <v>18620.48350003258</v>
      </c>
      <c r="S76" s="40">
        <f>携带兵力!V78*$N76</f>
        <v>18113.431862852707</v>
      </c>
      <c r="AA76" s="21">
        <v>72</v>
      </c>
      <c r="AB76" s="7">
        <f>求节点(节奏总纲!AM$4:AM$53,Y$5:Y$54,节奏总纲!P75)</f>
        <v>0.15283407151318465</v>
      </c>
      <c r="AD76" s="21">
        <v>72</v>
      </c>
      <c r="AE76" s="7">
        <f t="shared" si="12"/>
        <v>0.3666666666666667</v>
      </c>
      <c r="AG76" s="21">
        <v>72</v>
      </c>
      <c r="AH76" s="7">
        <f t="shared" si="21"/>
        <v>0.15283407151318465</v>
      </c>
      <c r="AI76" s="7">
        <f t="shared" si="22"/>
        <v>0.3666666666666667</v>
      </c>
      <c r="AJ76" s="21">
        <f t="shared" si="17"/>
        <v>607.80029527194051</v>
      </c>
      <c r="AK76" s="21">
        <f t="shared" si="18"/>
        <v>4.558502214539554</v>
      </c>
      <c r="AL76" s="21">
        <f t="shared" si="23"/>
        <v>62052.611395419677</v>
      </c>
      <c r="AM76" s="21">
        <f t="shared" si="24"/>
        <v>62660.411690691617</v>
      </c>
      <c r="AN76" s="4">
        <f t="shared" si="25"/>
        <v>102.09375</v>
      </c>
      <c r="AO76" s="21">
        <v>72</v>
      </c>
      <c r="AP76" s="21">
        <f t="shared" si="19"/>
        <v>1.4545454545454546</v>
      </c>
      <c r="AQ76" s="21">
        <f t="shared" si="26"/>
        <v>1.6583100227877492</v>
      </c>
      <c r="AS76" s="21">
        <f t="shared" si="20"/>
        <v>6.4311023622047241</v>
      </c>
      <c r="AT76" s="21">
        <f t="shared" si="27"/>
        <v>3.4202644219997329</v>
      </c>
    </row>
    <row r="77" spans="6:46" x14ac:dyDescent="0.15">
      <c r="F77" s="21">
        <v>73</v>
      </c>
      <c r="G77" s="40">
        <f>[3]非r!FI77</f>
        <v>400</v>
      </c>
      <c r="H77" s="40">
        <f>[3]小r!FI77</f>
        <v>410</v>
      </c>
      <c r="I77" s="40">
        <f>[3]中r!FI77</f>
        <v>481</v>
      </c>
      <c r="J77" s="40">
        <f>[3]大r!FI77</f>
        <v>523.66043600420562</v>
      </c>
      <c r="K77" s="40">
        <f>[3]超r!FI77</f>
        <v>522.28444544541526</v>
      </c>
      <c r="M77" s="21">
        <v>73</v>
      </c>
      <c r="N77" s="21">
        <v>3</v>
      </c>
      <c r="O77" s="40">
        <f>携带兵力!R79*$N77</f>
        <v>18300</v>
      </c>
      <c r="P77" s="40">
        <f>携带兵力!S79*$N77</f>
        <v>18450</v>
      </c>
      <c r="Q77" s="40">
        <f>携带兵力!T79*$N77</f>
        <v>19050</v>
      </c>
      <c r="R77" s="40">
        <f>携带兵力!U79*$N77</f>
        <v>19033.021800210277</v>
      </c>
      <c r="S77" s="40">
        <f>携带兵力!V79*$N77</f>
        <v>18506.744476975997</v>
      </c>
      <c r="AA77" s="21">
        <v>73</v>
      </c>
      <c r="AB77" s="7">
        <f>求节点(节奏总纲!AM$4:AM$53,Y$5:Y$54,节奏总纲!P76)</f>
        <v>0.1552536448107581</v>
      </c>
      <c r="AD77" s="21">
        <v>73</v>
      </c>
      <c r="AE77" s="7">
        <f t="shared" si="12"/>
        <v>0.37</v>
      </c>
      <c r="AG77" s="21">
        <v>73</v>
      </c>
      <c r="AH77" s="7">
        <f t="shared" si="21"/>
        <v>0.1552536448107581</v>
      </c>
      <c r="AI77" s="7">
        <f t="shared" si="22"/>
        <v>0.37</v>
      </c>
      <c r="AJ77" s="21">
        <f t="shared" si="17"/>
        <v>610.1014579243033</v>
      </c>
      <c r="AK77" s="21">
        <f t="shared" si="18"/>
        <v>4.5757609344322745</v>
      </c>
      <c r="AL77" s="21">
        <f t="shared" si="23"/>
        <v>62802.318825082963</v>
      </c>
      <c r="AM77" s="21">
        <f t="shared" si="24"/>
        <v>63412.420283007268</v>
      </c>
      <c r="AN77" s="4">
        <f t="shared" si="25"/>
        <v>102.93749999999999</v>
      </c>
      <c r="AO77" s="21">
        <v>73</v>
      </c>
      <c r="AP77" s="21">
        <f t="shared" si="19"/>
        <v>1.4545454545454546</v>
      </c>
      <c r="AQ77" s="21">
        <f t="shared" si="26"/>
        <v>1.6645884683893111</v>
      </c>
      <c r="AS77" s="21">
        <f t="shared" si="20"/>
        <v>6.484251968503937</v>
      </c>
      <c r="AT77" s="21">
        <f t="shared" si="27"/>
        <v>3.4332137160529537</v>
      </c>
    </row>
    <row r="78" spans="6:46" x14ac:dyDescent="0.15">
      <c r="F78" s="21">
        <v>74</v>
      </c>
      <c r="G78" s="40">
        <f>[3]非r!FI78</f>
        <v>400</v>
      </c>
      <c r="H78" s="40">
        <f>[3]小r!FI78</f>
        <v>410</v>
      </c>
      <c r="I78" s="40">
        <f>[3]中r!FI78</f>
        <v>481</v>
      </c>
      <c r="J78" s="40">
        <f>[3]大r!FI78</f>
        <v>529.30514111650245</v>
      </c>
      <c r="K78" s="40">
        <f>[3]超r!FI78</f>
        <v>530.34929874234672</v>
      </c>
      <c r="M78" s="21">
        <v>74</v>
      </c>
      <c r="N78" s="21">
        <v>3</v>
      </c>
      <c r="O78" s="40">
        <f>携带兵力!R80*$N78</f>
        <v>18450</v>
      </c>
      <c r="P78" s="40">
        <f>携带兵力!S80*$N78</f>
        <v>18600</v>
      </c>
      <c r="Q78" s="40">
        <f>携带兵力!T80*$N78</f>
        <v>19200</v>
      </c>
      <c r="R78" s="40">
        <f>携带兵力!U80*$N78</f>
        <v>19465.257055825125</v>
      </c>
      <c r="S78" s="40">
        <f>携带兵力!V80*$N78</f>
        <v>18918.852209126268</v>
      </c>
      <c r="AA78" s="21">
        <v>74</v>
      </c>
      <c r="AB78" s="7">
        <f>求节点(节奏总纲!AM$4:AM$53,Y$5:Y$54,节奏总纲!P77)</f>
        <v>0.15752854340518796</v>
      </c>
      <c r="AD78" s="21">
        <v>74</v>
      </c>
      <c r="AE78" s="7">
        <f t="shared" si="12"/>
        <v>0.37333333333333335</v>
      </c>
      <c r="AG78" s="21">
        <v>74</v>
      </c>
      <c r="AH78" s="7">
        <f t="shared" si="21"/>
        <v>0.15752854340518796</v>
      </c>
      <c r="AI78" s="7">
        <f t="shared" si="22"/>
        <v>0.37333333333333335</v>
      </c>
      <c r="AJ78" s="21">
        <f t="shared" si="17"/>
        <v>612.34475069540849</v>
      </c>
      <c r="AK78" s="21">
        <f t="shared" si="18"/>
        <v>4.5925856302155639</v>
      </c>
      <c r="AL78" s="21">
        <f t="shared" si="23"/>
        <v>63549.903658107869</v>
      </c>
      <c r="AM78" s="21">
        <f t="shared" si="24"/>
        <v>64162.24840880328</v>
      </c>
      <c r="AN78" s="4">
        <f t="shared" si="25"/>
        <v>103.78125000000001</v>
      </c>
      <c r="AO78" s="21">
        <v>74</v>
      </c>
      <c r="AP78" s="21">
        <f t="shared" si="19"/>
        <v>1.4545454545454546</v>
      </c>
      <c r="AQ78" s="21">
        <f t="shared" si="26"/>
        <v>1.6707090229782269</v>
      </c>
      <c r="AS78" s="21">
        <f t="shared" si="20"/>
        <v>6.53740157480315</v>
      </c>
      <c r="AT78" s="21">
        <f t="shared" si="27"/>
        <v>3.4458373598925931</v>
      </c>
    </row>
    <row r="79" spans="6:46" x14ac:dyDescent="0.15">
      <c r="F79" s="21">
        <v>75</v>
      </c>
      <c r="G79" s="40">
        <f>[3]非r!FI79</f>
        <v>400</v>
      </c>
      <c r="H79" s="40">
        <f>[3]小r!FI79</f>
        <v>410</v>
      </c>
      <c r="I79" s="40">
        <f>[3]中r!FI79</f>
        <v>481</v>
      </c>
      <c r="J79" s="40">
        <f>[3]大r!FI79</f>
        <v>535.31927160421105</v>
      </c>
      <c r="K79" s="40">
        <f>[3]超r!FI79</f>
        <v>539.01844661698431</v>
      </c>
      <c r="M79" s="21">
        <v>75</v>
      </c>
      <c r="N79" s="21">
        <v>3</v>
      </c>
      <c r="O79" s="40">
        <f>携带兵力!R81*$N79</f>
        <v>18750</v>
      </c>
      <c r="P79" s="40">
        <f>携带兵力!S81*$N79</f>
        <v>18900</v>
      </c>
      <c r="Q79" s="40">
        <f>携带兵力!T81*$N79</f>
        <v>19500</v>
      </c>
      <c r="R79" s="40">
        <f>携带兵力!U81*$N79</f>
        <v>20065.963580210555</v>
      </c>
      <c r="S79" s="40">
        <f>携带兵力!V81*$N79</f>
        <v>19500.830097764294</v>
      </c>
      <c r="AA79" s="21">
        <v>75</v>
      </c>
      <c r="AB79" s="7">
        <f>求节点(节奏总纲!AM$4:AM$53,Y$5:Y$54,节奏总纲!P78)</f>
        <v>0.15996671934865897</v>
      </c>
      <c r="AD79" s="21">
        <v>75</v>
      </c>
      <c r="AE79" s="7">
        <f t="shared" si="12"/>
        <v>0.37666666666666671</v>
      </c>
      <c r="AG79" s="21">
        <v>75</v>
      </c>
      <c r="AH79" s="7">
        <f t="shared" si="21"/>
        <v>0.15996671934865897</v>
      </c>
      <c r="AI79" s="7">
        <f t="shared" si="22"/>
        <v>0.37666666666666671</v>
      </c>
      <c r="AJ79" s="21">
        <f t="shared" si="17"/>
        <v>614.65335440613023</v>
      </c>
      <c r="AK79" s="21">
        <f t="shared" si="18"/>
        <v>4.6099001580459769</v>
      </c>
      <c r="AL79" s="21">
        <f t="shared" si="23"/>
        <v>64826.720972521551</v>
      </c>
      <c r="AM79" s="21">
        <f t="shared" si="24"/>
        <v>65441.374326927682</v>
      </c>
      <c r="AN79" s="4">
        <f t="shared" si="25"/>
        <v>105.46875</v>
      </c>
      <c r="AO79" s="21">
        <v>75</v>
      </c>
      <c r="AP79" s="21">
        <f t="shared" si="19"/>
        <v>1.4545454545454546</v>
      </c>
      <c r="AQ79" s="21">
        <f t="shared" si="26"/>
        <v>1.6770077706127964</v>
      </c>
      <c r="AS79" s="21">
        <f t="shared" si="20"/>
        <v>6.643700787401575</v>
      </c>
      <c r="AT79" s="21">
        <f t="shared" si="27"/>
        <v>3.458828526888893</v>
      </c>
    </row>
    <row r="80" spans="6:46" x14ac:dyDescent="0.15">
      <c r="F80" s="21">
        <v>76</v>
      </c>
      <c r="G80" s="40">
        <f>[3]非r!FI80</f>
        <v>400</v>
      </c>
      <c r="H80" s="40">
        <f>[3]小r!FI80</f>
        <v>410</v>
      </c>
      <c r="I80" s="40">
        <f>[3]中r!FI80</f>
        <v>481</v>
      </c>
      <c r="J80" s="40">
        <f>[3]大r!FI80</f>
        <v>539</v>
      </c>
      <c r="K80" s="40">
        <f>[3]超r!FI80</f>
        <v>543.69752871606852</v>
      </c>
      <c r="M80" s="21">
        <v>76</v>
      </c>
      <c r="N80" s="21">
        <v>3</v>
      </c>
      <c r="O80" s="40">
        <f>携带兵力!R82*$N80</f>
        <v>19050</v>
      </c>
      <c r="P80" s="40">
        <f>携带兵力!S82*$N80</f>
        <v>19200</v>
      </c>
      <c r="Q80" s="40">
        <f>携带兵力!T82*$N80</f>
        <v>19800</v>
      </c>
      <c r="R80" s="40">
        <f>携带兵力!U82*$N80</f>
        <v>20550</v>
      </c>
      <c r="S80" s="40">
        <f>携带兵力!V82*$N80</f>
        <v>20011.388792223082</v>
      </c>
      <c r="AA80" s="21">
        <v>76</v>
      </c>
      <c r="AB80" s="7">
        <f>求节点(节奏总纲!AM$4:AM$53,Y$5:Y$54,节奏总纲!P79)</f>
        <v>0.16222628814080464</v>
      </c>
      <c r="AD80" s="21">
        <v>76</v>
      </c>
      <c r="AE80" s="7">
        <f t="shared" ref="AE80:AE104" si="28">求节点($A$30:$A$33,$B$30:$B$33,AD80)</f>
        <v>0.38</v>
      </c>
      <c r="AG80" s="21">
        <v>76</v>
      </c>
      <c r="AH80" s="7">
        <f t="shared" si="21"/>
        <v>0.16222628814080464</v>
      </c>
      <c r="AI80" s="7">
        <f t="shared" si="22"/>
        <v>0.38</v>
      </c>
      <c r="AJ80" s="21">
        <f t="shared" si="17"/>
        <v>616.89051525632181</v>
      </c>
      <c r="AK80" s="21">
        <f t="shared" si="18"/>
        <v>4.6266788644224128</v>
      </c>
      <c r="AL80" s="21">
        <f t="shared" si="23"/>
        <v>66103.674275435216</v>
      </c>
      <c r="AM80" s="21">
        <f t="shared" si="24"/>
        <v>66720.56479069154</v>
      </c>
      <c r="AN80" s="4">
        <f t="shared" si="25"/>
        <v>107.15624999999997</v>
      </c>
      <c r="AO80" s="21">
        <v>76</v>
      </c>
      <c r="AP80" s="21">
        <f t="shared" si="19"/>
        <v>1.4545454545454546</v>
      </c>
      <c r="AQ80" s="21">
        <f t="shared" si="26"/>
        <v>1.6831115949928113</v>
      </c>
      <c r="AS80" s="21">
        <f t="shared" si="20"/>
        <v>6.75</v>
      </c>
      <c r="AT80" s="21">
        <f t="shared" si="27"/>
        <v>3.4714176646726727</v>
      </c>
    </row>
    <row r="81" spans="6:46" x14ac:dyDescent="0.15">
      <c r="F81" s="21">
        <v>77</v>
      </c>
      <c r="G81" s="40">
        <f>[3]非r!FI81</f>
        <v>400</v>
      </c>
      <c r="H81" s="40">
        <f>[3]小r!FI81</f>
        <v>410</v>
      </c>
      <c r="I81" s="40">
        <f>[3]中r!FI81</f>
        <v>481</v>
      </c>
      <c r="J81" s="40">
        <f>[3]大r!FI81</f>
        <v>539</v>
      </c>
      <c r="K81" s="40">
        <f>[3]超r!FI81</f>
        <v>548.73763873844518</v>
      </c>
      <c r="M81" s="21">
        <v>77</v>
      </c>
      <c r="N81" s="21">
        <v>3</v>
      </c>
      <c r="O81" s="40">
        <f>携带兵力!R83*$N81</f>
        <v>19350</v>
      </c>
      <c r="P81" s="40">
        <f>携带兵力!S83*$N81</f>
        <v>19500</v>
      </c>
      <c r="Q81" s="40">
        <f>携带兵力!T83*$N81</f>
        <v>20100</v>
      </c>
      <c r="R81" s="40">
        <f>携带兵力!U83*$N81</f>
        <v>20850</v>
      </c>
      <c r="S81" s="40">
        <f>携带兵力!V83*$N81</f>
        <v>20538.193743230033</v>
      </c>
      <c r="AA81" s="21">
        <v>77</v>
      </c>
      <c r="AB81" s="7">
        <f>求节点(节奏总纲!AM$4:AM$53,Y$5:Y$54,节奏总纲!P80)</f>
        <v>0.1646431451232703</v>
      </c>
      <c r="AD81" s="21">
        <v>77</v>
      </c>
      <c r="AE81" s="7">
        <f t="shared" si="28"/>
        <v>0.38333333333333336</v>
      </c>
      <c r="AG81" s="21">
        <v>77</v>
      </c>
      <c r="AH81" s="7">
        <f t="shared" si="21"/>
        <v>0.1646431451232703</v>
      </c>
      <c r="AI81" s="7">
        <f t="shared" si="22"/>
        <v>0.38333333333333336</v>
      </c>
      <c r="AJ81" s="21">
        <f t="shared" si="17"/>
        <v>619.19059138264151</v>
      </c>
      <c r="AK81" s="21">
        <f t="shared" si="18"/>
        <v>4.6439294353698113</v>
      </c>
      <c r="AL81" s="21">
        <f t="shared" si="23"/>
        <v>67395.025930804375</v>
      </c>
      <c r="AM81" s="21">
        <f t="shared" si="24"/>
        <v>68014.216522187024</v>
      </c>
      <c r="AN81" s="4">
        <f t="shared" si="25"/>
        <v>108.84374999999999</v>
      </c>
      <c r="AO81" s="21">
        <v>77</v>
      </c>
      <c r="AP81" s="21">
        <f t="shared" si="19"/>
        <v>1.4545454545454546</v>
      </c>
      <c r="AQ81" s="21">
        <f t="shared" si="26"/>
        <v>1.68938707613871</v>
      </c>
      <c r="AS81" s="21">
        <f t="shared" si="20"/>
        <v>6.856299212598425</v>
      </c>
      <c r="AT81" s="21">
        <f t="shared" si="27"/>
        <v>3.4843608445360896</v>
      </c>
    </row>
    <row r="82" spans="6:46" x14ac:dyDescent="0.15">
      <c r="F82" s="21">
        <v>78</v>
      </c>
      <c r="G82" s="40">
        <f>[3]非r!FI82</f>
        <v>400</v>
      </c>
      <c r="H82" s="40">
        <f>[3]小r!FI82</f>
        <v>410</v>
      </c>
      <c r="I82" s="40">
        <f>[3]中r!FI82</f>
        <v>481</v>
      </c>
      <c r="J82" s="40">
        <f>[3]大r!FI82</f>
        <v>539</v>
      </c>
      <c r="K82" s="40">
        <f>[3]超r!FI82</f>
        <v>554.16648789625003</v>
      </c>
      <c r="M82" s="21">
        <v>78</v>
      </c>
      <c r="N82" s="21">
        <v>3</v>
      </c>
      <c r="O82" s="40">
        <f>携带兵力!R84*$N82</f>
        <v>19650</v>
      </c>
      <c r="P82" s="40">
        <f>携带兵力!S84*$N82</f>
        <v>19800</v>
      </c>
      <c r="Q82" s="40">
        <f>携带兵力!T84*$N82</f>
        <v>20400</v>
      </c>
      <c r="R82" s="40">
        <f>携带兵力!U84*$N82</f>
        <v>21150</v>
      </c>
      <c r="S82" s="40">
        <f>携带兵力!V84*$N82</f>
        <v>21082.491955331254</v>
      </c>
      <c r="AA82" s="21">
        <v>78</v>
      </c>
      <c r="AB82" s="7">
        <f>求节点(节奏总纲!AM$4:AM$53,Y$5:Y$54,节奏总纲!P81)</f>
        <v>0.16692749982298349</v>
      </c>
      <c r="AD82" s="21">
        <v>78</v>
      </c>
      <c r="AE82" s="7">
        <f t="shared" si="28"/>
        <v>0.38666666666666671</v>
      </c>
      <c r="AG82" s="21">
        <v>78</v>
      </c>
      <c r="AH82" s="7">
        <f t="shared" si="21"/>
        <v>0.16692749982298349</v>
      </c>
      <c r="AI82" s="7">
        <f t="shared" si="22"/>
        <v>0.38666666666666671</v>
      </c>
      <c r="AJ82" s="21">
        <f t="shared" si="17"/>
        <v>621.43766659586004</v>
      </c>
      <c r="AK82" s="21">
        <f t="shared" si="18"/>
        <v>4.6607824994689508</v>
      </c>
      <c r="AL82" s="21">
        <f t="shared" si="23"/>
        <v>68688.282085923667</v>
      </c>
      <c r="AM82" s="21">
        <f t="shared" si="24"/>
        <v>69309.719752519522</v>
      </c>
      <c r="AN82" s="4">
        <f t="shared" si="25"/>
        <v>110.53125000000001</v>
      </c>
      <c r="AO82" s="21">
        <v>78</v>
      </c>
      <c r="AP82" s="21">
        <f t="shared" si="19"/>
        <v>1.4545454545454546</v>
      </c>
      <c r="AQ82" s="21">
        <f t="shared" si="26"/>
        <v>1.6955179506661253</v>
      </c>
      <c r="AS82" s="21">
        <f t="shared" si="20"/>
        <v>6.9625984251968509</v>
      </c>
      <c r="AT82" s="21">
        <f t="shared" si="27"/>
        <v>3.4970057732488837</v>
      </c>
    </row>
    <row r="83" spans="6:46" x14ac:dyDescent="0.15">
      <c r="F83" s="21">
        <v>79</v>
      </c>
      <c r="G83" s="40">
        <f>[3]非r!FI83</f>
        <v>400</v>
      </c>
      <c r="H83" s="40">
        <f>[3]小r!FI83</f>
        <v>410</v>
      </c>
      <c r="I83" s="40">
        <f>[3]中r!FI83</f>
        <v>481</v>
      </c>
      <c r="J83" s="40">
        <f>[3]大r!FI83</f>
        <v>539</v>
      </c>
      <c r="K83" s="40">
        <f>[3]超r!FI83</f>
        <v>560.01390545086372</v>
      </c>
      <c r="M83" s="21">
        <v>79</v>
      </c>
      <c r="N83" s="21">
        <v>3</v>
      </c>
      <c r="O83" s="40">
        <f>携带兵力!R85*$N83</f>
        <v>19950</v>
      </c>
      <c r="P83" s="40">
        <f>携带兵力!S85*$N83</f>
        <v>20100</v>
      </c>
      <c r="Q83" s="40">
        <f>携带兵力!T85*$N83</f>
        <v>20700</v>
      </c>
      <c r="R83" s="40">
        <f>携带兵力!U85*$N83</f>
        <v>21450</v>
      </c>
      <c r="S83" s="40">
        <f>携带兵力!V85*$N83</f>
        <v>21645.625745288871</v>
      </c>
      <c r="AA83" s="21">
        <v>79</v>
      </c>
      <c r="AB83" s="7">
        <f>求节点(节奏总纲!AM$4:AM$53,Y$5:Y$54,节奏总纲!P82)</f>
        <v>0.16932341536614398</v>
      </c>
      <c r="AD83" s="21">
        <v>79</v>
      </c>
      <c r="AE83" s="7">
        <f t="shared" si="28"/>
        <v>0.39</v>
      </c>
      <c r="AG83" s="21">
        <v>79</v>
      </c>
      <c r="AH83" s="7">
        <f t="shared" si="21"/>
        <v>0.16932341536614398</v>
      </c>
      <c r="AI83" s="7">
        <f t="shared" si="22"/>
        <v>0.39</v>
      </c>
      <c r="AJ83" s="21">
        <f t="shared" si="17"/>
        <v>623.72936614645766</v>
      </c>
      <c r="AK83" s="21">
        <f t="shared" si="18"/>
        <v>4.6779702460984325</v>
      </c>
      <c r="AL83" s="21">
        <f t="shared" si="23"/>
        <v>69994.129807247795</v>
      </c>
      <c r="AM83" s="21">
        <f t="shared" si="24"/>
        <v>70617.859173394259</v>
      </c>
      <c r="AN83" s="4">
        <f t="shared" si="25"/>
        <v>112.21875</v>
      </c>
      <c r="AO83" s="21">
        <v>79</v>
      </c>
      <c r="AP83" s="21">
        <f t="shared" si="19"/>
        <v>1.4545454545454546</v>
      </c>
      <c r="AQ83" s="21">
        <f t="shared" si="26"/>
        <v>1.701770577332379</v>
      </c>
      <c r="AS83" s="21">
        <f t="shared" si="20"/>
        <v>7.0688976377952759</v>
      </c>
      <c r="AT83" s="21">
        <f t="shared" si="27"/>
        <v>3.5099018157480315</v>
      </c>
    </row>
    <row r="84" spans="6:46" x14ac:dyDescent="0.15">
      <c r="F84" s="21">
        <v>80</v>
      </c>
      <c r="G84" s="40">
        <f>[3]非r!FI84</f>
        <v>400</v>
      </c>
      <c r="H84" s="40">
        <f>[3]小r!FI84</f>
        <v>410</v>
      </c>
      <c r="I84" s="40">
        <f>[3]中r!FI84</f>
        <v>481</v>
      </c>
      <c r="J84" s="40">
        <f>[3]大r!FI84</f>
        <v>539</v>
      </c>
      <c r="K84" s="40">
        <f>[3]超r!FI84</f>
        <v>566.31200000000001</v>
      </c>
      <c r="M84" s="21">
        <v>80</v>
      </c>
      <c r="N84" s="21">
        <v>3</v>
      </c>
      <c r="O84" s="40">
        <f>携带兵力!R86*$N84</f>
        <v>20250</v>
      </c>
      <c r="P84" s="40">
        <f>携带兵力!S86*$N84</f>
        <v>20400</v>
      </c>
      <c r="Q84" s="40">
        <f>携带兵力!T86*$N84</f>
        <v>21000</v>
      </c>
      <c r="R84" s="40">
        <f>携带兵力!U86*$N84</f>
        <v>21750</v>
      </c>
      <c r="S84" s="40">
        <f>携带兵力!V86*$N84</f>
        <v>22229.040000000001</v>
      </c>
      <c r="AA84" s="21">
        <v>80</v>
      </c>
      <c r="AB84" s="7">
        <f>求节点(节奏总纲!AM$4:AM$53,Y$5:Y$54,节奏总纲!P83)</f>
        <v>0.17163232811891652</v>
      </c>
      <c r="AD84" s="21">
        <v>80</v>
      </c>
      <c r="AE84" s="7">
        <f t="shared" si="28"/>
        <v>0.39333333333333337</v>
      </c>
      <c r="AG84" s="21">
        <v>80</v>
      </c>
      <c r="AH84" s="7">
        <f t="shared" si="21"/>
        <v>0.17163232811891652</v>
      </c>
      <c r="AI84" s="7">
        <f t="shared" si="22"/>
        <v>0.39333333333333337</v>
      </c>
      <c r="AJ84" s="21">
        <f t="shared" si="17"/>
        <v>625.98626458089996</v>
      </c>
      <c r="AK84" s="21">
        <f t="shared" si="18"/>
        <v>4.694896984356749</v>
      </c>
      <c r="AL84" s="21">
        <f t="shared" si="23"/>
        <v>71303.747949918121</v>
      </c>
      <c r="AM84" s="21">
        <f t="shared" si="24"/>
        <v>71929.734214499025</v>
      </c>
      <c r="AN84" s="4">
        <f t="shared" si="25"/>
        <v>113.90624999999997</v>
      </c>
      <c r="AO84" s="21">
        <v>80</v>
      </c>
      <c r="AP84" s="21">
        <f t="shared" si="19"/>
        <v>1.4545454545454546</v>
      </c>
      <c r="AQ84" s="21">
        <f t="shared" si="26"/>
        <v>1.7079282533377438</v>
      </c>
      <c r="AS84" s="21">
        <f t="shared" si="20"/>
        <v>7.1751968503937009</v>
      </c>
      <c r="AT84" s="21">
        <f t="shared" si="27"/>
        <v>3.5226020225090959</v>
      </c>
    </row>
    <row r="85" spans="6:46" x14ac:dyDescent="0.15">
      <c r="F85" s="21">
        <v>81</v>
      </c>
      <c r="G85" s="40">
        <f>[3]非r!FI85</f>
        <v>400</v>
      </c>
      <c r="H85" s="40">
        <f>[3]小r!FI85</f>
        <v>410</v>
      </c>
      <c r="I85" s="40">
        <f>[3]中r!FI85</f>
        <v>481</v>
      </c>
      <c r="J85" s="40">
        <f>[3]大r!FI85</f>
        <v>539</v>
      </c>
      <c r="K85" s="40">
        <f>[3]超r!FI85</f>
        <v>569</v>
      </c>
      <c r="M85" s="21">
        <v>81</v>
      </c>
      <c r="N85" s="21">
        <v>3</v>
      </c>
      <c r="O85" s="40">
        <f>携带兵力!R87*$N85</f>
        <v>20550</v>
      </c>
      <c r="P85" s="40">
        <f>携带兵力!S87*$N85</f>
        <v>20700</v>
      </c>
      <c r="Q85" s="40">
        <f>携带兵力!T87*$N85</f>
        <v>21300</v>
      </c>
      <c r="R85" s="40">
        <f>携带兵力!U87*$N85</f>
        <v>22050</v>
      </c>
      <c r="S85" s="40">
        <f>携带兵力!V87*$N85</f>
        <v>22650</v>
      </c>
      <c r="AA85" s="21">
        <v>81</v>
      </c>
      <c r="AB85" s="7">
        <f>求节点(节奏总纲!AM$4:AM$53,Y$5:Y$54,节奏总纲!P84)</f>
        <v>0.17400766879943144</v>
      </c>
      <c r="AD85" s="21">
        <v>81</v>
      </c>
      <c r="AE85" s="7">
        <f t="shared" si="28"/>
        <v>0.39666666666666672</v>
      </c>
      <c r="AG85" s="21">
        <v>81</v>
      </c>
      <c r="AH85" s="7">
        <f t="shared" si="21"/>
        <v>0.17400766879943144</v>
      </c>
      <c r="AI85" s="7">
        <f t="shared" si="22"/>
        <v>0.39666666666666672</v>
      </c>
      <c r="AJ85" s="21">
        <f t="shared" si="17"/>
        <v>628.26973418643922</v>
      </c>
      <c r="AK85" s="21">
        <f t="shared" si="18"/>
        <v>4.7120230063982946</v>
      </c>
      <c r="AL85" s="21">
        <f t="shared" si="23"/>
        <v>72624.054586113722</v>
      </c>
      <c r="AM85" s="21">
        <f t="shared" si="24"/>
        <v>73252.324320300162</v>
      </c>
      <c r="AN85" s="4">
        <f t="shared" si="25"/>
        <v>115.59375000000001</v>
      </c>
      <c r="AO85" s="21">
        <v>81</v>
      </c>
      <c r="AP85" s="21">
        <f t="shared" si="19"/>
        <v>1.4545454545454546</v>
      </c>
      <c r="AQ85" s="21">
        <f t="shared" si="26"/>
        <v>1.7141584255884872</v>
      </c>
      <c r="AS85" s="21">
        <f t="shared" si="20"/>
        <v>7.2814960629921259</v>
      </c>
      <c r="AT85" s="21">
        <f t="shared" si="27"/>
        <v>3.5354517527762552</v>
      </c>
    </row>
    <row r="86" spans="6:46" x14ac:dyDescent="0.15">
      <c r="F86" s="21">
        <v>82</v>
      </c>
      <c r="G86" s="40">
        <f>[3]非r!FI86</f>
        <v>400</v>
      </c>
      <c r="H86" s="40">
        <f>[3]小r!FI86</f>
        <v>410</v>
      </c>
      <c r="I86" s="40">
        <f>[3]中r!FI86</f>
        <v>481</v>
      </c>
      <c r="J86" s="40">
        <f>[3]大r!FI86</f>
        <v>539</v>
      </c>
      <c r="K86" s="40">
        <f>[3]超r!FI86</f>
        <v>569</v>
      </c>
      <c r="M86" s="21">
        <v>82</v>
      </c>
      <c r="N86" s="21">
        <v>3</v>
      </c>
      <c r="O86" s="40">
        <f>携带兵力!R88*$N86</f>
        <v>20850</v>
      </c>
      <c r="P86" s="40">
        <f>携带兵力!S88*$N86</f>
        <v>21000</v>
      </c>
      <c r="Q86" s="40">
        <f>携带兵力!T88*$N86</f>
        <v>21600</v>
      </c>
      <c r="R86" s="40">
        <f>携带兵力!U88*$N86</f>
        <v>22350</v>
      </c>
      <c r="S86" s="40">
        <f>携带兵力!V88*$N86</f>
        <v>22950</v>
      </c>
      <c r="AA86" s="21">
        <v>82</v>
      </c>
      <c r="AB86" s="7">
        <f>求节点(节奏总纲!AM$4:AM$53,Y$5:Y$54,节奏总纲!P85)</f>
        <v>0.1763408852547691</v>
      </c>
      <c r="AD86" s="21">
        <v>82</v>
      </c>
      <c r="AE86" s="7">
        <f t="shared" si="28"/>
        <v>0.4</v>
      </c>
      <c r="AG86" s="21">
        <v>82</v>
      </c>
      <c r="AH86" s="7">
        <f t="shared" si="21"/>
        <v>0.1763408852547691</v>
      </c>
      <c r="AI86" s="7">
        <f t="shared" si="22"/>
        <v>0.4</v>
      </c>
      <c r="AJ86" s="21">
        <f t="shared" si="17"/>
        <v>630.53635410190759</v>
      </c>
      <c r="AK86" s="21">
        <f t="shared" si="18"/>
        <v>4.7290226557643074</v>
      </c>
      <c r="AL86" s="21">
        <f t="shared" si="23"/>
        <v>73950.091779514361</v>
      </c>
      <c r="AM86" s="21">
        <f t="shared" si="24"/>
        <v>74580.628133616265</v>
      </c>
      <c r="AN86" s="4">
        <f t="shared" si="25"/>
        <v>117.28125000000001</v>
      </c>
      <c r="AO86" s="21">
        <v>82</v>
      </c>
      <c r="AP86" s="21">
        <f t="shared" si="19"/>
        <v>1.4545454545454546</v>
      </c>
      <c r="AQ86" s="21">
        <f t="shared" si="26"/>
        <v>1.7203426254859053</v>
      </c>
      <c r="AS86" s="21">
        <f t="shared" si="20"/>
        <v>7.3877952755905509</v>
      </c>
      <c r="AT86" s="21">
        <f t="shared" si="27"/>
        <v>3.5482066650646806</v>
      </c>
    </row>
    <row r="87" spans="6:46" x14ac:dyDescent="0.15">
      <c r="F87" s="21">
        <v>83</v>
      </c>
      <c r="G87" s="40">
        <f>[3]非r!FI87</f>
        <v>400</v>
      </c>
      <c r="H87" s="40">
        <f>[3]小r!FI87</f>
        <v>410</v>
      </c>
      <c r="I87" s="40">
        <f>[3]中r!FI87</f>
        <v>481</v>
      </c>
      <c r="J87" s="40">
        <f>[3]大r!FI87</f>
        <v>539</v>
      </c>
      <c r="K87" s="40">
        <f>[3]超r!FI87</f>
        <v>569</v>
      </c>
      <c r="M87" s="21">
        <v>83</v>
      </c>
      <c r="N87" s="21">
        <v>3</v>
      </c>
      <c r="O87" s="40">
        <f>携带兵力!R89*$N87</f>
        <v>21150</v>
      </c>
      <c r="P87" s="40">
        <f>携带兵力!S89*$N87</f>
        <v>21300</v>
      </c>
      <c r="Q87" s="40">
        <f>携带兵力!T89*$N87</f>
        <v>21900</v>
      </c>
      <c r="R87" s="40">
        <f>携带兵力!U89*$N87</f>
        <v>22650</v>
      </c>
      <c r="S87" s="40">
        <f>携带兵力!V89*$N87</f>
        <v>23250</v>
      </c>
      <c r="AA87" s="21">
        <v>83</v>
      </c>
      <c r="AB87" s="7">
        <f>求节点(节奏总纲!AM$4:AM$53,Y$5:Y$54,节奏总纲!P86)</f>
        <v>0.17869600724679788</v>
      </c>
      <c r="AD87" s="21">
        <v>83</v>
      </c>
      <c r="AE87" s="7">
        <f t="shared" si="28"/>
        <v>0.40333333333333338</v>
      </c>
      <c r="AG87" s="21">
        <v>83</v>
      </c>
      <c r="AH87" s="7">
        <f t="shared" si="21"/>
        <v>0.17869600724679788</v>
      </c>
      <c r="AI87" s="7">
        <f t="shared" si="22"/>
        <v>0.40333333333333338</v>
      </c>
      <c r="AJ87" s="21">
        <f t="shared" si="17"/>
        <v>632.81173623205245</v>
      </c>
      <c r="AK87" s="21">
        <f t="shared" si="18"/>
        <v>4.7460880217403929</v>
      </c>
      <c r="AL87" s="21">
        <f t="shared" si="23"/>
        <v>75284.821244856983</v>
      </c>
      <c r="AM87" s="21">
        <f t="shared" si="24"/>
        <v>75917.632981089031</v>
      </c>
      <c r="AN87" s="4">
        <f t="shared" si="25"/>
        <v>118.96874999999999</v>
      </c>
      <c r="AO87" s="21">
        <v>83</v>
      </c>
      <c r="AP87" s="21">
        <f t="shared" si="19"/>
        <v>1.4545454545454546</v>
      </c>
      <c r="AQ87" s="21">
        <f t="shared" si="26"/>
        <v>1.726550732032486</v>
      </c>
      <c r="AS87" s="21">
        <f t="shared" si="20"/>
        <v>7.4940944881889768</v>
      </c>
      <c r="AT87" s="21">
        <f t="shared" si="27"/>
        <v>3.5610108848170023</v>
      </c>
    </row>
    <row r="88" spans="6:46" x14ac:dyDescent="0.15">
      <c r="F88" s="21">
        <v>84</v>
      </c>
      <c r="G88" s="40">
        <f>[3]非r!FI88</f>
        <v>400</v>
      </c>
      <c r="H88" s="40">
        <f>[3]小r!FI88</f>
        <v>410</v>
      </c>
      <c r="I88" s="40">
        <f>[3]中r!FI88</f>
        <v>481</v>
      </c>
      <c r="J88" s="40">
        <f>[3]大r!FI88</f>
        <v>539</v>
      </c>
      <c r="K88" s="40">
        <f>[3]超r!FI88</f>
        <v>569</v>
      </c>
      <c r="M88" s="21">
        <v>84</v>
      </c>
      <c r="N88" s="21">
        <v>3</v>
      </c>
      <c r="O88" s="40">
        <f>携带兵力!R90*$N88</f>
        <v>21450</v>
      </c>
      <c r="P88" s="40">
        <f>携带兵力!S90*$N88</f>
        <v>21600</v>
      </c>
      <c r="Q88" s="40">
        <f>携带兵力!T90*$N88</f>
        <v>22200</v>
      </c>
      <c r="R88" s="40">
        <f>携带兵力!U90*$N88</f>
        <v>22950</v>
      </c>
      <c r="S88" s="40">
        <f>携带兵力!V90*$N88</f>
        <v>23550</v>
      </c>
      <c r="AA88" s="21">
        <v>84</v>
      </c>
      <c r="AB88" s="7">
        <f>求节点(节奏总纲!AM$4:AM$53,Y$5:Y$54,节奏总纲!P87)</f>
        <v>0.18105325196706781</v>
      </c>
      <c r="AD88" s="21">
        <v>84</v>
      </c>
      <c r="AE88" s="7">
        <f t="shared" si="28"/>
        <v>0.40666666666666673</v>
      </c>
      <c r="AG88" s="21">
        <v>84</v>
      </c>
      <c r="AH88" s="7">
        <f t="shared" si="21"/>
        <v>0.18105325196706781</v>
      </c>
      <c r="AI88" s="7">
        <f t="shared" si="22"/>
        <v>0.40666666666666673</v>
      </c>
      <c r="AJ88" s="21">
        <f t="shared" si="17"/>
        <v>635.08796745349377</v>
      </c>
      <c r="AK88" s="21">
        <f t="shared" si="18"/>
        <v>4.7631597559012038</v>
      </c>
      <c r="AL88" s="21">
        <f t="shared" si="23"/>
        <v>76627.332573060616</v>
      </c>
      <c r="AM88" s="21">
        <f t="shared" si="24"/>
        <v>77262.420540514111</v>
      </c>
      <c r="AN88" s="4">
        <f t="shared" si="25"/>
        <v>120.65625000000001</v>
      </c>
      <c r="AO88" s="21">
        <v>84</v>
      </c>
      <c r="AP88" s="21">
        <f t="shared" si="19"/>
        <v>1.4545454545454546</v>
      </c>
      <c r="AQ88" s="21">
        <f t="shared" si="26"/>
        <v>1.732761155222573</v>
      </c>
      <c r="AS88" s="21">
        <f t="shared" si="20"/>
        <v>7.6003937007874018</v>
      </c>
      <c r="AT88" s="21">
        <f t="shared" si="27"/>
        <v>3.5738198826465575</v>
      </c>
    </row>
    <row r="89" spans="6:46" x14ac:dyDescent="0.15">
      <c r="F89" s="21">
        <v>85</v>
      </c>
      <c r="G89" s="40">
        <f>[3]非r!FI89</f>
        <v>400</v>
      </c>
      <c r="H89" s="40">
        <f>[3]小r!FI89</f>
        <v>410</v>
      </c>
      <c r="I89" s="40">
        <f>[3]中r!FI89</f>
        <v>481</v>
      </c>
      <c r="J89" s="40">
        <f>[3]大r!FI89</f>
        <v>539</v>
      </c>
      <c r="K89" s="40">
        <f>[3]超r!FI89</f>
        <v>569</v>
      </c>
      <c r="M89" s="21">
        <v>85</v>
      </c>
      <c r="N89" s="21">
        <v>3</v>
      </c>
      <c r="O89" s="40">
        <f>携带兵力!R91*$N89</f>
        <v>21750</v>
      </c>
      <c r="P89" s="40">
        <f>携带兵力!S91*$N89</f>
        <v>21900</v>
      </c>
      <c r="Q89" s="40">
        <f>携带兵力!T91*$N89</f>
        <v>22500</v>
      </c>
      <c r="R89" s="40">
        <f>携带兵力!U91*$N89</f>
        <v>23250</v>
      </c>
      <c r="S89" s="40">
        <f>携带兵力!V91*$N89</f>
        <v>23850</v>
      </c>
      <c r="AA89" s="21">
        <v>85</v>
      </c>
      <c r="AB89" s="7">
        <f>求节点(节奏总纲!AM$4:AM$53,Y$5:Y$54,节奏总纲!P88)</f>
        <v>0.18338850153839806</v>
      </c>
      <c r="AD89" s="21">
        <v>85</v>
      </c>
      <c r="AE89" s="7">
        <f t="shared" si="28"/>
        <v>0.41000000000000003</v>
      </c>
      <c r="AG89" s="21">
        <v>85</v>
      </c>
      <c r="AH89" s="7">
        <f t="shared" si="21"/>
        <v>0.18338850153839806</v>
      </c>
      <c r="AI89" s="7">
        <f t="shared" si="22"/>
        <v>0.41000000000000003</v>
      </c>
      <c r="AJ89" s="21">
        <f t="shared" si="17"/>
        <v>637.35540061535914</v>
      </c>
      <c r="AK89" s="21">
        <f t="shared" si="18"/>
        <v>4.7801655046151943</v>
      </c>
      <c r="AL89" s="21">
        <f t="shared" si="23"/>
        <v>77976.449794035361</v>
      </c>
      <c r="AM89" s="21">
        <f t="shared" si="24"/>
        <v>78613.805194650718</v>
      </c>
      <c r="AN89" s="4">
        <f t="shared" si="25"/>
        <v>122.34375000000003</v>
      </c>
      <c r="AO89" s="21">
        <v>85</v>
      </c>
      <c r="AP89" s="21">
        <f t="shared" si="19"/>
        <v>1.4545454545454546</v>
      </c>
      <c r="AQ89" s="21">
        <f t="shared" si="26"/>
        <v>1.7389475739649993</v>
      </c>
      <c r="AS89" s="21">
        <f t="shared" si="20"/>
        <v>7.7066929133858268</v>
      </c>
      <c r="AT89" s="21">
        <f t="shared" si="27"/>
        <v>3.586579371302812</v>
      </c>
    </row>
    <row r="90" spans="6:46" x14ac:dyDescent="0.15">
      <c r="F90" s="21">
        <v>86</v>
      </c>
      <c r="G90" s="40">
        <f>[3]非r!FI90</f>
        <v>400</v>
      </c>
      <c r="H90" s="40">
        <f>[3]小r!FI90</f>
        <v>410</v>
      </c>
      <c r="I90" s="40">
        <f>[3]中r!FI90</f>
        <v>481</v>
      </c>
      <c r="J90" s="40">
        <f>[3]大r!FI90</f>
        <v>539</v>
      </c>
      <c r="K90" s="40">
        <f>[3]超r!FI90</f>
        <v>569</v>
      </c>
      <c r="M90" s="21">
        <v>86</v>
      </c>
      <c r="N90" s="21">
        <v>3</v>
      </c>
      <c r="O90" s="40">
        <f>携带兵力!R92*$N90</f>
        <v>22050</v>
      </c>
      <c r="P90" s="40">
        <f>携带兵力!S92*$N90</f>
        <v>22200</v>
      </c>
      <c r="Q90" s="40">
        <f>携带兵力!T92*$N90</f>
        <v>22800</v>
      </c>
      <c r="R90" s="40">
        <f>携带兵力!U92*$N90</f>
        <v>23550</v>
      </c>
      <c r="S90" s="40">
        <f>携带兵力!V92*$N90</f>
        <v>24150</v>
      </c>
      <c r="AA90" s="21">
        <v>86</v>
      </c>
      <c r="AB90" s="7">
        <f>求节点(节奏总纲!AM$4:AM$53,Y$5:Y$54,节奏总纲!P89)</f>
        <v>0.18576948256504608</v>
      </c>
      <c r="AD90" s="21">
        <v>86</v>
      </c>
      <c r="AE90" s="7">
        <f t="shared" si="28"/>
        <v>0.41000000000000003</v>
      </c>
      <c r="AG90" s="21">
        <v>86</v>
      </c>
      <c r="AH90" s="7">
        <f t="shared" si="21"/>
        <v>0.18576948256504608</v>
      </c>
      <c r="AI90" s="7">
        <f t="shared" si="22"/>
        <v>0.41000000000000003</v>
      </c>
      <c r="AJ90" s="21">
        <f t="shared" si="17"/>
        <v>638.30779302601832</v>
      </c>
      <c r="AK90" s="21">
        <f t="shared" si="18"/>
        <v>4.7873084476951373</v>
      </c>
      <c r="AL90" s="21">
        <f t="shared" si="23"/>
        <v>79170.113453758328</v>
      </c>
      <c r="AM90" s="21">
        <f t="shared" si="24"/>
        <v>79808.421246784346</v>
      </c>
      <c r="AN90" s="4">
        <f t="shared" si="25"/>
        <v>124.03124999999999</v>
      </c>
      <c r="AO90" s="21">
        <v>86</v>
      </c>
      <c r="AP90" s="21">
        <f t="shared" si="19"/>
        <v>1.4545454545454546</v>
      </c>
      <c r="AQ90" s="21">
        <f t="shared" si="26"/>
        <v>1.7415460621403243</v>
      </c>
      <c r="AS90" s="21">
        <f t="shared" si="20"/>
        <v>7.8129921259842519</v>
      </c>
      <c r="AT90" s="21">
        <f t="shared" si="27"/>
        <v>3.5919387531644191</v>
      </c>
    </row>
    <row r="91" spans="6:46" x14ac:dyDescent="0.15">
      <c r="F91" s="21">
        <v>87</v>
      </c>
      <c r="G91" s="40">
        <f>[3]非r!FI91</f>
        <v>400</v>
      </c>
      <c r="H91" s="40">
        <f>[3]小r!FI91</f>
        <v>410</v>
      </c>
      <c r="I91" s="40">
        <f>[3]中r!FI91</f>
        <v>481</v>
      </c>
      <c r="J91" s="40">
        <f>[3]大r!FI91</f>
        <v>539</v>
      </c>
      <c r="K91" s="40">
        <f>[3]超r!FI91</f>
        <v>569</v>
      </c>
      <c r="M91" s="21">
        <v>87</v>
      </c>
      <c r="N91" s="21">
        <v>3</v>
      </c>
      <c r="O91" s="40">
        <f>携带兵力!R93*$N91</f>
        <v>22350</v>
      </c>
      <c r="P91" s="40">
        <f>携带兵力!S93*$N91</f>
        <v>22500</v>
      </c>
      <c r="Q91" s="40">
        <f>携带兵力!T93*$N91</f>
        <v>23100</v>
      </c>
      <c r="R91" s="40">
        <f>携带兵力!U93*$N91</f>
        <v>23850</v>
      </c>
      <c r="S91" s="40">
        <f>携带兵力!V93*$N91</f>
        <v>24450</v>
      </c>
      <c r="AA91" s="21">
        <v>87</v>
      </c>
      <c r="AB91" s="7">
        <f>求节点(节奏总纲!AM$4:AM$53,Y$5:Y$54,节奏总纲!P90)</f>
        <v>0.1880851965324114</v>
      </c>
      <c r="AD91" s="21">
        <v>87</v>
      </c>
      <c r="AE91" s="7">
        <f t="shared" si="28"/>
        <v>0.41000000000000003</v>
      </c>
      <c r="AG91" s="21">
        <v>87</v>
      </c>
      <c r="AH91" s="7">
        <f t="shared" si="21"/>
        <v>0.1880851965324114</v>
      </c>
      <c r="AI91" s="7">
        <f t="shared" si="22"/>
        <v>0.41000000000000003</v>
      </c>
      <c r="AJ91" s="21">
        <f t="shared" si="17"/>
        <v>639.23407861296459</v>
      </c>
      <c r="AK91" s="21">
        <f t="shared" si="18"/>
        <v>4.7942555895972347</v>
      </c>
      <c r="AL91" s="21">
        <f t="shared" si="23"/>
        <v>80363.709320623646</v>
      </c>
      <c r="AM91" s="21">
        <f t="shared" si="24"/>
        <v>81002.94339923661</v>
      </c>
      <c r="AN91" s="4">
        <f t="shared" si="25"/>
        <v>125.71875</v>
      </c>
      <c r="AO91" s="21">
        <v>87</v>
      </c>
      <c r="AP91" s="21">
        <f t="shared" si="19"/>
        <v>1.4545454545454546</v>
      </c>
      <c r="AQ91" s="21">
        <f t="shared" si="26"/>
        <v>1.744073320986274</v>
      </c>
      <c r="AS91" s="21">
        <f t="shared" si="20"/>
        <v>7.9192913385826769</v>
      </c>
      <c r="AT91" s="21">
        <f t="shared" si="27"/>
        <v>3.5971512245341906</v>
      </c>
    </row>
    <row r="92" spans="6:46" x14ac:dyDescent="0.15">
      <c r="F92" s="21">
        <v>88</v>
      </c>
      <c r="G92" s="40">
        <f>[3]非r!FI92</f>
        <v>400</v>
      </c>
      <c r="H92" s="40">
        <f>[3]小r!FI92</f>
        <v>410</v>
      </c>
      <c r="I92" s="40">
        <f>[3]中r!FI92</f>
        <v>481</v>
      </c>
      <c r="J92" s="40">
        <f>[3]大r!FI92</f>
        <v>539</v>
      </c>
      <c r="K92" s="40">
        <f>[3]超r!FI92</f>
        <v>569</v>
      </c>
      <c r="M92" s="21">
        <v>88</v>
      </c>
      <c r="N92" s="21">
        <v>3</v>
      </c>
      <c r="O92" s="40">
        <f>携带兵力!R94*$N92</f>
        <v>22650</v>
      </c>
      <c r="P92" s="40">
        <f>携带兵力!S94*$N92</f>
        <v>22800</v>
      </c>
      <c r="Q92" s="40">
        <f>携带兵力!T94*$N92</f>
        <v>23400</v>
      </c>
      <c r="R92" s="40">
        <f>携带兵力!U94*$N92</f>
        <v>24150</v>
      </c>
      <c r="S92" s="40">
        <f>携带兵力!V94*$N92</f>
        <v>24750</v>
      </c>
      <c r="AA92" s="21">
        <v>88</v>
      </c>
      <c r="AB92" s="7">
        <f>求节点(节奏总纲!AM$4:AM$53,Y$5:Y$54,节奏总纲!P91)</f>
        <v>0.19048960923534297</v>
      </c>
      <c r="AD92" s="21">
        <v>88</v>
      </c>
      <c r="AE92" s="7">
        <f t="shared" si="28"/>
        <v>0.41000000000000003</v>
      </c>
      <c r="AG92" s="21">
        <v>88</v>
      </c>
      <c r="AH92" s="7">
        <f t="shared" si="21"/>
        <v>0.19048960923534297</v>
      </c>
      <c r="AI92" s="7">
        <f t="shared" si="22"/>
        <v>0.41000000000000003</v>
      </c>
      <c r="AJ92" s="21">
        <f t="shared" si="17"/>
        <v>640.19584369413724</v>
      </c>
      <c r="AK92" s="21">
        <f t="shared" si="18"/>
        <v>4.8014688277060298</v>
      </c>
      <c r="AL92" s="21">
        <f t="shared" si="23"/>
        <v>81564.951710656169</v>
      </c>
      <c r="AM92" s="21">
        <f t="shared" si="24"/>
        <v>82205.147554350304</v>
      </c>
      <c r="AN92" s="4">
        <f t="shared" si="25"/>
        <v>127.40625</v>
      </c>
      <c r="AO92" s="21">
        <v>88</v>
      </c>
      <c r="AP92" s="21">
        <f t="shared" si="19"/>
        <v>1.4545454545454546</v>
      </c>
      <c r="AQ92" s="21">
        <f t="shared" si="26"/>
        <v>1.7466973813661102</v>
      </c>
      <c r="AS92" s="21">
        <f t="shared" si="20"/>
        <v>8.0255905511811019</v>
      </c>
      <c r="AT92" s="21">
        <f t="shared" si="27"/>
        <v>3.6025633490676028</v>
      </c>
    </row>
    <row r="93" spans="6:46" x14ac:dyDescent="0.15">
      <c r="F93" s="21">
        <v>89</v>
      </c>
      <c r="G93" s="40">
        <f>[3]非r!FI93</f>
        <v>400</v>
      </c>
      <c r="H93" s="40">
        <f>[3]小r!FI93</f>
        <v>410</v>
      </c>
      <c r="I93" s="40">
        <f>[3]中r!FI93</f>
        <v>481</v>
      </c>
      <c r="J93" s="40">
        <f>[3]大r!FI93</f>
        <v>539</v>
      </c>
      <c r="K93" s="40">
        <f>[3]超r!FI93</f>
        <v>569</v>
      </c>
      <c r="M93" s="21">
        <v>89</v>
      </c>
      <c r="N93" s="21">
        <v>3</v>
      </c>
      <c r="O93" s="40">
        <f>携带兵力!R95*$N93</f>
        <v>22950</v>
      </c>
      <c r="P93" s="40">
        <f>携带兵力!S95*$N93</f>
        <v>23100</v>
      </c>
      <c r="Q93" s="40">
        <f>携带兵力!T95*$N93</f>
        <v>23700</v>
      </c>
      <c r="R93" s="40">
        <f>携带兵力!U95*$N93</f>
        <v>24450</v>
      </c>
      <c r="S93" s="40">
        <f>携带兵力!V95*$N93</f>
        <v>25050</v>
      </c>
      <c r="AA93" s="21">
        <v>89</v>
      </c>
      <c r="AB93" s="7">
        <f>求节点(节奏总纲!AM$4:AM$53,Y$5:Y$54,节奏总纲!P92)</f>
        <v>0.19278611538374438</v>
      </c>
      <c r="AD93" s="21">
        <v>89</v>
      </c>
      <c r="AE93" s="7">
        <f t="shared" si="28"/>
        <v>0.41000000000000003</v>
      </c>
      <c r="AG93" s="21">
        <v>89</v>
      </c>
      <c r="AH93" s="7">
        <f t="shared" si="21"/>
        <v>0.19278611538374438</v>
      </c>
      <c r="AI93" s="7">
        <f t="shared" si="22"/>
        <v>0.41000000000000003</v>
      </c>
      <c r="AJ93" s="21">
        <f t="shared" si="17"/>
        <v>641.11444615349774</v>
      </c>
      <c r="AK93" s="21">
        <f t="shared" si="18"/>
        <v>4.8083583461512331</v>
      </c>
      <c r="AL93" s="21">
        <f t="shared" si="23"/>
        <v>82763.868033128107</v>
      </c>
      <c r="AM93" s="21">
        <f t="shared" si="24"/>
        <v>83404.982479281607</v>
      </c>
      <c r="AN93" s="4">
        <f t="shared" si="25"/>
        <v>129.09375</v>
      </c>
      <c r="AO93" s="21">
        <v>89</v>
      </c>
      <c r="AP93" s="21">
        <f t="shared" si="19"/>
        <v>1.4545454545454546</v>
      </c>
      <c r="AQ93" s="21">
        <f t="shared" si="26"/>
        <v>1.7492036777222735</v>
      </c>
      <c r="AS93" s="21">
        <f t="shared" si="20"/>
        <v>8.1318897637795278</v>
      </c>
      <c r="AT93" s="21">
        <f t="shared" si="27"/>
        <v>3.6077325853021893</v>
      </c>
    </row>
    <row r="94" spans="6:46" x14ac:dyDescent="0.15">
      <c r="F94" s="21">
        <v>90</v>
      </c>
      <c r="G94" s="40">
        <f>[3]非r!FI94</f>
        <v>400</v>
      </c>
      <c r="H94" s="40">
        <f>[3]小r!FI94</f>
        <v>410</v>
      </c>
      <c r="I94" s="40">
        <f>[3]中r!FI94</f>
        <v>481</v>
      </c>
      <c r="J94" s="40">
        <f>[3]大r!FI94</f>
        <v>539</v>
      </c>
      <c r="K94" s="40">
        <f>[3]超r!FI94</f>
        <v>569</v>
      </c>
      <c r="M94" s="21">
        <v>90</v>
      </c>
      <c r="N94" s="21">
        <v>3</v>
      </c>
      <c r="O94" s="40">
        <f>携带兵力!R96*$N94</f>
        <v>23250</v>
      </c>
      <c r="P94" s="40">
        <f>携带兵力!S96*$N94</f>
        <v>23400</v>
      </c>
      <c r="Q94" s="40">
        <f>携带兵力!T96*$N94</f>
        <v>24000</v>
      </c>
      <c r="R94" s="40">
        <f>携带兵力!U96*$N94</f>
        <v>24750</v>
      </c>
      <c r="S94" s="40">
        <f>携带兵力!V96*$N94</f>
        <v>25350</v>
      </c>
      <c r="AA94" s="21">
        <v>90</v>
      </c>
      <c r="AB94" s="7">
        <f>求节点(节奏总纲!AM$4:AM$53,Y$5:Y$54,节奏总纲!P93)</f>
        <v>0.19521364570097713</v>
      </c>
      <c r="AD94" s="21">
        <v>90</v>
      </c>
      <c r="AE94" s="7">
        <f t="shared" si="28"/>
        <v>0.41000000000000003</v>
      </c>
      <c r="AG94" s="21">
        <v>90</v>
      </c>
      <c r="AH94" s="7">
        <f t="shared" si="21"/>
        <v>0.19521364570097713</v>
      </c>
      <c r="AI94" s="7">
        <f t="shared" si="22"/>
        <v>0.41000000000000003</v>
      </c>
      <c r="AJ94" s="21">
        <f t="shared" si="17"/>
        <v>642.08545828039087</v>
      </c>
      <c r="AK94" s="21">
        <f t="shared" si="18"/>
        <v>4.8156409371029314</v>
      </c>
      <c r="AL94" s="21">
        <f t="shared" si="23"/>
        <v>83972.738840732374</v>
      </c>
      <c r="AM94" s="21">
        <f t="shared" si="24"/>
        <v>84614.824299012762</v>
      </c>
      <c r="AN94" s="4">
        <f t="shared" si="25"/>
        <v>130.78125</v>
      </c>
      <c r="AO94" s="21">
        <v>90</v>
      </c>
      <c r="AP94" s="21">
        <f t="shared" si="19"/>
        <v>1.4545454545454546</v>
      </c>
      <c r="AQ94" s="21">
        <f t="shared" si="26"/>
        <v>1.7518529675544787</v>
      </c>
      <c r="AS94" s="21">
        <f t="shared" si="20"/>
        <v>8.2381889763779537</v>
      </c>
      <c r="AT94" s="21">
        <f t="shared" si="27"/>
        <v>3.6131967455811123</v>
      </c>
    </row>
    <row r="95" spans="6:46" x14ac:dyDescent="0.15">
      <c r="F95" s="21">
        <v>91</v>
      </c>
      <c r="G95" s="40">
        <f>[3]非r!FI95</f>
        <v>400</v>
      </c>
      <c r="H95" s="40">
        <f>[3]小r!FI95</f>
        <v>410</v>
      </c>
      <c r="I95" s="40">
        <f>[3]中r!FI95</f>
        <v>481</v>
      </c>
      <c r="J95" s="40">
        <f>[3]大r!FI95</f>
        <v>539</v>
      </c>
      <c r="K95" s="40">
        <f>[3]超r!FI95</f>
        <v>569</v>
      </c>
      <c r="M95" s="21">
        <v>91</v>
      </c>
      <c r="N95" s="21">
        <v>3</v>
      </c>
      <c r="O95" s="40">
        <f>携带兵力!R97*$N95</f>
        <v>23550</v>
      </c>
      <c r="P95" s="40">
        <f>携带兵力!S97*$N95</f>
        <v>23700</v>
      </c>
      <c r="Q95" s="40">
        <f>携带兵力!T97*$N95</f>
        <v>24300</v>
      </c>
      <c r="R95" s="40">
        <f>携带兵力!U97*$N95</f>
        <v>25050</v>
      </c>
      <c r="S95" s="40">
        <f>携带兵力!V97*$N95</f>
        <v>25650</v>
      </c>
      <c r="AA95" s="21">
        <v>91</v>
      </c>
      <c r="AB95" s="7">
        <f>求节点(节奏总纲!AM$4:AM$53,Y$5:Y$54,节奏总纲!P94)</f>
        <v>0.19749126317115856</v>
      </c>
      <c r="AD95" s="21">
        <v>91</v>
      </c>
      <c r="AE95" s="7">
        <f t="shared" si="28"/>
        <v>0.41000000000000003</v>
      </c>
      <c r="AG95" s="21">
        <v>91</v>
      </c>
      <c r="AH95" s="7">
        <f t="shared" si="21"/>
        <v>0.19749126317115856</v>
      </c>
      <c r="AI95" s="7">
        <f t="shared" si="22"/>
        <v>0.41000000000000003</v>
      </c>
      <c r="AJ95" s="21">
        <f t="shared" si="17"/>
        <v>642.99650526846347</v>
      </c>
      <c r="AK95" s="21">
        <f t="shared" si="18"/>
        <v>4.8224737895134755</v>
      </c>
      <c r="AL95" s="21">
        <f t="shared" si="23"/>
        <v>85176.943307281763</v>
      </c>
      <c r="AM95" s="21">
        <f t="shared" si="24"/>
        <v>85819.939812550219</v>
      </c>
      <c r="AN95" s="4">
        <f t="shared" si="25"/>
        <v>132.46875</v>
      </c>
      <c r="AO95" s="21">
        <v>91</v>
      </c>
      <c r="AP95" s="21">
        <f t="shared" si="19"/>
        <v>1.4545454545454546</v>
      </c>
      <c r="AQ95" s="21">
        <f t="shared" si="26"/>
        <v>1.7543386497157147</v>
      </c>
      <c r="AS95" s="21">
        <f t="shared" si="20"/>
        <v>8.3444881889763778</v>
      </c>
      <c r="AT95" s="21">
        <f t="shared" si="27"/>
        <v>3.6183234650386611</v>
      </c>
    </row>
    <row r="96" spans="6:46" x14ac:dyDescent="0.15">
      <c r="F96" s="21">
        <v>92</v>
      </c>
      <c r="G96" s="40">
        <f>[3]非r!FI96</f>
        <v>400</v>
      </c>
      <c r="H96" s="40">
        <f>[3]小r!FI96</f>
        <v>410</v>
      </c>
      <c r="I96" s="40">
        <f>[3]中r!FI96</f>
        <v>481</v>
      </c>
      <c r="J96" s="40">
        <f>[3]大r!FI96</f>
        <v>539</v>
      </c>
      <c r="K96" s="40">
        <f>[3]超r!FI96</f>
        <v>569</v>
      </c>
      <c r="M96" s="21">
        <v>92</v>
      </c>
      <c r="N96" s="21">
        <v>3</v>
      </c>
      <c r="O96" s="40">
        <f>携带兵力!R98*$N96</f>
        <v>23850</v>
      </c>
      <c r="P96" s="40">
        <f>携带兵力!S98*$N96</f>
        <v>24000</v>
      </c>
      <c r="Q96" s="40">
        <f>携带兵力!T98*$N96</f>
        <v>24600</v>
      </c>
      <c r="R96" s="40">
        <f>携带兵力!U98*$N96</f>
        <v>25350</v>
      </c>
      <c r="S96" s="40">
        <f>携带兵力!V98*$N96</f>
        <v>25950</v>
      </c>
      <c r="AA96" s="21">
        <v>92</v>
      </c>
      <c r="AB96" s="7">
        <f>求节点(节奏总纲!AM$4:AM$53,Y$5:Y$54,节奏总纲!P95)</f>
        <v>0.19993235313350805</v>
      </c>
      <c r="AD96" s="21">
        <v>92</v>
      </c>
      <c r="AE96" s="7">
        <f t="shared" si="28"/>
        <v>0.41000000000000003</v>
      </c>
      <c r="AG96" s="21">
        <v>92</v>
      </c>
      <c r="AH96" s="7">
        <f t="shared" si="21"/>
        <v>0.19993235313350805</v>
      </c>
      <c r="AI96" s="7">
        <f t="shared" si="22"/>
        <v>0.41000000000000003</v>
      </c>
      <c r="AJ96" s="21">
        <f t="shared" si="17"/>
        <v>643.97294125340318</v>
      </c>
      <c r="AK96" s="21">
        <f t="shared" si="18"/>
        <v>4.8297970594005237</v>
      </c>
      <c r="AL96" s="21">
        <f t="shared" si="23"/>
        <v>86392.994900026868</v>
      </c>
      <c r="AM96" s="21">
        <f t="shared" si="24"/>
        <v>87036.967841280275</v>
      </c>
      <c r="AN96" s="4">
        <f t="shared" si="25"/>
        <v>134.15625</v>
      </c>
      <c r="AO96" s="21">
        <v>92</v>
      </c>
      <c r="AP96" s="21">
        <f t="shared" si="19"/>
        <v>1.4545454545454546</v>
      </c>
      <c r="AQ96" s="21">
        <f t="shared" si="26"/>
        <v>1.7570027378924269</v>
      </c>
      <c r="AS96" s="21">
        <f t="shared" si="20"/>
        <v>8.4507874015748037</v>
      </c>
      <c r="AT96" s="21">
        <f t="shared" si="27"/>
        <v>3.6238181469031305</v>
      </c>
    </row>
    <row r="97" spans="6:46" x14ac:dyDescent="0.15">
      <c r="F97" s="21">
        <v>93</v>
      </c>
      <c r="G97" s="40">
        <f>[3]非r!FI97</f>
        <v>400</v>
      </c>
      <c r="H97" s="40">
        <f>[3]小r!FI97</f>
        <v>410</v>
      </c>
      <c r="I97" s="40">
        <f>[3]中r!FI97</f>
        <v>481</v>
      </c>
      <c r="J97" s="40">
        <f>[3]大r!FI97</f>
        <v>539</v>
      </c>
      <c r="K97" s="40">
        <f>[3]超r!FI97</f>
        <v>569</v>
      </c>
      <c r="M97" s="21">
        <v>93</v>
      </c>
      <c r="N97" s="21">
        <v>3</v>
      </c>
      <c r="O97" s="40">
        <f>携带兵力!R99*$N97</f>
        <v>24150</v>
      </c>
      <c r="P97" s="40">
        <f>携带兵力!S99*$N97</f>
        <v>24300</v>
      </c>
      <c r="Q97" s="40">
        <f>携带兵力!T99*$N97</f>
        <v>24900</v>
      </c>
      <c r="R97" s="40">
        <f>携带兵力!U99*$N97</f>
        <v>25650</v>
      </c>
      <c r="S97" s="40">
        <f>携带兵力!V99*$N97</f>
        <v>26250</v>
      </c>
      <c r="AA97" s="21">
        <v>93</v>
      </c>
      <c r="AB97" s="7">
        <f>求节点(节奏总纲!AM$4:AM$53,Y$5:Y$54,节奏总纲!P96)</f>
        <v>0.19999999999999982</v>
      </c>
      <c r="AD97" s="21">
        <v>93</v>
      </c>
      <c r="AE97" s="7">
        <f t="shared" si="28"/>
        <v>0.41000000000000003</v>
      </c>
      <c r="AG97" s="21">
        <v>93</v>
      </c>
      <c r="AH97" s="7">
        <f t="shared" si="21"/>
        <v>0.19999999999999982</v>
      </c>
      <c r="AI97" s="7">
        <f t="shared" si="22"/>
        <v>0.41000000000000003</v>
      </c>
      <c r="AJ97" s="21">
        <f t="shared" si="17"/>
        <v>644</v>
      </c>
      <c r="AK97" s="21">
        <f t="shared" si="18"/>
        <v>4.83</v>
      </c>
      <c r="AL97" s="21">
        <f t="shared" si="23"/>
        <v>87483.375</v>
      </c>
      <c r="AM97" s="21">
        <f t="shared" si="24"/>
        <v>88127.375</v>
      </c>
      <c r="AN97" s="4">
        <f t="shared" si="25"/>
        <v>135.84375</v>
      </c>
      <c r="AO97" s="21">
        <v>93</v>
      </c>
      <c r="AP97" s="21">
        <f t="shared" si="19"/>
        <v>1.4545454545454546</v>
      </c>
      <c r="AQ97" s="21">
        <f t="shared" si="26"/>
        <v>1.7570765644289301</v>
      </c>
      <c r="AS97" s="21">
        <f t="shared" si="20"/>
        <v>8.5570866141732278</v>
      </c>
      <c r="AT97" s="21">
        <f t="shared" si="27"/>
        <v>3.6239704141346687</v>
      </c>
    </row>
    <row r="98" spans="6:46" x14ac:dyDescent="0.15">
      <c r="F98" s="21">
        <v>94</v>
      </c>
      <c r="G98" s="40">
        <f>[3]非r!FI98</f>
        <v>400</v>
      </c>
      <c r="H98" s="40">
        <f>[3]小r!FI98</f>
        <v>410</v>
      </c>
      <c r="I98" s="40">
        <f>[3]中r!FI98</f>
        <v>481</v>
      </c>
      <c r="J98" s="40">
        <f>[3]大r!FI98</f>
        <v>539</v>
      </c>
      <c r="K98" s="40">
        <f>[3]超r!FI98</f>
        <v>569</v>
      </c>
      <c r="M98" s="21">
        <v>94</v>
      </c>
      <c r="N98" s="21">
        <v>3</v>
      </c>
      <c r="O98" s="40">
        <f>携带兵力!R100*$N98</f>
        <v>24450</v>
      </c>
      <c r="P98" s="40">
        <f>携带兵力!S100*$N98</f>
        <v>24600</v>
      </c>
      <c r="Q98" s="40">
        <f>携带兵力!T100*$N98</f>
        <v>25200</v>
      </c>
      <c r="R98" s="40">
        <f>携带兵力!U100*$N98</f>
        <v>25950</v>
      </c>
      <c r="S98" s="40">
        <f>携带兵力!V100*$N98</f>
        <v>26550</v>
      </c>
      <c r="AA98" s="21">
        <v>94</v>
      </c>
      <c r="AB98" s="7">
        <f>求节点(节奏总纲!AM$4:AM$53,Y$5:Y$54,节奏总纲!P97)</f>
        <v>0.19999999999999982</v>
      </c>
      <c r="AD98" s="21">
        <v>94</v>
      </c>
      <c r="AE98" s="7">
        <f t="shared" si="28"/>
        <v>0.41000000000000003</v>
      </c>
      <c r="AG98" s="21">
        <v>94</v>
      </c>
      <c r="AH98" s="7">
        <f t="shared" si="21"/>
        <v>0.19999999999999982</v>
      </c>
      <c r="AI98" s="7">
        <f t="shared" si="22"/>
        <v>0.41000000000000003</v>
      </c>
      <c r="AJ98" s="21">
        <f t="shared" si="17"/>
        <v>644</v>
      </c>
      <c r="AK98" s="21">
        <f t="shared" si="18"/>
        <v>4.83</v>
      </c>
      <c r="AL98" s="21">
        <f t="shared" si="23"/>
        <v>88570.125</v>
      </c>
      <c r="AM98" s="21">
        <f t="shared" si="24"/>
        <v>89214.125</v>
      </c>
      <c r="AN98" s="4">
        <f t="shared" si="25"/>
        <v>137.53125</v>
      </c>
      <c r="AO98" s="21">
        <v>94</v>
      </c>
      <c r="AP98" s="21">
        <f t="shared" si="19"/>
        <v>1.4545454545454546</v>
      </c>
      <c r="AQ98" s="21">
        <f t="shared" si="26"/>
        <v>1.7570765644289301</v>
      </c>
      <c r="AS98" s="21">
        <f t="shared" si="20"/>
        <v>8.6633858267716537</v>
      </c>
      <c r="AT98" s="21">
        <f t="shared" si="27"/>
        <v>3.6239704141346687</v>
      </c>
    </row>
    <row r="99" spans="6:46" x14ac:dyDescent="0.15">
      <c r="F99" s="21">
        <v>95</v>
      </c>
      <c r="G99" s="40">
        <f>[3]非r!FI99</f>
        <v>400</v>
      </c>
      <c r="H99" s="40">
        <f>[3]小r!FI99</f>
        <v>410</v>
      </c>
      <c r="I99" s="40">
        <f>[3]中r!FI99</f>
        <v>481</v>
      </c>
      <c r="J99" s="40">
        <f>[3]大r!FI99</f>
        <v>539</v>
      </c>
      <c r="K99" s="40">
        <f>[3]超r!FI99</f>
        <v>569</v>
      </c>
      <c r="M99" s="21">
        <v>95</v>
      </c>
      <c r="N99" s="21">
        <v>3</v>
      </c>
      <c r="O99" s="40">
        <f>携带兵力!R101*$N99</f>
        <v>24584.042553191488</v>
      </c>
      <c r="P99" s="40">
        <f>携带兵力!S101*$N99</f>
        <v>24734.042553191488</v>
      </c>
      <c r="Q99" s="40">
        <f>携带兵力!T101*$N99</f>
        <v>25334.042553191488</v>
      </c>
      <c r="R99" s="40">
        <f>携带兵力!U101*$N99</f>
        <v>26084.042553191488</v>
      </c>
      <c r="S99" s="40">
        <f>携带兵力!V101*$N99</f>
        <v>26684.042553191488</v>
      </c>
      <c r="AA99" s="21">
        <v>95</v>
      </c>
      <c r="AB99" s="7">
        <f>求节点(节奏总纲!AM$4:AM$53,Y$5:Y$54,节奏总纲!P98)</f>
        <v>0.19999999999999982</v>
      </c>
      <c r="AD99" s="21">
        <v>95</v>
      </c>
      <c r="AE99" s="7">
        <f t="shared" si="28"/>
        <v>0.41000000000000003</v>
      </c>
      <c r="AG99" s="21">
        <v>95</v>
      </c>
      <c r="AH99" s="7">
        <f t="shared" si="21"/>
        <v>0.19999999999999982</v>
      </c>
      <c r="AI99" s="7">
        <f t="shared" si="22"/>
        <v>0.41000000000000003</v>
      </c>
      <c r="AJ99" s="21">
        <f t="shared" si="17"/>
        <v>644</v>
      </c>
      <c r="AK99" s="21">
        <f t="shared" si="18"/>
        <v>4.83</v>
      </c>
      <c r="AL99" s="21">
        <f t="shared" si="23"/>
        <v>89055.694148936163</v>
      </c>
      <c r="AM99" s="21">
        <f t="shared" si="24"/>
        <v>89699.694148936163</v>
      </c>
      <c r="AN99" s="4">
        <f t="shared" si="25"/>
        <v>138.28523936170211</v>
      </c>
      <c r="AO99" s="21">
        <v>95</v>
      </c>
      <c r="AP99" s="21">
        <f t="shared" si="19"/>
        <v>1.4545454545454546</v>
      </c>
      <c r="AQ99" s="21">
        <f t="shared" si="26"/>
        <v>1.7570765644289301</v>
      </c>
      <c r="AS99" s="21">
        <f t="shared" si="20"/>
        <v>8.7108812196347802</v>
      </c>
      <c r="AT99" s="21">
        <f t="shared" si="27"/>
        <v>3.6239704141346687</v>
      </c>
    </row>
    <row r="100" spans="6:46" x14ac:dyDescent="0.15">
      <c r="F100" s="21">
        <v>96</v>
      </c>
      <c r="G100" s="40">
        <f>[3]非r!FI100</f>
        <v>400</v>
      </c>
      <c r="H100" s="40">
        <f>[3]小r!FI100</f>
        <v>410</v>
      </c>
      <c r="I100" s="40">
        <f>[3]中r!FI100</f>
        <v>481</v>
      </c>
      <c r="J100" s="40">
        <f>[3]大r!FI100</f>
        <v>539</v>
      </c>
      <c r="K100" s="40">
        <f>[3]超r!FI100</f>
        <v>569</v>
      </c>
      <c r="M100" s="21">
        <v>96</v>
      </c>
      <c r="N100" s="21">
        <v>3</v>
      </c>
      <c r="O100" s="40">
        <f>携带兵力!R102*$N100</f>
        <v>24718.085106382976</v>
      </c>
      <c r="P100" s="40">
        <f>携带兵力!S102*$N100</f>
        <v>24868.085106382976</v>
      </c>
      <c r="Q100" s="40">
        <f>携带兵力!T102*$N100</f>
        <v>25468.085106382976</v>
      </c>
      <c r="R100" s="40">
        <f>携带兵力!U102*$N100</f>
        <v>26218.085106382976</v>
      </c>
      <c r="S100" s="40">
        <f>携带兵力!V102*$N100</f>
        <v>26818.085106382976</v>
      </c>
      <c r="AA100" s="21">
        <v>96</v>
      </c>
      <c r="AB100" s="7">
        <f>求节点(节奏总纲!AM$4:AM$53,Y$5:Y$54,节奏总纲!P99)</f>
        <v>0.19999999999999982</v>
      </c>
      <c r="AD100" s="21">
        <v>96</v>
      </c>
      <c r="AE100" s="7">
        <f t="shared" si="28"/>
        <v>0.41000000000000003</v>
      </c>
      <c r="AG100" s="21">
        <v>96</v>
      </c>
      <c r="AH100" s="7">
        <f t="shared" si="21"/>
        <v>0.19999999999999982</v>
      </c>
      <c r="AI100" s="7">
        <f t="shared" si="22"/>
        <v>0.41000000000000003</v>
      </c>
      <c r="AJ100" s="21">
        <f t="shared" si="17"/>
        <v>644</v>
      </c>
      <c r="AK100" s="21">
        <f t="shared" si="18"/>
        <v>4.83</v>
      </c>
      <c r="AL100" s="21">
        <f t="shared" si="23"/>
        <v>89541.263297872327</v>
      </c>
      <c r="AM100" s="21">
        <f t="shared" si="24"/>
        <v>90185.263297872327</v>
      </c>
      <c r="AN100" s="4">
        <f t="shared" si="25"/>
        <v>139.03922872340422</v>
      </c>
      <c r="AO100" s="21">
        <v>96</v>
      </c>
      <c r="AP100" s="21">
        <f t="shared" si="19"/>
        <v>1.4545454545454546</v>
      </c>
      <c r="AQ100" s="21">
        <f t="shared" si="26"/>
        <v>1.7570765644289301</v>
      </c>
      <c r="AS100" s="21">
        <f t="shared" si="20"/>
        <v>8.758376612497905</v>
      </c>
      <c r="AT100" s="21">
        <f t="shared" si="27"/>
        <v>3.6239704141346687</v>
      </c>
    </row>
    <row r="101" spans="6:46" x14ac:dyDescent="0.15">
      <c r="F101" s="21">
        <v>97</v>
      </c>
      <c r="G101" s="40">
        <f>[3]非r!FI101</f>
        <v>400</v>
      </c>
      <c r="H101" s="40">
        <f>[3]小r!FI101</f>
        <v>410</v>
      </c>
      <c r="I101" s="40">
        <f>[3]中r!FI101</f>
        <v>481</v>
      </c>
      <c r="J101" s="40">
        <f>[3]大r!FI101</f>
        <v>539</v>
      </c>
      <c r="K101" s="40">
        <f>[3]超r!FI101</f>
        <v>569</v>
      </c>
      <c r="M101" s="21">
        <v>97</v>
      </c>
      <c r="N101" s="21">
        <v>3</v>
      </c>
      <c r="O101" s="40">
        <f>携带兵力!R103*$N101</f>
        <v>24852.127659574471</v>
      </c>
      <c r="P101" s="40">
        <f>携带兵力!S103*$N101</f>
        <v>25002.127659574471</v>
      </c>
      <c r="Q101" s="40">
        <f>携带兵力!T103*$N101</f>
        <v>25602.127659574471</v>
      </c>
      <c r="R101" s="40">
        <f>携带兵力!U103*$N101</f>
        <v>26352.127659574471</v>
      </c>
      <c r="S101" s="40">
        <f>携带兵力!V103*$N101</f>
        <v>26952.127659574471</v>
      </c>
      <c r="AA101" s="21">
        <v>97</v>
      </c>
      <c r="AB101" s="7">
        <f>求节点(节奏总纲!AM$4:AM$53,Y$5:Y$54,节奏总纲!P100)</f>
        <v>0.19999999999999982</v>
      </c>
      <c r="AD101" s="21">
        <v>97</v>
      </c>
      <c r="AE101" s="7">
        <f t="shared" si="28"/>
        <v>0.41000000000000003</v>
      </c>
      <c r="AG101" s="21">
        <v>97</v>
      </c>
      <c r="AH101" s="7">
        <f t="shared" si="21"/>
        <v>0.19999999999999982</v>
      </c>
      <c r="AI101" s="7">
        <f t="shared" si="22"/>
        <v>0.41000000000000003</v>
      </c>
      <c r="AJ101" s="21">
        <f t="shared" ref="AJ101:AJ104" si="29">G101*(1+AH101+AI101)</f>
        <v>644</v>
      </c>
      <c r="AK101" s="21">
        <f t="shared" si="18"/>
        <v>4.83</v>
      </c>
      <c r="AL101" s="21">
        <f t="shared" si="23"/>
        <v>90026.832446808519</v>
      </c>
      <c r="AM101" s="21">
        <f t="shared" si="24"/>
        <v>90670.832446808519</v>
      </c>
      <c r="AN101" s="4">
        <f t="shared" si="25"/>
        <v>139.79321808510639</v>
      </c>
      <c r="AO101" s="21">
        <v>97</v>
      </c>
      <c r="AP101" s="21">
        <f t="shared" si="19"/>
        <v>1.4545454545454546</v>
      </c>
      <c r="AQ101" s="21">
        <f t="shared" si="26"/>
        <v>1.7570765644289301</v>
      </c>
      <c r="AS101" s="21">
        <f t="shared" si="20"/>
        <v>8.8058720053610333</v>
      </c>
      <c r="AT101" s="21">
        <f t="shared" si="27"/>
        <v>3.6239704141346687</v>
      </c>
    </row>
    <row r="102" spans="6:46" x14ac:dyDescent="0.15">
      <c r="F102" s="21">
        <v>98</v>
      </c>
      <c r="G102" s="40">
        <f>[3]非r!FI102</f>
        <v>400</v>
      </c>
      <c r="H102" s="40">
        <f>[3]小r!FI102</f>
        <v>410</v>
      </c>
      <c r="I102" s="40">
        <f>[3]中r!FI102</f>
        <v>481</v>
      </c>
      <c r="J102" s="40">
        <f>[3]大r!FI102</f>
        <v>539</v>
      </c>
      <c r="K102" s="40">
        <f>[3]超r!FI102</f>
        <v>569</v>
      </c>
      <c r="M102" s="21">
        <v>98</v>
      </c>
      <c r="N102" s="21">
        <v>3</v>
      </c>
      <c r="O102" s="40">
        <f>携带兵力!R104*$N102</f>
        <v>24986.170212765959</v>
      </c>
      <c r="P102" s="40">
        <f>携带兵力!S104*$N102</f>
        <v>25136.170212765959</v>
      </c>
      <c r="Q102" s="40">
        <f>携带兵力!T104*$N102</f>
        <v>25736.170212765959</v>
      </c>
      <c r="R102" s="40">
        <f>携带兵力!U104*$N102</f>
        <v>26486.170212765959</v>
      </c>
      <c r="S102" s="40">
        <f>携带兵力!V104*$N102</f>
        <v>27086.170212765959</v>
      </c>
      <c r="AA102" s="21">
        <v>98</v>
      </c>
      <c r="AB102" s="7">
        <f>求节点(节奏总纲!AM$4:AM$53,Y$5:Y$54,节奏总纲!P101)</f>
        <v>0.19999999999999982</v>
      </c>
      <c r="AD102" s="21">
        <v>98</v>
      </c>
      <c r="AE102" s="7">
        <f t="shared" si="28"/>
        <v>0.41000000000000003</v>
      </c>
      <c r="AG102" s="21">
        <v>98</v>
      </c>
      <c r="AH102" s="7">
        <f t="shared" si="21"/>
        <v>0.19999999999999982</v>
      </c>
      <c r="AI102" s="7">
        <f t="shared" si="22"/>
        <v>0.41000000000000003</v>
      </c>
      <c r="AJ102" s="21">
        <f t="shared" si="29"/>
        <v>644</v>
      </c>
      <c r="AK102" s="21">
        <f t="shared" si="18"/>
        <v>4.83</v>
      </c>
      <c r="AL102" s="21">
        <f t="shared" si="23"/>
        <v>90512.401595744697</v>
      </c>
      <c r="AM102" s="21">
        <f t="shared" si="24"/>
        <v>91156.401595744697</v>
      </c>
      <c r="AN102" s="4">
        <f t="shared" si="25"/>
        <v>140.54720744680853</v>
      </c>
      <c r="AO102" s="21">
        <v>98</v>
      </c>
      <c r="AP102" s="21">
        <f t="shared" si="19"/>
        <v>1.4545454545454546</v>
      </c>
      <c r="AQ102" s="21">
        <f t="shared" si="26"/>
        <v>1.7570765644289301</v>
      </c>
      <c r="AS102" s="21">
        <f t="shared" si="20"/>
        <v>8.8533673982241581</v>
      </c>
      <c r="AT102" s="21">
        <f t="shared" si="27"/>
        <v>3.6239704141346687</v>
      </c>
    </row>
    <row r="103" spans="6:46" x14ac:dyDescent="0.15">
      <c r="F103" s="21">
        <v>99</v>
      </c>
      <c r="G103" s="40">
        <f>[3]非r!FI103</f>
        <v>400</v>
      </c>
      <c r="H103" s="40">
        <f>[3]小r!FI103</f>
        <v>410</v>
      </c>
      <c r="I103" s="40">
        <f>[3]中r!FI103</f>
        <v>481</v>
      </c>
      <c r="J103" s="40">
        <f>[3]大r!FI103</f>
        <v>539</v>
      </c>
      <c r="K103" s="40">
        <f>[3]超r!FI103</f>
        <v>569</v>
      </c>
      <c r="M103" s="21">
        <v>99</v>
      </c>
      <c r="N103" s="21">
        <v>3</v>
      </c>
      <c r="O103" s="40">
        <f>携带兵力!R105*$N103</f>
        <v>25120.212765957451</v>
      </c>
      <c r="P103" s="40">
        <f>携带兵力!S105*$N103</f>
        <v>25270.212765957451</v>
      </c>
      <c r="Q103" s="40">
        <f>携带兵力!T105*$N103</f>
        <v>25870.212765957451</v>
      </c>
      <c r="R103" s="40">
        <f>携带兵力!U105*$N103</f>
        <v>26620.212765957451</v>
      </c>
      <c r="S103" s="40">
        <f>携带兵力!V105*$N103</f>
        <v>27220.212765957451</v>
      </c>
      <c r="AA103" s="21">
        <v>99</v>
      </c>
      <c r="AB103" s="7">
        <f>求节点(节奏总纲!AM$4:AM$53,Y$5:Y$54,节奏总纲!P102)</f>
        <v>0.19999999999999982</v>
      </c>
      <c r="AD103" s="21">
        <v>99</v>
      </c>
      <c r="AE103" s="7">
        <f t="shared" si="28"/>
        <v>0.41000000000000003</v>
      </c>
      <c r="AG103" s="21">
        <v>99</v>
      </c>
      <c r="AH103" s="7">
        <f t="shared" si="21"/>
        <v>0.19999999999999982</v>
      </c>
      <c r="AI103" s="7">
        <f t="shared" si="22"/>
        <v>0.41000000000000003</v>
      </c>
      <c r="AJ103" s="21">
        <f t="shared" si="29"/>
        <v>644</v>
      </c>
      <c r="AK103" s="21">
        <f t="shared" si="18"/>
        <v>4.83</v>
      </c>
      <c r="AL103" s="21">
        <f t="shared" si="23"/>
        <v>90997.970744680861</v>
      </c>
      <c r="AM103" s="21">
        <f t="shared" si="24"/>
        <v>91641.970744680861</v>
      </c>
      <c r="AN103" s="4">
        <f t="shared" si="25"/>
        <v>141.30119680851067</v>
      </c>
      <c r="AO103" s="21">
        <v>99</v>
      </c>
      <c r="AP103" s="21">
        <f t="shared" si="19"/>
        <v>1.4545454545454546</v>
      </c>
      <c r="AQ103" s="21">
        <f t="shared" si="26"/>
        <v>1.7570765644289301</v>
      </c>
      <c r="AS103" s="21">
        <f t="shared" si="20"/>
        <v>8.9008627910872864</v>
      </c>
      <c r="AT103" s="21">
        <f t="shared" si="27"/>
        <v>3.6239704141346687</v>
      </c>
    </row>
    <row r="104" spans="6:46" x14ac:dyDescent="0.15">
      <c r="F104" s="21">
        <v>100</v>
      </c>
      <c r="G104" s="40">
        <f>[3]非r!FI104</f>
        <v>400</v>
      </c>
      <c r="H104" s="40">
        <f>[3]小r!FI104</f>
        <v>410</v>
      </c>
      <c r="I104" s="40">
        <f>[3]中r!FI104</f>
        <v>481</v>
      </c>
      <c r="J104" s="40">
        <f>[3]大r!FI104</f>
        <v>539</v>
      </c>
      <c r="K104" s="40">
        <f>[3]超r!FI104</f>
        <v>569</v>
      </c>
      <c r="M104" s="21">
        <v>100</v>
      </c>
      <c r="N104" s="21">
        <v>3</v>
      </c>
      <c r="O104" s="40">
        <f>携带兵力!R106*$N104</f>
        <v>25254.255319148939</v>
      </c>
      <c r="P104" s="40">
        <f>携带兵力!S106*$N104</f>
        <v>25404.255319148939</v>
      </c>
      <c r="Q104" s="40">
        <f>携带兵力!T106*$N104</f>
        <v>26004.255319148939</v>
      </c>
      <c r="R104" s="40">
        <f>携带兵力!U106*$N104</f>
        <v>26754.255319148939</v>
      </c>
      <c r="S104" s="40">
        <f>携带兵力!V106*$N104</f>
        <v>27354.255319148939</v>
      </c>
      <c r="AA104" s="21">
        <v>100</v>
      </c>
      <c r="AB104" s="7">
        <f>求节点(节奏总纲!AM$4:AM$53,Y$5:Y$54,节奏总纲!P103)</f>
        <v>0.19999999999999982</v>
      </c>
      <c r="AD104" s="21">
        <v>100</v>
      </c>
      <c r="AE104" s="7">
        <f t="shared" si="28"/>
        <v>0.41000000000000003</v>
      </c>
      <c r="AG104" s="21">
        <v>100</v>
      </c>
      <c r="AH104" s="7">
        <f t="shared" si="21"/>
        <v>0.19999999999999982</v>
      </c>
      <c r="AI104" s="7">
        <f t="shared" si="22"/>
        <v>0.41000000000000003</v>
      </c>
      <c r="AJ104" s="21">
        <f t="shared" si="29"/>
        <v>644</v>
      </c>
      <c r="AK104" s="21">
        <f t="shared" si="18"/>
        <v>4.83</v>
      </c>
      <c r="AL104" s="21">
        <f t="shared" si="23"/>
        <v>91483.539893617039</v>
      </c>
      <c r="AM104" s="21">
        <f t="shared" si="24"/>
        <v>92127.539893617039</v>
      </c>
      <c r="AN104" s="4">
        <f t="shared" si="25"/>
        <v>142.05518617021281</v>
      </c>
      <c r="AO104" s="21">
        <v>100</v>
      </c>
      <c r="AP104" s="21">
        <f t="shared" si="19"/>
        <v>1.4545454545454546</v>
      </c>
      <c r="AQ104" s="21">
        <f t="shared" si="26"/>
        <v>1.7570765644289301</v>
      </c>
      <c r="AS104" s="21">
        <f t="shared" si="20"/>
        <v>8.9483581839504112</v>
      </c>
      <c r="AT104" s="21">
        <f t="shared" si="27"/>
        <v>3.6239704141346687</v>
      </c>
    </row>
  </sheetData>
  <mergeCells count="8">
    <mergeCell ref="A23:C23"/>
    <mergeCell ref="AD3:AE3"/>
    <mergeCell ref="AO3:AQ3"/>
    <mergeCell ref="AS3:AT3"/>
    <mergeCell ref="F3:K3"/>
    <mergeCell ref="M3:S3"/>
    <mergeCell ref="V3:Y3"/>
    <mergeCell ref="AA3:AB3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3:DX106"/>
  <sheetViews>
    <sheetView topLeftCell="G1" zoomScaleNormal="100" workbookViewId="0">
      <selection activeCell="G6" sqref="G6"/>
    </sheetView>
  </sheetViews>
  <sheetFormatPr defaultRowHeight="11.25" x14ac:dyDescent="0.15"/>
  <cols>
    <col min="1" max="45" width="9" style="4"/>
    <col min="46" max="46" width="9" style="38" customWidth="1"/>
    <col min="47" max="52" width="9" style="4" customWidth="1"/>
    <col min="53" max="53" width="9.75" style="4" bestFit="1" customWidth="1"/>
    <col min="54" max="54" width="9" style="4"/>
    <col min="55" max="60" width="9" style="4" customWidth="1"/>
    <col min="61" max="61" width="9.75" style="4" bestFit="1" customWidth="1"/>
    <col min="62" max="62" width="9" style="4"/>
    <col min="63" max="68" width="9" style="4" customWidth="1"/>
    <col min="69" max="69" width="9.75" style="4" bestFit="1" customWidth="1"/>
    <col min="70" max="70" width="9" style="4"/>
    <col min="71" max="76" width="9" style="4" customWidth="1"/>
    <col min="77" max="77" width="9.75" style="4" bestFit="1" customWidth="1"/>
    <col min="78" max="78" width="9" style="4"/>
    <col min="79" max="125" width="9" style="4" customWidth="1"/>
    <col min="126" max="126" width="9" style="4"/>
    <col min="127" max="127" width="9.75" style="4" bestFit="1" customWidth="1"/>
    <col min="128" max="16384" width="9" style="4"/>
  </cols>
  <sheetData>
    <row r="3" spans="2:128" x14ac:dyDescent="0.15">
      <c r="C3" s="33" t="s">
        <v>126</v>
      </c>
    </row>
    <row r="5" spans="2:128" ht="13.5" customHeight="1" x14ac:dyDescent="0.15">
      <c r="G5" s="23"/>
      <c r="H5" s="53" t="s">
        <v>105</v>
      </c>
      <c r="I5" s="53"/>
      <c r="J5" s="53"/>
      <c r="K5" s="53"/>
      <c r="L5" s="53"/>
      <c r="M5" s="53"/>
      <c r="N5" s="53"/>
      <c r="P5" s="53" t="s">
        <v>111</v>
      </c>
      <c r="Q5" s="53"/>
      <c r="R5" s="53"/>
      <c r="S5" s="53"/>
      <c r="T5" s="53"/>
      <c r="U5" s="53"/>
      <c r="V5" s="53"/>
      <c r="X5" s="49" t="s">
        <v>112</v>
      </c>
      <c r="Y5" s="50"/>
      <c r="Z5" s="50"/>
      <c r="AA5" s="50"/>
      <c r="AB5" s="50"/>
      <c r="AC5" s="50"/>
      <c r="AD5" s="51"/>
      <c r="AF5" s="53" t="s">
        <v>113</v>
      </c>
      <c r="AG5" s="53"/>
      <c r="AH5" s="53"/>
      <c r="AI5" s="53"/>
      <c r="AJ5" s="53"/>
      <c r="AK5" s="53"/>
      <c r="AL5" s="53"/>
      <c r="AN5" s="49" t="s">
        <v>131</v>
      </c>
      <c r="AO5" s="50"/>
      <c r="AP5" s="50"/>
      <c r="AQ5" s="50"/>
      <c r="AR5" s="51"/>
      <c r="AS5" s="25"/>
      <c r="AV5" s="53" t="s">
        <v>114</v>
      </c>
      <c r="AW5" s="53"/>
      <c r="AX5" s="53"/>
      <c r="AY5" s="53"/>
      <c r="AZ5" s="53"/>
      <c r="BA5" s="53"/>
      <c r="BB5" s="53"/>
      <c r="BD5" s="53" t="s">
        <v>115</v>
      </c>
      <c r="BE5" s="53"/>
      <c r="BF5" s="53"/>
      <c r="BG5" s="53"/>
      <c r="BH5" s="53"/>
      <c r="BI5" s="53"/>
      <c r="BJ5" s="53"/>
      <c r="BL5" s="53" t="s">
        <v>116</v>
      </c>
      <c r="BM5" s="53"/>
      <c r="BN5" s="53"/>
      <c r="BO5" s="53"/>
      <c r="BP5" s="53"/>
      <c r="BQ5" s="53"/>
      <c r="BR5" s="53"/>
      <c r="BT5" s="53" t="s">
        <v>117</v>
      </c>
      <c r="BU5" s="53"/>
      <c r="BV5" s="53"/>
      <c r="BW5" s="53"/>
      <c r="BX5" s="53"/>
      <c r="BY5" s="53"/>
      <c r="BZ5" s="53"/>
      <c r="CB5" s="53" t="s">
        <v>132</v>
      </c>
      <c r="CC5" s="53"/>
      <c r="CD5" s="53"/>
      <c r="CE5" s="53"/>
      <c r="CF5" s="53"/>
      <c r="CN5" s="23"/>
      <c r="CO5" s="53" t="s">
        <v>133</v>
      </c>
      <c r="CP5" s="53"/>
      <c r="CQ5" s="53"/>
      <c r="CR5" s="53" t="s">
        <v>130</v>
      </c>
      <c r="CS5" s="53"/>
      <c r="CT5" s="53"/>
      <c r="CU5" s="23" t="s">
        <v>134</v>
      </c>
      <c r="CV5" s="23"/>
      <c r="CW5" s="23"/>
      <c r="CX5" s="53" t="s">
        <v>130</v>
      </c>
      <c r="CY5" s="53"/>
      <c r="CZ5" s="53"/>
      <c r="DA5" s="25"/>
      <c r="DB5" s="53" t="s">
        <v>145</v>
      </c>
      <c r="DC5" s="53"/>
      <c r="DD5" s="53"/>
      <c r="DE5" s="53"/>
      <c r="DF5" s="53"/>
      <c r="DG5" s="53"/>
      <c r="DI5" s="53" t="s">
        <v>146</v>
      </c>
      <c r="DJ5" s="53"/>
      <c r="DK5" s="53"/>
      <c r="DL5" s="53"/>
      <c r="DM5" s="53"/>
      <c r="DN5" s="53"/>
      <c r="DP5" s="53" t="s">
        <v>147</v>
      </c>
      <c r="DQ5" s="53"/>
      <c r="DR5" s="53"/>
      <c r="DS5" s="53"/>
      <c r="DT5" s="53"/>
      <c r="DU5" s="53"/>
    </row>
    <row r="6" spans="2:128" x14ac:dyDescent="0.15">
      <c r="G6" s="46" t="s">
        <v>168</v>
      </c>
      <c r="H6" s="23" t="s">
        <v>106</v>
      </c>
      <c r="I6" s="23" t="s">
        <v>107</v>
      </c>
      <c r="J6" s="23" t="s">
        <v>108</v>
      </c>
      <c r="K6" s="23" t="s">
        <v>109</v>
      </c>
      <c r="L6" s="23" t="s">
        <v>123</v>
      </c>
      <c r="M6" s="39" t="s">
        <v>164</v>
      </c>
      <c r="N6" s="39" t="s">
        <v>165</v>
      </c>
      <c r="P6" s="23" t="s">
        <v>106</v>
      </c>
      <c r="Q6" s="23" t="s">
        <v>107</v>
      </c>
      <c r="R6" s="23" t="s">
        <v>108</v>
      </c>
      <c r="S6" s="23" t="s">
        <v>109</v>
      </c>
      <c r="T6" s="23" t="s">
        <v>123</v>
      </c>
      <c r="U6" s="39" t="s">
        <v>164</v>
      </c>
      <c r="V6" s="39" t="s">
        <v>165</v>
      </c>
      <c r="X6" s="23" t="s">
        <v>106</v>
      </c>
      <c r="Y6" s="23" t="s">
        <v>107</v>
      </c>
      <c r="Z6" s="23" t="s">
        <v>108</v>
      </c>
      <c r="AA6" s="23" t="s">
        <v>109</v>
      </c>
      <c r="AB6" s="23" t="s">
        <v>123</v>
      </c>
      <c r="AC6" s="39" t="s">
        <v>164</v>
      </c>
      <c r="AD6" s="39" t="s">
        <v>165</v>
      </c>
      <c r="AF6" s="23" t="s">
        <v>106</v>
      </c>
      <c r="AG6" s="23" t="s">
        <v>107</v>
      </c>
      <c r="AH6" s="23" t="s">
        <v>108</v>
      </c>
      <c r="AI6" s="23" t="s">
        <v>109</v>
      </c>
      <c r="AJ6" s="23" t="s">
        <v>123</v>
      </c>
      <c r="AK6" s="39" t="s">
        <v>164</v>
      </c>
      <c r="AL6" s="39" t="s">
        <v>165</v>
      </c>
      <c r="AN6" s="23" t="s">
        <v>106</v>
      </c>
      <c r="AO6" s="23" t="s">
        <v>107</v>
      </c>
      <c r="AP6" s="23" t="s">
        <v>108</v>
      </c>
      <c r="AQ6" s="23" t="s">
        <v>109</v>
      </c>
      <c r="AR6" s="23" t="s">
        <v>123</v>
      </c>
      <c r="AS6" s="25"/>
      <c r="AV6" s="23" t="s">
        <v>106</v>
      </c>
      <c r="AW6" s="23" t="s">
        <v>107</v>
      </c>
      <c r="AX6" s="23" t="s">
        <v>108</v>
      </c>
      <c r="AY6" s="23" t="s">
        <v>109</v>
      </c>
      <c r="AZ6" s="23" t="s">
        <v>124</v>
      </c>
      <c r="BA6" s="39" t="s">
        <v>164</v>
      </c>
      <c r="BB6" s="39" t="s">
        <v>165</v>
      </c>
      <c r="BD6" s="23" t="s">
        <v>106</v>
      </c>
      <c r="BE6" s="23" t="s">
        <v>107</v>
      </c>
      <c r="BF6" s="23" t="s">
        <v>108</v>
      </c>
      <c r="BG6" s="23" t="s">
        <v>109</v>
      </c>
      <c r="BH6" s="23" t="s">
        <v>124</v>
      </c>
      <c r="BI6" s="39" t="s">
        <v>164</v>
      </c>
      <c r="BJ6" s="39" t="s">
        <v>165</v>
      </c>
      <c r="BL6" s="23" t="s">
        <v>106</v>
      </c>
      <c r="BM6" s="23" t="s">
        <v>107</v>
      </c>
      <c r="BN6" s="23" t="s">
        <v>108</v>
      </c>
      <c r="BO6" s="23" t="s">
        <v>109</v>
      </c>
      <c r="BP6" s="23" t="s">
        <v>124</v>
      </c>
      <c r="BQ6" s="39" t="s">
        <v>164</v>
      </c>
      <c r="BR6" s="39" t="s">
        <v>165</v>
      </c>
      <c r="BT6" s="23" t="s">
        <v>106</v>
      </c>
      <c r="BU6" s="23" t="s">
        <v>107</v>
      </c>
      <c r="BV6" s="23" t="s">
        <v>108</v>
      </c>
      <c r="BW6" s="23" t="s">
        <v>109</v>
      </c>
      <c r="BX6" s="23" t="s">
        <v>124</v>
      </c>
      <c r="BY6" s="39" t="s">
        <v>164</v>
      </c>
      <c r="BZ6" s="39" t="s">
        <v>165</v>
      </c>
      <c r="CB6" s="23" t="s">
        <v>106</v>
      </c>
      <c r="CC6" s="23" t="s">
        <v>107</v>
      </c>
      <c r="CD6" s="23" t="s">
        <v>108</v>
      </c>
      <c r="CE6" s="23" t="s">
        <v>109</v>
      </c>
      <c r="CF6" s="23" t="s">
        <v>124</v>
      </c>
      <c r="CN6" s="23" t="s">
        <v>168</v>
      </c>
      <c r="CO6" s="23" t="s">
        <v>127</v>
      </c>
      <c r="CP6" s="23" t="s">
        <v>128</v>
      </c>
      <c r="CQ6" s="23" t="s">
        <v>129</v>
      </c>
      <c r="CR6" s="23" t="s">
        <v>127</v>
      </c>
      <c r="CS6" s="23" t="s">
        <v>128</v>
      </c>
      <c r="CT6" s="23" t="s">
        <v>129</v>
      </c>
      <c r="CU6" s="23" t="s">
        <v>127</v>
      </c>
      <c r="CV6" s="23" t="s">
        <v>128</v>
      </c>
      <c r="CW6" s="23" t="s">
        <v>129</v>
      </c>
      <c r="CX6" s="23" t="s">
        <v>127</v>
      </c>
      <c r="CY6" s="23" t="s">
        <v>128</v>
      </c>
      <c r="CZ6" s="23" t="s">
        <v>129</v>
      </c>
      <c r="DA6" s="25"/>
      <c r="DB6" s="39" t="s">
        <v>143</v>
      </c>
      <c r="DC6" s="39" t="s">
        <v>144</v>
      </c>
      <c r="DD6" s="39" t="s">
        <v>138</v>
      </c>
      <c r="DE6" s="39" t="s">
        <v>143</v>
      </c>
      <c r="DF6" s="39" t="s">
        <v>144</v>
      </c>
      <c r="DG6" s="39" t="s">
        <v>138</v>
      </c>
      <c r="DI6" s="39" t="s">
        <v>143</v>
      </c>
      <c r="DJ6" s="39" t="s">
        <v>144</v>
      </c>
      <c r="DK6" s="39" t="s">
        <v>138</v>
      </c>
      <c r="DL6" s="39" t="s">
        <v>143</v>
      </c>
      <c r="DM6" s="39" t="s">
        <v>144</v>
      </c>
      <c r="DN6" s="39" t="s">
        <v>138</v>
      </c>
      <c r="DP6" s="39" t="s">
        <v>143</v>
      </c>
      <c r="DQ6" s="39" t="s">
        <v>144</v>
      </c>
      <c r="DR6" s="39" t="s">
        <v>138</v>
      </c>
      <c r="DS6" s="39" t="s">
        <v>143</v>
      </c>
      <c r="DT6" s="39" t="s">
        <v>144</v>
      </c>
      <c r="DU6" s="39" t="s">
        <v>138</v>
      </c>
    </row>
    <row r="7" spans="2:128" x14ac:dyDescent="0.15">
      <c r="D7" s="32"/>
      <c r="G7" s="23">
        <v>1</v>
      </c>
      <c r="H7" s="23">
        <f>[2]非r各类型装备属性!J5+[3]非r分类武将战斗属性!BC7</f>
        <v>6.6511619430440021</v>
      </c>
      <c r="I7" s="23">
        <f>[2]非r各类型装备属性!K5+[3]非r分类武将战斗属性!T7</f>
        <v>7.8537583464768606</v>
      </c>
      <c r="J7" s="23">
        <f>[2]非r各类型装备属性!L5+[3]非r分类武将战斗属性!BE7</f>
        <v>20.626384884407472</v>
      </c>
      <c r="K7" s="23">
        <f t="shared" ref="K7:K38" si="0">J7/H7</f>
        <v>3.1011701505748488</v>
      </c>
      <c r="L7" s="23">
        <f t="shared" ref="L7:L38" si="1">1-1/(1+(I7/($D$11*G7^2+$D$12*G7+$D$13)))</f>
        <v>0.13339998272671583</v>
      </c>
      <c r="M7" s="39">
        <f>H7/$D$19</f>
        <v>3.5191333031978854E-3</v>
      </c>
      <c r="N7" s="39">
        <f>J7/$C$19</f>
        <v>3.437730814067912E-3</v>
      </c>
      <c r="P7" s="23">
        <f>[2]非r各类型装备属性!O5+[3]非r分类武将战斗属性!BH7</f>
        <v>12.879667385807917</v>
      </c>
      <c r="Q7" s="23">
        <f>[2]非r各类型装备属性!P5+[3]非r分类武将战斗属性!BI7</f>
        <v>2.3162323886088005</v>
      </c>
      <c r="R7" s="23">
        <f>[2]非r各类型装备属性!Q5+[3]非r分类武将战斗属性!BJ7</f>
        <v>14.225465496358851</v>
      </c>
      <c r="S7" s="23">
        <f t="shared" ref="S7:S38" si="2">R7/P7</f>
        <v>1.1044901293051921</v>
      </c>
      <c r="T7" s="23">
        <f t="shared" ref="T7:T38" si="3">1-1/(1+(Q7/($D$11*G7^2+$D$12*G7+$D$13)))</f>
        <v>4.3426996712716659E-2</v>
      </c>
      <c r="U7" s="39">
        <f>P7/$D$20</f>
        <v>2.6899890112380771E-3</v>
      </c>
      <c r="V7" s="39">
        <f>R7/$C$20</f>
        <v>2.8225129953092952E-3</v>
      </c>
      <c r="X7" s="23">
        <f>[2]非r各类型装备属性!T5+[3]非r分类武将战斗属性!BM7</f>
        <v>14.10034421886116</v>
      </c>
      <c r="Y7" s="23">
        <f>[2]非r各类型装备属性!U5+[3]非r分类武将战斗属性!BN7</f>
        <v>1.2206768330532449</v>
      </c>
      <c r="Z7" s="23">
        <f>[2]非r各类型装备属性!V5+[3]非r分类武将战斗属性!BO7</f>
        <v>11.65899055275467</v>
      </c>
      <c r="AA7" s="23">
        <f t="shared" ref="AA7:AA38" si="4">Z7/X7</f>
        <v>0.82685857676858399</v>
      </c>
      <c r="AB7" s="23">
        <f t="shared" ref="AB7:AB38" si="5">1-1/(1+(Y7/($D$11*G7^2+$D$12*G7+$D$13)))</f>
        <v>2.3366405396204715E-2</v>
      </c>
      <c r="AC7" s="39">
        <f>X7/$D$21</f>
        <v>2.3810105063933064E-3</v>
      </c>
      <c r="AD7" s="39">
        <f>Z7/$C$21</f>
        <v>2.355351626819126E-3</v>
      </c>
      <c r="AF7" s="23">
        <f>[2]非r各类型装备属性!Y5+[3]非r分类武将战斗属性!BR7</f>
        <v>12.480657219421337</v>
      </c>
      <c r="AG7" s="23">
        <f>[2]非r各类型装备属性!Z5+[3]非r分类武将战斗属性!BS7</f>
        <v>2.7778031937442229</v>
      </c>
      <c r="AH7" s="23">
        <f>[2]非r各类型装备属性!AA5+[3]非r分类武将战斗属性!BT7</f>
        <v>11.932879441643559</v>
      </c>
      <c r="AI7" s="23">
        <f t="shared" ref="AI7:AI38" si="6">AH7/AF7</f>
        <v>0.95610986119181507</v>
      </c>
      <c r="AJ7" s="23">
        <f t="shared" ref="AJ7:AJ38" si="7">1-1/(1+(AG7/($D$11*G7^2+$D$12*G7+$D$13)))</f>
        <v>5.1634137991478979E-2</v>
      </c>
      <c r="AK7" s="39">
        <f>AF7/$D$22</f>
        <v>2.3306549429358238E-3</v>
      </c>
      <c r="AL7" s="39">
        <f>AH7/$C$22</f>
        <v>2.3571119884728017E-3</v>
      </c>
      <c r="AN7" s="23">
        <f t="shared" ref="AN7:AN38" si="8">(H7+P7+X7+AF7)/4</f>
        <v>11.527957691783604</v>
      </c>
      <c r="AO7" s="23">
        <f t="shared" ref="AO7:AO38" si="9">(I7+Q7+Y7+AG7)/4</f>
        <v>3.5421176904707825</v>
      </c>
      <c r="AP7" s="23">
        <f t="shared" ref="AP7:AP38" si="10">(J7+R7+Z7+AH7)/4</f>
        <v>14.610930093791138</v>
      </c>
      <c r="AQ7" s="23">
        <f t="shared" ref="AQ7:AQ70" si="11">AP7/AN7</f>
        <v>1.2674343959645933</v>
      </c>
      <c r="AR7" s="23">
        <f>1-1/(1+(AO7/($D$11*G7^2+$D$12*G7+$D$13)))</f>
        <v>6.4918992157986022E-2</v>
      </c>
      <c r="AS7" s="25"/>
      <c r="AV7" s="23">
        <f>[5]非r不同兵种属性值!AK5*携带兵力!I7/2</f>
        <v>0.3595804326628278</v>
      </c>
      <c r="AW7" s="23">
        <f>[5]非r不同兵种属性值!AL5</f>
        <v>42.188932256242083</v>
      </c>
      <c r="AX7" s="23">
        <f>[5]非r不同兵种属性值!AM5*携带兵力!I7</f>
        <v>2.1232368404852688</v>
      </c>
      <c r="AY7" s="23">
        <f t="shared" ref="AY7:AY38" si="12">AX7/AV7</f>
        <v>5.9047619047619042</v>
      </c>
      <c r="AZ7" s="23">
        <f t="shared" ref="AZ7:AZ38" si="13">1-1/(1+(AW7/($D$11*G7^2+$D$12*G7+$D$13)))</f>
        <v>0.45262756728357156</v>
      </c>
      <c r="BA7" s="39">
        <f>AV7/$D$23</f>
        <v>2.5367226290146588E-4</v>
      </c>
      <c r="BB7" s="39">
        <f>AX7/$C$23</f>
        <v>3.5387280674754483E-4</v>
      </c>
      <c r="BD7" s="23">
        <f>[5]非r不同兵种属性值!AP5*携带兵力!I7/2</f>
        <v>0.7191608653256556</v>
      </c>
      <c r="BE7" s="23">
        <f>[5]非r不同兵种属性值!AQ5</f>
        <v>21.094466128121041</v>
      </c>
      <c r="BF7" s="23">
        <f>[5]非r不同兵种属性值!AR5*携带兵力!I7</f>
        <v>4.0442606485433696</v>
      </c>
      <c r="BG7" s="23">
        <f t="shared" ref="BG7:BG38" si="14">BF7/BD7</f>
        <v>5.6235827664399096</v>
      </c>
      <c r="BH7" s="23">
        <f t="shared" ref="BH7:BH38" si="15">1-1/(1+(BE7/($D$11*G7^2+$D$12*G7+$D$13)))</f>
        <v>0.2925136558682121</v>
      </c>
      <c r="BI7" s="39">
        <f>BD7/$D$24</f>
        <v>2.4527668658121251E-4</v>
      </c>
      <c r="BJ7" s="39">
        <f>BF7/$C$24</f>
        <v>6.5518353014210496E-4</v>
      </c>
      <c r="BL7" s="23">
        <f>[5]非r不同兵种属性值!AU5*携带兵力!I7/2</f>
        <v>0.82703499512450385</v>
      </c>
      <c r="BM7" s="23">
        <f>[5]非r不同兵种属性值!AV5</f>
        <v>10.421670765678849</v>
      </c>
      <c r="BN7" s="23">
        <f>[5]非r不同兵种属性值!AW5*携带兵力!I7</f>
        <v>4.1227899815247939</v>
      </c>
      <c r="BO7" s="23">
        <f t="shared" ref="BO7:BO38" si="16">BN7/BL7</f>
        <v>4.9850248246195905</v>
      </c>
      <c r="BP7" s="23">
        <f t="shared" ref="BP7:BP38" si="17">1-1/(1+(BM7/($D$11*G7^2+$D$12*G7+$D$13)))</f>
        <v>0.16961893509413428</v>
      </c>
      <c r="BQ7" s="39">
        <f>BL7/$D$25</f>
        <v>2.3749199496943014E-4</v>
      </c>
      <c r="BR7" s="39">
        <f>BN7/$C$25</f>
        <v>6.5302718000622188E-4</v>
      </c>
      <c r="BT7" s="23">
        <f>[5]非r不同兵种属性值!AZ5*携带兵力!I7/2</f>
        <v>0.75511890859193831</v>
      </c>
      <c r="BU7" s="23">
        <f>[5]非r不同兵种属性值!BA5</f>
        <v>12.757129515577963</v>
      </c>
      <c r="BV7" s="23">
        <f>[5]非r不同兵种属性值!BB5*携带兵力!I7</f>
        <v>4.0442606485433696</v>
      </c>
      <c r="BW7" s="23">
        <f t="shared" ref="BW7:BW38" si="18">BV7/BT7</f>
        <v>5.3557931108951529</v>
      </c>
      <c r="BX7" s="23">
        <f t="shared" ref="BX7:BX38" si="19">1-1/(1+(BU7/($D$11*G7^2+$D$12*G7+$D$13)))</f>
        <v>0.20002671196517174</v>
      </c>
      <c r="BY7" s="39">
        <f>BT7/$D$26</f>
        <v>2.3544456991389878E-4</v>
      </c>
      <c r="BZ7" s="39">
        <f>BV7/$C$26</f>
        <v>6.4060799756837064E-4</v>
      </c>
      <c r="CB7" s="23">
        <f>(AV7+BD7+BL7+BT7)/4</f>
        <v>0.66522380042623142</v>
      </c>
      <c r="CC7" s="23">
        <f>(AW7+BE7+BM7+BU7)/4</f>
        <v>21.615549666404984</v>
      </c>
      <c r="CD7" s="23">
        <f>(AX7+BF7+BN7+BV7)/4</f>
        <v>3.5836370297742008</v>
      </c>
      <c r="CE7" s="23">
        <f t="shared" ref="CE7:CE70" si="20">CD7/CB7</f>
        <v>5.3871148739387307</v>
      </c>
      <c r="CF7" s="23">
        <f t="shared" ref="CF7:CF38" si="21">1-1/(1+(CC7/($D$11*O7^2+$D$12*O7+$D$13)))</f>
        <v>0.30182760262391573</v>
      </c>
      <c r="CN7" s="23">
        <v>20</v>
      </c>
      <c r="CO7" s="23">
        <f t="shared" ref="CO7:CQ10" si="22">INDEX(AN:AN,MATCH($CN7,$G:$G,0))</f>
        <v>225.9042459345759</v>
      </c>
      <c r="CP7" s="23">
        <f t="shared" si="22"/>
        <v>67.0717975814337</v>
      </c>
      <c r="CQ7" s="23">
        <f t="shared" si="22"/>
        <v>287.46208138054965</v>
      </c>
      <c r="CR7" s="23"/>
      <c r="CS7" s="23"/>
      <c r="CT7" s="23"/>
      <c r="CU7" s="23">
        <f t="shared" ref="CU7:CW10" si="23">INDEX(CB:CB,MATCH($CN7,$G:$G,0))</f>
        <v>28.344373964398415</v>
      </c>
      <c r="CV7" s="23">
        <f t="shared" si="23"/>
        <v>43.190169088342408</v>
      </c>
      <c r="CW7" s="23">
        <f t="shared" si="23"/>
        <v>129.29767621362663</v>
      </c>
      <c r="CX7" s="23"/>
      <c r="CY7" s="23"/>
      <c r="CZ7" s="23"/>
      <c r="DA7" s="25"/>
      <c r="DB7" s="39">
        <f>([3]非r分类武将战斗属性!S7+[3]非r分类武将战斗属性!AB7+[3]非r分类武将战斗属性!AK7+[3]非r分类武将战斗属性!AT7)/4</f>
        <v>6.363913678217993</v>
      </c>
      <c r="DC7" s="39">
        <f>DB7*[3]非r分类武将战斗属性!O6</f>
        <v>2.8627346898942363E-2</v>
      </c>
      <c r="DD7" s="39">
        <f>([2]非r各类型装备属性!J5+[2]非r各类型装备属性!O5+[2]非r各类型装备属性!T5+[2]非r各类型装备属性!Y5)/4</f>
        <v>5.1354166666666679</v>
      </c>
      <c r="DE7" s="7">
        <f>DB7/$AN7</f>
        <v>0.55204172745652824</v>
      </c>
      <c r="DF7" s="7">
        <f t="shared" ref="DF7:DG7" si="24">DC7/$AN7</f>
        <v>2.4832973597175949E-3</v>
      </c>
      <c r="DG7" s="7">
        <f t="shared" si="24"/>
        <v>0.44547497518375406</v>
      </c>
      <c r="DI7" s="39">
        <f>([3]非r分类武将战斗属性!T7+[3]非r分类武将战斗属性!AC7+[3]非r分类武将战斗属性!AL7+[3]非r分类武将战斗属性!AU7)/4</f>
        <v>1.7584498321391824</v>
      </c>
      <c r="DJ7" s="39">
        <f>DI7*[3]非r分类武将战斗属性!O6</f>
        <v>7.9101879589182859E-3</v>
      </c>
      <c r="DK7" s="39">
        <f>([2]非r各类型装备属性!K5+[2]非r各类型装备属性!P5+[2]非r各类型装备属性!U5+[2]非r各类型装备属性!Z5)/4</f>
        <v>1.7802777777777781</v>
      </c>
      <c r="DL7" s="7">
        <f>DI7/$AO7</f>
        <v>0.49644026139218062</v>
      </c>
      <c r="DM7" s="7">
        <f t="shared" ref="DM7:DN7" si="25">DJ7/$AO7</f>
        <v>2.2331804446246231E-3</v>
      </c>
      <c r="DN7" s="7">
        <f t="shared" si="25"/>
        <v>0.50260266127440889</v>
      </c>
      <c r="DP7" s="39">
        <f>([3]非r分类武将战斗属性!U7+[3]非r分类武将战斗属性!AD7+[3]非r分类武将战斗属性!AM7+[3]非r分类武将战斗属性!AV7)/4</f>
        <v>8.2060992166495179</v>
      </c>
      <c r="DQ7" s="39">
        <f>DP7*[3]非r分类武将战斗属性!O6</f>
        <v>3.6914210474951997E-2</v>
      </c>
      <c r="DR7" s="39">
        <f>([2]非r各类型装备属性!L5+[2]非r各类型装备属性!Q5+[2]非r各类型装备属性!V5+[2]非r各类型装备属性!AA5)/4</f>
        <v>6.3679166666666678</v>
      </c>
      <c r="DS7" s="7">
        <f>DP7/$AP7</f>
        <v>0.56164112510104136</v>
      </c>
      <c r="DT7" s="7">
        <f t="shared" ref="DT7:DU7" si="26">DQ7/$AP7</f>
        <v>2.5264791658019471E-3</v>
      </c>
      <c r="DU7" s="7">
        <f t="shared" si="26"/>
        <v>0.43583239573315669</v>
      </c>
      <c r="DW7" s="4">
        <f>H7/$D$19</f>
        <v>3.5191333031978854E-3</v>
      </c>
      <c r="DX7" s="4">
        <f>J7/$C$19</f>
        <v>3.437730814067912E-3</v>
      </c>
    </row>
    <row r="8" spans="2:128" x14ac:dyDescent="0.15">
      <c r="D8" s="32"/>
      <c r="G8" s="23">
        <v>2</v>
      </c>
      <c r="H8" s="23">
        <f>[2]非r各类型装备属性!J6+[3]非r分类武将战斗属性!BC8</f>
        <v>13.545866838782821</v>
      </c>
      <c r="I8" s="23">
        <f>[2]非r各类型装备属性!K6+[3]非r分类武将战斗属性!T8</f>
        <v>15.995996768722858</v>
      </c>
      <c r="J8" s="23">
        <f>[2]非r各类型装备属性!L6+[3]非r分类武将战斗属性!BE8</f>
        <v>42.032107217438366</v>
      </c>
      <c r="K8" s="23">
        <f t="shared" si="0"/>
        <v>3.1029470256637492</v>
      </c>
      <c r="L8" s="23">
        <f t="shared" si="1"/>
        <v>0.23497264128304518</v>
      </c>
      <c r="M8" s="39">
        <f t="shared" ref="M8:M71" si="27">H8/$D$19</f>
        <v>7.1671253115253037E-3</v>
      </c>
      <c r="N8" s="39">
        <f t="shared" ref="N8:N71" si="28">J8/$C$19</f>
        <v>7.0053512029063939E-3</v>
      </c>
      <c r="P8" s="23">
        <f>[2]非r各类型装备属性!O6+[3]非r分类武将战斗属性!BH8</f>
        <v>26.295129267544432</v>
      </c>
      <c r="Q8" s="23">
        <f>[2]非r各类型装备属性!P6+[3]非r分类武将战斗属性!BI8</f>
        <v>4.6811733677565641</v>
      </c>
      <c r="R8" s="23">
        <f>[2]非r各类型装备属性!Q6+[3]非r分类武将战斗属性!BJ8</f>
        <v>29.084142669724223</v>
      </c>
      <c r="S8" s="23">
        <f t="shared" si="2"/>
        <v>1.1060657802364264</v>
      </c>
      <c r="T8" s="23">
        <f t="shared" si="3"/>
        <v>8.2471398845601063E-2</v>
      </c>
      <c r="U8" s="39">
        <f t="shared" ref="U8:U71" si="29">P8/$D$20</f>
        <v>5.4918816348254861E-3</v>
      </c>
      <c r="V8" s="39">
        <f t="shared" ref="V8:V71" si="30">R8/$C$20</f>
        <v>5.7706632281198846E-3</v>
      </c>
      <c r="X8" s="23">
        <f>[2]非r各类型装备属性!T6+[3]非r分类武将战斗属性!BM8</f>
        <v>28.785191524189884</v>
      </c>
      <c r="Y8" s="23">
        <f>[2]非r各类型装备属性!U6+[3]非r分类武将战斗属性!BN8</f>
        <v>2.4900622566454533</v>
      </c>
      <c r="Z8" s="23">
        <f>[2]非r各类型装备属性!V6+[3]非r分类武将战斗属性!BO8</f>
        <v>23.805067010898973</v>
      </c>
      <c r="AA8" s="23">
        <f t="shared" si="4"/>
        <v>0.82699005114814605</v>
      </c>
      <c r="AB8" s="23">
        <f t="shared" si="5"/>
        <v>4.563055554040929E-2</v>
      </c>
      <c r="AC8" s="39">
        <f t="shared" ref="AC8:AC71" si="31">X8/$D$21</f>
        <v>4.8607212975666806E-3</v>
      </c>
      <c r="AD8" s="39">
        <f t="shared" ref="AD8:AD71" si="32">Z8/$C$21</f>
        <v>4.8091044466462588E-3</v>
      </c>
      <c r="AF8" s="23">
        <f>[2]非r各类型装备属性!Y6+[3]非r分类武将战斗属性!BR8</f>
        <v>25.448400344232311</v>
      </c>
      <c r="AG8" s="23">
        <f>[2]非r各类型装备属性!Z6+[3]非r分类武将战斗属性!BS8</f>
        <v>5.6773778638358552</v>
      </c>
      <c r="AH8" s="23">
        <f>[2]非r各类型装备属性!AA6+[3]非r分类武将战斗属性!BT8</f>
        <v>24.352844788676755</v>
      </c>
      <c r="AI8" s="23">
        <f t="shared" si="6"/>
        <v>0.9569499245242794</v>
      </c>
      <c r="AJ8" s="23">
        <f t="shared" si="7"/>
        <v>9.8297015443124525E-2</v>
      </c>
      <c r="AK8" s="39">
        <f t="shared" ref="AK8:AK71" si="33">AF8/$D$22</f>
        <v>4.7522689718454362E-3</v>
      </c>
      <c r="AL8" s="39">
        <f t="shared" ref="AL8:AL71" si="34">AH8/$C$22</f>
        <v>4.8104384767756556E-3</v>
      </c>
      <c r="AN8" s="23">
        <f t="shared" si="8"/>
        <v>23.518646993687362</v>
      </c>
      <c r="AO8" s="23">
        <f t="shared" si="9"/>
        <v>7.2111525642401828</v>
      </c>
      <c r="AP8" s="23">
        <f t="shared" si="10"/>
        <v>29.818540421684574</v>
      </c>
      <c r="AQ8" s="23">
        <f t="shared" si="11"/>
        <v>1.267868021051048</v>
      </c>
      <c r="AR8" s="42">
        <f t="shared" ref="AR8:AR71" si="35">1-1/(1+(AO8/($D$11*G8^2+$D$12*G8+$D$13)))</f>
        <v>0.12162274221988045</v>
      </c>
      <c r="AS8" s="25"/>
      <c r="AV8" s="39">
        <f>[5]非r不同兵种属性值!AK6*携带兵力!I8/2</f>
        <v>0.78067473355657613</v>
      </c>
      <c r="AW8" s="23">
        <f>[5]非r不同兵种属性值!AL6</f>
        <v>44.21100031372157</v>
      </c>
      <c r="AX8" s="39">
        <f>[5]非r不同兵种属性值!AM6*携带兵力!I8</f>
        <v>4.5421075406928066</v>
      </c>
      <c r="AY8" s="23">
        <f t="shared" si="12"/>
        <v>5.8181818181818183</v>
      </c>
      <c r="AZ8" s="23">
        <f t="shared" si="13"/>
        <v>0.45913948520297443</v>
      </c>
      <c r="BA8" s="39">
        <f t="shared" ref="BA8:BA71" si="36">AV8/$D$23</f>
        <v>5.5074055277359879E-4</v>
      </c>
      <c r="BB8" s="39">
        <f t="shared" ref="BB8:BB71" si="37">AX8/$C$23</f>
        <v>7.5701792344880106E-4</v>
      </c>
      <c r="BD8" s="39">
        <f>[5]非r不同兵种属性值!AP6*携带兵力!I8/2</f>
        <v>1.5613494671131523</v>
      </c>
      <c r="BE8" s="23">
        <f>[5]非r不同兵种属性值!AQ6</f>
        <v>22.105500156860785</v>
      </c>
      <c r="BF8" s="39">
        <f>[5]非r不同兵种属性值!AR6*携带兵力!I8</f>
        <v>8.6516334108434414</v>
      </c>
      <c r="BG8" s="23">
        <f t="shared" si="14"/>
        <v>5.5411255411255409</v>
      </c>
      <c r="BH8" s="23">
        <f t="shared" si="15"/>
        <v>0.29797602105694554</v>
      </c>
      <c r="BI8" s="39">
        <f t="shared" ref="BI8:BI71" si="38">BD8/$D$24</f>
        <v>5.3251315853434253E-4</v>
      </c>
      <c r="BJ8" s="39">
        <f t="shared" ref="BJ8:BJ71" si="39">BF8/$C$24</f>
        <v>1.4015930752765376E-3</v>
      </c>
      <c r="BL8" s="39">
        <f>[5]非r不同兵种属性值!AU6*携带兵力!I8/2</f>
        <v>1.795551887180125</v>
      </c>
      <c r="BM8" s="23">
        <f>[5]非r不同兵种属性值!AV6</f>
        <v>10.801551213011519</v>
      </c>
      <c r="BN8" s="39">
        <f>[5]非r不同兵种属性值!AW6*携带兵力!I8</f>
        <v>8.8196262926073921</v>
      </c>
      <c r="BO8" s="23">
        <f t="shared" si="16"/>
        <v>4.9119306189800076</v>
      </c>
      <c r="BP8" s="23">
        <f t="shared" si="17"/>
        <v>0.17177615699112159</v>
      </c>
      <c r="BQ8" s="39">
        <f t="shared" ref="BQ8:BQ71" si="40">BL8/$D$25</f>
        <v>5.156120385127565E-4</v>
      </c>
      <c r="BR8" s="39">
        <f t="shared" ref="BR8:BR71" si="41">BN8/$C$25</f>
        <v>1.3969801305377257E-3</v>
      </c>
      <c r="BT8" s="39">
        <f>[5]非r不同兵种属性值!AZ6*携带兵力!I8/2</f>
        <v>1.6394169404688101</v>
      </c>
      <c r="BU8" s="23">
        <f>[5]非r不同兵种属性值!BA6</f>
        <v>13.464259186451569</v>
      </c>
      <c r="BV8" s="39">
        <f>[5]非r不同兵种属性值!BB6*携带兵力!I8</f>
        <v>8.6516334108434414</v>
      </c>
      <c r="BW8" s="23">
        <f t="shared" si="18"/>
        <v>5.2772624201195626</v>
      </c>
      <c r="BX8" s="23">
        <f t="shared" si="19"/>
        <v>0.2054224024128527</v>
      </c>
      <c r="BY8" s="39">
        <f t="shared" ref="BY8:BY71" si="42">BT8/$D$26</f>
        <v>5.1116693287153064E-4</v>
      </c>
      <c r="BZ8" s="39">
        <f t="shared" ref="BZ8:BZ71" si="43">BV8/$C$26</f>
        <v>1.3704125516767111E-3</v>
      </c>
      <c r="CB8" s="23">
        <f t="shared" ref="CB8:CB71" si="44">(AV8+BD8+BL8+BT8)/4</f>
        <v>1.4442482570796658</v>
      </c>
      <c r="CC8" s="23">
        <f t="shared" ref="CC8:CC71" si="45">(AW8+BE8+BM8+BU8)/4</f>
        <v>22.645577717511362</v>
      </c>
      <c r="CD8" s="23">
        <f t="shared" ref="CD8:CD71" si="46">(AX8+BF8+BN8+BV8)/4</f>
        <v>7.6662501637467706</v>
      </c>
      <c r="CE8" s="23">
        <f t="shared" si="20"/>
        <v>5.3081249197754063</v>
      </c>
      <c r="CF8" s="23">
        <f t="shared" si="21"/>
        <v>0.31172685838593861</v>
      </c>
      <c r="CN8" s="23">
        <v>40</v>
      </c>
      <c r="CO8" s="23">
        <f t="shared" si="22"/>
        <v>436.14763926645833</v>
      </c>
      <c r="CP8" s="23">
        <f t="shared" si="22"/>
        <v>127.67085530787008</v>
      </c>
      <c r="CQ8" s="23">
        <f t="shared" si="22"/>
        <v>554.86389668569632</v>
      </c>
      <c r="CR8" s="23">
        <f>CO8/CO7</f>
        <v>1.9306748195993226</v>
      </c>
      <c r="CS8" s="23">
        <f t="shared" ref="CS8:CT8" si="47">CP8/CP7</f>
        <v>1.9034953573871554</v>
      </c>
      <c r="CT8" s="23">
        <f t="shared" si="47"/>
        <v>1.9302159576001723</v>
      </c>
      <c r="CU8" s="23">
        <f t="shared" si="23"/>
        <v>98.435333382016054</v>
      </c>
      <c r="CV8" s="23">
        <f t="shared" si="23"/>
        <v>70.719876873839794</v>
      </c>
      <c r="CW8" s="23">
        <f t="shared" si="23"/>
        <v>419.09419323524901</v>
      </c>
      <c r="CX8" s="23">
        <f>CU8/CU7</f>
        <v>3.4728349797266467</v>
      </c>
      <c r="CY8" s="23">
        <f t="shared" ref="CY8:CZ8" si="48">CV8/CV7</f>
        <v>1.6374068073034707</v>
      </c>
      <c r="CZ8" s="23">
        <f t="shared" si="48"/>
        <v>3.2413126477448699</v>
      </c>
      <c r="DA8" s="25"/>
      <c r="DB8" s="39">
        <f>([3]非r分类武将战斗属性!S8+[3]非r分类武将战斗属性!AB8+[3]非r分类武将战斗属性!AK8+[3]非r分类武将战斗属性!AT8)/4</f>
        <v>13.184587476403784</v>
      </c>
      <c r="DC8" s="39">
        <f>DB8*[3]非r分类武将战斗属性!O7</f>
        <v>6.3226183950241308E-2</v>
      </c>
      <c r="DD8" s="39">
        <f>([2]非r各类型装备属性!J6+[2]非r各类型装备属性!O6+[2]非r各类型装备属性!T6+[2]非r各类型装备属性!Y6)/4</f>
        <v>10.270833333333336</v>
      </c>
      <c r="DE8" s="7">
        <f t="shared" ref="DE8:DE71" si="49">DB8/$AN8</f>
        <v>0.56060144445990701</v>
      </c>
      <c r="DF8" s="7">
        <f t="shared" ref="DF8:DF71" si="50">DC8/$AN8</f>
        <v>2.6883427421318853E-3</v>
      </c>
      <c r="DG8" s="7">
        <f t="shared" ref="DG8:DG71" si="51">DD8/$AN8</f>
        <v>0.43671021279796107</v>
      </c>
      <c r="DI8" s="39">
        <f>([3]非r分类武将战斗属性!T8+[3]非r分类武将战斗属性!AC8+[3]非r分类武将战斗属性!AL8+[3]非r分类武将战斗属性!AU8)/4</f>
        <v>3.6431096974273616</v>
      </c>
      <c r="DJ8" s="39">
        <f>DI8*[3]非r分类武将战斗属性!O7</f>
        <v>1.7470392933619308E-2</v>
      </c>
      <c r="DK8" s="39">
        <f>([2]非r各类型装备属性!K6+[2]非r各类型装备属性!P6+[2]非r各类型装备属性!U6+[2]非r各类型装备属性!Z6)/4</f>
        <v>3.5605555555555561</v>
      </c>
      <c r="DL8" s="7">
        <f t="shared" ref="DL8:DL71" si="52">DI8/$AO8</f>
        <v>0.50520491210980567</v>
      </c>
      <c r="DM8" s="7">
        <f t="shared" ref="DM8:DM71" si="53">DJ8/$AO8</f>
        <v>2.422690794291926E-3</v>
      </c>
      <c r="DN8" s="7">
        <f t="shared" ref="DN8:DN71" si="54">DK8/$AO8</f>
        <v>0.49375679183549781</v>
      </c>
      <c r="DP8" s="39">
        <f>([3]非r分类武将战斗属性!U8+[3]非r分类武将战斗属性!AD8+[3]非r分类武将战斗属性!AM8+[3]非r分类武将战斗属性!AV8)/4</f>
        <v>17.001178587994353</v>
      </c>
      <c r="DQ8" s="39">
        <f>DP8*[3]非r分类武将战斗属性!O7</f>
        <v>8.1528500356890105E-2</v>
      </c>
      <c r="DR8" s="39">
        <f>([2]非r各类型装备属性!L6+[2]非r各类型装备属性!Q6+[2]非r各类型装备属性!V6+[2]非r各类型装备属性!AA6)/4</f>
        <v>12.735833333333336</v>
      </c>
      <c r="DS8" s="7">
        <f t="shared" ref="DS8:DS71" si="55">DP8/$AP8</f>
        <v>0.57015462016480167</v>
      </c>
      <c r="DT8" s="7">
        <f t="shared" ref="DT8:DT71" si="56">DQ8/$AP8</f>
        <v>2.7341546301039312E-3</v>
      </c>
      <c r="DU8" s="7">
        <f t="shared" ref="DU8:DU71" si="57">DR8/$AP8</f>
        <v>0.42711122520509459</v>
      </c>
      <c r="DW8" s="4">
        <f t="shared" ref="DW8:DW71" si="58">H8/$D$19</f>
        <v>7.1671253115253037E-3</v>
      </c>
      <c r="DX8" s="4">
        <f t="shared" ref="DX8:DX71" si="59">J8/$C$19</f>
        <v>7.0053512029063939E-3</v>
      </c>
    </row>
    <row r="9" spans="2:128" x14ac:dyDescent="0.15">
      <c r="G9" s="23">
        <v>3</v>
      </c>
      <c r="H9" s="23">
        <f>[2]非r各类型装备属性!J7+[3]非r分类武将战斗属性!BC9</f>
        <v>20.700924371497919</v>
      </c>
      <c r="I9" s="23">
        <f>[2]非r各类型装备属性!K7+[3]非r分类武将战斗属性!T9</f>
        <v>24.447420480648645</v>
      </c>
      <c r="J9" s="23">
        <f>[2]非r各类型装备属性!L7+[3]非r分类武将战斗属性!BE9</f>
        <v>64.270957988793342</v>
      </c>
      <c r="K9" s="23">
        <f t="shared" si="0"/>
        <v>3.104738553476619</v>
      </c>
      <c r="L9" s="23">
        <f t="shared" si="1"/>
        <v>0.31493279474284508</v>
      </c>
      <c r="M9" s="39">
        <f t="shared" si="27"/>
        <v>1.095287003782959E-2</v>
      </c>
      <c r="N9" s="39">
        <f t="shared" si="28"/>
        <v>1.0711826331465557E-2</v>
      </c>
      <c r="P9" s="23">
        <f>[2]非r各类型装备属性!O7+[3]非r分类武将战斗属性!BH9</f>
        <v>40.283366950628761</v>
      </c>
      <c r="Q9" s="23">
        <f>[2]非r各类型装备属性!P7+[3]非r分类武将战斗属性!BI9</f>
        <v>7.0981848742995837</v>
      </c>
      <c r="R9" s="23">
        <f>[2]非r各类型装备属性!Q7+[3]非r分类武将战斗属性!BJ9</f>
        <v>44.619736699227921</v>
      </c>
      <c r="S9" s="23">
        <f t="shared" si="2"/>
        <v>1.107646656097883</v>
      </c>
      <c r="T9" s="23">
        <f t="shared" si="3"/>
        <v>0.11775711045549397</v>
      </c>
      <c r="U9" s="39">
        <f t="shared" si="29"/>
        <v>8.4134016187612272E-3</v>
      </c>
      <c r="V9" s="39">
        <f t="shared" si="30"/>
        <v>8.8531223609579195E-3</v>
      </c>
      <c r="X9" s="23">
        <f>[2]非r各类型装备属性!T7+[3]非r分类武将战斗属性!BM9</f>
        <v>44.094885158261668</v>
      </c>
      <c r="Y9" s="23">
        <f>[2]非r各类型装备属性!U7+[3]非r分类武将战斗属性!BN9</f>
        <v>3.8115182076329175</v>
      </c>
      <c r="Z9" s="23">
        <f>[2]非r各类型装备属性!V7+[3]非r分类武将战斗属性!BO9</f>
        <v>36.471848742995839</v>
      </c>
      <c r="AA9" s="23">
        <f t="shared" si="4"/>
        <v>0.82712198052209762</v>
      </c>
      <c r="AB9" s="23">
        <f t="shared" si="5"/>
        <v>6.6878692259902617E-2</v>
      </c>
      <c r="AC9" s="39">
        <f t="shared" si="31"/>
        <v>7.4459448088925479E-3</v>
      </c>
      <c r="AD9" s="39">
        <f t="shared" si="32"/>
        <v>7.3680502511102733E-3</v>
      </c>
      <c r="AF9" s="23">
        <f>[2]非r各类型装备属性!Y7+[3]非r分类武将战斗属性!BR9</f>
        <v>38.936848742995835</v>
      </c>
      <c r="AG9" s="23">
        <f>[2]非r各类型装备属性!Z7+[3]非r分类武将战斗属性!BS9</f>
        <v>8.7071288524156252</v>
      </c>
      <c r="AH9" s="23">
        <f>[2]非r各类型装备属性!AA7+[3]非r分类武将战斗属性!BT9</f>
        <v>37.293515409662504</v>
      </c>
      <c r="AI9" s="23">
        <f t="shared" si="6"/>
        <v>0.95779490671727918</v>
      </c>
      <c r="AJ9" s="23">
        <f t="shared" si="7"/>
        <v>0.14069369534301424</v>
      </c>
      <c r="AK9" s="39">
        <f t="shared" si="33"/>
        <v>7.2711202134446004E-3</v>
      </c>
      <c r="AL9" s="39">
        <f t="shared" si="34"/>
        <v>7.3666203278345685E-3</v>
      </c>
      <c r="AN9" s="23">
        <f t="shared" si="8"/>
        <v>36.004006305846048</v>
      </c>
      <c r="AO9" s="23">
        <f t="shared" si="9"/>
        <v>11.016063103749193</v>
      </c>
      <c r="AP9" s="23">
        <f t="shared" si="10"/>
        <v>45.664014710169894</v>
      </c>
      <c r="AQ9" s="23">
        <f t="shared" si="11"/>
        <v>1.268303708266914</v>
      </c>
      <c r="AR9" s="42">
        <f t="shared" si="35"/>
        <v>0.17160029090796114</v>
      </c>
      <c r="AS9" s="25"/>
      <c r="AV9" s="39">
        <f>[5]非r不同兵种属性值!AK7*携带兵力!I9/2</f>
        <v>1.2689689152708723</v>
      </c>
      <c r="AW9" s="23">
        <f>[5]非r不同兵种属性值!AL7</f>
        <v>46.23107203282396</v>
      </c>
      <c r="AX9" s="39">
        <f>[5]非r不同兵种属性值!AM7*携带兵力!I9</f>
        <v>7.2827781224241361</v>
      </c>
      <c r="AY9" s="23">
        <f t="shared" si="12"/>
        <v>5.7391304347826084</v>
      </c>
      <c r="AZ9" s="23">
        <f t="shared" si="13"/>
        <v>0.46504952705428215</v>
      </c>
      <c r="BA9" s="39">
        <f t="shared" si="36"/>
        <v>8.952161659759242E-4</v>
      </c>
      <c r="BB9" s="39">
        <f t="shared" si="37"/>
        <v>1.2137963537373561E-3</v>
      </c>
      <c r="BD9" s="39">
        <f>[5]非r不同兵种属性值!AP7*携带兵力!I9/2</f>
        <v>2.5379378305417446</v>
      </c>
      <c r="BE9" s="23">
        <f>[5]非r不同兵种属性值!AQ7</f>
        <v>23.11553601641198</v>
      </c>
      <c r="BF9" s="39">
        <f>[5]非r不同兵种属性值!AR7*携带兵力!I9</f>
        <v>13.871958328426928</v>
      </c>
      <c r="BG9" s="23">
        <f t="shared" si="14"/>
        <v>5.4658385093167707</v>
      </c>
      <c r="BH9" s="23">
        <f t="shared" si="15"/>
        <v>0.30297363677266231</v>
      </c>
      <c r="BI9" s="39">
        <f t="shared" si="38"/>
        <v>8.6558795373620104E-4</v>
      </c>
      <c r="BJ9" s="39">
        <f t="shared" si="39"/>
        <v>2.2473028860977139E-3</v>
      </c>
      <c r="BL9" s="39">
        <f>[5]非r不同兵种属性值!AU7*携带兵力!I9/2</f>
        <v>2.9186285051230056</v>
      </c>
      <c r="BM9" s="23">
        <f>[5]非r不同兵种属性值!AV7</f>
        <v>11.180884268807969</v>
      </c>
      <c r="BN9" s="39">
        <f>[5]非r不同兵种属性值!AW7*携带兵力!I9</f>
        <v>14.141316742571137</v>
      </c>
      <c r="BO9" s="23">
        <f t="shared" si="16"/>
        <v>4.8451924312221264</v>
      </c>
      <c r="BP9" s="23">
        <f t="shared" si="17"/>
        <v>0.17372173169824989</v>
      </c>
      <c r="BQ9" s="39">
        <f t="shared" si="40"/>
        <v>8.3811556988826045E-4</v>
      </c>
      <c r="BR9" s="39">
        <f t="shared" si="41"/>
        <v>2.2399065281905545E-3</v>
      </c>
      <c r="BT9" s="39">
        <f>[5]非r不同兵种属性值!AZ7*携带兵力!I9/2</f>
        <v>2.6648347220688318</v>
      </c>
      <c r="BU9" s="23">
        <f>[5]非r不同兵种属性值!BA7</f>
        <v>14.170828601365605</v>
      </c>
      <c r="BV9" s="39">
        <f>[5]非r不同兵种属性值!BB7*携带兵力!I9</f>
        <v>13.871958328426928</v>
      </c>
      <c r="BW9" s="23">
        <f t="shared" si="18"/>
        <v>5.2055604850635913</v>
      </c>
      <c r="BX9" s="23">
        <f t="shared" si="19"/>
        <v>0.2104031813066406</v>
      </c>
      <c r="BY9" s="39">
        <f t="shared" si="42"/>
        <v>8.3089015238548946E-4</v>
      </c>
      <c r="BZ9" s="39">
        <f t="shared" si="43"/>
        <v>2.1973082892978528E-3</v>
      </c>
      <c r="CB9" s="23">
        <f t="shared" si="44"/>
        <v>2.3475924932511134</v>
      </c>
      <c r="CC9" s="23">
        <f t="shared" si="45"/>
        <v>23.674580229852378</v>
      </c>
      <c r="CD9" s="23">
        <f t="shared" si="46"/>
        <v>12.292002880462283</v>
      </c>
      <c r="CE9" s="23">
        <f t="shared" si="20"/>
        <v>5.2360036572784576</v>
      </c>
      <c r="CF9" s="23">
        <f t="shared" si="21"/>
        <v>0.32133987266695851</v>
      </c>
      <c r="CN9" s="23">
        <v>60</v>
      </c>
      <c r="CO9" s="23">
        <f t="shared" si="22"/>
        <v>637.13464492913135</v>
      </c>
      <c r="CP9" s="23">
        <f t="shared" si="22"/>
        <v>181.77207143897607</v>
      </c>
      <c r="CQ9" s="23">
        <f t="shared" si="22"/>
        <v>810.79623622440613</v>
      </c>
      <c r="CR9" s="23">
        <f t="shared" ref="CR9:CR10" si="60">CO9/CO8</f>
        <v>1.4608233257910237</v>
      </c>
      <c r="CS9" s="23">
        <f t="shared" ref="CS9:CS10" si="61">CP9/CP8</f>
        <v>1.4237554138776964</v>
      </c>
      <c r="CT9" s="23">
        <f t="shared" ref="CT9:CT10" si="62">CQ9/CQ8</f>
        <v>1.4612524640140412</v>
      </c>
      <c r="CU9" s="23">
        <f t="shared" si="23"/>
        <v>317.4321567860257</v>
      </c>
      <c r="CV9" s="23">
        <f t="shared" si="23"/>
        <v>125.42196847108443</v>
      </c>
      <c r="CW9" s="23">
        <f t="shared" si="23"/>
        <v>1124.3454846763718</v>
      </c>
      <c r="CX9" s="23">
        <f t="shared" ref="CX9:CX10" si="63">CU9/CU8</f>
        <v>3.2247786021520191</v>
      </c>
      <c r="CY9" s="23">
        <f t="shared" ref="CY9:CY10" si="64">CV9/CV8</f>
        <v>1.7735037731305729</v>
      </c>
      <c r="CZ9" s="23">
        <f t="shared" ref="CZ9:CZ10" si="65">CW9/CW8</f>
        <v>2.6827990051516797</v>
      </c>
      <c r="DA9" s="25"/>
      <c r="DB9" s="39">
        <f>([3]非r分类武将战斗属性!S9+[3]非r分类武将战斗属性!AB9+[3]非r分类武将战斗属性!AK9+[3]非r分类武将战斗属性!AT9)/4</f>
        <v>20.494804649915913</v>
      </c>
      <c r="DC9" s="39">
        <f>DB9*[3]非r分类武将战斗属性!O8</f>
        <v>0.1029516559301305</v>
      </c>
      <c r="DD9" s="39">
        <f>([2]非r各类型装备属性!J7+[2]非r各类型装备属性!O7+[2]非r各类型装备属性!T7+[2]非r各类型装备属性!Y7)/4</f>
        <v>15.406250000000004</v>
      </c>
      <c r="DE9" s="7">
        <f t="shared" si="49"/>
        <v>0.56923678092424201</v>
      </c>
      <c r="DF9" s="7">
        <f t="shared" si="50"/>
        <v>2.8594500027463339E-3</v>
      </c>
      <c r="DG9" s="7">
        <f t="shared" si="51"/>
        <v>0.4279037690730117</v>
      </c>
      <c r="DI9" s="39">
        <f>([3]非r分类武将战斗属性!T9+[3]非r分类武将战斗属性!AC9+[3]非r分类武将战斗属性!AL9+[3]非r分类武将战斗属性!AU9)/4</f>
        <v>5.6630381269504486</v>
      </c>
      <c r="DJ9" s="39">
        <f>DI9*[3]非r分类武将战斗属性!O8</f>
        <v>2.8447168085957108E-2</v>
      </c>
      <c r="DK9" s="39">
        <f>([2]非r各类型装备属性!K7+[2]非r各类型装备属性!P7+[2]非r各类型装备属性!U7+[2]非r各类型装备属性!Z7)/4</f>
        <v>5.3408333333333351</v>
      </c>
      <c r="DL9" s="7">
        <f t="shared" si="52"/>
        <v>0.51407095925431812</v>
      </c>
      <c r="DM9" s="7">
        <f t="shared" si="53"/>
        <v>2.582335251536044E-3</v>
      </c>
      <c r="DN9" s="7">
        <f t="shared" si="54"/>
        <v>0.4848223256378808</v>
      </c>
      <c r="DP9" s="39">
        <f>([3]非r分类武将战斗属性!U9+[3]非r分类武将战斗属性!AD9+[3]非r分类武将战斗属性!AM9+[3]非r分类武将战斗属性!AV9)/4</f>
        <v>26.427511259102097</v>
      </c>
      <c r="DQ9" s="39">
        <f>DP9*[3]非r分类武将战斗属性!O8</f>
        <v>0.13275345106779984</v>
      </c>
      <c r="DR9" s="39">
        <f>([2]非r各类型装备属性!L7+[2]非r各类型装备属性!Q7+[2]非r各类型装备属性!V7+[2]非r各类型装备属性!AA7)/4</f>
        <v>19.103750000000005</v>
      </c>
      <c r="DS9" s="7">
        <f t="shared" si="55"/>
        <v>0.57873823462167884</v>
      </c>
      <c r="DT9" s="7">
        <f t="shared" si="56"/>
        <v>2.907178703195235E-3</v>
      </c>
      <c r="DU9" s="7">
        <f t="shared" si="57"/>
        <v>0.41835458667512609</v>
      </c>
      <c r="DW9" s="4">
        <f t="shared" si="58"/>
        <v>1.095287003782959E-2</v>
      </c>
      <c r="DX9" s="4">
        <f t="shared" si="59"/>
        <v>1.0711826331465557E-2</v>
      </c>
    </row>
    <row r="10" spans="2:128" x14ac:dyDescent="0.15">
      <c r="C10" s="4" t="s">
        <v>121</v>
      </c>
      <c r="G10" s="23">
        <v>4</v>
      </c>
      <c r="H10" s="23">
        <f>[2]非r各类型装备属性!J8+[3]非r分类武将战斗属性!BC10</f>
        <v>28.134779322835477</v>
      </c>
      <c r="I10" s="23">
        <f>[2]非r各类型装备属性!K8+[3]非r分类武将战斗属性!T10</f>
        <v>33.230220781059856</v>
      </c>
      <c r="J10" s="23">
        <f>[2]非r各类型装备属性!L8+[3]非r分类武将战斗属性!BE10</f>
        <v>87.401960499740198</v>
      </c>
      <c r="K10" s="23">
        <f t="shared" si="0"/>
        <v>3.1065450877306424</v>
      </c>
      <c r="L10" s="23">
        <f t="shared" si="1"/>
        <v>0.37955610488019131</v>
      </c>
      <c r="M10" s="39">
        <f t="shared" si="27"/>
        <v>1.488612662583888E-2</v>
      </c>
      <c r="N10" s="39">
        <f t="shared" si="28"/>
        <v>1.4566993416623366E-2</v>
      </c>
      <c r="P10" s="23">
        <f>[2]非r各类型装备属性!O8+[3]非r分类武将战斗属性!BH10</f>
        <v>54.884958954682503</v>
      </c>
      <c r="Q10" s="23">
        <f>[2]非r各类型装备属性!P8+[3]非r分类武将战斗属性!BI10</f>
        <v>9.5709558645670967</v>
      </c>
      <c r="R10" s="23">
        <f>[2]非r各类型装备属性!Q8+[3]非r分类武将战斗属性!BJ10</f>
        <v>60.880204017150021</v>
      </c>
      <c r="S10" s="23">
        <f t="shared" si="2"/>
        <v>1.1092329333327493</v>
      </c>
      <c r="T10" s="23">
        <f t="shared" si="3"/>
        <v>0.14980141923146584</v>
      </c>
      <c r="U10" s="39">
        <f t="shared" si="29"/>
        <v>1.1463024008914472E-2</v>
      </c>
      <c r="V10" s="39">
        <f t="shared" si="30"/>
        <v>1.2079405558958336E-2</v>
      </c>
      <c r="X10" s="23">
        <f>[2]非r各类型装备属性!T8+[3]非r分类武将战斗属性!BM10</f>
        <v>60.073692597027375</v>
      </c>
      <c r="Y10" s="23">
        <f>[2]非r各类型装备属性!U8+[3]非r分类武将战斗属性!BN10</f>
        <v>5.1887336423448733</v>
      </c>
      <c r="Z10" s="23">
        <f>[2]非r各类型装备属性!V8+[3]非r分类武将战斗属性!BO10</f>
        <v>49.696225312337624</v>
      </c>
      <c r="AA10" s="23">
        <f t="shared" si="4"/>
        <v>0.82725437981145078</v>
      </c>
      <c r="AB10" s="23">
        <f t="shared" si="5"/>
        <v>8.7192808933388322E-2</v>
      </c>
      <c r="AC10" s="39">
        <f t="shared" si="31"/>
        <v>1.0144156129183953E-2</v>
      </c>
      <c r="AD10" s="39">
        <f t="shared" si="32"/>
        <v>1.0039641477239928E-2</v>
      </c>
      <c r="AF10" s="23">
        <f>[2]非r各类型装备属性!Y8+[3]非r分类武将战斗属性!BR10</f>
        <v>52.982891979004293</v>
      </c>
      <c r="AG10" s="23">
        <f>[2]非r各类型装备属性!Z8+[3]非r分类武将战斗属性!BS10</f>
        <v>11.87627855030663</v>
      </c>
      <c r="AH10" s="23">
        <f>[2]非r各类型装备属性!AA8+[3]非r分类武将战斗属性!BT10</f>
        <v>50.791780867893181</v>
      </c>
      <c r="AI10" s="23">
        <f t="shared" si="6"/>
        <v>0.95864493180214871</v>
      </c>
      <c r="AJ10" s="23">
        <f t="shared" si="7"/>
        <v>0.17941006368327961</v>
      </c>
      <c r="AK10" s="39">
        <f t="shared" si="33"/>
        <v>9.8940974750708292E-3</v>
      </c>
      <c r="AL10" s="39">
        <f t="shared" si="34"/>
        <v>1.0032944368966554E-2</v>
      </c>
      <c r="AN10" s="23">
        <f t="shared" si="8"/>
        <v>49.01908071338741</v>
      </c>
      <c r="AO10" s="23">
        <f t="shared" si="9"/>
        <v>14.966547209569613</v>
      </c>
      <c r="AP10" s="23">
        <f t="shared" si="10"/>
        <v>62.192542674280254</v>
      </c>
      <c r="AQ10" s="23">
        <f t="shared" si="11"/>
        <v>1.2687415138998128</v>
      </c>
      <c r="AR10" s="42">
        <f t="shared" si="35"/>
        <v>0.21600942480652996</v>
      </c>
      <c r="AS10" s="25"/>
      <c r="AV10" s="39">
        <f>[5]非r不同兵种属性值!AK8*携带兵力!I10/2</f>
        <v>1.8306909030034759</v>
      </c>
      <c r="AW10" s="23">
        <f>[5]非r不同兵种属性值!AL8</f>
        <v>48.250274645947592</v>
      </c>
      <c r="AX10" s="39">
        <f>[5]非r不同兵种属性值!AM8*携带兵力!I10</f>
        <v>10.373915117019697</v>
      </c>
      <c r="AY10" s="23">
        <f t="shared" si="12"/>
        <v>5.666666666666667</v>
      </c>
      <c r="AZ10" s="23">
        <f t="shared" si="13"/>
        <v>0.47041186944753777</v>
      </c>
      <c r="BA10" s="39">
        <f t="shared" si="36"/>
        <v>1.2914927005315529E-3</v>
      </c>
      <c r="BB10" s="39">
        <f t="shared" si="37"/>
        <v>1.7289858528366162E-3</v>
      </c>
      <c r="BD10" s="39">
        <f>[5]非r不同兵种属性值!AP8*携带兵力!I10/2</f>
        <v>3.6613818060069518</v>
      </c>
      <c r="BE10" s="23">
        <f>[5]非r不同兵种属性值!AQ8</f>
        <v>24.125137322973796</v>
      </c>
      <c r="BF10" s="39">
        <f>[5]非r不同兵种属性值!AR8*携带兵力!I10</f>
        <v>19.759838318132754</v>
      </c>
      <c r="BG10" s="23">
        <f t="shared" si="14"/>
        <v>5.3968253968253963</v>
      </c>
      <c r="BH10" s="23">
        <f t="shared" si="15"/>
        <v>0.30754152706299609</v>
      </c>
      <c r="BI10" s="39">
        <f t="shared" si="38"/>
        <v>1.248749259012389E-3</v>
      </c>
      <c r="BJ10" s="39">
        <f t="shared" si="39"/>
        <v>3.2011588147698531E-3</v>
      </c>
      <c r="BL10" s="39">
        <f>[5]非r不同兵种属性值!AU8*携带兵力!I10/2</f>
        <v>4.2105890769079943</v>
      </c>
      <c r="BM10" s="23">
        <f>[5]非r不同兵种属性值!AV8</f>
        <v>11.559961633924944</v>
      </c>
      <c r="BN10" s="39">
        <f>[5]非r不同兵种属性值!AW8*携带兵力!I10</f>
        <v>20.143524499067372</v>
      </c>
      <c r="BO10" s="23">
        <f t="shared" si="16"/>
        <v>4.7840157591107362</v>
      </c>
      <c r="BP10" s="23">
        <f t="shared" si="17"/>
        <v>0.17547007234400291</v>
      </c>
      <c r="BQ10" s="39">
        <f t="shared" si="40"/>
        <v>1.2091159452337699E-3</v>
      </c>
      <c r="BR10" s="39">
        <f t="shared" si="41"/>
        <v>3.1906231115239022E-3</v>
      </c>
      <c r="BT10" s="39">
        <f>[5]非r不同兵种属性值!AZ8*携带兵力!I10/2</f>
        <v>3.8444508963072992</v>
      </c>
      <c r="BU10" s="23">
        <f>[5]非r不同兵种属性值!BA8</f>
        <v>14.877168015833842</v>
      </c>
      <c r="BV10" s="39">
        <f>[5]非r不同兵种属性值!BB8*携带兵力!I10</f>
        <v>19.759838318132754</v>
      </c>
      <c r="BW10" s="23">
        <f t="shared" si="18"/>
        <v>5.1398337112622823</v>
      </c>
      <c r="BX10" s="23">
        <f t="shared" si="19"/>
        <v>0.21499677577021103</v>
      </c>
      <c r="BY10" s="39">
        <f t="shared" si="42"/>
        <v>1.1986921232366001E-3</v>
      </c>
      <c r="BZ10" s="39">
        <f t="shared" si="43"/>
        <v>3.1299442734515535E-3</v>
      </c>
      <c r="CB10" s="23">
        <f t="shared" si="44"/>
        <v>3.3867781705564304</v>
      </c>
      <c r="CC10" s="23">
        <f t="shared" si="45"/>
        <v>24.703135404670043</v>
      </c>
      <c r="CD10" s="23">
        <f t="shared" si="46"/>
        <v>17.509279063088144</v>
      </c>
      <c r="CE10" s="23">
        <f t="shared" si="20"/>
        <v>5.1698924999895874</v>
      </c>
      <c r="CF10" s="23">
        <f t="shared" si="21"/>
        <v>0.33068405055359607</v>
      </c>
      <c r="CN10" s="23">
        <v>80</v>
      </c>
      <c r="CO10" s="23">
        <f t="shared" si="22"/>
        <v>772.54056937037649</v>
      </c>
      <c r="CP10" s="23">
        <f t="shared" si="22"/>
        <v>218.24690953070251</v>
      </c>
      <c r="CQ10" s="23">
        <f t="shared" si="22"/>
        <v>981.69968155653828</v>
      </c>
      <c r="CR10" s="23">
        <f t="shared" si="60"/>
        <v>1.2125232484513637</v>
      </c>
      <c r="CS10" s="23">
        <f t="shared" si="61"/>
        <v>1.2006624989360462</v>
      </c>
      <c r="CT10" s="23">
        <f t="shared" si="62"/>
        <v>1.2107847048328315</v>
      </c>
      <c r="CU10" s="23">
        <f t="shared" si="23"/>
        <v>569.55526219409808</v>
      </c>
      <c r="CV10" s="23">
        <f t="shared" si="23"/>
        <v>160.70017792824265</v>
      </c>
      <c r="CW10" s="23">
        <f t="shared" si="23"/>
        <v>1930.0342799248392</v>
      </c>
      <c r="CX10" s="23">
        <f t="shared" si="63"/>
        <v>1.7942582376051561</v>
      </c>
      <c r="CY10" s="23">
        <f t="shared" si="64"/>
        <v>1.2812761582935248</v>
      </c>
      <c r="CZ10" s="23">
        <f t="shared" si="65"/>
        <v>1.7165847208257117</v>
      </c>
      <c r="DA10" s="25"/>
      <c r="DB10" s="39">
        <f>([3]非r分类武将战斗属性!S10+[3]非r分类武将战斗属性!AB10+[3]非r分类武将战斗属性!AK10+[3]非r分类武将战斗属性!AT10)/4</f>
        <v>28.329701421863284</v>
      </c>
      <c r="DC10" s="39">
        <f>DB10*[3]非r分类武将战斗属性!O9</f>
        <v>0.14771262485745237</v>
      </c>
      <c r="DD10" s="39">
        <f>([2]非r各类型装备属性!J8+[2]非r各类型装备属性!O8+[2]非r各类型装备属性!T8+[2]非r各类型装备属性!Y8)/4</f>
        <v>20.541666666666671</v>
      </c>
      <c r="DE10" s="7">
        <f t="shared" si="49"/>
        <v>0.57793212376841385</v>
      </c>
      <c r="DF10" s="7">
        <f t="shared" si="50"/>
        <v>3.0133699512057792E-3</v>
      </c>
      <c r="DG10" s="7">
        <f t="shared" si="51"/>
        <v>0.41905450628038027</v>
      </c>
      <c r="DI10" s="39">
        <f>([3]非r分类武将战斗属性!T10+[3]非r分类武将战斗属性!AC10+[3]非r分类武将战斗属性!AL10+[3]非r分类武将战斗属性!AU10)/4</f>
        <v>7.8279438139359083</v>
      </c>
      <c r="DJ10" s="39">
        <f>DI10*[3]非r分类武将战斗属性!O9</f>
        <v>4.0815330552717112E-2</v>
      </c>
      <c r="DK10" s="39">
        <f>([2]非r各类型装备属性!K8+[2]非r各类型装备属性!P8+[2]非r各类型装备属性!U8+[2]非r各类型装备属性!Z8)/4</f>
        <v>7.1211111111111123</v>
      </c>
      <c r="DL10" s="7">
        <f t="shared" si="52"/>
        <v>0.52302937373095104</v>
      </c>
      <c r="DM10" s="7">
        <f t="shared" si="53"/>
        <v>2.7271039860563015E-3</v>
      </c>
      <c r="DN10" s="7">
        <f t="shared" si="54"/>
        <v>0.47580186741788194</v>
      </c>
      <c r="DP10" s="39">
        <f>([3]非r分类武将战斗属性!U10+[3]非r分类武将战斗属性!AD10+[3]非r分类武将战斗属性!AM10+[3]非r分类武将战斗属性!AV10)/4</f>
        <v>36.530404465034238</v>
      </c>
      <c r="DQ10" s="39">
        <f>DP10*[3]非r分类武将战斗属性!O9</f>
        <v>0.19047154257934651</v>
      </c>
      <c r="DR10" s="39">
        <f>([2]非r各类型装备属性!L8+[2]非r各类型装备属性!Q8+[2]非r各类型装备属性!V8+[2]非r各类型装备属性!AA8)/4</f>
        <v>25.471666666666671</v>
      </c>
      <c r="DS10" s="7">
        <f t="shared" si="55"/>
        <v>0.58737596011075133</v>
      </c>
      <c r="DT10" s="7">
        <f t="shared" si="56"/>
        <v>3.0626106344758932E-3</v>
      </c>
      <c r="DU10" s="7">
        <f t="shared" si="57"/>
        <v>0.40956142925477279</v>
      </c>
      <c r="DW10" s="4">
        <f t="shared" si="58"/>
        <v>1.488612662583888E-2</v>
      </c>
      <c r="DX10" s="4">
        <f t="shared" si="59"/>
        <v>1.4566993416623366E-2</v>
      </c>
    </row>
    <row r="11" spans="2:128" x14ac:dyDescent="0.15">
      <c r="C11" s="4" t="s">
        <v>118</v>
      </c>
      <c r="D11" s="4">
        <v>0.02</v>
      </c>
      <c r="G11" s="23">
        <v>5</v>
      </c>
      <c r="H11" s="23">
        <f>[2]非r各类型装备属性!J9+[3]非r分类武将战斗属性!BC11</f>
        <v>35.867265643422073</v>
      </c>
      <c r="I11" s="23">
        <f>[2]非r各类型装备属性!K9+[3]非r分类武将战斗属性!T11</f>
        <v>42.368181715115547</v>
      </c>
      <c r="J11" s="23">
        <f>[2]非r各类型装备属性!L9+[3]非r分类武将战斗属性!BE11</f>
        <v>111.48858339228396</v>
      </c>
      <c r="K11" s="23">
        <f t="shared" si="0"/>
        <v>3.1083658425668297</v>
      </c>
      <c r="L11" s="23">
        <f t="shared" si="1"/>
        <v>0.43291068631932972</v>
      </c>
      <c r="M11" s="39">
        <f t="shared" si="27"/>
        <v>1.8977389229323852E-2</v>
      </c>
      <c r="N11" s="39">
        <f t="shared" si="28"/>
        <v>1.8581430565380658E-2</v>
      </c>
      <c r="P11" s="23">
        <f>[2]非r各类型装备属性!O9+[3]非r分类武将战斗属性!BH11</f>
        <v>70.14353997108411</v>
      </c>
      <c r="Q11" s="23">
        <f>[2]非r各类型装备属性!P9+[3]非r分类武将战斗属性!BI11</f>
        <v>12.103453128684414</v>
      </c>
      <c r="R11" s="23">
        <f>[2]非r各类型装备属性!Q9+[3]非r分类武将战斗属性!BJ11</f>
        <v>77.917112895119601</v>
      </c>
      <c r="S11" s="23">
        <f t="shared" si="2"/>
        <v>1.1108237897209075</v>
      </c>
      <c r="T11" s="23">
        <f t="shared" si="3"/>
        <v>0.17903601914602307</v>
      </c>
      <c r="U11" s="39">
        <f t="shared" si="29"/>
        <v>1.4649862149349227E-2</v>
      </c>
      <c r="V11" s="39">
        <f t="shared" si="30"/>
        <v>1.5459744622047538E-2</v>
      </c>
      <c r="X11" s="23">
        <f>[2]非r各类型装备属性!T9+[3]非r分类武将战斗属性!BM11</f>
        <v>76.769215321990742</v>
      </c>
      <c r="Y11" s="23">
        <f>[2]非r各类型装备属性!U9+[3]非r分类武将战斗属性!BN11</f>
        <v>6.6256753509066364</v>
      </c>
      <c r="Z11" s="23">
        <f>[2]非r各类型装备属性!V9+[3]非r分类武将战斗属性!BO11</f>
        <v>63.517864620177477</v>
      </c>
      <c r="AA11" s="23">
        <f t="shared" si="4"/>
        <v>0.82738718057448501</v>
      </c>
      <c r="AB11" s="23">
        <f t="shared" si="5"/>
        <v>0.1066495505035977</v>
      </c>
      <c r="AC11" s="39">
        <f t="shared" si="31"/>
        <v>1.2963393333669493E-2</v>
      </c>
      <c r="AD11" s="39">
        <f t="shared" si="32"/>
        <v>1.2831891842460101E-2</v>
      </c>
      <c r="AF11" s="23">
        <f>[2]非r各类型装备属性!Y9+[3]非r分类武将战斗属性!BR11</f>
        <v>67.626197953510811</v>
      </c>
      <c r="AG11" s="23">
        <f>[2]非r各类型装备属性!Z9+[3]非r分类武将战斗属性!BS11</f>
        <v>15.194743932822146</v>
      </c>
      <c r="AH11" s="23">
        <f>[2]非r各类型装备属性!AA9+[3]非r分类武将战斗属性!BT11</f>
        <v>64.887309064621917</v>
      </c>
      <c r="AI11" s="23">
        <f t="shared" si="6"/>
        <v>0.9594995878554089</v>
      </c>
      <c r="AJ11" s="23">
        <f t="shared" si="7"/>
        <v>0.21493456355483787</v>
      </c>
      <c r="AK11" s="39">
        <f t="shared" si="33"/>
        <v>1.2628608394679891E-2</v>
      </c>
      <c r="AL11" s="39">
        <f t="shared" si="34"/>
        <v>1.2817246234987045E-2</v>
      </c>
      <c r="AN11" s="23">
        <f t="shared" si="8"/>
        <v>62.60155472250193</v>
      </c>
      <c r="AO11" s="23">
        <f t="shared" si="9"/>
        <v>19.073013531882186</v>
      </c>
      <c r="AP11" s="23">
        <f t="shared" si="10"/>
        <v>79.452717493050727</v>
      </c>
      <c r="AQ11" s="23">
        <f t="shared" si="11"/>
        <v>1.2691812183458713</v>
      </c>
      <c r="AR11" s="42">
        <f t="shared" si="35"/>
        <v>0.25576294464388116</v>
      </c>
      <c r="AS11" s="25"/>
      <c r="AV11" s="39">
        <f>[5]非r不同兵种属性值!AK9*携带兵力!I11/2</f>
        <v>2.4726208519532542</v>
      </c>
      <c r="AW11" s="23">
        <f>[5]非r不同兵种属性值!AL9</f>
        <v>50.268924592775257</v>
      </c>
      <c r="AX11" s="39">
        <f>[5]非r不同兵种属性值!AM9*携带兵力!I11</f>
        <v>13.846676770938222</v>
      </c>
      <c r="AY11" s="23">
        <f t="shared" si="12"/>
        <v>5.6</v>
      </c>
      <c r="AZ11" s="23">
        <f t="shared" si="13"/>
        <v>0.47527120830922176</v>
      </c>
      <c r="BA11" s="39">
        <f t="shared" si="36"/>
        <v>1.7443533347112907E-3</v>
      </c>
      <c r="BB11" s="39">
        <f t="shared" si="37"/>
        <v>2.3077794618230371E-3</v>
      </c>
      <c r="BD11" s="39">
        <f>[5]非r不同兵种属性值!AP9*携带兵力!I11/2</f>
        <v>4.9452417039065084</v>
      </c>
      <c r="BE11" s="23">
        <f>[5]非r不同兵种属性值!AQ9</f>
        <v>25.134462296387628</v>
      </c>
      <c r="BF11" s="39">
        <f>[5]非r不同兵种属性值!AR9*携带兵力!I11</f>
        <v>26.374622420834712</v>
      </c>
      <c r="BG11" s="23">
        <f t="shared" si="14"/>
        <v>5.333333333333333</v>
      </c>
      <c r="BH11" s="23">
        <f t="shared" si="15"/>
        <v>0.31170868609504743</v>
      </c>
      <c r="BI11" s="39">
        <f t="shared" si="38"/>
        <v>1.686621947828265E-3</v>
      </c>
      <c r="BJ11" s="39">
        <f t="shared" si="39"/>
        <v>4.2727756011649376E-3</v>
      </c>
      <c r="BL11" s="39">
        <f>[5]非r不同兵种属性值!AU9*携带兵力!I11/2</f>
        <v>5.6870279594924833</v>
      </c>
      <c r="BM11" s="23">
        <f>[5]非r不同兵种属性值!AV9</f>
        <v>11.938869590784122</v>
      </c>
      <c r="BN11" s="39">
        <f>[5]非r不同兵种属性值!AW9*携带兵力!I11</f>
        <v>26.886751011530528</v>
      </c>
      <c r="BO11" s="23">
        <f t="shared" si="16"/>
        <v>4.7277332207682576</v>
      </c>
      <c r="BP11" s="23">
        <f t="shared" si="17"/>
        <v>0.17703246900828284</v>
      </c>
      <c r="BQ11" s="39">
        <f t="shared" si="40"/>
        <v>1.6330912518925165E-3</v>
      </c>
      <c r="BR11" s="39">
        <f t="shared" si="41"/>
        <v>4.2587129762296444E-3</v>
      </c>
      <c r="BT11" s="39">
        <f>[5]非r不同兵种属性值!AZ9*携带兵力!I11/2</f>
        <v>5.1925037891018331</v>
      </c>
      <c r="BU11" s="23">
        <f>[5]非r不同兵种属性值!BA9</f>
        <v>15.583366623760329</v>
      </c>
      <c r="BV11" s="39">
        <f>[5]非r不同兵种属性值!BB9*携带兵力!I11</f>
        <v>26.374622420834712</v>
      </c>
      <c r="BW11" s="23">
        <f t="shared" si="18"/>
        <v>5.07936507936508</v>
      </c>
      <c r="BX11" s="23">
        <f t="shared" si="19"/>
        <v>0.21922662591717246</v>
      </c>
      <c r="BY11" s="39">
        <f t="shared" si="42"/>
        <v>1.619012327053285E-3</v>
      </c>
      <c r="BZ11" s="39">
        <f t="shared" si="43"/>
        <v>4.1777213498141305E-3</v>
      </c>
      <c r="CB11" s="23">
        <f t="shared" si="44"/>
        <v>4.5743485761135201</v>
      </c>
      <c r="CC11" s="23">
        <f t="shared" si="45"/>
        <v>25.731405775926834</v>
      </c>
      <c r="CD11" s="23">
        <f t="shared" si="46"/>
        <v>23.370668156034544</v>
      </c>
      <c r="CE11" s="23">
        <f t="shared" si="20"/>
        <v>5.109070235283828</v>
      </c>
      <c r="CF11" s="23">
        <f t="shared" si="21"/>
        <v>0.33977192833394121</v>
      </c>
      <c r="DB11" s="39">
        <f>([3]非r分类武将战斗属性!S11+[3]非r分类武将战斗属性!AB11+[3]非r分类武将战斗属性!AK11+[3]非r分类武将战斗属性!AT11)/4</f>
        <v>36.726935863747769</v>
      </c>
      <c r="DC11" s="39">
        <f>DB11*[3]非r分类武将战斗属性!O10</f>
        <v>0.19753552542082756</v>
      </c>
      <c r="DD11" s="39">
        <f>([2]非r各类型装备属性!J9+[2]非r各类型装备属性!O9+[2]非r各类型装备属性!T9+[2]非r各类型装备属性!Y9)/4</f>
        <v>25.677083333333336</v>
      </c>
      <c r="DE11" s="7">
        <f t="shared" si="49"/>
        <v>0.58667769557081606</v>
      </c>
      <c r="DF11" s="7">
        <f t="shared" si="50"/>
        <v>3.1554412074341668E-3</v>
      </c>
      <c r="DG11" s="7">
        <f t="shared" si="51"/>
        <v>0.41016686322174983</v>
      </c>
      <c r="DI11" s="39">
        <f>([3]非r分类武将战斗属性!T11+[3]非r分类武将战斗属性!AC11+[3]非r分类武将战斗属性!AL11+[3]非r分类武将战斗属性!AU11)/4</f>
        <v>10.148232278140831</v>
      </c>
      <c r="DJ11" s="39">
        <f>DI11*[3]非r分类武将战斗属性!O10</f>
        <v>5.4582184655754984E-2</v>
      </c>
      <c r="DK11" s="39">
        <f>([2]非r各类型装备属性!K9+[2]非r各类型装备属性!P9+[2]非r各类型装备属性!U9+[2]非r各类型装备属性!Z9)/4</f>
        <v>8.9013888888888886</v>
      </c>
      <c r="DL11" s="7">
        <f t="shared" si="52"/>
        <v>0.53207282955979596</v>
      </c>
      <c r="DM11" s="7">
        <f t="shared" si="53"/>
        <v>2.8617493803229448E-3</v>
      </c>
      <c r="DN11" s="7">
        <f t="shared" si="54"/>
        <v>0.46670070642006573</v>
      </c>
      <c r="DP11" s="39">
        <f>([3]非r分类武将战斗属性!U11+[3]非r分类武将战斗属性!AD11+[3]非r分类武将战斗属性!AM11+[3]非r分类武将战斗属性!AV11)/4</f>
        <v>47.358417297990556</v>
      </c>
      <c r="DQ11" s="39">
        <f>DP11*[3]非r分类武将战斗属性!O10</f>
        <v>0.25471686172685665</v>
      </c>
      <c r="DR11" s="39">
        <f>([2]非r各类型装备属性!L9+[2]非r各类型装备属性!Q9+[2]非r各类型装备属性!V9+[2]非r各类型装备属性!AA9)/4</f>
        <v>31.839583333333337</v>
      </c>
      <c r="DS11" s="7">
        <f t="shared" si="55"/>
        <v>0.59605786677004124</v>
      </c>
      <c r="DT11" s="7">
        <f t="shared" si="56"/>
        <v>3.2058923818324434E-3</v>
      </c>
      <c r="DU11" s="7">
        <f t="shared" si="57"/>
        <v>0.40073624084812659</v>
      </c>
      <c r="DW11" s="4">
        <f t="shared" si="58"/>
        <v>1.8977389229323852E-2</v>
      </c>
      <c r="DX11" s="4">
        <f t="shared" si="59"/>
        <v>1.8581430565380658E-2</v>
      </c>
    </row>
    <row r="12" spans="2:128" x14ac:dyDescent="0.15">
      <c r="C12" s="4" t="s">
        <v>119</v>
      </c>
      <c r="D12" s="4">
        <v>1</v>
      </c>
      <c r="G12" s="23">
        <v>6</v>
      </c>
      <c r="H12" s="23">
        <f>[2]非r各类型装备属性!J10+[3]非r分类武将战斗属性!BC12</f>
        <v>43.919706156046004</v>
      </c>
      <c r="I12" s="23">
        <f>[2]非r各类型装备属性!K10+[3]非r分类武将战斗属性!T12</f>
        <v>51.886794391248955</v>
      </c>
      <c r="J12" s="23">
        <f>[2]非r各类型装备属性!L10+[3]非r分类武将战斗属性!BE12</f>
        <v>136.59905969934721</v>
      </c>
      <c r="K12" s="23">
        <f t="shared" si="0"/>
        <v>3.1101997634959799</v>
      </c>
      <c r="L12" s="23">
        <f t="shared" si="1"/>
        <v>0.4777490642466633</v>
      </c>
      <c r="M12" s="39">
        <f t="shared" si="27"/>
        <v>2.3237939765103712E-2</v>
      </c>
      <c r="N12" s="39">
        <f t="shared" si="28"/>
        <v>2.2766509949891201E-2</v>
      </c>
      <c r="P12" s="23">
        <f>[2]非r各类型装备属性!O10+[3]非r分类武将战斗属性!BH12</f>
        <v>86.10602020996788</v>
      </c>
      <c r="Q12" s="23">
        <f>[2]非r各类型装备属性!P10+[3]非r分类武将战斗属性!BI12</f>
        <v>14.6999412312092</v>
      </c>
      <c r="R12" s="23">
        <f>[2]非r各类型装备属性!Q10+[3]非r分类武将战斗属性!BJ12</f>
        <v>95.785902672386271</v>
      </c>
      <c r="S12" s="23">
        <f t="shared" si="2"/>
        <v>1.1124181844523087</v>
      </c>
      <c r="T12" s="23">
        <f t="shared" si="3"/>
        <v>0.20582404546680855</v>
      </c>
      <c r="U12" s="39">
        <f t="shared" si="29"/>
        <v>1.7983713494145334E-2</v>
      </c>
      <c r="V12" s="39">
        <f t="shared" si="30"/>
        <v>1.9005139419124257E-2</v>
      </c>
      <c r="X12" s="23">
        <f>[2]非r各类型装备属性!T10+[3]非r分类武将战斗属性!BM12</f>
        <v>94.232628107843738</v>
      </c>
      <c r="Y12" s="23">
        <f>[2]非r各类型装备属性!U10+[3]非r分类武将战斗属性!BN12</f>
        <v>8.1266078978758678</v>
      </c>
      <c r="Z12" s="23">
        <f>[2]非r各类型装备属性!V10+[3]非r分类武将战斗属性!BO12</f>
        <v>77.979412312092009</v>
      </c>
      <c r="AA12" s="23">
        <f t="shared" si="4"/>
        <v>0.82752029607886057</v>
      </c>
      <c r="AB12" s="23">
        <f t="shared" si="5"/>
        <v>0.12532047799129464</v>
      </c>
      <c r="AC12" s="39">
        <f t="shared" si="31"/>
        <v>1.5912297890551121E-2</v>
      </c>
      <c r="AD12" s="39">
        <f t="shared" si="32"/>
        <v>1.5753416628705462E-2</v>
      </c>
      <c r="AF12" s="23">
        <f>[2]非r各类型装备属性!Y10+[3]非r分类武将战斗属性!BR12</f>
        <v>82.909412312092016</v>
      </c>
      <c r="AG12" s="23">
        <f>[2]非r各类型装备属性!Z10+[3]非r分类武将战斗属性!BS12</f>
        <v>18.673186411356337</v>
      </c>
      <c r="AH12" s="23">
        <f>[2]非r各类型装备属性!AA10+[3]非r分类武将战斗属性!BT12</f>
        <v>79.62274564542534</v>
      </c>
      <c r="AI12" s="23">
        <f t="shared" si="6"/>
        <v>0.96035834080822058</v>
      </c>
      <c r="AJ12" s="23">
        <f t="shared" si="7"/>
        <v>0.24767737378113563</v>
      </c>
      <c r="AK12" s="39">
        <f t="shared" si="33"/>
        <v>1.5482616678261814E-2</v>
      </c>
      <c r="AL12" s="39">
        <f t="shared" si="34"/>
        <v>1.5727949757121055E-2</v>
      </c>
      <c r="AN12" s="23">
        <f t="shared" si="8"/>
        <v>76.791941696487413</v>
      </c>
      <c r="AO12" s="23">
        <f t="shared" si="9"/>
        <v>23.34663248292259</v>
      </c>
      <c r="AP12" s="23">
        <f t="shared" si="10"/>
        <v>97.496780082312711</v>
      </c>
      <c r="AQ12" s="23">
        <f t="shared" si="11"/>
        <v>1.2696225401834367</v>
      </c>
      <c r="AR12" s="42">
        <f t="shared" si="35"/>
        <v>0.29159003893291247</v>
      </c>
      <c r="AS12" s="25"/>
      <c r="AV12" s="39">
        <f>[5]非r不同兵种属性值!AK10*携带兵力!I12/2</f>
        <v>3.2021396895768013</v>
      </c>
      <c r="AW12" s="23">
        <f>[5]非r不同兵种属性值!AL10</f>
        <v>52.287222499086496</v>
      </c>
      <c r="AX12" s="39">
        <f>[5]非r不同兵种属性值!AM10*携带兵力!I12</f>
        <v>17.734927511502288</v>
      </c>
      <c r="AY12" s="23">
        <f t="shared" si="12"/>
        <v>5.5384615384615401</v>
      </c>
      <c r="AZ12" s="23">
        <f t="shared" si="13"/>
        <v>0.4796675055134505</v>
      </c>
      <c r="BA12" s="39">
        <f t="shared" si="36"/>
        <v>2.2590050720118532E-3</v>
      </c>
      <c r="BB12" s="39">
        <f t="shared" si="37"/>
        <v>2.955821251917048E-3</v>
      </c>
      <c r="BD12" s="39">
        <f>[5]非r不同兵种属性值!AP10*携带兵力!I12/2</f>
        <v>6.4042793791536026</v>
      </c>
      <c r="BE12" s="23">
        <f>[5]非r不同兵种属性值!AQ10</f>
        <v>26.143611249543248</v>
      </c>
      <c r="BF12" s="39">
        <f>[5]非r不同兵种属性值!AR10*携带兵力!I12</f>
        <v>33.780814307623402</v>
      </c>
      <c r="BG12" s="23">
        <f t="shared" si="14"/>
        <v>5.2747252747252755</v>
      </c>
      <c r="BH12" s="23">
        <f t="shared" si="15"/>
        <v>0.31550171245629077</v>
      </c>
      <c r="BI12" s="39">
        <f t="shared" si="38"/>
        <v>2.1842406918900822E-3</v>
      </c>
      <c r="BJ12" s="39">
        <f t="shared" si="39"/>
        <v>5.4726030522081175E-3</v>
      </c>
      <c r="BL12" s="39">
        <f>[5]非r不同兵种属性值!AU10*携带兵力!I12/2</f>
        <v>7.3649212860266422</v>
      </c>
      <c r="BM12" s="23">
        <f>[5]非r不同兵种属性值!AV10</f>
        <v>12.317662992573261</v>
      </c>
      <c r="BN12" s="39">
        <f>[5]非r不同兵种属性值!AW10*携带兵力!I12</f>
        <v>34.436752449518998</v>
      </c>
      <c r="BO12" s="23">
        <f t="shared" si="16"/>
        <v>4.6757801084521224</v>
      </c>
      <c r="BP12" s="23">
        <f t="shared" si="17"/>
        <v>0.17841946639906303</v>
      </c>
      <c r="BQ12" s="39">
        <f t="shared" si="40"/>
        <v>2.1149163691047594E-3</v>
      </c>
      <c r="BR12" s="39">
        <f t="shared" si="41"/>
        <v>5.4545915366672687E-3</v>
      </c>
      <c r="BT12" s="39">
        <f>[5]非r不同兵种属性值!AZ10*携带兵力!I12/2</f>
        <v>6.7244933481112836</v>
      </c>
      <c r="BU12" s="23">
        <f>[5]非r不同兵种属性值!BA10</f>
        <v>16.289480855484637</v>
      </c>
      <c r="BV12" s="39">
        <f>[5]非r不同兵种属性值!BB10*携带兵力!I12</f>
        <v>33.780814307623402</v>
      </c>
      <c r="BW12" s="23">
        <f t="shared" si="18"/>
        <v>5.0235478806907379</v>
      </c>
      <c r="BX12" s="23">
        <f t="shared" si="19"/>
        <v>0.22311459641424003</v>
      </c>
      <c r="BY12" s="39">
        <f t="shared" si="42"/>
        <v>2.0966836166070777E-3</v>
      </c>
      <c r="BZ12" s="39">
        <f t="shared" si="43"/>
        <v>5.3508568538058526E-3</v>
      </c>
      <c r="CB12" s="23">
        <f t="shared" si="44"/>
        <v>5.9239584257170828</v>
      </c>
      <c r="CC12" s="23">
        <f t="shared" si="45"/>
        <v>26.75949439917191</v>
      </c>
      <c r="CD12" s="23">
        <f t="shared" si="46"/>
        <v>29.933327144067025</v>
      </c>
      <c r="CE12" s="23">
        <f t="shared" si="20"/>
        <v>5.0529266063246654</v>
      </c>
      <c r="CF12" s="23">
        <f t="shared" si="21"/>
        <v>0.3486147819058667</v>
      </c>
      <c r="DB12" s="39">
        <f>([3]非r分类武将战斗属性!S12+[3]非r分类武将战斗属性!AB12+[3]非r分类武将战斗属性!AK12+[3]非r分类武将战斗属性!AT12)/4</f>
        <v>45.726868897255287</v>
      </c>
      <c r="DC12" s="39">
        <f>DB12*[3]非r分类武将战斗属性!O11</f>
        <v>0.25257279923212039</v>
      </c>
      <c r="DD12" s="39">
        <f>([2]非r各类型装备属性!J10+[2]非r各类型装备属性!O10+[2]非r各类型装备属性!T10+[2]非r各类型装备属性!Y10)/4</f>
        <v>30.812500000000004</v>
      </c>
      <c r="DE12" s="7">
        <f t="shared" si="49"/>
        <v>0.59546441836288277</v>
      </c>
      <c r="DF12" s="7">
        <f t="shared" si="50"/>
        <v>3.289053429986046E-3</v>
      </c>
      <c r="DG12" s="7">
        <f t="shared" si="51"/>
        <v>0.40124652820713108</v>
      </c>
      <c r="DI12" s="39">
        <f>([3]非r分类武将战斗属性!T12+[3]非r分类武将战斗属性!AC12+[3]非r分类武将战斗属性!AL12+[3]非r分类武将战斗属性!AU12)/4</f>
        <v>12.635055879504751</v>
      </c>
      <c r="DJ12" s="39">
        <f>DI12*[3]非r分类武将战斗属性!O11</f>
        <v>6.9789852419401693E-2</v>
      </c>
      <c r="DK12" s="39">
        <f>([2]非r各类型装备属性!K10+[2]非r各类型装备属性!P10+[2]非r各类型装备属性!U10+[2]非r各类型装备属性!Z10)/4</f>
        <v>10.681666666666665</v>
      </c>
      <c r="DL12" s="7">
        <f t="shared" si="52"/>
        <v>0.54119393401797633</v>
      </c>
      <c r="DM12" s="7">
        <f t="shared" si="53"/>
        <v>2.9892898888287645E-3</v>
      </c>
      <c r="DN12" s="7">
        <f t="shared" si="54"/>
        <v>0.45752494174395408</v>
      </c>
      <c r="DP12" s="39">
        <f>([3]非r分类武将战斗属性!U12+[3]非r分类武将战斗属性!AD12+[3]非r分类武将战斗属性!AM12+[3]非r分类武将战斗属性!AV12)/4</f>
        <v>58.963594104355508</v>
      </c>
      <c r="DQ12" s="39">
        <f>DP12*[3]非r分类武将战斗属性!O11</f>
        <v>0.32568597795720788</v>
      </c>
      <c r="DR12" s="39">
        <f>([2]非r各类型装备属性!L10+[2]非r各类型装备属性!Q10+[2]非r各类型装备属性!V10+[2]非r各类型装备属性!AA10)/4</f>
        <v>38.207500000000003</v>
      </c>
      <c r="DS12" s="7">
        <f t="shared" si="55"/>
        <v>0.60477478389106654</v>
      </c>
      <c r="DT12" s="7">
        <f t="shared" si="56"/>
        <v>3.3404793233401554E-3</v>
      </c>
      <c r="DU12" s="7">
        <f t="shared" si="57"/>
        <v>0.39188473678559343</v>
      </c>
      <c r="DW12" s="4">
        <f t="shared" si="58"/>
        <v>2.3237939765103712E-2</v>
      </c>
      <c r="DX12" s="4">
        <f t="shared" si="59"/>
        <v>2.2766509949891201E-2</v>
      </c>
    </row>
    <row r="13" spans="2:128" x14ac:dyDescent="0.15">
      <c r="C13" s="4" t="s">
        <v>120</v>
      </c>
      <c r="D13" s="4">
        <v>50</v>
      </c>
      <c r="G13" s="23">
        <v>7</v>
      </c>
      <c r="H13" s="23">
        <f>[2]非r各类型装备属性!J11+[3]非r分类武将战斗属性!BC13</f>
        <v>52.340465623623061</v>
      </c>
      <c r="I13" s="23">
        <f>[2]非r各类型装备属性!K11+[3]非r分类武将战斗属性!T13</f>
        <v>61.813379503009486</v>
      </c>
      <c r="J13" s="23">
        <f>[2]非r各类型装备属性!L11+[3]非r分类武将战斗属性!BE13</f>
        <v>162.88815666226049</v>
      </c>
      <c r="K13" s="23">
        <f t="shared" si="0"/>
        <v>3.1120884142219674</v>
      </c>
      <c r="L13" s="23">
        <f t="shared" si="1"/>
        <v>0.51599996393337066</v>
      </c>
      <c r="M13" s="39">
        <f t="shared" si="27"/>
        <v>2.7693368054827024E-2</v>
      </c>
      <c r="N13" s="39">
        <f t="shared" si="28"/>
        <v>2.7148026110376748E-2</v>
      </c>
      <c r="P13" s="23">
        <f>[2]非r各类型装备属性!O11+[3]非r分类武将战斗属性!BH13</f>
        <v>102.87880214974852</v>
      </c>
      <c r="Q13" s="23">
        <f>[2]非r各类型装备属性!P11+[3]非r分类武将战斗属性!BI13</f>
        <v>17.370093124724612</v>
      </c>
      <c r="R13" s="23">
        <f>[2]非r各类型装备属性!Q11+[3]非r分类武将战斗属性!BJ13</f>
        <v>114.61232173253109</v>
      </c>
      <c r="S13" s="23">
        <f t="shared" si="2"/>
        <v>1.1140518681944165</v>
      </c>
      <c r="T13" s="23">
        <f t="shared" si="3"/>
        <v>0.23052517129570693</v>
      </c>
      <c r="U13" s="39">
        <f t="shared" si="29"/>
        <v>2.1486800783155492E-2</v>
      </c>
      <c r="V13" s="39">
        <f t="shared" si="30"/>
        <v>2.2740540026295848E-2</v>
      </c>
      <c r="X13" s="23">
        <f>[2]非r各类型装备属性!T11+[3]非r分类武将战斗属性!BM13</f>
        <v>112.58000638558426</v>
      </c>
      <c r="Y13" s="23">
        <f>[2]非r各类型装备属性!U11+[3]非r分类武将战斗属性!BN13</f>
        <v>9.7012042358357249</v>
      </c>
      <c r="Z13" s="23">
        <f>[2]非r各类型装备属性!V11+[3]非r分类武将战斗属性!BO13</f>
        <v>93.177597913912791</v>
      </c>
      <c r="AA13" s="23">
        <f t="shared" si="4"/>
        <v>0.82765671192788348</v>
      </c>
      <c r="AB13" s="23">
        <f t="shared" si="5"/>
        <v>0.14333675568229831</v>
      </c>
      <c r="AC13" s="39">
        <f t="shared" si="31"/>
        <v>1.9010470514283055E-2</v>
      </c>
      <c r="AD13" s="39">
        <f t="shared" si="32"/>
        <v>1.8823757154325823E-2</v>
      </c>
      <c r="AF13" s="23">
        <f>[2]非r各类型装备属性!Y11+[3]非r分类武将战斗属性!BR13</f>
        <v>98.929264580579456</v>
      </c>
      <c r="AG13" s="23">
        <f>[2]非r各类型装备属性!Z11+[3]非r分类武将战斗属性!BS13</f>
        <v>22.335788367367087</v>
      </c>
      <c r="AH13" s="23">
        <f>[2]非r各类型装备属性!AA11+[3]非r分类武将战斗属性!BT13</f>
        <v>95.094820136135013</v>
      </c>
      <c r="AI13" s="23">
        <f t="shared" si="6"/>
        <v>0.96124054433537987</v>
      </c>
      <c r="AJ13" s="23">
        <f t="shared" si="7"/>
        <v>0.27809959687132069</v>
      </c>
      <c r="AK13" s="39">
        <f t="shared" si="33"/>
        <v>1.8474185729333233E-2</v>
      </c>
      <c r="AL13" s="39">
        <f t="shared" si="34"/>
        <v>1.8784162002199508E-2</v>
      </c>
      <c r="AN13" s="23">
        <f t="shared" si="8"/>
        <v>91.682134684883835</v>
      </c>
      <c r="AO13" s="23">
        <f t="shared" si="9"/>
        <v>27.805116307734224</v>
      </c>
      <c r="AP13" s="23">
        <f t="shared" si="10"/>
        <v>116.44322411120984</v>
      </c>
      <c r="AQ13" s="23">
        <f t="shared" si="11"/>
        <v>1.2700754024917846</v>
      </c>
      <c r="AR13" s="42">
        <f t="shared" si="35"/>
        <v>0.3241251805032217</v>
      </c>
      <c r="AS13" s="25"/>
      <c r="AV13" s="39">
        <f>[5]非r不同兵种属性值!AK11*携带兵力!I13/2</f>
        <v>4.0273026482468888</v>
      </c>
      <c r="AW13" s="23">
        <f>[5]非r不同兵种属性值!AL11</f>
        <v>54.305632174385529</v>
      </c>
      <c r="AX13" s="39">
        <f>[5]非r不同兵种属性值!AM11*携带兵力!I13</f>
        <v>22.075584886686649</v>
      </c>
      <c r="AY13" s="23">
        <f t="shared" si="12"/>
        <v>5.481481481481481</v>
      </c>
      <c r="AZ13" s="23">
        <f t="shared" si="13"/>
        <v>0.48363829924425239</v>
      </c>
      <c r="BA13" s="39">
        <f t="shared" si="36"/>
        <v>2.8411306160471884E-3</v>
      </c>
      <c r="BB13" s="39">
        <f t="shared" si="37"/>
        <v>3.6792641477811079E-3</v>
      </c>
      <c r="BD13" s="39">
        <f>[5]非r不同兵种属性值!AP11*携带兵力!I13/2</f>
        <v>8.0546052964937775</v>
      </c>
      <c r="BE13" s="23">
        <f>[5]非r不同兵种属性值!AQ11</f>
        <v>27.152816087192765</v>
      </c>
      <c r="BF13" s="39">
        <f>[5]非r不同兵种属性值!AR11*携带兵力!I13</f>
        <v>42.048733117498372</v>
      </c>
      <c r="BG13" s="23">
        <f t="shared" si="14"/>
        <v>5.2204585537918859</v>
      </c>
      <c r="BH13" s="23">
        <f t="shared" si="15"/>
        <v>0.31894652773359378</v>
      </c>
      <c r="BI13" s="39">
        <f t="shared" si="38"/>
        <v>2.7471001191769102E-3</v>
      </c>
      <c r="BJ13" s="39">
        <f t="shared" si="39"/>
        <v>6.8120330997579089E-3</v>
      </c>
      <c r="BL13" s="39">
        <f>[5]非r不同兵种属性值!AU11*携带兵力!I13/2</f>
        <v>9.2627960909678428</v>
      </c>
      <c r="BM13" s="23">
        <f>[5]非r不同兵种属性值!AV11</f>
        <v>12.69645567040032</v>
      </c>
      <c r="BN13" s="39">
        <f>[5]非r不同兵种属性值!AW11*携带兵力!I13</f>
        <v>42.86521337220708</v>
      </c>
      <c r="BO13" s="23">
        <f t="shared" si="16"/>
        <v>4.6276753748260715</v>
      </c>
      <c r="BP13" s="23">
        <f t="shared" si="17"/>
        <v>0.17964194086939289</v>
      </c>
      <c r="BQ13" s="39">
        <f t="shared" si="40"/>
        <v>2.6599115341036116E-3</v>
      </c>
      <c r="BR13" s="39">
        <f t="shared" si="41"/>
        <v>6.7896132313935188E-3</v>
      </c>
      <c r="BT13" s="39">
        <f>[5]非r不同兵种属性值!AZ11*携带兵力!I13/2</f>
        <v>8.457335561318466</v>
      </c>
      <c r="BU13" s="23">
        <f>[5]非r不同兵种属性值!BA11</f>
        <v>16.995651550872505</v>
      </c>
      <c r="BV13" s="39">
        <f>[5]非r不同兵种属性值!BB11*携带兵力!I13</f>
        <v>42.048733117498372</v>
      </c>
      <c r="BW13" s="23">
        <f t="shared" si="18"/>
        <v>4.9718652893256063</v>
      </c>
      <c r="BX13" s="23">
        <f t="shared" si="19"/>
        <v>0.22668227883742509</v>
      </c>
      <c r="BY13" s="39">
        <f t="shared" si="42"/>
        <v>2.6369803632187929E-3</v>
      </c>
      <c r="BZ13" s="39">
        <f t="shared" si="43"/>
        <v>6.6604892868092798E-3</v>
      </c>
      <c r="CB13" s="23">
        <f t="shared" si="44"/>
        <v>7.450509899256744</v>
      </c>
      <c r="CC13" s="23">
        <f t="shared" si="45"/>
        <v>27.787638870712783</v>
      </c>
      <c r="CD13" s="23">
        <f t="shared" si="46"/>
        <v>37.259566123472624</v>
      </c>
      <c r="CE13" s="23">
        <f t="shared" si="20"/>
        <v>5.0009417646958099</v>
      </c>
      <c r="CF13" s="23">
        <f t="shared" si="21"/>
        <v>0.35722435176233236</v>
      </c>
      <c r="DB13" s="39">
        <f>([3]非r分类武将战斗属性!S13+[3]非r分类武将战斗属性!AB13+[3]非r分类武将战斗属性!AK13+[3]非r分类武将战斗属性!AT13)/4</f>
        <v>55.372758287172417</v>
      </c>
      <c r="DC13" s="39">
        <f>DB13*[3]非r分类武将战斗属性!O12</f>
        <v>0.36145973104473161</v>
      </c>
      <c r="DD13" s="39">
        <f>([2]非r各类型装备属性!J11+[2]非r各类型装备属性!O11+[2]非r各类型装备属性!T11+[2]非r各类型装备属性!Y11)/4</f>
        <v>35.947916666666671</v>
      </c>
      <c r="DE13" s="7">
        <f t="shared" si="49"/>
        <v>0.60396453984728216</v>
      </c>
      <c r="DF13" s="7">
        <f t="shared" si="50"/>
        <v>3.9425317951756588E-3</v>
      </c>
      <c r="DG13" s="7">
        <f t="shared" si="51"/>
        <v>0.39209292835754195</v>
      </c>
      <c r="DI13" s="39">
        <f>([3]非r分类武将战斗属性!T13+[3]非r分类武将战斗属性!AC13+[3]非r分类武将战斗属性!AL13+[3]非r分类武将战斗属性!AU13)/4</f>
        <v>15.30036742145554</v>
      </c>
      <c r="DJ13" s="39">
        <f>DI13*[3]非r分类武将战斗属性!O12</f>
        <v>9.9877030946570605E-2</v>
      </c>
      <c r="DK13" s="39">
        <f>([2]非r各类型装备属性!K11+[2]非r各类型装备属性!P11+[2]非r各类型装备属性!U11+[2]非r各类型装备属性!Z11)/4</f>
        <v>12.461944444444445</v>
      </c>
      <c r="DL13" s="7">
        <f t="shared" si="52"/>
        <v>0.55027165691803337</v>
      </c>
      <c r="DM13" s="7">
        <f t="shared" si="53"/>
        <v>3.592037876812944E-3</v>
      </c>
      <c r="DN13" s="7">
        <f t="shared" si="54"/>
        <v>0.44818889827761849</v>
      </c>
      <c r="DP13" s="39">
        <f>([3]非r分类武将战斗属性!U13+[3]非r分类武将战斗属性!AD13+[3]非r分类武将战斗属性!AM13+[3]非r分类武将战斗属性!AV13)/4</f>
        <v>71.401714633459179</v>
      </c>
      <c r="DQ13" s="39">
        <f>DP13*[3]非r分类武将战斗属性!O12</f>
        <v>0.46609281108399614</v>
      </c>
      <c r="DR13" s="39">
        <f>([2]非r各类型装备属性!L11+[2]非r各类型装备属性!Q11+[2]非r各类型装备属性!V11+[2]非r各类型装备属性!AA11)/4</f>
        <v>44.575416666666669</v>
      </c>
      <c r="DS13" s="7">
        <f t="shared" si="55"/>
        <v>0.61318909003469813</v>
      </c>
      <c r="DT13" s="7">
        <f t="shared" si="56"/>
        <v>4.0027473873348891E-3</v>
      </c>
      <c r="DU13" s="7">
        <f t="shared" si="57"/>
        <v>0.38280816257796701</v>
      </c>
      <c r="DW13" s="4">
        <f t="shared" si="58"/>
        <v>2.7693368054827024E-2</v>
      </c>
      <c r="DX13" s="4">
        <f t="shared" si="59"/>
        <v>2.7148026110376748E-2</v>
      </c>
    </row>
    <row r="14" spans="2:128" x14ac:dyDescent="0.15">
      <c r="G14" s="23">
        <v>8</v>
      </c>
      <c r="H14" s="23">
        <f>[2]非r各类型装备属性!J12+[3]非r分类武将战斗属性!BC14</f>
        <v>61.17361240477203</v>
      </c>
      <c r="I14" s="23">
        <f>[2]非r各类型装备属性!K12+[3]非r分类武将战斗属性!T14</f>
        <v>72.177218644721449</v>
      </c>
      <c r="J14" s="23">
        <f>[2]非r各类型装备属性!L12+[3]非r分类武将战斗属性!BE14</f>
        <v>190.49689302860384</v>
      </c>
      <c r="K14" s="23">
        <f t="shared" si="0"/>
        <v>3.1140370094237491</v>
      </c>
      <c r="L14" s="23">
        <f t="shared" si="1"/>
        <v>0.54905481333656425</v>
      </c>
      <c r="M14" s="39">
        <f t="shared" si="27"/>
        <v>3.2366990690355577E-2</v>
      </c>
      <c r="N14" s="39">
        <f t="shared" si="28"/>
        <v>3.1749482171433974E-2</v>
      </c>
      <c r="P14" s="23">
        <f>[2]非r各类型装备属性!O12+[3]非r分类武将战斗属性!BH14</f>
        <v>120.55883617938736</v>
      </c>
      <c r="Q14" s="23">
        <f>[2]非r各类型装备属性!P12+[3]非r分类武将战斗属性!BI14</f>
        <v>20.122722480954405</v>
      </c>
      <c r="R14" s="23">
        <f>[2]非r各类型装备属性!Q12+[3]非r分类武将战斗属性!BJ14</f>
        <v>134.51094780796282</v>
      </c>
      <c r="S14" s="23">
        <f t="shared" si="2"/>
        <v>1.1157286522558596</v>
      </c>
      <c r="T14" s="23">
        <f t="shared" si="3"/>
        <v>0.25342610243346575</v>
      </c>
      <c r="U14" s="39">
        <f t="shared" si="29"/>
        <v>2.5179372635628097E-2</v>
      </c>
      <c r="V14" s="39">
        <f t="shared" si="30"/>
        <v>2.6688680120627539E-2</v>
      </c>
      <c r="X14" s="23">
        <f>[2]非r各类型装备属性!T12+[3]非r分类武将战斗属性!BM14</f>
        <v>131.9171142158973</v>
      </c>
      <c r="Y14" s="23">
        <f>[2]非r各类型装备属性!U12+[3]非r分类武将战斗属性!BN14</f>
        <v>11.358278036509962</v>
      </c>
      <c r="Z14" s="23">
        <f>[2]非r各类型装备属性!V12+[3]非r分类武将战斗属性!BO14</f>
        <v>109.20055814287738</v>
      </c>
      <c r="AA14" s="23">
        <f t="shared" si="4"/>
        <v>0.82779674791974533</v>
      </c>
      <c r="AB14" s="23">
        <f t="shared" si="5"/>
        <v>0.16079494506702652</v>
      </c>
      <c r="AC14" s="39">
        <f t="shared" si="31"/>
        <v>2.2275770722036018E-2</v>
      </c>
      <c r="AD14" s="39">
        <f t="shared" si="32"/>
        <v>2.2060718816742913E-2</v>
      </c>
      <c r="AF14" s="23">
        <f>[2]非r各类型装备属性!Y12+[3]非r分类武将战斗属性!BR14</f>
        <v>115.77389147621072</v>
      </c>
      <c r="AG14" s="23">
        <f>[2]非r各类型装备属性!Z12+[3]非r分类武将战斗属性!BS14</f>
        <v>26.20458398016379</v>
      </c>
      <c r="AH14" s="23">
        <f>[2]非r各类型装备属性!AA12+[3]非r分类武将战斗属性!BT14</f>
        <v>111.3916692539885</v>
      </c>
      <c r="AI14" s="23">
        <f t="shared" si="6"/>
        <v>0.96214844153249623</v>
      </c>
      <c r="AJ14" s="23">
        <f t="shared" si="7"/>
        <v>0.30654163312351634</v>
      </c>
      <c r="AK14" s="39">
        <f t="shared" si="33"/>
        <v>2.1619774318620118E-2</v>
      </c>
      <c r="AL14" s="39">
        <f t="shared" si="34"/>
        <v>2.2003292692145876E-2</v>
      </c>
      <c r="AN14" s="23">
        <f t="shared" si="8"/>
        <v>107.35586356906686</v>
      </c>
      <c r="AO14" s="23">
        <f t="shared" si="9"/>
        <v>32.465700785587401</v>
      </c>
      <c r="AP14" s="23">
        <f t="shared" si="10"/>
        <v>136.40001705835815</v>
      </c>
      <c r="AQ14" s="23">
        <f t="shared" si="11"/>
        <v>1.270540914335861</v>
      </c>
      <c r="AR14" s="42">
        <f t="shared" si="35"/>
        <v>0.35386618127710168</v>
      </c>
      <c r="AS14" s="25"/>
      <c r="AV14" s="39">
        <f>[5]非r不同兵种属性值!AK12*携带兵力!I14/2</f>
        <v>4.9568577861725691</v>
      </c>
      <c r="AW14" s="23">
        <f>[5]非r不同兵种属性值!AL12</f>
        <v>56.324243489616798</v>
      </c>
      <c r="AX14" s="39">
        <f>[5]非r不同兵种属性值!AM12*携带兵力!I14</f>
        <v>26.908656553508234</v>
      </c>
      <c r="AY14" s="23">
        <f t="shared" si="12"/>
        <v>5.4285714285714288</v>
      </c>
      <c r="AZ14" s="23">
        <f t="shared" si="13"/>
        <v>0.48721605530575229</v>
      </c>
      <c r="BA14" s="39">
        <f t="shared" si="36"/>
        <v>3.496901436453312E-3</v>
      </c>
      <c r="BB14" s="39">
        <f t="shared" si="37"/>
        <v>4.4847760922513726E-3</v>
      </c>
      <c r="BD14" s="39">
        <f>[5]非r不同兵种属性值!AP12*携带兵力!I14/2</f>
        <v>9.9137155723451382</v>
      </c>
      <c r="BE14" s="23">
        <f>[5]非r不同兵种属性值!AQ12</f>
        <v>28.162121744808399</v>
      </c>
      <c r="BF14" s="39">
        <f>[5]非r不同兵种属性值!AR12*携带兵力!I14</f>
        <v>51.254583911444257</v>
      </c>
      <c r="BG14" s="23">
        <f t="shared" si="14"/>
        <v>5.1700680272108848</v>
      </c>
      <c r="BH14" s="23">
        <f t="shared" si="15"/>
        <v>0.32206585548091915</v>
      </c>
      <c r="BI14" s="39">
        <f t="shared" si="38"/>
        <v>3.3811674474142693E-3</v>
      </c>
      <c r="BJ14" s="39">
        <f t="shared" si="39"/>
        <v>8.3034112143983065E-3</v>
      </c>
      <c r="BL14" s="39">
        <f>[5]非r不同兵种属性值!AU12*携带兵力!I14/2</f>
        <v>11.40077290819691</v>
      </c>
      <c r="BM14" s="23">
        <f>[5]非r不同兵种属性值!AV12</f>
        <v>13.075270810089613</v>
      </c>
      <c r="BN14" s="39">
        <f>[5]非r不同兵种属性值!AW12*携带兵力!I14</f>
        <v>52.249818550501423</v>
      </c>
      <c r="BO14" s="23">
        <f t="shared" si="16"/>
        <v>4.583006693601881</v>
      </c>
      <c r="BP14" s="23">
        <f t="shared" si="17"/>
        <v>0.18070930650523287</v>
      </c>
      <c r="BQ14" s="39">
        <f t="shared" si="40"/>
        <v>3.2738545746223329E-3</v>
      </c>
      <c r="BR14" s="39">
        <f t="shared" si="41"/>
        <v>8.2760828993892633E-3</v>
      </c>
      <c r="BT14" s="39">
        <f>[5]非r不同兵种属性值!AZ12*携带兵力!I14/2</f>
        <v>10.409401350962396</v>
      </c>
      <c r="BU14" s="23">
        <f>[5]非r不同兵种属性值!BA12</f>
        <v>17.701905096736709</v>
      </c>
      <c r="BV14" s="39">
        <f>[5]非r不同兵种属性值!BB12*携带兵力!I14</f>
        <v>51.254583911444257</v>
      </c>
      <c r="BW14" s="23">
        <f t="shared" si="18"/>
        <v>4.9238743116294135</v>
      </c>
      <c r="BX14" s="23">
        <f t="shared" si="19"/>
        <v>0.22994890909093779</v>
      </c>
      <c r="BY14" s="39">
        <f t="shared" si="42"/>
        <v>3.2456305838090404E-3</v>
      </c>
      <c r="BZ14" s="39">
        <f t="shared" si="43"/>
        <v>8.1186894760445927E-3</v>
      </c>
      <c r="CB14" s="23">
        <f t="shared" si="44"/>
        <v>9.1701869044192534</v>
      </c>
      <c r="CC14" s="23">
        <f t="shared" si="45"/>
        <v>28.815885285312881</v>
      </c>
      <c r="CD14" s="23">
        <f t="shared" si="46"/>
        <v>45.416910731724542</v>
      </c>
      <c r="CE14" s="23">
        <f t="shared" si="20"/>
        <v>4.9526701260404451</v>
      </c>
      <c r="CF14" s="23">
        <f t="shared" si="21"/>
        <v>0.3656101201045906</v>
      </c>
      <c r="DB14" s="39">
        <f>([3]非r分类武将战斗属性!S14+[3]非r分类武将战斗属性!AB14+[3]非r分类武将战斗属性!AK14+[3]非r分类武将战斗属性!AT14)/4</f>
        <v>65.710966557846007</v>
      </c>
      <c r="DC14" s="39">
        <f>DB14*[3]非r分类武将战斗属性!O13</f>
        <v>0.5615636778875196</v>
      </c>
      <c r="DD14" s="39">
        <f>([2]非r各类型装备属性!J12+[2]非r各类型装备属性!O12+[2]非r各类型装备属性!T12+[2]非r各类型装备属性!Y12)/4</f>
        <v>41.083333333333336</v>
      </c>
      <c r="DE14" s="7">
        <f t="shared" si="49"/>
        <v>0.61208549187042016</v>
      </c>
      <c r="DF14" s="7">
        <f t="shared" si="50"/>
        <v>5.2308617267676338E-3</v>
      </c>
      <c r="DG14" s="7">
        <f t="shared" si="51"/>
        <v>0.38268364640281227</v>
      </c>
      <c r="DI14" s="39">
        <f>([3]非r分类武将战斗属性!T14+[3]非r分类武将战斗属性!AC14+[3]非r分类武将战斗属性!AL14+[3]非r分类武将战斗属性!AU14)/4</f>
        <v>18.156977601510079</v>
      </c>
      <c r="DJ14" s="39">
        <f>DI14*[3]非r分类武将战斗属性!O13</f>
        <v>0.15516891099523566</v>
      </c>
      <c r="DK14" s="39">
        <f>([2]非r各类型装备属性!K12+[2]非r各类型装备属性!P12+[2]非r各类型装备属性!U12+[2]非r各类型装备属性!Z12)/4</f>
        <v>14.242222222222223</v>
      </c>
      <c r="DL14" s="7">
        <f t="shared" si="52"/>
        <v>0.55926646159353999</v>
      </c>
      <c r="DM14" s="7">
        <f t="shared" si="53"/>
        <v>4.7794720964138334E-3</v>
      </c>
      <c r="DN14" s="7">
        <f t="shared" si="54"/>
        <v>0.43868519322228267</v>
      </c>
      <c r="DP14" s="39">
        <f>([3]非r分类武将战斗属性!U14+[3]非r分类武将战斗属性!AD14+[3]非r分类武将战斗属性!AM14+[3]非r分类武将战斗属性!AV14)/4</f>
        <v>84.732562140380367</v>
      </c>
      <c r="DQ14" s="39">
        <f>DP14*[3]非r分类武将战斗属性!O13</f>
        <v>0.7241215846444331</v>
      </c>
      <c r="DR14" s="39">
        <f>([2]非r各类型装备属性!L12+[2]非r各类型装备属性!Q12+[2]非r各类型装备属性!V12+[2]非r各类型装备属性!AA12)/4</f>
        <v>50.943333333333342</v>
      </c>
      <c r="DS14" s="7">
        <f t="shared" si="55"/>
        <v>0.62120638961597718</v>
      </c>
      <c r="DT14" s="7">
        <f t="shared" si="56"/>
        <v>5.3088086076603707E-3</v>
      </c>
      <c r="DU14" s="7">
        <f t="shared" si="57"/>
        <v>0.3734848017763624</v>
      </c>
      <c r="DW14" s="4">
        <f t="shared" si="58"/>
        <v>3.2366990690355577E-2</v>
      </c>
      <c r="DX14" s="4">
        <f t="shared" si="59"/>
        <v>3.1749482171433974E-2</v>
      </c>
    </row>
    <row r="15" spans="2:128" x14ac:dyDescent="0.15">
      <c r="G15" s="23">
        <v>9</v>
      </c>
      <c r="H15" s="23">
        <f>[2]非r各类型装备属性!J13+[3]非r分类武将战斗属性!BC15</f>
        <v>70.431872398696896</v>
      </c>
      <c r="I15" s="23">
        <f>[2]非r各类型装备属性!K13+[3]非r分类武将战斗属性!T15</f>
        <v>83.009695052122424</v>
      </c>
      <c r="J15" s="23">
        <f>[2]非r各类型装备属性!L13+[3]非r分类武将战斗属性!BE15</f>
        <v>219.46599167583008</v>
      </c>
      <c r="K15" s="23">
        <f t="shared" si="0"/>
        <v>3.1160039368751833</v>
      </c>
      <c r="L15" s="23">
        <f t="shared" si="1"/>
        <v>0.57794243051200977</v>
      </c>
      <c r="M15" s="39">
        <f t="shared" si="27"/>
        <v>3.7265540951691489E-2</v>
      </c>
      <c r="N15" s="39">
        <f t="shared" si="28"/>
        <v>3.6577665279305012E-2</v>
      </c>
      <c r="P15" s="23">
        <f>[2]非r各类型装备属性!O13+[3]非r分类武将战斗属性!BH15</f>
        <v>139.1741192771332</v>
      </c>
      <c r="Q15" s="23">
        <f>[2]非r各类型装备属性!P13+[3]非r分类武将战斗属性!BI15</f>
        <v>22.960374479739379</v>
      </c>
      <c r="R15" s="23">
        <f>[2]非r各类型装备属性!Q13+[3]非r分类武将战斗属性!BJ15</f>
        <v>155.51486823661196</v>
      </c>
      <c r="S15" s="23">
        <f t="shared" si="2"/>
        <v>1.1174122677718543</v>
      </c>
      <c r="T15" s="23">
        <f t="shared" si="3"/>
        <v>0.27471011732910067</v>
      </c>
      <c r="U15" s="39">
        <f t="shared" si="29"/>
        <v>2.9067276373670254E-2</v>
      </c>
      <c r="V15" s="39">
        <f t="shared" si="30"/>
        <v>3.0856124650121414E-2</v>
      </c>
      <c r="X15" s="23">
        <f>[2]非r各类型装备属性!T13+[3]非r分类武将战斗属性!BM15</f>
        <v>152.27449375687257</v>
      </c>
      <c r="Y15" s="23">
        <f>[2]非r各类型装备属性!U13+[3]非r分类武将战斗属性!BN15</f>
        <v>13.100374479739379</v>
      </c>
      <c r="Z15" s="23">
        <f>[2]非r各类型装备属性!V13+[3]非r分类武将战斗属性!BO15</f>
        <v>126.0737447973938</v>
      </c>
      <c r="AA15" s="23">
        <f t="shared" si="4"/>
        <v>0.82793737603021089</v>
      </c>
      <c r="AB15" s="23">
        <f t="shared" si="5"/>
        <v>0.17770358021363231</v>
      </c>
      <c r="AC15" s="39">
        <f t="shared" si="31"/>
        <v>2.5713355919769094E-2</v>
      </c>
      <c r="AD15" s="39">
        <f t="shared" si="32"/>
        <v>2.5469443393412897E-2</v>
      </c>
      <c r="AF15" s="23">
        <f>[2]非r各类型装备属性!Y13+[3]非r分类武将战斗属性!BR15</f>
        <v>133.46874479739381</v>
      </c>
      <c r="AG15" s="23">
        <f>[2]非r各类型装备属性!Z13+[3]非r分类武将战斗属性!BS15</f>
        <v>30.285936199348448</v>
      </c>
      <c r="AH15" s="23">
        <f>[2]非r各类型装备属性!AA13+[3]非r分类武将战斗属性!BT15</f>
        <v>128.5387447973938</v>
      </c>
      <c r="AI15" s="23">
        <f t="shared" si="6"/>
        <v>0.96306251319375358</v>
      </c>
      <c r="AJ15" s="23">
        <f t="shared" si="7"/>
        <v>0.33315685933792205</v>
      </c>
      <c r="AK15" s="39">
        <f t="shared" si="33"/>
        <v>2.4924135349653372E-2</v>
      </c>
      <c r="AL15" s="39">
        <f t="shared" si="34"/>
        <v>2.5390369342695073E-2</v>
      </c>
      <c r="AN15" s="23">
        <f t="shared" si="8"/>
        <v>123.83730755752413</v>
      </c>
      <c r="AO15" s="23">
        <f t="shared" si="9"/>
        <v>37.339095052737406</v>
      </c>
      <c r="AP15" s="23">
        <f t="shared" si="10"/>
        <v>157.39833737680743</v>
      </c>
      <c r="AQ15" s="23">
        <f t="shared" si="11"/>
        <v>1.2710090398541145</v>
      </c>
      <c r="AR15" s="42">
        <f t="shared" si="35"/>
        <v>0.38117027349666177</v>
      </c>
      <c r="AS15" s="25"/>
      <c r="AV15" s="39">
        <f>[5]非r不同兵种属性值!AK13*携带兵力!I15/2</f>
        <v>6.0228737222431121</v>
      </c>
      <c r="AW15" s="23">
        <f>[5]非r不同兵种属性值!AL13</f>
        <v>58.562439351750861</v>
      </c>
      <c r="AX15" s="39">
        <f>[5]非r不同兵种属性值!AM13*携带兵力!I15</f>
        <v>32.398906919652603</v>
      </c>
      <c r="AY15" s="23">
        <f t="shared" si="12"/>
        <v>5.3793103448275863</v>
      </c>
      <c r="AZ15" s="23">
        <f t="shared" si="13"/>
        <v>0.49136802091213905</v>
      </c>
      <c r="BA15" s="39">
        <f t="shared" si="36"/>
        <v>4.2489408975260054E-3</v>
      </c>
      <c r="BB15" s="39">
        <f t="shared" si="37"/>
        <v>5.3998178199421007E-3</v>
      </c>
      <c r="BD15" s="39">
        <f>[5]非r不同兵种属性值!AP13*携带兵力!I15/2</f>
        <v>12.045747444486224</v>
      </c>
      <c r="BE15" s="23">
        <f>[5]非r不同兵种属性值!AQ13</f>
        <v>29.28121967587543</v>
      </c>
      <c r="BF15" s="39">
        <f>[5]非r不同兵种属性值!AR13*携带兵力!I15</f>
        <v>61.712203656481151</v>
      </c>
      <c r="BG15" s="23">
        <f t="shared" si="14"/>
        <v>5.1231527093596059</v>
      </c>
      <c r="BH15" s="23">
        <f t="shared" si="15"/>
        <v>0.32570436509587086</v>
      </c>
      <c r="BI15" s="39">
        <f t="shared" si="38"/>
        <v>4.1083172945454872E-3</v>
      </c>
      <c r="BJ15" s="39">
        <f t="shared" si="39"/>
        <v>9.9975800172683264E-3</v>
      </c>
      <c r="BL15" s="39">
        <f>[5]非r不同兵种属性值!AU13*携带兵力!I15/2</f>
        <v>13.852609561159159</v>
      </c>
      <c r="BM15" s="23">
        <f>[5]非r不同兵种属性值!AV13</f>
        <v>13.504700453959789</v>
      </c>
      <c r="BN15" s="39">
        <f>[5]非r不同兵种属性值!AW13*携带兵力!I15</f>
        <v>62.910498873111862</v>
      </c>
      <c r="BO15" s="23">
        <f t="shared" si="16"/>
        <v>4.5414186110828085</v>
      </c>
      <c r="BP15" s="23">
        <f t="shared" si="17"/>
        <v>0.18218893798225599</v>
      </c>
      <c r="BQ15" s="39">
        <f t="shared" si="40"/>
        <v>3.9779258430497535E-3</v>
      </c>
      <c r="BR15" s="39">
        <f t="shared" si="41"/>
        <v>9.9646758277749485E-3</v>
      </c>
      <c r="BT15" s="39">
        <f>[5]非r不同兵种属性值!AZ13*携带兵力!I15/2</f>
        <v>12.648034816710537</v>
      </c>
      <c r="BU15" s="23">
        <f>[5]非r不同兵种属性值!BA13</f>
        <v>18.477459312707602</v>
      </c>
      <c r="BV15" s="39">
        <f>[5]非r不同兵种属性值!BB13*携带兵力!I15</f>
        <v>61.712203656481151</v>
      </c>
      <c r="BW15" s="23">
        <f t="shared" si="18"/>
        <v>4.8791930565329578</v>
      </c>
      <c r="BX15" s="23">
        <f t="shared" si="19"/>
        <v>0.23360370198059011</v>
      </c>
      <c r="BY15" s="39">
        <f t="shared" si="42"/>
        <v>3.9436320343630479E-3</v>
      </c>
      <c r="BZ15" s="39">
        <f t="shared" si="43"/>
        <v>9.7751689728872142E-3</v>
      </c>
      <c r="CB15" s="23">
        <f t="shared" si="44"/>
        <v>11.142316386149759</v>
      </c>
      <c r="CC15" s="23">
        <f t="shared" si="45"/>
        <v>29.956454698573417</v>
      </c>
      <c r="CD15" s="23">
        <f t="shared" si="46"/>
        <v>54.683453276431692</v>
      </c>
      <c r="CE15" s="23">
        <f t="shared" si="20"/>
        <v>4.9077275659130359</v>
      </c>
      <c r="CF15" s="23">
        <f t="shared" si="21"/>
        <v>0.37465961705663153</v>
      </c>
      <c r="DB15" s="39">
        <f>([3]非r分类武将战斗属性!S15+[3]非r分类武将战斗属性!AB15+[3]非r分类武将战斗属性!AK15+[3]非r分类武将战斗属性!AT15)/4</f>
        <v>76.791183832527167</v>
      </c>
      <c r="DC15" s="39">
        <f>DB15*[3]非r分类武将战斗属性!O14</f>
        <v>0.8273737249969384</v>
      </c>
      <c r="DD15" s="39">
        <f>([2]非r各类型装备属性!J13+[2]非r各类型装备属性!O13+[2]非r各类型装备属性!T13+[2]非r各类型装备属性!Y13)/4</f>
        <v>46.218750000000007</v>
      </c>
      <c r="DE15" s="7">
        <f t="shared" si="49"/>
        <v>0.62009733049837679</v>
      </c>
      <c r="DF15" s="7">
        <f t="shared" si="50"/>
        <v>6.6811346379814654E-3</v>
      </c>
      <c r="DG15" s="7">
        <f t="shared" si="51"/>
        <v>0.37322153486364168</v>
      </c>
      <c r="DI15" s="39">
        <f>([3]非r分类武将战斗属性!T15+[3]非r分类武将战斗属性!AC15+[3]非r分类武将战斗属性!AL15+[3]非r分类武将战斗属性!AU15)/4</f>
        <v>21.218616585303565</v>
      </c>
      <c r="DJ15" s="39">
        <f>DI15*[3]非r分类武将战斗属性!O14</f>
        <v>0.22861642401231197</v>
      </c>
      <c r="DK15" s="39">
        <f>([2]非r各类型装备属性!K13+[2]非r各类型装备属性!P13+[2]非r各类型装备属性!U13+[2]非r各类型装备属性!Z13)/4</f>
        <v>16.022500000000001</v>
      </c>
      <c r="DL15" s="7">
        <f t="shared" si="52"/>
        <v>0.56826809957055946</v>
      </c>
      <c r="DM15" s="7">
        <f t="shared" si="53"/>
        <v>6.1227092860557056E-3</v>
      </c>
      <c r="DN15" s="7">
        <f t="shared" si="54"/>
        <v>0.42910788216398826</v>
      </c>
      <c r="DP15" s="39">
        <f>([3]非r分类武将战斗属性!U15+[3]非r分类武将战斗属性!AD15+[3]非r分类武将战斗属性!AM15+[3]非r分类武将战斗属性!AV15)/4</f>
        <v>99.020210731416626</v>
      </c>
      <c r="DQ15" s="39">
        <f>DP15*[3]非r分类武将战斗属性!O14</f>
        <v>1.0668766453907892</v>
      </c>
      <c r="DR15" s="39">
        <f>([2]非r各类型装备属性!L13+[2]非r各类型装备属性!Q13+[2]非r各类型装备属性!V13+[2]非r各类型装备属性!AA13)/4</f>
        <v>57.311250000000008</v>
      </c>
      <c r="DS15" s="7">
        <f t="shared" si="55"/>
        <v>0.62910582399841286</v>
      </c>
      <c r="DT15" s="7">
        <f t="shared" si="56"/>
        <v>6.7781951396139271E-3</v>
      </c>
      <c r="DU15" s="7">
        <f t="shared" si="57"/>
        <v>0.36411598086197317</v>
      </c>
      <c r="DW15" s="4">
        <f t="shared" si="58"/>
        <v>3.7265540951691489E-2</v>
      </c>
      <c r="DX15" s="4">
        <f t="shared" si="59"/>
        <v>3.6577665279305012E-2</v>
      </c>
    </row>
    <row r="16" spans="2:128" x14ac:dyDescent="0.15">
      <c r="B16" s="4" t="s">
        <v>122</v>
      </c>
      <c r="G16" s="23">
        <v>10</v>
      </c>
      <c r="H16" s="23">
        <f>[2]非r各类型装备属性!J14+[3]非r分类武将战斗属性!BC16</f>
        <v>80.14176056432413</v>
      </c>
      <c r="I16" s="23">
        <f>[2]非r各类型装备属性!K14+[3]非r分类武将战斗属性!T16</f>
        <v>94.344444444444434</v>
      </c>
      <c r="J16" s="23">
        <f>[2]非r各类型装备属性!L14+[3]非r分类武将战斗属性!BE16</f>
        <v>249.8803004725039</v>
      </c>
      <c r="K16" s="23">
        <f t="shared" si="0"/>
        <v>3.1179786756985783</v>
      </c>
      <c r="L16" s="23">
        <f t="shared" si="1"/>
        <v>0.60343969867102543</v>
      </c>
      <c r="M16" s="39">
        <f t="shared" si="27"/>
        <v>4.2403047917631824E-2</v>
      </c>
      <c r="N16" s="39">
        <f t="shared" si="28"/>
        <v>4.1646716745417318E-2</v>
      </c>
      <c r="P16" s="23">
        <f>[2]非r各类型装备属性!O14+[3]非r分类武将战斗属性!BH16</f>
        <v>158.7829843526242</v>
      </c>
      <c r="Q16" s="23">
        <f>[2]非r各类型装备属性!P14+[3]非r分类武将战斗属性!BI16</f>
        <v>25.888352112864826</v>
      </c>
      <c r="R16" s="23">
        <f>[2]非r各类型装备属性!Q14+[3]非r分类武将战斗属性!BJ16</f>
        <v>177.69302191168717</v>
      </c>
      <c r="S16" s="23">
        <f t="shared" si="2"/>
        <v>1.1190936021020217</v>
      </c>
      <c r="T16" s="23">
        <f t="shared" si="3"/>
        <v>0.29455953480182928</v>
      </c>
      <c r="U16" s="39">
        <f t="shared" si="29"/>
        <v>3.3162695144658347E-2</v>
      </c>
      <c r="V16" s="39">
        <f t="shared" si="30"/>
        <v>3.5256551966604592E-2</v>
      </c>
      <c r="X16" s="23">
        <f>[2]非r各类型装备属性!T14+[3]非r分类武将战斗属性!BM16</f>
        <v>173.71578090993344</v>
      </c>
      <c r="Y16" s="23">
        <f>[2]非r各类型装备属性!U14+[3]非r分类武将战斗属性!BN16</f>
        <v>14.93279655730927</v>
      </c>
      <c r="Z16" s="23">
        <f>[2]非r各类型装备属性!V14+[3]非r分类武将战斗属性!BO16</f>
        <v>143.85018779531492</v>
      </c>
      <c r="AA16" s="23">
        <f t="shared" si="4"/>
        <v>0.82807783519619926</v>
      </c>
      <c r="AB16" s="23">
        <f t="shared" si="5"/>
        <v>0.19410182946080012</v>
      </c>
      <c r="AC16" s="39">
        <f t="shared" si="31"/>
        <v>2.9333971784858737E-2</v>
      </c>
      <c r="AD16" s="39">
        <f t="shared" si="32"/>
        <v>2.9060643999053531E-2</v>
      </c>
      <c r="AF16" s="23">
        <f>[2]非r各类型装备属性!Y14+[3]非r分类武将战斗属性!BR16</f>
        <v>152.06685446198159</v>
      </c>
      <c r="AG16" s="23">
        <f>[2]非r各类型装备属性!Z14+[3]非r分类武将战斗属性!BS16</f>
        <v>34.593102504384284</v>
      </c>
      <c r="AH16" s="23">
        <f>[2]非r各类型装备属性!AA14+[3]非r分类武将战斗属性!BT16</f>
        <v>146.5890766842038</v>
      </c>
      <c r="AI16" s="23">
        <f t="shared" si="6"/>
        <v>0.96397783200580833</v>
      </c>
      <c r="AJ16" s="23">
        <f t="shared" si="7"/>
        <v>0.35813222277247114</v>
      </c>
      <c r="AK16" s="39">
        <f t="shared" si="33"/>
        <v>2.8397171701583863E-2</v>
      </c>
      <c r="AL16" s="39">
        <f t="shared" si="34"/>
        <v>2.8955866999348899E-2</v>
      </c>
      <c r="AN16" s="23">
        <f t="shared" si="8"/>
        <v>141.17684507221585</v>
      </c>
      <c r="AO16" s="23">
        <f t="shared" si="9"/>
        <v>42.439673904750705</v>
      </c>
      <c r="AP16" s="23">
        <f t="shared" si="10"/>
        <v>179.50314671592747</v>
      </c>
      <c r="AQ16" s="23">
        <f t="shared" si="11"/>
        <v>1.2714772498571325</v>
      </c>
      <c r="AR16" s="42">
        <f t="shared" si="35"/>
        <v>0.40635586380187105</v>
      </c>
      <c r="AS16" s="25"/>
      <c r="AV16" s="39">
        <f>[5]非r不同兵种属性值!AK14*携带兵力!I16/2</f>
        <v>7.2244425951265825</v>
      </c>
      <c r="AW16" s="23">
        <f>[5]非r不同兵种属性值!AL14</f>
        <v>60.837411327381751</v>
      </c>
      <c r="AX16" s="39">
        <f>[5]非r不同兵种属性值!AM14*携带兵力!I16</f>
        <v>38.530360507341776</v>
      </c>
      <c r="AY16" s="23">
        <f t="shared" si="12"/>
        <v>5.3333333333333339</v>
      </c>
      <c r="AZ16" s="23">
        <f t="shared" si="13"/>
        <v>0.49526777445057124</v>
      </c>
      <c r="BA16" s="39">
        <f t="shared" si="36"/>
        <v>5.0966085327171663E-3</v>
      </c>
      <c r="BB16" s="39">
        <f t="shared" si="37"/>
        <v>6.4217267512236293E-3</v>
      </c>
      <c r="BD16" s="39">
        <f>[5]非r不同兵种属性值!AP14*携带兵力!I16/2</f>
        <v>14.448885190253165</v>
      </c>
      <c r="BE16" s="23">
        <f>[5]非r不同兵种属性值!AQ14</f>
        <v>30.418705663690876</v>
      </c>
      <c r="BF16" s="39">
        <f>[5]非r不同兵种属性值!AR14*携带兵力!I16</f>
        <v>73.391162871127207</v>
      </c>
      <c r="BG16" s="23">
        <f t="shared" si="14"/>
        <v>5.0793650793650809</v>
      </c>
      <c r="BH16" s="23">
        <f t="shared" si="15"/>
        <v>0.32914013938242881</v>
      </c>
      <c r="BI16" s="39">
        <f t="shared" si="38"/>
        <v>4.927930391002075E-3</v>
      </c>
      <c r="BJ16" s="39">
        <f t="shared" si="39"/>
        <v>1.1889609832258974E-2</v>
      </c>
      <c r="BL16" s="39">
        <f>[5]非r不同兵种属性值!AU14*携带兵力!I16/2</f>
        <v>16.616217968791137</v>
      </c>
      <c r="BM16" s="23">
        <f>[5]非r不同兵种属性值!AV14</f>
        <v>13.941906762524985</v>
      </c>
      <c r="BN16" s="39">
        <f>[5]非r不同兵种属性值!AW14*携带兵力!I16</f>
        <v>74.816233994838385</v>
      </c>
      <c r="BO16" s="23">
        <f t="shared" si="16"/>
        <v>4.5026030673983399</v>
      </c>
      <c r="BP16" s="23">
        <f t="shared" si="17"/>
        <v>0.18358647230339087</v>
      </c>
      <c r="BQ16" s="39">
        <f t="shared" si="40"/>
        <v>4.7715257244477617E-3</v>
      </c>
      <c r="BR16" s="39">
        <f t="shared" si="41"/>
        <v>1.1850478565067582E-2</v>
      </c>
      <c r="BT16" s="39">
        <f>[5]非r不同兵种属性值!AZ14*携带兵力!I16/2</f>
        <v>15.171329449765823</v>
      </c>
      <c r="BU16" s="23">
        <f>[5]非r不同兵种属性值!BA14</f>
        <v>19.265180253670888</v>
      </c>
      <c r="BV16" s="39">
        <f>[5]非r不同兵种属性值!BB14*携带兵力!I16</f>
        <v>73.391162871127207</v>
      </c>
      <c r="BW16" s="23">
        <f t="shared" si="18"/>
        <v>4.8374905517762672</v>
      </c>
      <c r="BX16" s="23">
        <f t="shared" si="19"/>
        <v>0.23706561892232614</v>
      </c>
      <c r="BY16" s="39">
        <f t="shared" si="42"/>
        <v>4.7303902692396645E-3</v>
      </c>
      <c r="BZ16" s="39">
        <f t="shared" si="43"/>
        <v>1.1625107769208802E-2</v>
      </c>
      <c r="CB16" s="23">
        <f t="shared" si="44"/>
        <v>13.365218800984177</v>
      </c>
      <c r="CC16" s="23">
        <f t="shared" si="45"/>
        <v>31.115801001817125</v>
      </c>
      <c r="CD16" s="23">
        <f t="shared" si="46"/>
        <v>65.032230061108649</v>
      </c>
      <c r="CE16" s="23">
        <f t="shared" si="20"/>
        <v>4.8657811764607892</v>
      </c>
      <c r="CF16" s="23">
        <f t="shared" si="21"/>
        <v>0.38359728459218545</v>
      </c>
      <c r="DB16" s="39">
        <f>([3]非r分类武将战斗属性!S16+[3]非r分类武将战斗属性!AB16+[3]非r分类武将战斗属性!AK16+[3]非r分类武将战斗属性!AT16)/4</f>
        <v>88.666666666666657</v>
      </c>
      <c r="DC16" s="39">
        <f>DB16*[3]非r分类武将战斗属性!O15</f>
        <v>1.1560117388824995</v>
      </c>
      <c r="DD16" s="39">
        <f>([2]非r各类型装备属性!J14+[2]非r各类型装备属性!O14+[2]非r各类型装备属性!T14+[2]非r各类型装备属性!Y14)/4</f>
        <v>51.354166666666671</v>
      </c>
      <c r="DE16" s="7">
        <f t="shared" si="49"/>
        <v>0.62805388958303476</v>
      </c>
      <c r="DF16" s="7">
        <f t="shared" si="50"/>
        <v>8.1883947632571587E-3</v>
      </c>
      <c r="DG16" s="7">
        <f t="shared" si="51"/>
        <v>0.3637577156537079</v>
      </c>
      <c r="DI16" s="39">
        <f>([3]非r分类武将战斗属性!T16+[3]非r分类武将战斗属性!AC16+[3]非r分类武将战斗属性!AL16+[3]非r分类武将战斗属性!AU16)/4</f>
        <v>24.499999999999996</v>
      </c>
      <c r="DJ16" s="39">
        <f>DI16*[3]非r分类武将战斗属性!O15</f>
        <v>0.31942429627016433</v>
      </c>
      <c r="DK16" s="39">
        <f>([2]非r各类型装备属性!K14+[2]非r各类型装备属性!P14+[2]非r各类型装备属性!U14+[2]非r各类型装备属性!Z14)/4</f>
        <v>17.802777777777777</v>
      </c>
      <c r="DL16" s="7">
        <f t="shared" si="52"/>
        <v>0.57729001535182534</v>
      </c>
      <c r="DM16" s="7">
        <f t="shared" si="53"/>
        <v>7.5265492611244576E-3</v>
      </c>
      <c r="DN16" s="7">
        <f t="shared" si="54"/>
        <v>0.41948432067912123</v>
      </c>
      <c r="DP16" s="39">
        <f>([3]非r分类武将战斗属性!U16+[3]非r分类武将战斗属性!AD16+[3]非r分类武将战斗属性!AM16+[3]非r分类武将战斗属性!AV16)/4</f>
        <v>114.33333333333333</v>
      </c>
      <c r="DQ16" s="39">
        <f>DP16*[3]非r分类武将战斗属性!O15</f>
        <v>1.4906467159274339</v>
      </c>
      <c r="DR16" s="39">
        <f>([2]非r各类型装备属性!L14+[2]非r各类型装备属性!Q14+[2]非r各类型装备属性!V14+[2]非r各类型装备属性!AA14)/4</f>
        <v>63.679166666666674</v>
      </c>
      <c r="DS16" s="7">
        <f t="shared" si="55"/>
        <v>0.63694333734589859</v>
      </c>
      <c r="DT16" s="7">
        <f t="shared" si="56"/>
        <v>8.3042929508442293E-3</v>
      </c>
      <c r="DU16" s="7">
        <f t="shared" si="57"/>
        <v>0.35475236970325696</v>
      </c>
      <c r="DW16" s="4">
        <f t="shared" si="58"/>
        <v>4.2403047917631824E-2</v>
      </c>
      <c r="DX16" s="4">
        <f t="shared" si="59"/>
        <v>4.1646716745417318E-2</v>
      </c>
    </row>
    <row r="17" spans="1:128" x14ac:dyDescent="0.15">
      <c r="G17" s="23">
        <v>11</v>
      </c>
      <c r="H17" s="23">
        <f>[2]非r各类型装备属性!J15+[3]非r分类武将战斗属性!BC17</f>
        <v>84.018222711863046</v>
      </c>
      <c r="I17" s="23">
        <f>[2]非r各类型装备属性!K15+[3]非r分类武将战斗属性!T17</f>
        <v>98.774795568613229</v>
      </c>
      <c r="J17" s="23">
        <f>[2]非r各类型装备属性!L15+[3]非r分类武将战斗属性!BE17</f>
        <v>261.94997934462845</v>
      </c>
      <c r="K17" s="23">
        <f t="shared" si="0"/>
        <v>3.1177757739886363</v>
      </c>
      <c r="L17" s="23">
        <f t="shared" si="1"/>
        <v>0.60898868685850371</v>
      </c>
      <c r="M17" s="39">
        <f t="shared" si="27"/>
        <v>4.4454086090932841E-2</v>
      </c>
      <c r="N17" s="39">
        <f t="shared" si="28"/>
        <v>4.3658329890771411E-2</v>
      </c>
      <c r="P17" s="23">
        <f>[2]非r各类型装备属性!O15+[3]非r分类武将战斗属性!BH17</f>
        <v>166.41786774387649</v>
      </c>
      <c r="Q17" s="23">
        <f>[2]非r各类型装备属性!P15+[3]非r分类武将战斗属性!BI17</f>
        <v>27.166144542372614</v>
      </c>
      <c r="R17" s="23">
        <f>[2]非r各类型装备属性!Q15+[3]非r分类武将战斗属性!BJ17</f>
        <v>186.20849016195504</v>
      </c>
      <c r="S17" s="23">
        <f t="shared" si="2"/>
        <v>1.1189212593958786</v>
      </c>
      <c r="T17" s="23">
        <f t="shared" si="3"/>
        <v>0.29989293262906636</v>
      </c>
      <c r="U17" s="39">
        <f t="shared" si="29"/>
        <v>3.4757282319105361E-2</v>
      </c>
      <c r="V17" s="39">
        <f t="shared" si="30"/>
        <v>3.6946129000387899E-2</v>
      </c>
      <c r="X17" s="23">
        <f>[2]非r各类型装备属性!T15+[3]非r分类武将战斗属性!BM17</f>
        <v>182.07012339736019</v>
      </c>
      <c r="Y17" s="23">
        <f>[2]非r各类型装备属性!U15+[3]非r分类武将战斗属性!BN17</f>
        <v>15.652255653483721</v>
      </c>
      <c r="Z17" s="23">
        <f>[2]非r各类型装备属性!V15+[3]非r分类武将战斗属性!BO17</f>
        <v>150.76561209039275</v>
      </c>
      <c r="AA17" s="23">
        <f t="shared" si="4"/>
        <v>0.82806343664277804</v>
      </c>
      <c r="AB17" s="23">
        <f t="shared" si="5"/>
        <v>0.19794876880806578</v>
      </c>
      <c r="AC17" s="39">
        <f t="shared" si="31"/>
        <v>3.0744701688172948E-2</v>
      </c>
      <c r="AD17" s="39">
        <f t="shared" si="32"/>
        <v>3.0457699412200567E-2</v>
      </c>
      <c r="AF17" s="23">
        <f>[2]非r各类型装备属性!Y15+[3]非r分类武将战斗属性!BR17</f>
        <v>159.40102875705944</v>
      </c>
      <c r="AG17" s="23">
        <f>[2]非r各类型装备属性!Z15+[3]非r分类武将战斗属性!BS17</f>
        <v>36.25216691148708</v>
      </c>
      <c r="AH17" s="23">
        <f>[2]非r各类型装备属性!AA15+[3]非r分类武将战斗属性!BT17</f>
        <v>153.64408431261498</v>
      </c>
      <c r="AI17" s="23">
        <f t="shared" si="6"/>
        <v>0.96388389404174724</v>
      </c>
      <c r="AJ17" s="23">
        <f t="shared" si="7"/>
        <v>0.36371404409899577</v>
      </c>
      <c r="AK17" s="39">
        <f t="shared" si="33"/>
        <v>2.9766765407480755E-2</v>
      </c>
      <c r="AL17" s="39">
        <f t="shared" si="34"/>
        <v>3.0349448753109132E-2</v>
      </c>
      <c r="AN17" s="23">
        <f t="shared" si="8"/>
        <v>147.9768106525398</v>
      </c>
      <c r="AO17" s="23">
        <f t="shared" si="9"/>
        <v>44.461340668989159</v>
      </c>
      <c r="AP17" s="23">
        <f t="shared" si="10"/>
        <v>188.14204147739781</v>
      </c>
      <c r="AQ17" s="23">
        <f t="shared" si="11"/>
        <v>1.2714292235907751</v>
      </c>
      <c r="AR17" s="42">
        <f t="shared" si="35"/>
        <v>0.4121318885478934</v>
      </c>
      <c r="AS17" s="25"/>
      <c r="AV17" s="39">
        <f>[5]非r不同兵种属性值!AK15*携带兵力!I17/2</f>
        <v>7.7801018288194941</v>
      </c>
      <c r="AW17" s="23">
        <f>[5]非r不同兵种属性值!AL15</f>
        <v>63.131810842504763</v>
      </c>
      <c r="AX17" s="39">
        <f>[5]非r不同兵种属性值!AM15*携带兵力!I17</f>
        <v>41.159248384722488</v>
      </c>
      <c r="AY17" s="23">
        <f t="shared" si="12"/>
        <v>5.2903225806451619</v>
      </c>
      <c r="AZ17" s="23">
        <f t="shared" si="13"/>
        <v>0.49886137876820313</v>
      </c>
      <c r="BA17" s="39">
        <f t="shared" si="36"/>
        <v>5.4886079921125184E-3</v>
      </c>
      <c r="BB17" s="39">
        <f t="shared" si="37"/>
        <v>6.8598747307870812E-3</v>
      </c>
      <c r="BD17" s="39">
        <f>[5]非r不同兵种属性值!AP15*携带兵力!I17/2</f>
        <v>15.560203657638988</v>
      </c>
      <c r="BE17" s="23">
        <f>[5]非r不同兵种属性值!AQ15</f>
        <v>31.565905421252381</v>
      </c>
      <c r="BF17" s="39">
        <f>[5]非r不同兵种属性值!AR15*携带兵力!I17</f>
        <v>78.398568351852347</v>
      </c>
      <c r="BG17" s="23">
        <f t="shared" si="14"/>
        <v>5.0384024577572966</v>
      </c>
      <c r="BH17" s="23">
        <f t="shared" si="15"/>
        <v>0.33232199326058909</v>
      </c>
      <c r="BI17" s="39">
        <f t="shared" si="38"/>
        <v>5.3069561758568636E-3</v>
      </c>
      <c r="BJ17" s="39">
        <f t="shared" si="39"/>
        <v>1.2700825993832552E-2</v>
      </c>
      <c r="BL17" s="39">
        <f>[5]非r不同兵种属性值!AU15*携带兵力!I17/2</f>
        <v>17.894234206284835</v>
      </c>
      <c r="BM17" s="23">
        <f>[5]非r不同兵种属性值!AV15</f>
        <v>14.382852066941609</v>
      </c>
      <c r="BN17" s="39">
        <f>[5]非r不同兵种属性值!AW15*携带兵力!I17</f>
        <v>79.920870649946579</v>
      </c>
      <c r="BO17" s="23">
        <f t="shared" si="16"/>
        <v>4.4662917523386758</v>
      </c>
      <c r="BP17" s="23">
        <f t="shared" si="17"/>
        <v>0.18486278696527203</v>
      </c>
      <c r="BQ17" s="39">
        <f t="shared" si="40"/>
        <v>5.1385218342073144E-3</v>
      </c>
      <c r="BR17" s="39">
        <f t="shared" si="41"/>
        <v>1.265902483950304E-2</v>
      </c>
      <c r="BT17" s="39">
        <f>[5]非r不同兵种属性值!AZ15*携带兵力!I17/2</f>
        <v>16.33821384052094</v>
      </c>
      <c r="BU17" s="23">
        <f>[5]非r不同兵种属性值!BA15</f>
        <v>20.059623767699094</v>
      </c>
      <c r="BV17" s="39">
        <f>[5]非r不同兵种属性值!BB15*携带兵力!I17</f>
        <v>78.398568351852347</v>
      </c>
      <c r="BW17" s="23">
        <f t="shared" si="18"/>
        <v>4.7984785311974241</v>
      </c>
      <c r="BX17" s="23">
        <f t="shared" si="19"/>
        <v>0.24029365325746477</v>
      </c>
      <c r="BY17" s="39">
        <f t="shared" si="42"/>
        <v>5.0942224953891575E-3</v>
      </c>
      <c r="BZ17" s="39">
        <f t="shared" si="43"/>
        <v>1.2418277220138127E-2</v>
      </c>
      <c r="CB17" s="23">
        <f t="shared" si="44"/>
        <v>14.393188383316065</v>
      </c>
      <c r="CC17" s="23">
        <f t="shared" si="45"/>
        <v>32.285048024599462</v>
      </c>
      <c r="CD17" s="23">
        <f t="shared" si="46"/>
        <v>69.469313934593444</v>
      </c>
      <c r="CE17" s="23">
        <f t="shared" si="20"/>
        <v>4.8265410056828779</v>
      </c>
      <c r="CF17" s="23">
        <f t="shared" si="21"/>
        <v>0.39235619106581443</v>
      </c>
      <c r="CP17" s="4">
        <f>CO10/CO7</f>
        <v>3.4197700276696521</v>
      </c>
      <c r="DB17" s="39">
        <f>([3]非r分类武将战斗属性!S17+[3]非r分类武将战斗属性!AB17+[3]非r分类武将战斗属性!AK17+[3]非r分类武将战斗属性!AT17)/4</f>
        <v>92.587292057711679</v>
      </c>
      <c r="DC17" s="39">
        <f>DB17*[3]非r分类武将战斗属性!O16</f>
        <v>1.4181644281614356</v>
      </c>
      <c r="DD17" s="39">
        <f>([2]非r各类型装备属性!J15+[2]非r各类型装备属性!O15+[2]非r各类型装备属性!T15+[2]非r各类型装备属性!Y15)/4</f>
        <v>53.971354166666671</v>
      </c>
      <c r="DE17" s="7">
        <f t="shared" si="49"/>
        <v>0.62568784696349011</v>
      </c>
      <c r="DF17" s="7">
        <f t="shared" si="50"/>
        <v>9.5836937011123165E-3</v>
      </c>
      <c r="DG17" s="7">
        <f t="shared" si="51"/>
        <v>0.36472845933539744</v>
      </c>
      <c r="DI17" s="39">
        <f>([3]非r分类武将战斗属性!T17+[3]非r分类武将战斗属性!AC17+[3]非r分类武将战斗属性!AL17+[3]非r分类武将战斗属性!AU17)/4</f>
        <v>25.583330700157173</v>
      </c>
      <c r="DJ17" s="39">
        <f>DI17*[3]非r分类武将战斗属性!O16</f>
        <v>0.39186122357092301</v>
      </c>
      <c r="DK17" s="39">
        <f>([2]非r各类型装备属性!K15+[2]非r各类型装备属性!P15+[2]非r各类型装备属性!U15+[2]非r各类型装备属性!Z15)/4</f>
        <v>18.710069444444446</v>
      </c>
      <c r="DL17" s="7">
        <f t="shared" si="52"/>
        <v>0.57540619142870342</v>
      </c>
      <c r="DM17" s="7">
        <f t="shared" si="53"/>
        <v>8.8135269354178043E-3</v>
      </c>
      <c r="DN17" s="7">
        <f t="shared" si="54"/>
        <v>0.42081658274183176</v>
      </c>
      <c r="DP17" s="39">
        <f>([3]非r分类武将战斗属性!U17+[3]非r分类武将战斗属性!AD17+[3]非r分类武将战斗属性!AM17+[3]非r分类武将战斗属性!AV17)/4</f>
        <v>119.38887660073348</v>
      </c>
      <c r="DQ17" s="39">
        <f>DP17*[3]非r分类武将战斗属性!O16</f>
        <v>1.8286857099976408</v>
      </c>
      <c r="DR17" s="39">
        <f>([2]非r各类型装备属性!L15+[2]非r各类型装备属性!Q15+[2]非r各类型装备属性!V15+[2]非r各类型装备属性!AA15)/4</f>
        <v>66.924479166666671</v>
      </c>
      <c r="DS17" s="7">
        <f t="shared" si="55"/>
        <v>0.63456777476859738</v>
      </c>
      <c r="DT17" s="7">
        <f t="shared" si="56"/>
        <v>9.7197080229265362E-3</v>
      </c>
      <c r="DU17" s="7">
        <f t="shared" si="57"/>
        <v>0.35571251720847596</v>
      </c>
      <c r="DW17" s="4">
        <f t="shared" si="58"/>
        <v>4.4454086090932841E-2</v>
      </c>
      <c r="DX17" s="4">
        <f t="shared" si="59"/>
        <v>4.3658329890771411E-2</v>
      </c>
    </row>
    <row r="18" spans="1:128" x14ac:dyDescent="0.15">
      <c r="A18" s="39"/>
      <c r="B18" s="39" t="s">
        <v>155</v>
      </c>
      <c r="C18" s="39" t="s">
        <v>150</v>
      </c>
      <c r="D18" s="39" t="s">
        <v>163</v>
      </c>
      <c r="G18" s="23">
        <v>12</v>
      </c>
      <c r="H18" s="23">
        <f>[2]非r各类型装备属性!J16+[3]非r分类武将战斗属性!BC18</f>
        <v>88.050191587379317</v>
      </c>
      <c r="I18" s="23">
        <f>[2]非r各类型装备属性!K16+[3]非r分类武将战斗属性!T18</f>
        <v>103.38287102517549</v>
      </c>
      <c r="J18" s="23">
        <f>[2]非r各类型装备属性!L16+[3]非r分类武将战斗属性!BE18</f>
        <v>274.51727974628051</v>
      </c>
      <c r="K18" s="23">
        <f t="shared" si="0"/>
        <v>3.1177363137688898</v>
      </c>
      <c r="L18" s="23">
        <f t="shared" si="1"/>
        <v>0.61441285528586609</v>
      </c>
      <c r="M18" s="39">
        <f t="shared" si="27"/>
        <v>4.6587402956285363E-2</v>
      </c>
      <c r="N18" s="39">
        <f t="shared" si="28"/>
        <v>4.5752879957713419E-2</v>
      </c>
      <c r="P18" s="23">
        <f>[2]非r各类型装备属性!O16+[3]非r分类武将战斗属性!BH18</f>
        <v>174.39486593667894</v>
      </c>
      <c r="Q18" s="23">
        <f>[2]非r各类型装备属性!P16+[3]非r分类武将战斗属性!BI18</f>
        <v>28.475038317475864</v>
      </c>
      <c r="R18" s="23">
        <f>[2]非r各类型装备属性!Q16+[3]非r分类武将战斗属性!BJ18</f>
        <v>195.128275904964</v>
      </c>
      <c r="S18" s="23">
        <f t="shared" si="2"/>
        <v>1.1188877313384509</v>
      </c>
      <c r="T18" s="23">
        <f t="shared" si="3"/>
        <v>0.30501876310777976</v>
      </c>
      <c r="U18" s="39">
        <f t="shared" si="29"/>
        <v>3.6423322041912891E-2</v>
      </c>
      <c r="V18" s="39">
        <f t="shared" si="30"/>
        <v>3.8715927758921423E-2</v>
      </c>
      <c r="X18" s="23">
        <f>[2]非r各类型装备属性!T16+[3]非r分类武将战斗属性!BM18</f>
        <v>190.7976820319326</v>
      </c>
      <c r="Y18" s="23">
        <f>[2]非r各类型装备属性!U16+[3]非r分类武将战斗属性!BN18</f>
        <v>16.402816095253641</v>
      </c>
      <c r="Z18" s="23">
        <f>[2]非r各类型装备属性!V16+[3]非r分类武将战斗属性!BO18</f>
        <v>157.99204984142528</v>
      </c>
      <c r="AA18" s="23">
        <f t="shared" si="4"/>
        <v>0.82806063553216103</v>
      </c>
      <c r="AB18" s="23">
        <f t="shared" si="5"/>
        <v>0.201799308675914</v>
      </c>
      <c r="AC18" s="39">
        <f t="shared" si="31"/>
        <v>3.2218453568377672E-2</v>
      </c>
      <c r="AD18" s="39">
        <f t="shared" si="32"/>
        <v>3.1917585826550576E-2</v>
      </c>
      <c r="AF18" s="23">
        <f>[2]非r各类型装备属性!Y16+[3]非r分类武将战斗属性!BR18</f>
        <v>167.04621650809196</v>
      </c>
      <c r="AG18" s="23">
        <f>[2]非r各类型装备属性!Z16+[3]非r分类武将战斗属性!BS18</f>
        <v>37.988984682578547</v>
      </c>
      <c r="AH18" s="23">
        <f>[2]非r各类型装备属性!AA16+[3]非r分类武将战斗属性!BT18</f>
        <v>161.01010539698086</v>
      </c>
      <c r="AI18" s="23">
        <f t="shared" si="6"/>
        <v>0.96386562211770477</v>
      </c>
      <c r="AJ18" s="23">
        <f t="shared" si="7"/>
        <v>0.3692948345879048</v>
      </c>
      <c r="AK18" s="39">
        <f t="shared" si="33"/>
        <v>3.119443819011988E-2</v>
      </c>
      <c r="AL18" s="39">
        <f t="shared" si="34"/>
        <v>3.1804465263601159E-2</v>
      </c>
      <c r="AN18" s="23">
        <f t="shared" si="8"/>
        <v>155.07223901602072</v>
      </c>
      <c r="AO18" s="23">
        <f t="shared" si="9"/>
        <v>46.562427530120878</v>
      </c>
      <c r="AP18" s="23">
        <f t="shared" si="10"/>
        <v>197.16192772241266</v>
      </c>
      <c r="AQ18" s="23">
        <f t="shared" si="11"/>
        <v>1.2714198812983128</v>
      </c>
      <c r="AR18" s="42">
        <f t="shared" si="35"/>
        <v>0.4178159841101442</v>
      </c>
      <c r="AS18" s="25"/>
      <c r="AV18" s="39">
        <f>[5]非r不同兵种属性值!AK16*携带兵力!I18/2</f>
        <v>8.3783152128642602</v>
      </c>
      <c r="AW18" s="23">
        <f>[5]非r不同兵种属性值!AL16</f>
        <v>65.433275269077939</v>
      </c>
      <c r="AX18" s="39">
        <f>[5]非r不同兵种属性值!AM16*携带兵力!I18</f>
        <v>43.986154867537365</v>
      </c>
      <c r="AY18" s="23">
        <f t="shared" si="12"/>
        <v>5.25</v>
      </c>
      <c r="AZ18" s="23">
        <f t="shared" si="13"/>
        <v>0.50212286610069268</v>
      </c>
      <c r="BA18" s="39">
        <f t="shared" si="36"/>
        <v>5.9106280161299908E-3</v>
      </c>
      <c r="BB18" s="39">
        <f t="shared" si="37"/>
        <v>7.3310258112562277E-3</v>
      </c>
      <c r="BD18" s="39">
        <f>[5]非r不同兵种属性值!AP16*携带兵力!I18/2</f>
        <v>16.75663042572852</v>
      </c>
      <c r="BE18" s="23">
        <f>[5]非r不同兵种属性值!AQ16</f>
        <v>32.716637634538969</v>
      </c>
      <c r="BF18" s="39">
        <f>[5]非r不同兵种属性值!AR16*携带兵力!I18</f>
        <v>83.783152128642598</v>
      </c>
      <c r="BG18" s="23">
        <f t="shared" si="14"/>
        <v>5</v>
      </c>
      <c r="BH18" s="23">
        <f t="shared" si="15"/>
        <v>0.33522299976204006</v>
      </c>
      <c r="BI18" s="39">
        <f t="shared" si="38"/>
        <v>5.7150089600989324E-3</v>
      </c>
      <c r="BJ18" s="39">
        <f t="shared" si="39"/>
        <v>1.3573146280234961E-2</v>
      </c>
      <c r="BL18" s="39">
        <f>[5]非r不同兵种属性值!AU16*携带兵力!I18/2</f>
        <v>19.270124989587796</v>
      </c>
      <c r="BM18" s="23">
        <f>[5]非r不同兵种属性值!AV16</f>
        <v>14.82472642815047</v>
      </c>
      <c r="BN18" s="39">
        <f>[5]非r不同兵种属性值!AW16*携带兵力!I18</f>
        <v>85.410009451528865</v>
      </c>
      <c r="BO18" s="23">
        <f t="shared" si="16"/>
        <v>4.4322498944702415</v>
      </c>
      <c r="BP18" s="23">
        <f t="shared" si="17"/>
        <v>0.18599557507438613</v>
      </c>
      <c r="BQ18" s="39">
        <f t="shared" si="40"/>
        <v>5.533623672597454E-3</v>
      </c>
      <c r="BR18" s="39">
        <f t="shared" si="41"/>
        <v>1.3528474131929591E-2</v>
      </c>
      <c r="BT18" s="39">
        <f>[5]非r不同兵种属性值!AZ16*携带兵力!I18/2</f>
        <v>17.594461947014945</v>
      </c>
      <c r="BU18" s="23">
        <f>[5]非r不同兵种属性值!BA16</f>
        <v>20.85685649201859</v>
      </c>
      <c r="BV18" s="39">
        <f>[5]非r不同兵种属性值!BB16*携带兵力!I18</f>
        <v>83.783152128642598</v>
      </c>
      <c r="BW18" s="23">
        <f t="shared" si="18"/>
        <v>4.7619047619047619</v>
      </c>
      <c r="BX18" s="23">
        <f t="shared" si="19"/>
        <v>0.24326593422468423</v>
      </c>
      <c r="BY18" s="39">
        <f t="shared" si="42"/>
        <v>5.4859181499055604E-3</v>
      </c>
      <c r="BZ18" s="39">
        <f t="shared" si="43"/>
        <v>1.3271191443713483E-2</v>
      </c>
      <c r="CB18" s="23">
        <f t="shared" si="44"/>
        <v>15.499883143798883</v>
      </c>
      <c r="CC18" s="23">
        <f t="shared" si="45"/>
        <v>33.457873955946489</v>
      </c>
      <c r="CD18" s="23">
        <f t="shared" si="46"/>
        <v>74.24061714408785</v>
      </c>
      <c r="CE18" s="23">
        <f t="shared" si="20"/>
        <v>4.7897533455785872</v>
      </c>
      <c r="CF18" s="23">
        <f t="shared" si="21"/>
        <v>0.40089535438690105</v>
      </c>
      <c r="DB18" s="39">
        <f>([3]非r分类武将战斗属性!S18+[3]非r分类武将战斗属性!AB18+[3]非r分类武将战斗属性!AK18+[3]非r分类武将战斗属性!AT18)/4</f>
        <v>96.789314308379687</v>
      </c>
      <c r="DC18" s="39">
        <f>DB18*[3]非r分类武将战斗属性!O17</f>
        <v>1.6943830409743368</v>
      </c>
      <c r="DD18" s="39">
        <f>([2]非r各类型装备属性!J16+[2]非r各类型装备属性!O16+[2]非r各类型装备属性!T16+[2]非r各类型装备属性!Y16)/4</f>
        <v>56.588541666666671</v>
      </c>
      <c r="DE18" s="7">
        <f t="shared" si="49"/>
        <v>0.62415629594656374</v>
      </c>
      <c r="DF18" s="7">
        <f t="shared" si="50"/>
        <v>1.0926411146996388E-2</v>
      </c>
      <c r="DG18" s="7">
        <f t="shared" si="51"/>
        <v>0.36491729290643976</v>
      </c>
      <c r="DI18" s="39">
        <f>([3]非r分类武将战斗属性!T18+[3]非r分类武将战斗属性!AC18+[3]非r分类武将战斗属性!AL18+[3]非r分类武将战斗属性!AU18)/4</f>
        <v>26.744415795736494</v>
      </c>
      <c r="DJ18" s="39">
        <f>DI18*[3]非r分类武将战斗属性!O17</f>
        <v>0.46818478763764571</v>
      </c>
      <c r="DK18" s="39">
        <f>([2]非r各类型装备属性!K16+[2]非r各类型装备属性!P16+[2]非r各类型装备属性!U16+[2]非r各类型装备属性!Z16)/4</f>
        <v>19.617361111111112</v>
      </c>
      <c r="DL18" s="7">
        <f t="shared" si="52"/>
        <v>0.5743776090375815</v>
      </c>
      <c r="DM18" s="7">
        <f t="shared" si="53"/>
        <v>1.0054990954558383E-2</v>
      </c>
      <c r="DN18" s="7">
        <f t="shared" si="54"/>
        <v>0.42131310912475067</v>
      </c>
      <c r="DP18" s="39">
        <f>([3]非r分类武将战斗属性!U18+[3]非r分类武将战斗属性!AD18+[3]非r分类武将战斗属性!AM18+[3]非r分类武将战斗属性!AV18)/4</f>
        <v>124.80727371343698</v>
      </c>
      <c r="DQ18" s="39">
        <f>DP18*[3]非r分类武将战斗属性!O17</f>
        <v>2.1848623423090134</v>
      </c>
      <c r="DR18" s="39">
        <f>([2]非r各类型装备属性!L16+[2]非r各类型装备属性!Q16+[2]非r各类型装备属性!V16+[2]非r各类型装备属性!AA16)/4</f>
        <v>70.169791666666669</v>
      </c>
      <c r="DS18" s="7">
        <f t="shared" si="55"/>
        <v>0.63301913891385297</v>
      </c>
      <c r="DT18" s="7">
        <f t="shared" si="56"/>
        <v>1.1081563096629462E-2</v>
      </c>
      <c r="DU18" s="7">
        <f t="shared" si="57"/>
        <v>0.35589929798951758</v>
      </c>
      <c r="DW18" s="4">
        <f t="shared" si="58"/>
        <v>4.6587402956285363E-2</v>
      </c>
      <c r="DX18" s="4">
        <f t="shared" si="59"/>
        <v>4.5752879957713419E-2</v>
      </c>
    </row>
    <row r="19" spans="1:128" x14ac:dyDescent="0.15">
      <c r="A19" s="55" t="s">
        <v>166</v>
      </c>
      <c r="B19" s="39" t="s">
        <v>156</v>
      </c>
      <c r="C19" s="39">
        <f>[6]数据总览!CE14/10</f>
        <v>6000</v>
      </c>
      <c r="D19" s="39">
        <f>[6]数据总览!CF14*3</f>
        <v>1889.9999999999995</v>
      </c>
      <c r="G19" s="23">
        <v>13</v>
      </c>
      <c r="H19" s="23">
        <f>[2]非r各类型装备属性!J17+[3]非r分类武将战斗属性!BC19</f>
        <v>92.257098770188975</v>
      </c>
      <c r="I19" s="23">
        <f>[2]非r各类型装备属性!K17+[3]非r分类武将战斗属性!T19</f>
        <v>108.18142670484406</v>
      </c>
      <c r="J19" s="23">
        <f>[2]非r各类型装备属性!L17+[3]非r分类武将战斗属性!BE19</f>
        <v>287.64438273127138</v>
      </c>
      <c r="K19" s="23">
        <f t="shared" si="0"/>
        <v>3.1178563662378886</v>
      </c>
      <c r="L19" s="23">
        <f t="shared" si="1"/>
        <v>0.61973271384726858</v>
      </c>
      <c r="M19" s="39">
        <f t="shared" si="27"/>
        <v>4.8813279772586773E-2</v>
      </c>
      <c r="N19" s="39">
        <f t="shared" si="28"/>
        <v>4.7940730455211897E-2</v>
      </c>
      <c r="P19" s="23">
        <f>[2]非r各类型装备属性!O17+[3]非r分类武将战斗属性!BH19</f>
        <v>182.75672840552687</v>
      </c>
      <c r="Q19" s="23">
        <f>[2]非r各类型装备属性!P17+[3]非r分类武将战斗属性!BI19</f>
        <v>29.818919754037793</v>
      </c>
      <c r="R19" s="23">
        <f>[2]非r各类型装备属性!Q17+[3]非r分类武将战斗属性!BJ19</f>
        <v>204.50290124693578</v>
      </c>
      <c r="S19" s="23">
        <f t="shared" si="2"/>
        <v>1.1189897249263259</v>
      </c>
      <c r="T19" s="23">
        <f t="shared" si="3"/>
        <v>0.30997146153282229</v>
      </c>
      <c r="U19" s="39">
        <f t="shared" si="29"/>
        <v>3.8169742774754975E-2</v>
      </c>
      <c r="V19" s="39">
        <f t="shared" si="30"/>
        <v>4.0575972469630107E-2</v>
      </c>
      <c r="X19" s="23">
        <f>[2]非r各类型装备属性!T17+[3]非r分类武将战斗属性!BM19</f>
        <v>199.94509260400909</v>
      </c>
      <c r="Y19" s="23">
        <f>[2]非r各类型装备属性!U17+[3]非r分类武将战斗属性!BN19</f>
        <v>17.18836419848224</v>
      </c>
      <c r="Z19" s="23">
        <f>[2]非r各类型装备属性!V17+[3]非r分类武将战斗属性!BO19</f>
        <v>165.56836420704462</v>
      </c>
      <c r="AA19" s="23">
        <f t="shared" si="4"/>
        <v>0.82806915664068081</v>
      </c>
      <c r="AB19" s="23">
        <f t="shared" si="5"/>
        <v>0.20568027582373594</v>
      </c>
      <c r="AC19" s="39">
        <f t="shared" si="31"/>
        <v>3.3763102432287924E-2</v>
      </c>
      <c r="AD19" s="39">
        <f t="shared" si="32"/>
        <v>3.3448154385261553E-2</v>
      </c>
      <c r="AF19" s="23">
        <f>[2]非r各类型装备属性!Y17+[3]非r分类武将战斗属性!BR19</f>
        <v>175.04128087371129</v>
      </c>
      <c r="AG19" s="23">
        <f>[2]非r各类型装备属性!Z17+[3]非r分类武将战斗属性!BS19</f>
        <v>39.813271607316707</v>
      </c>
      <c r="AH19" s="23">
        <f>[2]非r各类型装备属性!AA17+[3]非r分类武将战斗属性!BT19</f>
        <v>168.72600309593349</v>
      </c>
      <c r="AI19" s="23">
        <f t="shared" si="6"/>
        <v>0.96392120906419709</v>
      </c>
      <c r="AJ19" s="23">
        <f t="shared" si="7"/>
        <v>0.37491331611421586</v>
      </c>
      <c r="AK19" s="39">
        <f t="shared" si="33"/>
        <v>3.2687447408722932E-2</v>
      </c>
      <c r="AL19" s="39">
        <f t="shared" si="34"/>
        <v>3.3328593204135011E-2</v>
      </c>
      <c r="AN19" s="23">
        <f t="shared" si="8"/>
        <v>162.50005016335905</v>
      </c>
      <c r="AO19" s="23">
        <f t="shared" si="9"/>
        <v>48.750495566170201</v>
      </c>
      <c r="AP19" s="23">
        <f t="shared" si="10"/>
        <v>206.61041282029632</v>
      </c>
      <c r="AQ19" s="23">
        <f t="shared" si="11"/>
        <v>1.2714483017857148</v>
      </c>
      <c r="AR19" s="42">
        <f t="shared" si="35"/>
        <v>0.42343686028999417</v>
      </c>
      <c r="AS19" s="25"/>
      <c r="AV19" s="39">
        <f>[5]非r不同兵种属性值!AK17*携带兵力!I19/2</f>
        <v>9.0253345805217435</v>
      </c>
      <c r="AW19" s="23">
        <f>[5]非r不同兵种属性值!AL17</f>
        <v>67.759534447361972</v>
      </c>
      <c r="AX19" s="39">
        <f>[5]非r不同兵种属性值!AM17*携带兵力!I19</f>
        <v>47.041137813628481</v>
      </c>
      <c r="AY19" s="23">
        <f t="shared" si="12"/>
        <v>5.2121212121212119</v>
      </c>
      <c r="AZ19" s="23">
        <f t="shared" si="13"/>
        <v>0.50514216205179729</v>
      </c>
      <c r="BA19" s="39">
        <f t="shared" si="36"/>
        <v>6.3670790691511426E-3</v>
      </c>
      <c r="BB19" s="39">
        <f t="shared" si="37"/>
        <v>7.8401896356047468E-3</v>
      </c>
      <c r="BD19" s="39">
        <f>[5]非r不同兵种属性值!AP17*携带兵力!I19/2</f>
        <v>18.050669161043487</v>
      </c>
      <c r="BE19" s="23">
        <f>[5]非r不同兵种属性值!AQ17</f>
        <v>33.879767223680986</v>
      </c>
      <c r="BF19" s="39">
        <f>[5]非r不同兵种属性值!AR17*携带兵力!I19</f>
        <v>89.602167264054231</v>
      </c>
      <c r="BG19" s="23">
        <f t="shared" si="14"/>
        <v>4.9639249639249625</v>
      </c>
      <c r="BH19" s="23">
        <f t="shared" si="15"/>
        <v>0.33791986717957101</v>
      </c>
      <c r="BI19" s="39">
        <f t="shared" si="38"/>
        <v>6.1563532387007326E-3</v>
      </c>
      <c r="BJ19" s="39">
        <f t="shared" si="39"/>
        <v>1.4515845875955256E-2</v>
      </c>
      <c r="BL19" s="39">
        <f>[5]非r不同兵种属性值!AU17*携带兵力!I19/2</f>
        <v>20.758269535200004</v>
      </c>
      <c r="BM19" s="23">
        <f>[5]非r不同兵种属性值!AV17</f>
        <v>15.271561740977413</v>
      </c>
      <c r="BN19" s="39">
        <f>[5]非r不同兵种属性值!AW17*携带兵力!I19</f>
        <v>91.342015172094122</v>
      </c>
      <c r="BO19" s="23">
        <f t="shared" si="16"/>
        <v>4.4002711795029237</v>
      </c>
      <c r="BP19" s="23">
        <f t="shared" si="17"/>
        <v>0.18703330855352474</v>
      </c>
      <c r="BQ19" s="39">
        <f t="shared" si="40"/>
        <v>5.9609603863082375E-3</v>
      </c>
      <c r="BR19" s="39">
        <f t="shared" si="41"/>
        <v>1.4468071100206112E-2</v>
      </c>
      <c r="BT19" s="39">
        <f>[5]非r不同兵种属性值!AZ17*携带兵力!I19/2</f>
        <v>18.953202619095656</v>
      </c>
      <c r="BU19" s="23">
        <f>[5]非r不同兵种属性值!BA17</f>
        <v>21.662517830899056</v>
      </c>
      <c r="BV19" s="39">
        <f>[5]非r不同兵种属性值!BB17*携带兵力!I19</f>
        <v>89.602167264054231</v>
      </c>
      <c r="BW19" s="23">
        <f t="shared" si="18"/>
        <v>4.7275475846904422</v>
      </c>
      <c r="BX19" s="23">
        <f t="shared" si="19"/>
        <v>0.24604609641566233</v>
      </c>
      <c r="BY19" s="39">
        <f t="shared" si="42"/>
        <v>5.9095707819911397E-3</v>
      </c>
      <c r="BZ19" s="39">
        <f t="shared" si="43"/>
        <v>1.4192919284143032E-2</v>
      </c>
      <c r="CB19" s="23">
        <f t="shared" si="44"/>
        <v>16.696868973965223</v>
      </c>
      <c r="CC19" s="23">
        <f t="shared" si="45"/>
        <v>34.643345310729856</v>
      </c>
      <c r="CD19" s="23">
        <f t="shared" si="46"/>
        <v>79.396871878457773</v>
      </c>
      <c r="CE19" s="23">
        <f t="shared" si="20"/>
        <v>4.7551952406321343</v>
      </c>
      <c r="CF19" s="23">
        <f t="shared" si="21"/>
        <v>0.40928610729588299</v>
      </c>
      <c r="DB19" s="39">
        <f>([3]非r分类武将战斗属性!S19+[3]非r分类武将战斗属性!AB19+[3]非r分类武将战斗属性!AK19+[3]非r分类武将战斗属性!AT19)/4</f>
        <v>101.29293024563272</v>
      </c>
      <c r="DC19" s="39">
        <f>DB19*[3]非r分类武将战斗属性!O18</f>
        <v>2.0013907510596565</v>
      </c>
      <c r="DD19" s="39">
        <f>([2]非r各类型装备属性!J17+[2]非r各类型装备属性!O17+[2]非r各类型装备属性!T17+[2]非r各类型装备属性!Y17)/4</f>
        <v>59.205729166666671</v>
      </c>
      <c r="DE19" s="7">
        <f t="shared" si="49"/>
        <v>0.62334091678005232</v>
      </c>
      <c r="DF19" s="7">
        <f t="shared" si="50"/>
        <v>1.2316246973755923E-2</v>
      </c>
      <c r="DG19" s="7">
        <f t="shared" si="51"/>
        <v>0.36434283624619174</v>
      </c>
      <c r="DI19" s="39">
        <f>([3]非r分类武将战斗属性!T19+[3]非r分类武将战斗属性!AC19+[3]非r分类武将战斗属性!AL19+[3]非r分类武将战斗属性!AU19)/4</f>
        <v>27.98883598892483</v>
      </c>
      <c r="DJ19" s="39">
        <f>DI19*[3]非r分类武将战斗属性!O18</f>
        <v>0.55301586542437875</v>
      </c>
      <c r="DK19" s="39">
        <f>([2]非r各类型装备属性!K17+[2]非r各类型装备属性!P17+[2]非r各类型装备属性!U17+[2]非r各类型装备属性!Z17)/4</f>
        <v>20.524652777777778</v>
      </c>
      <c r="DL19" s="7">
        <f t="shared" si="52"/>
        <v>0.57412413276773611</v>
      </c>
      <c r="DM19" s="7">
        <f t="shared" si="53"/>
        <v>1.1343799873249641E-2</v>
      </c>
      <c r="DN19" s="7">
        <f t="shared" si="54"/>
        <v>0.42101423871515686</v>
      </c>
      <c r="DP19" s="39">
        <f>([3]非r分类武将战斗属性!U19+[3]非r分类武将战斗属性!AD19+[3]非r分类武将战斗属性!AM19+[3]非r分类武将战斗属性!AV19)/4</f>
        <v>130.61456794831588</v>
      </c>
      <c r="DQ19" s="39">
        <f>DP19*[3]非r分类武将战斗属性!O18</f>
        <v>2.5807407053137674</v>
      </c>
      <c r="DR19" s="39">
        <f>([2]非r各类型装备属性!L17+[2]非r各类型装备属性!Q17+[2]非r各类型装备属性!V17+[2]非r各类型装备属性!AA17)/4</f>
        <v>73.415104166666666</v>
      </c>
      <c r="DS19" s="7">
        <f t="shared" si="55"/>
        <v>0.63217805029952967</v>
      </c>
      <c r="DT19" s="7">
        <f t="shared" si="56"/>
        <v>1.2490854986860802E-2</v>
      </c>
      <c r="DU19" s="7">
        <f t="shared" si="57"/>
        <v>0.35533109471360946</v>
      </c>
      <c r="DW19" s="4">
        <f t="shared" si="58"/>
        <v>4.8813279772586773E-2</v>
      </c>
      <c r="DX19" s="4">
        <f t="shared" si="59"/>
        <v>4.7940730455211897E-2</v>
      </c>
    </row>
    <row r="20" spans="1:128" x14ac:dyDescent="0.15">
      <c r="A20" s="56"/>
      <c r="B20" s="39" t="s">
        <v>157</v>
      </c>
      <c r="C20" s="39">
        <f>[6]数据总览!CE15/10</f>
        <v>5040.0000000000009</v>
      </c>
      <c r="D20" s="39">
        <f>[6]数据总览!CF15*3</f>
        <v>4788.0000000000009</v>
      </c>
      <c r="G20" s="23">
        <v>14</v>
      </c>
      <c r="H20" s="23">
        <f>[2]非r各类型装备属性!J18+[3]非r分类武将战斗属性!BC20</f>
        <v>96.646098216540764</v>
      </c>
      <c r="I20" s="23">
        <f>[2]非r各类型装备属性!K18+[3]非r分类武将战斗属性!T20</f>
        <v>113.18413403277594</v>
      </c>
      <c r="J20" s="23">
        <f>[2]非r各类型装备属性!L18+[3]非r分类武将战斗属性!BE20</f>
        <v>301.3541809595971</v>
      </c>
      <c r="K20" s="23">
        <f t="shared" si="0"/>
        <v>3.1181205089562631</v>
      </c>
      <c r="L20" s="23">
        <f t="shared" si="1"/>
        <v>0.62496714742189186</v>
      </c>
      <c r="M20" s="39">
        <f t="shared" si="27"/>
        <v>5.1135501701873434E-2</v>
      </c>
      <c r="N20" s="39">
        <f t="shared" si="28"/>
        <v>5.0225696826599518E-2</v>
      </c>
      <c r="P20" s="23">
        <f>[2]非r各类型装备属性!O18+[3]非r分类武将战斗属性!BH20</f>
        <v>191.5191938541675</v>
      </c>
      <c r="Q20" s="23">
        <f>[2]非r各类型装备属性!P18+[3]非r分类武将战斗属性!BI20</f>
        <v>31.199219643308151</v>
      </c>
      <c r="R20" s="23">
        <f>[2]非r各类型装备属性!Q18+[3]非r分类武将战斗属性!BJ20</f>
        <v>214.35096647411712</v>
      </c>
      <c r="S20" s="23">
        <f t="shared" si="2"/>
        <v>1.1192140179815862</v>
      </c>
      <c r="T20" s="23">
        <f t="shared" si="3"/>
        <v>0.31476458103264038</v>
      </c>
      <c r="U20" s="39">
        <f t="shared" si="29"/>
        <v>3.9999831632031635E-2</v>
      </c>
      <c r="V20" s="39">
        <f t="shared" si="30"/>
        <v>4.2529953665499422E-2</v>
      </c>
      <c r="X20" s="23">
        <f>[2]非r各类型装备属性!T18+[3]非r分类武将战斗属性!BM20</f>
        <v>209.52952460858674</v>
      </c>
      <c r="Y20" s="23">
        <f>[2]非r各类型装备属性!U18+[3]非r分类武将战斗属性!BN20</f>
        <v>18.010330754419265</v>
      </c>
      <c r="Z20" s="23">
        <f>[2]非r各类型装备属性!V18+[3]非r分类武将战斗属性!BO20</f>
        <v>173.5088630997482</v>
      </c>
      <c r="AA20" s="23">
        <f t="shared" si="4"/>
        <v>0.82808789560264973</v>
      </c>
      <c r="AB20" s="23">
        <f t="shared" si="5"/>
        <v>0.2095922428820981</v>
      </c>
      <c r="AC20" s="39">
        <f t="shared" si="31"/>
        <v>3.5381547552952843E-2</v>
      </c>
      <c r="AD20" s="39">
        <f t="shared" si="32"/>
        <v>3.5052295575706723E-2</v>
      </c>
      <c r="AF20" s="23">
        <f>[2]非r各类型装备属性!Y18+[3]非r分类武将战斗属性!BR20</f>
        <v>183.40052976641488</v>
      </c>
      <c r="AG20" s="23">
        <f>[2]非r各类型装备属性!Z18+[3]非r分类武将战斗属性!BS20</f>
        <v>41.728604663825941</v>
      </c>
      <c r="AH20" s="23">
        <f>[2]非r各类型装备属性!AA18+[3]非r分类武将战斗属性!BT20</f>
        <v>176.80608532197041</v>
      </c>
      <c r="AI20" s="23">
        <f t="shared" si="6"/>
        <v>0.9640434820289594</v>
      </c>
      <c r="AJ20" s="23">
        <f t="shared" si="7"/>
        <v>0.38056667288893076</v>
      </c>
      <c r="AK20" s="39">
        <f t="shared" si="33"/>
        <v>3.4248464942374393E-2</v>
      </c>
      <c r="AL20" s="39">
        <f t="shared" si="34"/>
        <v>3.4924658829031195E-2</v>
      </c>
      <c r="AN20" s="23">
        <f t="shared" si="8"/>
        <v>170.27383661142744</v>
      </c>
      <c r="AO20" s="23">
        <f t="shared" si="9"/>
        <v>51.030572273582322</v>
      </c>
      <c r="AP20" s="23">
        <f t="shared" si="10"/>
        <v>216.50502396385821</v>
      </c>
      <c r="AQ20" s="23">
        <f t="shared" si="11"/>
        <v>1.2715108103068848</v>
      </c>
      <c r="AR20" s="42">
        <f t="shared" si="35"/>
        <v>0.4290065301763637</v>
      </c>
      <c r="AS20" s="25"/>
      <c r="AV20" s="39">
        <f>[5]非r不同兵种属性值!AK18*携带兵力!I20/2</f>
        <v>9.7239158384090985</v>
      </c>
      <c r="AW20" s="23">
        <f>[5]非r不同兵种属性值!AL18</f>
        <v>70.097814321539133</v>
      </c>
      <c r="AX20" s="39">
        <f>[5]非r不同兵种属性值!AM18*携带兵力!I20</f>
        <v>50.335564340000055</v>
      </c>
      <c r="AY20" s="23">
        <f t="shared" si="12"/>
        <v>5.1764705882352953</v>
      </c>
      <c r="AZ20" s="23">
        <f t="shared" si="13"/>
        <v>0.50788961313524905</v>
      </c>
      <c r="BA20" s="39">
        <f t="shared" si="36"/>
        <v>6.8599053533750266E-3</v>
      </c>
      <c r="BB20" s="39">
        <f t="shared" si="37"/>
        <v>8.389260723333342E-3</v>
      </c>
      <c r="BD20" s="39">
        <f>[5]非r不同兵种属性值!AP18*携带兵力!I20/2</f>
        <v>19.447831676818197</v>
      </c>
      <c r="BE20" s="23">
        <f>[5]非r不同兵种属性值!AQ18</f>
        <v>35.048907160769566</v>
      </c>
      <c r="BF20" s="39">
        <f>[5]非r不同兵种属性值!AR18*携带兵力!I20</f>
        <v>95.877265409523886</v>
      </c>
      <c r="BG20" s="23">
        <f t="shared" si="14"/>
        <v>4.9299719887955185</v>
      </c>
      <c r="BH20" s="23">
        <f t="shared" si="15"/>
        <v>0.34038340434211156</v>
      </c>
      <c r="BI20" s="39">
        <f t="shared" si="38"/>
        <v>6.6328688682456075E-3</v>
      </c>
      <c r="BJ20" s="39">
        <f t="shared" si="39"/>
        <v>1.5532432419757217E-2</v>
      </c>
      <c r="BL20" s="39">
        <f>[5]非r不同兵种属性值!AU18*携带兵力!I20/2</f>
        <v>22.365006428340926</v>
      </c>
      <c r="BM20" s="23">
        <f>[5]非r不同兵种属性值!AV18</f>
        <v>15.720465711815763</v>
      </c>
      <c r="BN20" s="39">
        <f>[5]非r不同兵种属性值!AW18*携带兵力!I20</f>
        <v>97.738959883495227</v>
      </c>
      <c r="BO20" s="23">
        <f t="shared" si="16"/>
        <v>4.3701735654160361</v>
      </c>
      <c r="BP20" s="23">
        <f t="shared" si="17"/>
        <v>0.18795287159185392</v>
      </c>
      <c r="BQ20" s="39">
        <f t="shared" si="40"/>
        <v>6.4223521682673273E-3</v>
      </c>
      <c r="BR20" s="39">
        <f t="shared" si="41"/>
        <v>1.5481311838701599E-2</v>
      </c>
      <c r="BT20" s="39">
        <f>[5]非r不同兵种属性值!AZ18*携带兵力!I20/2</f>
        <v>20.42022326065911</v>
      </c>
      <c r="BU20" s="23">
        <f>[5]非r不同兵种属性值!BA18</f>
        <v>22.472534591316958</v>
      </c>
      <c r="BV20" s="39">
        <f>[5]非r不同兵种属性值!BB18*携带兵力!I20</f>
        <v>95.877265409523886</v>
      </c>
      <c r="BW20" s="23">
        <f t="shared" si="18"/>
        <v>4.6952114179004925</v>
      </c>
      <c r="BX20" s="23">
        <f t="shared" si="19"/>
        <v>0.24861051515946386</v>
      </c>
      <c r="BY20" s="39">
        <f t="shared" si="42"/>
        <v>6.3669848926399993E-3</v>
      </c>
      <c r="BZ20" s="39">
        <f t="shared" si="43"/>
        <v>1.5186890347546712E-2</v>
      </c>
      <c r="CB20" s="23">
        <f t="shared" si="44"/>
        <v>17.989244301056832</v>
      </c>
      <c r="CC20" s="23">
        <f t="shared" si="45"/>
        <v>35.834930446360353</v>
      </c>
      <c r="CD20" s="23">
        <f t="shared" si="46"/>
        <v>84.957263760635755</v>
      </c>
      <c r="CE20" s="23">
        <f t="shared" si="20"/>
        <v>4.7226699653884117</v>
      </c>
      <c r="CF20" s="23">
        <f t="shared" si="21"/>
        <v>0.41748656706553966</v>
      </c>
      <c r="DB20" s="39">
        <f>([3]非r分类武将战斗属性!S20+[3]非r分类武将战斗属性!AB20+[3]非r分类武将战斗属性!AK20+[3]非r分类武将战斗属性!AT20)/4</f>
        <v>106.11978629263601</v>
      </c>
      <c r="DC20" s="39">
        <f>DB20*[3]非r分类武将战斗属性!O19</f>
        <v>2.3311336521247745</v>
      </c>
      <c r="DD20" s="39">
        <f>([2]非r各类型装备属性!J18+[2]非r各类型装备属性!O18+[2]非r各类型装备属性!T18+[2]非r各类型装备属性!Y18)/4</f>
        <v>61.822916666666671</v>
      </c>
      <c r="DE20" s="7">
        <f t="shared" si="49"/>
        <v>0.62323013567143692</v>
      </c>
      <c r="DF20" s="7">
        <f t="shared" si="50"/>
        <v>1.3690498191125666E-2</v>
      </c>
      <c r="DG20" s="7">
        <f t="shared" si="51"/>
        <v>0.36307936613743746</v>
      </c>
      <c r="DI20" s="39">
        <f>([3]非r分类武将战斗属性!T20+[3]非r分类武将战斗属性!AC20+[3]非r分类武将战斗属性!AL20+[3]非r分类武将战斗属性!AU20)/4</f>
        <v>29.32257252822837</v>
      </c>
      <c r="DJ20" s="39">
        <f>DI20*[3]非r分类武将战斗属性!O19</f>
        <v>0.64412903545552991</v>
      </c>
      <c r="DK20" s="39">
        <f>([2]非r各类型装备属性!K18+[2]非r各类型装备属性!P18+[2]非r各类型装备属性!U18+[2]非r各类型装备属性!Z18)/4</f>
        <v>21.43194444444444</v>
      </c>
      <c r="DL20" s="7">
        <f t="shared" si="52"/>
        <v>0.57460795013283006</v>
      </c>
      <c r="DM20" s="7">
        <f t="shared" si="53"/>
        <v>1.2622414500904683E-2</v>
      </c>
      <c r="DN20" s="7">
        <f t="shared" si="54"/>
        <v>0.41998244365249654</v>
      </c>
      <c r="DP20" s="39">
        <f>([3]非r分类武将战斗属性!U20+[3]非r分类武将战斗属性!AD20+[3]非r分类武将战斗属性!AM20+[3]非r分类武将战斗属性!AV20)/4</f>
        <v>136.83867179839905</v>
      </c>
      <c r="DQ20" s="39">
        <f>DP20*[3]非r分类武将战斗属性!O19</f>
        <v>3.0059354987924722</v>
      </c>
      <c r="DR20" s="39">
        <f>([2]非r各类型装备属性!L18+[2]非r各类型装备属性!Q18+[2]非r各类型装备属性!V18+[2]非r各类型装备属性!AA18)/4</f>
        <v>76.660416666666663</v>
      </c>
      <c r="DS20" s="7">
        <f t="shared" si="55"/>
        <v>0.63203462577035585</v>
      </c>
      <c r="DT20" s="7">
        <f t="shared" si="56"/>
        <v>1.3883906450569302E-2</v>
      </c>
      <c r="DU20" s="7">
        <f t="shared" si="57"/>
        <v>0.35408146777907473</v>
      </c>
      <c r="DW20" s="4">
        <f t="shared" si="58"/>
        <v>5.1135501701873434E-2</v>
      </c>
      <c r="DX20" s="4">
        <f t="shared" si="59"/>
        <v>5.0225696826599518E-2</v>
      </c>
    </row>
    <row r="21" spans="1:128" x14ac:dyDescent="0.15">
      <c r="A21" s="56"/>
      <c r="B21" s="39" t="s">
        <v>158</v>
      </c>
      <c r="C21" s="39">
        <f>[6]数据总览!CE16/10</f>
        <v>4949.9999999999982</v>
      </c>
      <c r="D21" s="39">
        <f>[6]数据总览!CF16*3</f>
        <v>5922</v>
      </c>
      <c r="G21" s="23">
        <v>15</v>
      </c>
      <c r="H21" s="23">
        <f>[2]非r各类型装备属性!J19+[3]非r分类武将战斗属性!BC21</f>
        <v>101.23410328800685</v>
      </c>
      <c r="I21" s="23">
        <f>[2]非r各类型装备属性!K19+[3]非r分类武将战斗属性!T21</f>
        <v>118.40564567964955</v>
      </c>
      <c r="J21" s="23">
        <f>[2]非r各类型装备属性!L19+[3]非r分类武将战斗属性!BE21</f>
        <v>315.70079718828862</v>
      </c>
      <c r="K21" s="23">
        <f t="shared" si="0"/>
        <v>3.1185221870354587</v>
      </c>
      <c r="L21" s="23">
        <f t="shared" si="1"/>
        <v>0.63013351861451317</v>
      </c>
      <c r="M21" s="39">
        <f t="shared" si="27"/>
        <v>5.3563017612702046E-2</v>
      </c>
      <c r="N21" s="39">
        <f t="shared" si="28"/>
        <v>5.2616799531381438E-2</v>
      </c>
      <c r="P21" s="23">
        <f>[2]非r各类型装备属性!O19+[3]非r分类武将战斗属性!BH21</f>
        <v>200.71947167805953</v>
      </c>
      <c r="Q21" s="23">
        <f>[2]非r各类型装备属性!P19+[3]非r分类武将战斗属性!BI21</f>
        <v>32.619320657601371</v>
      </c>
      <c r="R21" s="23">
        <f>[2]非r各类型装备属性!Q19+[3]非r分类武将战斗属性!BJ21</f>
        <v>224.71644632659562</v>
      </c>
      <c r="S21" s="23">
        <f t="shared" si="2"/>
        <v>1.119554791809265</v>
      </c>
      <c r="T21" s="23">
        <f t="shared" si="3"/>
        <v>0.31942359631407624</v>
      </c>
      <c r="U21" s="39">
        <f t="shared" si="29"/>
        <v>4.1921359999594718E-2</v>
      </c>
      <c r="V21" s="39">
        <f t="shared" si="30"/>
        <v>4.4586596493372141E-2</v>
      </c>
      <c r="X21" s="23">
        <f>[2]非r各类型装备属性!T19+[3]非r分类武将战斗属性!BM21</f>
        <v>219.59157011343865</v>
      </c>
      <c r="Y21" s="23">
        <f>[2]非r各类型装备属性!U19+[3]非r分类武将战斗属性!BN21</f>
        <v>18.872098435379151</v>
      </c>
      <c r="Z21" s="23">
        <f>[2]非r各类型装备属性!V19+[3]非r分类武将战斗属性!BO21</f>
        <v>181.84737324268039</v>
      </c>
      <c r="AA21" s="23">
        <f t="shared" si="4"/>
        <v>0.82811636689304602</v>
      </c>
      <c r="AB21" s="23">
        <f t="shared" si="5"/>
        <v>0.21355267974290659</v>
      </c>
      <c r="AC21" s="39">
        <f t="shared" si="31"/>
        <v>3.7080643382883929E-2</v>
      </c>
      <c r="AD21" s="39">
        <f t="shared" si="32"/>
        <v>3.6736843079329388E-2</v>
      </c>
      <c r="AF21" s="23">
        <f>[2]非r各类型装备属性!Y19+[3]非r分类武将战斗属性!BR21</f>
        <v>192.15778990934706</v>
      </c>
      <c r="AG21" s="23">
        <f>[2]非r各类型装备属性!Z19+[3]非r分类武将战斗属性!BS21</f>
        <v>43.743440532892322</v>
      </c>
      <c r="AH21" s="23">
        <f>[2]非r各类型装备属性!AA19+[3]非r分类武将战斗属性!BT21</f>
        <v>185.28417879823593</v>
      </c>
      <c r="AI21" s="23">
        <f t="shared" si="6"/>
        <v>0.96422933926147958</v>
      </c>
      <c r="AJ21" s="23">
        <f t="shared" si="7"/>
        <v>0.38627791885382312</v>
      </c>
      <c r="AK21" s="39">
        <f t="shared" si="33"/>
        <v>3.588380763946724E-2</v>
      </c>
      <c r="AL21" s="39">
        <f t="shared" si="34"/>
        <v>3.6599343960145365E-2</v>
      </c>
      <c r="AN21" s="23">
        <f t="shared" si="8"/>
        <v>178.42573374721303</v>
      </c>
      <c r="AO21" s="23">
        <f t="shared" si="9"/>
        <v>53.410126326380599</v>
      </c>
      <c r="AP21" s="23">
        <f t="shared" si="10"/>
        <v>226.88719888895014</v>
      </c>
      <c r="AQ21" s="23">
        <f t="shared" si="11"/>
        <v>1.2716058055302466</v>
      </c>
      <c r="AR21" s="42">
        <f t="shared" si="35"/>
        <v>0.43454618364440667</v>
      </c>
      <c r="AS21" s="25"/>
      <c r="AV21" s="39">
        <f>[5]非r不同兵种属性值!AK19*携带兵力!I21/2</f>
        <v>10.479857643374284</v>
      </c>
      <c r="AW21" s="23">
        <f>[5]非r不同兵种属性值!AL19</f>
        <v>72.455595723864207</v>
      </c>
      <c r="AX21" s="39">
        <f>[5]非r不同兵种属性值!AM19*携带兵力!I21</f>
        <v>53.89641073735347</v>
      </c>
      <c r="AY21" s="23">
        <f t="shared" si="12"/>
        <v>5.1428571428571432</v>
      </c>
      <c r="AZ21" s="23">
        <f t="shared" si="13"/>
        <v>0.51041028255629151</v>
      </c>
      <c r="BA21" s="39">
        <f t="shared" si="36"/>
        <v>7.3931976320100786E-3</v>
      </c>
      <c r="BB21" s="39">
        <f t="shared" si="37"/>
        <v>8.9827351228922454E-3</v>
      </c>
      <c r="BD21" s="39">
        <f>[5]非r不同兵种属性值!AP19*携带兵力!I21/2</f>
        <v>20.959715286748569</v>
      </c>
      <c r="BE21" s="23">
        <f>[5]非r不同兵种属性值!AQ19</f>
        <v>36.227797861932103</v>
      </c>
      <c r="BF21" s="39">
        <f>[5]非r不同兵种属性值!AR19*携带兵力!I21</f>
        <v>102.65982997591138</v>
      </c>
      <c r="BG21" s="23">
        <f t="shared" si="14"/>
        <v>4.8979591836734704</v>
      </c>
      <c r="BH21" s="23">
        <f t="shared" si="15"/>
        <v>0.3426515882723794</v>
      </c>
      <c r="BI21" s="39">
        <f t="shared" si="38"/>
        <v>7.1485112234121974E-3</v>
      </c>
      <c r="BJ21" s="39">
        <f t="shared" si="39"/>
        <v>1.6631230193244705E-2</v>
      </c>
      <c r="BL21" s="39">
        <f>[5]非r不同兵种属性值!AU19*携带兵力!I21/2</f>
        <v>24.103672579760854</v>
      </c>
      <c r="BM21" s="23">
        <f>[5]非r不同兵种属性值!AV19</f>
        <v>16.173124045505404</v>
      </c>
      <c r="BN21" s="39">
        <f>[5]非r不同兵种属性值!AW19*携带兵力!I21</f>
        <v>104.65322473272519</v>
      </c>
      <c r="BO21" s="23">
        <f t="shared" si="16"/>
        <v>4.341795814991257</v>
      </c>
      <c r="BP21" s="23">
        <f t="shared" si="17"/>
        <v>0.18877710163709016</v>
      </c>
      <c r="BQ21" s="39">
        <f t="shared" si="40"/>
        <v>6.9216288558570441E-3</v>
      </c>
      <c r="BR21" s="39">
        <f t="shared" si="41"/>
        <v>1.6576493232015953E-2</v>
      </c>
      <c r="BT21" s="39">
        <f>[5]非r不同兵种属性值!AZ19*携带兵力!I21/2</f>
        <v>22.007701051086002</v>
      </c>
      <c r="BU21" s="23">
        <f>[5]非r不同兵种属性值!BA19</f>
        <v>23.289298625527778</v>
      </c>
      <c r="BV21" s="39">
        <f>[5]非r不同兵种属性值!BB19*携带兵力!I21</f>
        <v>102.65982997591138</v>
      </c>
      <c r="BW21" s="23">
        <f t="shared" si="18"/>
        <v>4.6647230320699711</v>
      </c>
      <c r="BX21" s="23">
        <f t="shared" si="19"/>
        <v>0.2509912131087122</v>
      </c>
      <c r="BY21" s="39">
        <f t="shared" si="42"/>
        <v>6.861957302100488E-3</v>
      </c>
      <c r="BZ21" s="39">
        <f t="shared" si="43"/>
        <v>1.6261243729497159E-2</v>
      </c>
      <c r="CB21" s="23">
        <f t="shared" si="44"/>
        <v>19.387736640242426</v>
      </c>
      <c r="CC21" s="23">
        <f t="shared" si="45"/>
        <v>37.036454064207376</v>
      </c>
      <c r="CD21" s="23">
        <f t="shared" si="46"/>
        <v>90.967323855475371</v>
      </c>
      <c r="CE21" s="23">
        <f t="shared" si="20"/>
        <v>4.6920032773014757</v>
      </c>
      <c r="CF21" s="23">
        <f t="shared" si="21"/>
        <v>0.42552806708882385</v>
      </c>
      <c r="DB21" s="39">
        <f>([3]非r分类武将战斗属性!S21+[3]非r分类武将战斗属性!AB21+[3]非r分类武将战斗属性!AK21+[3]非r分类武将战斗属性!AT21)/4</f>
        <v>111.29308251129699</v>
      </c>
      <c r="DC21" s="39">
        <f>DB21*[3]非r分类武将战斗属性!O20</f>
        <v>2.6925470692493794</v>
      </c>
      <c r="DD21" s="39">
        <f>([2]非r各类型装备属性!J19+[2]非r各类型装备属性!O19+[2]非r各类型装备属性!T19+[2]非r各类型装备属性!Y19)/4</f>
        <v>64.440104166666686</v>
      </c>
      <c r="DE21" s="7">
        <f t="shared" si="49"/>
        <v>0.62375017422639778</v>
      </c>
      <c r="DF21" s="7">
        <f t="shared" si="50"/>
        <v>1.509057585305537E-2</v>
      </c>
      <c r="DG21" s="7">
        <f t="shared" si="51"/>
        <v>0.36115924992054699</v>
      </c>
      <c r="DI21" s="39">
        <f>([3]非r分类武将战斗属性!T21+[3]非r分类武将战斗属性!AC21+[3]非r分类武将战斗属性!AL21+[3]非r分类武将战斗属性!AU21)/4</f>
        <v>30.752035957068905</v>
      </c>
      <c r="DJ21" s="39">
        <f>DI21*[3]非r分类武将战斗属性!O20</f>
        <v>0.74399326913469699</v>
      </c>
      <c r="DK21" s="39">
        <f>([2]非r各类型装备属性!K19+[2]非r各类型装备属性!P19+[2]非r各类型装备属性!U19+[2]非r各类型装备属性!Z19)/4</f>
        <v>22.339236111111113</v>
      </c>
      <c r="DL21" s="7">
        <f t="shared" si="52"/>
        <v>0.57577163868042947</v>
      </c>
      <c r="DM21" s="7">
        <f t="shared" si="53"/>
        <v>1.3929816690345855E-2</v>
      </c>
      <c r="DN21" s="7">
        <f t="shared" si="54"/>
        <v>0.41825843988085093</v>
      </c>
      <c r="DP21" s="39">
        <f>([3]非r分类武将战斗属性!U21+[3]非r分类武将战斗属性!AD21+[3]非r分类武将战斗属性!AM21+[3]非r分类武将战斗属性!AV21)/4</f>
        <v>143.50950113298822</v>
      </c>
      <c r="DQ21" s="39">
        <f>DP21*[3]非r分类武将战斗属性!O20</f>
        <v>3.4719685892952525</v>
      </c>
      <c r="DR21" s="39">
        <f>([2]非r各类型装备属性!L19+[2]非r各类型装备属性!Q19+[2]非r各类型装备属性!V19+[2]非r各类型装备属性!AA19)/4</f>
        <v>79.905729166666674</v>
      </c>
      <c r="DS21" s="7">
        <f t="shared" si="55"/>
        <v>0.63251475550733427</v>
      </c>
      <c r="DT21" s="7">
        <f t="shared" si="56"/>
        <v>1.5302620008079902E-2</v>
      </c>
      <c r="DU21" s="7">
        <f t="shared" si="57"/>
        <v>0.35218262448458587</v>
      </c>
      <c r="DW21" s="4">
        <f t="shared" si="58"/>
        <v>5.3563017612702046E-2</v>
      </c>
      <c r="DX21" s="4">
        <f t="shared" si="59"/>
        <v>5.2616799531381438E-2</v>
      </c>
    </row>
    <row r="22" spans="1:128" x14ac:dyDescent="0.15">
      <c r="A22" s="57"/>
      <c r="B22" s="39" t="s">
        <v>159</v>
      </c>
      <c r="C22" s="39">
        <f>[6]数据总览!CE17/10</f>
        <v>5062.5</v>
      </c>
      <c r="D22" s="39">
        <f>[6]数据总览!CF17*3</f>
        <v>5355</v>
      </c>
      <c r="G22" s="23">
        <v>16</v>
      </c>
      <c r="H22" s="23">
        <f>[2]非r各类型装备属性!J20+[3]非r分类武将战斗属性!BC22</f>
        <v>106.03612655380758</v>
      </c>
      <c r="I22" s="23">
        <f>[2]非r各类型装备属性!K20+[3]非r分类武将战斗属性!T22</f>
        <v>123.86166598905317</v>
      </c>
      <c r="J22" s="23">
        <f>[2]非r各类型装备属性!L20+[3]非r分类武将战斗属性!BE22</f>
        <v>330.73227163885099</v>
      </c>
      <c r="K22" s="23">
        <f t="shared" si="0"/>
        <v>3.1190527453963752</v>
      </c>
      <c r="L22" s="23">
        <f t="shared" si="1"/>
        <v>0.63524775706864212</v>
      </c>
      <c r="M22" s="39">
        <f t="shared" si="27"/>
        <v>5.6103770663390264E-2</v>
      </c>
      <c r="N22" s="39">
        <f t="shared" si="28"/>
        <v>5.512204527314183E-2</v>
      </c>
      <c r="P22" s="23">
        <f>[2]非r各类型装备属性!O20+[3]非r分类武将战斗属性!BH22</f>
        <v>210.39058952948778</v>
      </c>
      <c r="Q22" s="23">
        <f>[2]非r各类型装备属性!P20+[3]非r分类武将战斗属性!BI22</f>
        <v>34.082225310761515</v>
      </c>
      <c r="R22" s="23">
        <f>[2]非r各类型装备属性!Q20+[3]非r分类武将战斗属性!BJ22</f>
        <v>235.63837348434419</v>
      </c>
      <c r="S22" s="23">
        <f t="shared" si="2"/>
        <v>1.1200043405521127</v>
      </c>
      <c r="T22" s="23">
        <f t="shared" si="3"/>
        <v>0.32396867281166841</v>
      </c>
      <c r="U22" s="39">
        <f t="shared" si="29"/>
        <v>4.3941225883351656E-2</v>
      </c>
      <c r="V22" s="39">
        <f t="shared" si="30"/>
        <v>4.6753645532607968E-2</v>
      </c>
      <c r="X22" s="23">
        <f>[2]非r各类型装备属性!T20+[3]非r分类武将战斗属性!BM22</f>
        <v>230.16725928469373</v>
      </c>
      <c r="Y22" s="23">
        <f>[2]非r各类型装备属性!U20+[3]非r分类武将战斗属性!BN22</f>
        <v>19.776669755205962</v>
      </c>
      <c r="Z22" s="23">
        <f>[2]非r各类型装备属性!V20+[3]非r分类武将战斗属性!BO22</f>
        <v>190.61391977428184</v>
      </c>
      <c r="AA22" s="23">
        <f t="shared" si="4"/>
        <v>0.82815392756843675</v>
      </c>
      <c r="AB22" s="23">
        <f t="shared" si="5"/>
        <v>0.21757309490508903</v>
      </c>
      <c r="AC22" s="39">
        <f t="shared" si="31"/>
        <v>3.8866474043345783E-2</v>
      </c>
      <c r="AD22" s="39">
        <f t="shared" si="32"/>
        <v>3.8507862580663015E-2</v>
      </c>
      <c r="AF22" s="23">
        <f>[2]非r各类型装备属性!Y20+[3]非r分类武将战斗属性!BR22</f>
        <v>201.3430864409485</v>
      </c>
      <c r="AG22" s="23">
        <f>[2]非r各类型装备属性!Z20+[3]非r分类武将战斗属性!BS22</f>
        <v>45.865285499126017</v>
      </c>
      <c r="AH22" s="23">
        <f>[2]非r各类型装备属性!AA20+[3]非r分类武将战斗属性!BT22</f>
        <v>194.19030866317073</v>
      </c>
      <c r="AI22" s="23">
        <f t="shared" si="6"/>
        <v>0.96447467899586614</v>
      </c>
      <c r="AJ22" s="23">
        <f t="shared" si="7"/>
        <v>0.39206029462114422</v>
      </c>
      <c r="AK22" s="39">
        <f t="shared" si="33"/>
        <v>3.7599082435284502E-2</v>
      </c>
      <c r="AL22" s="39">
        <f t="shared" si="34"/>
        <v>3.8358579489021376E-2</v>
      </c>
      <c r="AN22" s="23">
        <f t="shared" si="8"/>
        <v>186.98426545223438</v>
      </c>
      <c r="AO22" s="23">
        <f t="shared" si="9"/>
        <v>55.896461638536664</v>
      </c>
      <c r="AP22" s="23">
        <f t="shared" si="10"/>
        <v>237.79371839016193</v>
      </c>
      <c r="AQ22" s="23">
        <f t="shared" si="11"/>
        <v>1.2717311684758146</v>
      </c>
      <c r="AR22" s="42">
        <f t="shared" si="35"/>
        <v>0.44007257734518512</v>
      </c>
      <c r="AS22" s="25"/>
      <c r="AV22" s="39">
        <f>[5]非r不同兵种属性值!AK20*携带兵力!I22/2</f>
        <v>11.298550565631018</v>
      </c>
      <c r="AW22" s="23">
        <f>[5]非r不同兵种属性值!AL20</f>
        <v>74.833617302726807</v>
      </c>
      <c r="AX22" s="39">
        <f>[5]非r不同兵种属性值!AM20*携带兵力!I22</f>
        <v>57.748147335447428</v>
      </c>
      <c r="AY22" s="23">
        <f t="shared" si="12"/>
        <v>5.1111111111111116</v>
      </c>
      <c r="AZ22" s="23">
        <f t="shared" si="13"/>
        <v>0.51272190909466908</v>
      </c>
      <c r="BA22" s="39">
        <f t="shared" si="36"/>
        <v>7.9707587764592733E-3</v>
      </c>
      <c r="BB22" s="39">
        <f t="shared" si="37"/>
        <v>9.6246912225745711E-3</v>
      </c>
      <c r="BD22" s="39">
        <f>[5]非r不同兵种属性值!AP20*携带兵力!I22/2</f>
        <v>22.597101131262036</v>
      </c>
      <c r="BE22" s="23">
        <f>[5]非r不同兵种属性值!AQ20</f>
        <v>37.416808651363404</v>
      </c>
      <c r="BF22" s="39">
        <f>[5]非r不同兵种属性值!AR20*携带兵力!I22</f>
        <v>109.99647111513796</v>
      </c>
      <c r="BG22" s="23">
        <f t="shared" si="14"/>
        <v>4.8677248677248679</v>
      </c>
      <c r="BH22" s="23">
        <f t="shared" si="15"/>
        <v>0.3447384266802227</v>
      </c>
      <c r="BI22" s="39">
        <f t="shared" si="38"/>
        <v>7.7069573151852568E-3</v>
      </c>
      <c r="BJ22" s="39">
        <f t="shared" si="39"/>
        <v>1.781979019437014E-2</v>
      </c>
      <c r="BL22" s="39">
        <f>[5]非r不同兵种属性值!AU20*携带兵力!I22/2</f>
        <v>25.986666300951342</v>
      </c>
      <c r="BM22" s="23">
        <f>[5]非r不同兵种属性值!AV20</f>
        <v>16.62969273393929</v>
      </c>
      <c r="BN22" s="39">
        <f>[5]非r不同兵种属性值!AW20*携带兵力!I22</f>
        <v>112.13232492319891</v>
      </c>
      <c r="BO22" s="23">
        <f t="shared" si="16"/>
        <v>4.314994606256743</v>
      </c>
      <c r="BP22" s="23">
        <f t="shared" si="17"/>
        <v>0.18951283150769782</v>
      </c>
      <c r="BQ22" s="39">
        <f t="shared" si="40"/>
        <v>7.4623507575863873E-3</v>
      </c>
      <c r="BR22" s="39">
        <f t="shared" si="41"/>
        <v>1.7761141426140725E-2</v>
      </c>
      <c r="BT22" s="39">
        <f>[5]非r不同兵种属性值!AZ20*携带兵力!I22/2</f>
        <v>23.726956187825138</v>
      </c>
      <c r="BU22" s="23">
        <f>[5]非r不同兵种属性值!BA20</f>
        <v>24.11305446421197</v>
      </c>
      <c r="BV22" s="39">
        <f>[5]非r不同兵种属性值!BB20*携带兵力!I22</f>
        <v>109.99647111513796</v>
      </c>
      <c r="BW22" s="23">
        <f t="shared" si="18"/>
        <v>4.6359284454522554</v>
      </c>
      <c r="BX22" s="23">
        <f t="shared" si="19"/>
        <v>0.25320047330072271</v>
      </c>
      <c r="BY22" s="39">
        <f t="shared" si="42"/>
        <v>7.3980176253634995E-3</v>
      </c>
      <c r="BZ22" s="39">
        <f t="shared" si="43"/>
        <v>1.7423362444761083E-2</v>
      </c>
      <c r="CB22" s="23">
        <f t="shared" si="44"/>
        <v>20.902318546417384</v>
      </c>
      <c r="CC22" s="23">
        <f t="shared" si="45"/>
        <v>38.248293288060367</v>
      </c>
      <c r="CD22" s="23">
        <f t="shared" si="46"/>
        <v>97.468353622230566</v>
      </c>
      <c r="CE22" s="23">
        <f t="shared" si="20"/>
        <v>4.6630402941082556</v>
      </c>
      <c r="CF22" s="23">
        <f t="shared" si="21"/>
        <v>0.4334168045971174</v>
      </c>
      <c r="DB22" s="39">
        <f>([3]非r分类武将战斗属性!S22+[3]非r分类武将战斗属性!AB22+[3]非r分类武将战斗属性!AK22+[3]非r分类武将战斗属性!AT22)/4</f>
        <v>116.83768411229715</v>
      </c>
      <c r="DC22" s="39">
        <f>DB22*[3]非r分类武将战斗属性!O21</f>
        <v>3.0892896732705859</v>
      </c>
      <c r="DD22" s="39">
        <f>([2]非r各类型装备属性!J20+[2]非r各类型装备属性!O20+[2]非r各类型装备属性!T20+[2]非r各类型装备属性!Y20)/4</f>
        <v>67.057291666666671</v>
      </c>
      <c r="DE22" s="7">
        <f t="shared" si="49"/>
        <v>0.62485302616087579</v>
      </c>
      <c r="DF22" s="7">
        <f t="shared" si="50"/>
        <v>1.6521655797074288E-2</v>
      </c>
      <c r="DG22" s="7">
        <f t="shared" si="51"/>
        <v>0.35862531804205006</v>
      </c>
      <c r="DI22" s="39">
        <f>([3]非r分类武将战斗属性!T22+[3]非r分类武将战斗属性!AC22+[3]非r分类武将战斗属性!AL22+[3]非r分类武将战斗属性!AU22)/4</f>
        <v>32.28409692576632</v>
      </c>
      <c r="DJ22" s="39">
        <f>DI22*[3]非r分类武将战斗属性!O21</f>
        <v>0.85361951498266186</v>
      </c>
      <c r="DK22" s="39">
        <f>([2]非r各类型装备属性!K20+[2]非r各类型装备属性!P20+[2]非r各类型装备属性!U20+[2]非r各类型装备属性!Z20)/4</f>
        <v>23.246527777777782</v>
      </c>
      <c r="DL22" s="7">
        <f t="shared" si="52"/>
        <v>0.57756959885111425</v>
      </c>
      <c r="DM22" s="7">
        <f t="shared" si="53"/>
        <v>1.5271440981411808E-2</v>
      </c>
      <c r="DN22" s="7">
        <f t="shared" si="54"/>
        <v>0.41588549787113793</v>
      </c>
      <c r="DP22" s="39">
        <f>([3]非r分类武将战斗属性!U22+[3]非r分类武将战斗属性!AD22+[3]非r分类武将战斗属性!AM22+[3]非r分类武将战斗属性!AV22)/4</f>
        <v>150.6591189869095</v>
      </c>
      <c r="DQ22" s="39">
        <f>DP22*[3]非r分类武将战斗属性!O21</f>
        <v>3.9835577365857557</v>
      </c>
      <c r="DR22" s="39">
        <f>([2]非r各类型装备属性!L20+[2]非r各类型装备属性!Q20+[2]非r各类型装备属性!V20+[2]非r各类型装备属性!AA20)/4</f>
        <v>83.151041666666686</v>
      </c>
      <c r="DS22" s="7">
        <f t="shared" si="55"/>
        <v>0.63357064268499452</v>
      </c>
      <c r="DT22" s="7">
        <f t="shared" si="56"/>
        <v>1.6752157136672979E-2</v>
      </c>
      <c r="DU22" s="7">
        <f t="shared" si="57"/>
        <v>0.34967720017833254</v>
      </c>
      <c r="DW22" s="4">
        <f t="shared" si="58"/>
        <v>5.6103770663390264E-2</v>
      </c>
      <c r="DX22" s="4">
        <f t="shared" si="59"/>
        <v>5.512204527314183E-2</v>
      </c>
    </row>
    <row r="23" spans="1:128" x14ac:dyDescent="0.15">
      <c r="A23" s="55" t="s">
        <v>167</v>
      </c>
      <c r="B23" s="39" t="s">
        <v>156</v>
      </c>
      <c r="C23" s="39">
        <f>[6]数据总览!CE10*1000/10</f>
        <v>6000</v>
      </c>
      <c r="D23" s="39">
        <f>[6]数据总览!CF10*500*3</f>
        <v>1417.4999999999998</v>
      </c>
      <c r="G23" s="23">
        <v>17</v>
      </c>
      <c r="H23" s="23">
        <f>[2]非r各类型装备属性!J21+[3]非r分类武将战斗属性!BC23</f>
        <v>111.06490889367956</v>
      </c>
      <c r="I23" s="23">
        <f>[2]非r各类型装备属性!K21+[3]非r分类武将战斗属性!T23</f>
        <v>129.56902645969137</v>
      </c>
      <c r="J23" s="23">
        <f>[2]非r各类型装备属性!L21+[3]非r分类武将战斗属性!BE23</f>
        <v>346.48937512644136</v>
      </c>
      <c r="K23" s="23">
        <f t="shared" si="0"/>
        <v>3.1197016103270694</v>
      </c>
      <c r="L23" s="23">
        <f t="shared" si="1"/>
        <v>0.64032443707112163</v>
      </c>
      <c r="M23" s="39">
        <f t="shared" si="27"/>
        <v>5.8764502060147931E-2</v>
      </c>
      <c r="N23" s="39">
        <f t="shared" si="28"/>
        <v>5.7748229187740224E-2</v>
      </c>
      <c r="P23" s="23">
        <f>[2]非r各类型装备属性!O21+[3]非r分类武将战斗属性!BH23</f>
        <v>220.56057734387281</v>
      </c>
      <c r="Q23" s="23">
        <f>[2]非r各类型装备属性!P21+[3]非r分类武将战斗属性!BI23</f>
        <v>35.590481778735914</v>
      </c>
      <c r="R23" s="23">
        <f>[2]非r各类型装备属性!Q21+[3]非r分类武将战斗属性!BJ23</f>
        <v>247.14987423467801</v>
      </c>
      <c r="S23" s="23">
        <f t="shared" si="2"/>
        <v>1.1205532611993041</v>
      </c>
      <c r="T23" s="23">
        <f t="shared" si="3"/>
        <v>0.32841490777352389</v>
      </c>
      <c r="U23" s="39">
        <f t="shared" si="29"/>
        <v>4.6065283488695229E-2</v>
      </c>
      <c r="V23" s="39">
        <f t="shared" si="30"/>
        <v>4.9037673459261501E-2</v>
      </c>
      <c r="X23" s="23">
        <f>[2]非r各类型装备属性!T21+[3]非r分类武将战斗属性!BM23</f>
        <v>241.28717023371988</v>
      </c>
      <c r="Y23" s="23">
        <f>[2]非r各类型装备属性!U21+[3]非r分类武将战斗属性!BN23</f>
        <v>20.726592889847026</v>
      </c>
      <c r="Z23" s="23">
        <f>[2]非r各类型装备属性!V21+[3]非r分类武将战斗属性!BO23</f>
        <v>199.83398445402582</v>
      </c>
      <c r="AA23" s="23">
        <f t="shared" si="4"/>
        <v>0.8281997930534768</v>
      </c>
      <c r="AB23" s="23">
        <f t="shared" si="5"/>
        <v>0.22165916059270219</v>
      </c>
      <c r="AC23" s="39">
        <f t="shared" si="31"/>
        <v>4.0744203011435304E-2</v>
      </c>
      <c r="AD23" s="39">
        <f t="shared" si="32"/>
        <v>4.0370501909904224E-2</v>
      </c>
      <c r="AF23" s="23">
        <f>[2]非r各类型装备属性!Y21+[3]非r分类武将战斗属性!BR23</f>
        <v>210.98190112069247</v>
      </c>
      <c r="AG23" s="23">
        <f>[2]非r各类型装备属性!Z21+[3]非r分类武将战斗属性!BS23</f>
        <v>48.100510002395339</v>
      </c>
      <c r="AH23" s="23">
        <f>[2]非r各类型装备属性!AA21+[3]非r分类武将战斗属性!BT23</f>
        <v>203.54995667624803</v>
      </c>
      <c r="AI23" s="23">
        <f t="shared" si="6"/>
        <v>0.96477449295428908</v>
      </c>
      <c r="AJ23" s="23">
        <f t="shared" si="7"/>
        <v>0.39791782812168963</v>
      </c>
      <c r="AK23" s="39">
        <f t="shared" si="33"/>
        <v>3.939904782832726E-2</v>
      </c>
      <c r="AL23" s="39">
        <f t="shared" si="34"/>
        <v>4.020739884962924E-2</v>
      </c>
      <c r="AN23" s="23">
        <f t="shared" si="8"/>
        <v>195.97363939799118</v>
      </c>
      <c r="AO23" s="23">
        <f t="shared" si="9"/>
        <v>58.496652782667418</v>
      </c>
      <c r="AP23" s="23">
        <f t="shared" si="10"/>
        <v>249.25579762284832</v>
      </c>
      <c r="AQ23" s="23">
        <f t="shared" si="11"/>
        <v>1.2718843125459827</v>
      </c>
      <c r="AR23" s="42">
        <f t="shared" si="35"/>
        <v>0.44559829598573364</v>
      </c>
      <c r="AS23" s="25"/>
      <c r="AV23" s="39">
        <f>[5]非r不同兵种属性值!AK21*携带兵力!I23/2</f>
        <v>12.184723227325692</v>
      </c>
      <c r="AW23" s="23">
        <f>[5]非r不同兵种属性值!AL21</f>
        <v>77.225272932732196</v>
      </c>
      <c r="AX23" s="39">
        <f>[5]非r不同兵种属性值!AM21*携带兵力!I23</f>
        <v>61.911566668573791</v>
      </c>
      <c r="AY23" s="23">
        <f t="shared" si="12"/>
        <v>5.0810810810810816</v>
      </c>
      <c r="AZ23" s="23">
        <f t="shared" si="13"/>
        <v>0.51481705558019164</v>
      </c>
      <c r="BA23" s="39">
        <f t="shared" si="36"/>
        <v>8.5959246753620419E-3</v>
      </c>
      <c r="BB23" s="39">
        <f t="shared" si="37"/>
        <v>1.0318594444762299E-2</v>
      </c>
      <c r="BD23" s="39">
        <f>[5]非r不同兵种属性值!AP21*携带兵力!I23/2</f>
        <v>24.369446454651385</v>
      </c>
      <c r="BE23" s="23">
        <f>[5]非r不同兵种属性值!AQ21</f>
        <v>38.612636466366098</v>
      </c>
      <c r="BF23" s="39">
        <f>[5]非r不同兵种属性值!AR21*携带兵力!I23</f>
        <v>117.92679365442629</v>
      </c>
      <c r="BG23" s="23">
        <f t="shared" si="14"/>
        <v>4.8391248391248398</v>
      </c>
      <c r="BH23" s="23">
        <f t="shared" si="15"/>
        <v>0.34663544818803893</v>
      </c>
      <c r="BI23" s="39">
        <f t="shared" si="38"/>
        <v>8.3114326271195287E-3</v>
      </c>
      <c r="BJ23" s="39">
        <f t="shared" si="39"/>
        <v>1.9104528535438196E-2</v>
      </c>
      <c r="BL23" s="39">
        <f>[5]非r不同兵种属性值!AU21*携带兵力!I23/2</f>
        <v>28.024863422849091</v>
      </c>
      <c r="BM23" s="23">
        <f>[5]非r不同兵种属性值!AV21</f>
        <v>17.088700598290401</v>
      </c>
      <c r="BN23" s="39">
        <f>[5]非r不同兵种属性值!AW21*携带兵力!I23</f>
        <v>120.21663430791028</v>
      </c>
      <c r="BO23" s="23">
        <f t="shared" si="16"/>
        <v>4.2896421115078782</v>
      </c>
      <c r="BP23" s="23">
        <f t="shared" si="17"/>
        <v>0.19015186026418951</v>
      </c>
      <c r="BQ23" s="39">
        <f t="shared" si="40"/>
        <v>8.0476409852962508E-3</v>
      </c>
      <c r="BR23" s="39">
        <f t="shared" si="41"/>
        <v>1.9041651416572835E-2</v>
      </c>
      <c r="BT23" s="39">
        <f>[5]非r不同兵种属性值!AZ21*携带兵力!I23/2</f>
        <v>25.587918777383951</v>
      </c>
      <c r="BU23" s="23">
        <f>[5]非r不同兵种属性值!BA21</f>
        <v>24.941675987733774</v>
      </c>
      <c r="BV23" s="39">
        <f>[5]非r不同兵种属性值!BB21*携带兵力!I23</f>
        <v>117.92679365442629</v>
      </c>
      <c r="BW23" s="23">
        <f t="shared" si="18"/>
        <v>4.608690322976039</v>
      </c>
      <c r="BX23" s="23">
        <f t="shared" si="19"/>
        <v>0.25523176650044876</v>
      </c>
      <c r="BY23" s="39">
        <f t="shared" si="42"/>
        <v>7.9782620498363953E-3</v>
      </c>
      <c r="BZ23" s="39">
        <f t="shared" si="43"/>
        <v>1.8679519869677447E-2</v>
      </c>
      <c r="CB23" s="23">
        <f t="shared" si="44"/>
        <v>22.541737970552528</v>
      </c>
      <c r="CC23" s="23">
        <f t="shared" si="45"/>
        <v>39.467071496280624</v>
      </c>
      <c r="CD23" s="23">
        <f t="shared" si="46"/>
        <v>104.49544707133415</v>
      </c>
      <c r="CE23" s="23">
        <f t="shared" si="20"/>
        <v>4.6356428775741305</v>
      </c>
      <c r="CF23" s="23">
        <f t="shared" si="21"/>
        <v>0.44113516667326447</v>
      </c>
      <c r="DB23" s="39">
        <f>([3]非r分类武将战斗属性!S23+[3]非r分类武将战斗属性!AB23+[3]非r分类武将战斗属性!AK23+[3]非r分类武将战斗属性!AT23)/4</f>
        <v>122.78024096858539</v>
      </c>
      <c r="DC23" s="39">
        <f>DB23*[3]非r分类武将战斗属性!O22</f>
        <v>3.5189192627391273</v>
      </c>
      <c r="DD23" s="39">
        <f>([2]非r各类型装备属性!J21+[2]非r各类型装备属性!O21+[2]非r各类型装备属性!T21+[2]非r各类型装备属性!Y21)/4</f>
        <v>69.674479166666657</v>
      </c>
      <c r="DE23" s="7">
        <f t="shared" si="49"/>
        <v>0.6265140625328609</v>
      </c>
      <c r="DF23" s="7">
        <f t="shared" si="50"/>
        <v>1.7956084673167515E-2</v>
      </c>
      <c r="DG23" s="7">
        <f t="shared" si="51"/>
        <v>0.35552985279397148</v>
      </c>
      <c r="DI23" s="39">
        <f>([3]非r分类武将战斗属性!T23+[3]非r分类武将战斗属性!AC23+[3]非r分类武将战斗属性!AL23+[3]非r分类武将战斗属性!AU23)/4</f>
        <v>33.926119215003858</v>
      </c>
      <c r="DJ23" s="39">
        <f>DI23*[3]非r分类武将战斗属性!O22</f>
        <v>0.97233295417791676</v>
      </c>
      <c r="DK23" s="39">
        <f>([2]非r各类型装备属性!K21+[2]非r各类型装备属性!P21+[2]非r各类型装备属性!U21+[2]非r各类型装备属性!Z21)/4</f>
        <v>24.153819444444444</v>
      </c>
      <c r="DL23" s="7">
        <f t="shared" si="52"/>
        <v>0.5799668459843258</v>
      </c>
      <c r="DM23" s="7">
        <f t="shared" si="53"/>
        <v>1.662202720881184E-2</v>
      </c>
      <c r="DN23" s="7">
        <f t="shared" si="54"/>
        <v>0.41290942806904041</v>
      </c>
      <c r="DP23" s="39">
        <f>([3]非r分类武将战斗属性!U23+[3]非r分类武将战斗属性!AD23+[3]非r分类武将战斗属性!AM23+[3]非r分类武将战斗属性!AV23)/4</f>
        <v>158.32188967001801</v>
      </c>
      <c r="DQ23" s="39">
        <f>DP23*[3]非r分类武将战斗属性!O22</f>
        <v>4.5375537861636124</v>
      </c>
      <c r="DR23" s="39">
        <f>([2]非r各类型装备属性!L21+[2]非r各类型装备属性!Q21+[2]非r各类型装备属性!V21+[2]非r各类型装备属性!AA21)/4</f>
        <v>86.396354166666669</v>
      </c>
      <c r="DS23" s="7">
        <f t="shared" si="55"/>
        <v>0.63517836367271419</v>
      </c>
      <c r="DT23" s="7">
        <f t="shared" si="56"/>
        <v>1.8204406194111619E-2</v>
      </c>
      <c r="DU23" s="7">
        <f t="shared" si="57"/>
        <v>0.34661723013317403</v>
      </c>
      <c r="DW23" s="4">
        <f t="shared" si="58"/>
        <v>5.8764502060147931E-2</v>
      </c>
      <c r="DX23" s="4">
        <f t="shared" si="59"/>
        <v>5.7748229187740224E-2</v>
      </c>
    </row>
    <row r="24" spans="1:128" x14ac:dyDescent="0.15">
      <c r="A24" s="56"/>
      <c r="B24" s="39" t="s">
        <v>157</v>
      </c>
      <c r="C24" s="39">
        <f>[6]数据总览!CE11*1000/10</f>
        <v>6172.7141518136095</v>
      </c>
      <c r="D24" s="39">
        <f>[6]数据总览!CF11*500*3</f>
        <v>2932.0392221114639</v>
      </c>
      <c r="G24" s="23">
        <v>18</v>
      </c>
      <c r="H24" s="23">
        <f>[2]非r各类型装备属性!J22+[3]非r分类武将战斗属性!BC24</f>
        <v>116.34346688478053</v>
      </c>
      <c r="I24" s="23">
        <f>[2]非r各类型装备属性!K22+[3]非r分类武将战斗属性!T24</f>
        <v>135.54576664521034</v>
      </c>
      <c r="J24" s="23">
        <f>[2]非r各类型装备属性!L22+[3]非r分类武将战斗属性!BE24</f>
        <v>363.0457606979644</v>
      </c>
      <c r="K24" s="23">
        <f t="shared" si="0"/>
        <v>3.1204653808150895</v>
      </c>
      <c r="L24" s="23">
        <f t="shared" si="1"/>
        <v>0.64537684499532566</v>
      </c>
      <c r="M24" s="39">
        <f t="shared" si="27"/>
        <v>6.155738988612728E-2</v>
      </c>
      <c r="N24" s="39">
        <f t="shared" si="28"/>
        <v>6.0507626782994067E-2</v>
      </c>
      <c r="P24" s="23">
        <f>[2]非r各类型装备属性!O22+[3]非r分类武将战斗属性!BH24</f>
        <v>231.28007159096163</v>
      </c>
      <c r="Q24" s="23">
        <f>[2]非r各类型装备属性!P22+[3]非r分类武将战斗属性!BI24</f>
        <v>37.148693376956103</v>
      </c>
      <c r="R24" s="23">
        <f>[2]非r各类型装备属性!Q22+[3]非r分类武将战斗属性!BJ24</f>
        <v>259.31079167820712</v>
      </c>
      <c r="S24" s="23">
        <f t="shared" si="2"/>
        <v>1.1211981641756847</v>
      </c>
      <c r="T24" s="23">
        <f t="shared" si="3"/>
        <v>0.33278803373170029</v>
      </c>
      <c r="U24" s="39">
        <f t="shared" si="29"/>
        <v>4.8304108519415537E-2</v>
      </c>
      <c r="V24" s="39">
        <f t="shared" si="30"/>
        <v>5.1450553904406164E-2</v>
      </c>
      <c r="X24" s="23">
        <f>[2]非r各类型装备属性!T22+[3]非r分类武将战斗属性!BM24</f>
        <v>253.00654274569553</v>
      </c>
      <c r="Y24" s="23">
        <f>[2]非r各类型装备属性!U22+[3]非r分类武将战斗属性!BN24</f>
        <v>21.726471154733886</v>
      </c>
      <c r="Z24" s="23">
        <f>[2]非r各类型装备属性!V22+[3]非r分类武将战斗属性!BO24</f>
        <v>209.55360043622773</v>
      </c>
      <c r="AA24" s="23">
        <f t="shared" si="4"/>
        <v>0.82825368135580724</v>
      </c>
      <c r="AB24" s="23">
        <f t="shared" si="5"/>
        <v>0.22583170231646965</v>
      </c>
      <c r="AC24" s="39">
        <f t="shared" si="31"/>
        <v>4.2723158180630785E-2</v>
      </c>
      <c r="AD24" s="39">
        <f t="shared" si="32"/>
        <v>4.2334060694187436E-2</v>
      </c>
      <c r="AF24" s="23">
        <f>[2]非r各类型装备属性!Y22+[3]非r分类武将战斗属性!BR24</f>
        <v>221.12026710289439</v>
      </c>
      <c r="AG24" s="23">
        <f>[2]非r各类型装备属性!Z22+[3]非r分类武将战斗属性!BS24</f>
        <v>50.460622331279154</v>
      </c>
      <c r="AH24" s="23">
        <f>[2]非r各类型装备属性!AA22+[3]非r分类武将战斗属性!BT24</f>
        <v>213.40915599178328</v>
      </c>
      <c r="AI24" s="23">
        <f t="shared" si="6"/>
        <v>0.96512707219405225</v>
      </c>
      <c r="AJ24" s="23">
        <f t="shared" si="7"/>
        <v>0.40387682876657338</v>
      </c>
      <c r="AK24" s="39">
        <f t="shared" si="33"/>
        <v>4.129230011258532E-2</v>
      </c>
      <c r="AL24" s="39">
        <f t="shared" si="34"/>
        <v>4.2154895010722622E-2</v>
      </c>
      <c r="AN24" s="23">
        <f t="shared" si="8"/>
        <v>205.437587081083</v>
      </c>
      <c r="AO24" s="23">
        <f t="shared" si="9"/>
        <v>61.220388377044863</v>
      </c>
      <c r="AP24" s="23">
        <f t="shared" si="10"/>
        <v>261.32982720104565</v>
      </c>
      <c r="AQ24" s="23">
        <f t="shared" si="11"/>
        <v>1.2720643330857604</v>
      </c>
      <c r="AR24" s="42">
        <f t="shared" si="35"/>
        <v>0.45114379633861779</v>
      </c>
      <c r="AS24" s="25"/>
      <c r="AV24" s="39">
        <f>[5]非r不同兵种属性值!AK22*携带兵力!I24/2</f>
        <v>13.146683775342966</v>
      </c>
      <c r="AW24" s="23">
        <f>[5]非r不同兵种属性值!AL22</f>
        <v>79.643652523405379</v>
      </c>
      <c r="AX24" s="39">
        <f>[5]非r不同兵种属性值!AM22*携带兵力!I24</f>
        <v>66.42534960173289</v>
      </c>
      <c r="AY24" s="23">
        <f t="shared" si="12"/>
        <v>5.052631578947369</v>
      </c>
      <c r="AZ24" s="23">
        <f t="shared" si="13"/>
        <v>0.51675165504730436</v>
      </c>
      <c r="BA24" s="39">
        <f t="shared" si="36"/>
        <v>9.2745564552684078E-3</v>
      </c>
      <c r="BB24" s="39">
        <f t="shared" si="37"/>
        <v>1.1070891600288815E-2</v>
      </c>
      <c r="BD24" s="39">
        <f>[5]非r不同兵种属性值!AP22*携带兵力!I24/2</f>
        <v>26.293367550685932</v>
      </c>
      <c r="BE24" s="23">
        <f>[5]非r不同兵种属性值!AQ22</f>
        <v>39.821826261702689</v>
      </c>
      <c r="BF24" s="39">
        <f>[5]非r不同兵种属性值!AR22*携带兵力!I24</f>
        <v>126.52447543187218</v>
      </c>
      <c r="BG24" s="23">
        <f t="shared" si="14"/>
        <v>4.8120300751879705</v>
      </c>
      <c r="BH24" s="23">
        <f t="shared" si="15"/>
        <v>0.34839186357816887</v>
      </c>
      <c r="BI24" s="39">
        <f t="shared" si="38"/>
        <v>8.9676043050171614E-3</v>
      </c>
      <c r="BJ24" s="39">
        <f t="shared" si="39"/>
        <v>2.0497381268610653E-2</v>
      </c>
      <c r="BL24" s="39">
        <f>[5]非r不同兵种属性值!AU22*携带兵力!I24/2</f>
        <v>30.237372683288822</v>
      </c>
      <c r="BM24" s="23">
        <f>[5]非r不同兵种属性值!AV22</f>
        <v>17.553041839040002</v>
      </c>
      <c r="BN24" s="39">
        <f>[5]非r不同兵种属性值!AW22*携带兵力!I24</f>
        <v>128.98126136258816</v>
      </c>
      <c r="BO24" s="23">
        <f t="shared" si="16"/>
        <v>4.2656239585879021</v>
      </c>
      <c r="BP24" s="23">
        <f t="shared" si="17"/>
        <v>0.19072543391251995</v>
      </c>
      <c r="BQ24" s="39">
        <f t="shared" si="40"/>
        <v>8.68298681860173E-3</v>
      </c>
      <c r="BR24" s="39">
        <f t="shared" si="41"/>
        <v>2.0429919971355171E-2</v>
      </c>
      <c r="BT24" s="39">
        <f>[5]非r不同兵种属性值!AZ22*携带兵力!I24/2</f>
        <v>27.608035928220239</v>
      </c>
      <c r="BU24" s="23">
        <f>[5]非r不同兵种属性值!BA22</f>
        <v>25.779392790470691</v>
      </c>
      <c r="BV24" s="39">
        <f>[5]非r不同兵种属性值!BB22*携带兵力!I24</f>
        <v>126.52447543187218</v>
      </c>
      <c r="BW24" s="23">
        <f t="shared" si="18"/>
        <v>4.5828857858933034</v>
      </c>
      <c r="BX24" s="23">
        <f t="shared" si="19"/>
        <v>0.25712695911041794</v>
      </c>
      <c r="BY24" s="39">
        <f t="shared" si="42"/>
        <v>8.6081305491449798E-3</v>
      </c>
      <c r="BZ24" s="39">
        <f t="shared" si="43"/>
        <v>2.0041386521166243E-2</v>
      </c>
      <c r="CB24" s="23">
        <f t="shared" si="44"/>
        <v>24.321364984384488</v>
      </c>
      <c r="CC24" s="23">
        <f t="shared" si="45"/>
        <v>40.69947835365469</v>
      </c>
      <c r="CD24" s="23">
        <f t="shared" si="46"/>
        <v>112.11389045701635</v>
      </c>
      <c r="CE24" s="23">
        <f t="shared" si="20"/>
        <v>4.6096874303312738</v>
      </c>
      <c r="CF24" s="23">
        <f t="shared" si="21"/>
        <v>0.44872891324644226</v>
      </c>
      <c r="DB24" s="39">
        <f>([3]非r分类武将战斗属性!S24+[3]非r分类武将战斗属性!AB24+[3]非r分类武将战斗属性!AK24+[3]非r分类武将战斗属性!AT24)/4</f>
        <v>129.14931570676822</v>
      </c>
      <c r="DC24" s="39">
        <f>DB24*[3]非r分类武将战斗属性!O23</f>
        <v>3.9966047076481024</v>
      </c>
      <c r="DD24" s="39">
        <f>([2]非r各类型装备属性!J22+[2]非r各类型装备属性!O22+[2]非r各类型装备属性!T22+[2]非r各类型装备属性!Y22)/4</f>
        <v>72.291666666666671</v>
      </c>
      <c r="DE24" s="7">
        <f t="shared" si="49"/>
        <v>0.62865475369799295</v>
      </c>
      <c r="DF24" s="7">
        <f t="shared" si="50"/>
        <v>1.9454106546095213E-2</v>
      </c>
      <c r="DG24" s="7">
        <f t="shared" si="51"/>
        <v>0.3518911397559118</v>
      </c>
      <c r="DI24" s="39">
        <f>([3]非r分类武将战斗属性!T24+[3]非r分类武将战斗属性!AC24+[3]非r分类武将战斗属性!AL24+[3]非r分类武将战斗属性!AU24)/4</f>
        <v>35.685995129501748</v>
      </c>
      <c r="DJ24" s="39">
        <f>DI24*[3]非r分类武将战斗属性!O23</f>
        <v>1.1043249850080283</v>
      </c>
      <c r="DK24" s="39">
        <f>([2]非r各类型装备属性!K22+[2]非r各类型装备属性!P22+[2]非r各类型装备属性!U22+[2]非r各类型装备属性!Z22)/4</f>
        <v>25.06111111111111</v>
      </c>
      <c r="DL24" s="7">
        <f t="shared" si="52"/>
        <v>0.58291030285071721</v>
      </c>
      <c r="DM24" s="7">
        <f t="shared" si="53"/>
        <v>1.8038516485826557E-2</v>
      </c>
      <c r="DN24" s="7">
        <f t="shared" si="54"/>
        <v>0.40935890436964295</v>
      </c>
      <c r="DP24" s="39">
        <f>([3]非r分类武将战斗属性!U24+[3]非r分类武将战斗属性!AD24+[3]非r分类武将战斗属性!AM24+[3]非r分类武将战斗属性!AV24)/4</f>
        <v>166.53464393767482</v>
      </c>
      <c r="DQ24" s="39">
        <f>DP24*[3]非r分类武将战斗属性!O23</f>
        <v>5.1535165967041321</v>
      </c>
      <c r="DR24" s="39">
        <f>([2]非r各类型装备属性!L22+[2]非r各类型装备属性!Q22+[2]非r各类型装备属性!V22+[2]非r各类型装备属性!AA22)/4</f>
        <v>89.64166666666668</v>
      </c>
      <c r="DS24" s="7">
        <f t="shared" si="55"/>
        <v>0.63725846269188702</v>
      </c>
      <c r="DT24" s="7">
        <f t="shared" si="56"/>
        <v>1.9720353592624699E-2</v>
      </c>
      <c r="DU24" s="7">
        <f t="shared" si="57"/>
        <v>0.34302118371548829</v>
      </c>
      <c r="DW24" s="4">
        <f t="shared" si="58"/>
        <v>6.155738988612728E-2</v>
      </c>
      <c r="DX24" s="4">
        <f t="shared" si="59"/>
        <v>6.0507626782994067E-2</v>
      </c>
    </row>
    <row r="25" spans="1:128" x14ac:dyDescent="0.15">
      <c r="A25" s="56"/>
      <c r="B25" s="39" t="s">
        <v>158</v>
      </c>
      <c r="C25" s="39">
        <f>[6]数据总览!CE12*1000/10</f>
        <v>6313.3512780976635</v>
      </c>
      <c r="D25" s="39">
        <f>[6]数据总览!CF12*500*3</f>
        <v>3482.3699856955577</v>
      </c>
      <c r="G25" s="23">
        <v>19</v>
      </c>
      <c r="H25" s="23">
        <f>[2]非r各类型装备属性!J23+[3]非r分类武将战斗属性!BC25</f>
        <v>121.88200525968108</v>
      </c>
      <c r="I25" s="23">
        <f>[2]非r各类型装备属性!K23+[3]非r分类武将战斗属性!T25</f>
        <v>141.81122086048416</v>
      </c>
      <c r="J25" s="23">
        <f>[2]非r各类型装备属性!L23+[3]非r分类武将战斗属性!BE25</f>
        <v>380.43408349764616</v>
      </c>
      <c r="K25" s="23">
        <f t="shared" si="0"/>
        <v>3.1213310175451703</v>
      </c>
      <c r="L25" s="23">
        <f t="shared" si="1"/>
        <v>0.65041703798570949</v>
      </c>
      <c r="M25" s="39">
        <f t="shared" si="27"/>
        <v>6.448783347073074E-2</v>
      </c>
      <c r="N25" s="39">
        <f t="shared" si="28"/>
        <v>6.3405680582941021E-2</v>
      </c>
      <c r="P25" s="23">
        <f>[2]非r各类型装备属性!O23+[3]非r分类武将战斗属性!BH25</f>
        <v>242.57152268240952</v>
      </c>
      <c r="Q25" s="23">
        <f>[2]非r各类型装备属性!P23+[3]非r分类武将战斗属性!BI25</f>
        <v>38.75890105193622</v>
      </c>
      <c r="R25" s="23">
        <f>[2]非r各类型装备属性!Q23+[3]非r分类武将战斗属性!BJ25</f>
        <v>272.1476581196153</v>
      </c>
      <c r="S25" s="23">
        <f t="shared" si="2"/>
        <v>1.1219274839443079</v>
      </c>
      <c r="T25" s="23">
        <f t="shared" si="3"/>
        <v>0.33709576885265879</v>
      </c>
      <c r="U25" s="39">
        <f t="shared" si="29"/>
        <v>5.066238986683573E-2</v>
      </c>
      <c r="V25" s="39">
        <f t="shared" si="30"/>
        <v>5.3997551214209377E-2</v>
      </c>
      <c r="X25" s="23">
        <f>[2]非r各类型装备属性!T23+[3]非r分类武将战斗属性!BM25</f>
        <v>265.34986817879019</v>
      </c>
      <c r="Y25" s="23">
        <f>[2]非r各类型装备属性!U23+[3]非r分类武将战斗属性!BN25</f>
        <v>22.778345496380663</v>
      </c>
      <c r="Z25" s="23">
        <f>[2]非r各类型装备属性!V23+[3]非r分类武将战斗属性!BO25</f>
        <v>219.79317718602886</v>
      </c>
      <c r="AA25" s="23">
        <f t="shared" si="4"/>
        <v>0.8283146273806864</v>
      </c>
      <c r="AB25" s="23">
        <f t="shared" si="5"/>
        <v>0.23008814321258964</v>
      </c>
      <c r="AC25" s="39">
        <f t="shared" si="31"/>
        <v>4.4807475207495812E-2</v>
      </c>
      <c r="AD25" s="39">
        <f t="shared" si="32"/>
        <v>4.4402662057783621E-2</v>
      </c>
      <c r="AF25" s="23">
        <f>[2]非r各类型装备属性!Y23+[3]非r分类武将战斗属性!BR25</f>
        <v>231.77859385269551</v>
      </c>
      <c r="AG25" s="23">
        <f>[2]非r各类型装备属性!Z23+[3]非r分类武将战斗属性!BS25</f>
        <v>52.950724852062763</v>
      </c>
      <c r="AH25" s="23">
        <f>[2]非r各类型装备属性!AA23+[3]非r分类武将战斗属性!BT25</f>
        <v>223.78831607491773</v>
      </c>
      <c r="AI25" s="23">
        <f t="shared" si="6"/>
        <v>0.96552624793790964</v>
      </c>
      <c r="AJ25" s="23">
        <f t="shared" si="7"/>
        <v>0.40992821641828214</v>
      </c>
      <c r="AK25" s="39">
        <f t="shared" si="33"/>
        <v>4.3282650579401588E-2</v>
      </c>
      <c r="AL25" s="39">
        <f t="shared" si="34"/>
        <v>4.4205099471588689E-2</v>
      </c>
      <c r="AN25" s="23">
        <f t="shared" si="8"/>
        <v>215.39549749339406</v>
      </c>
      <c r="AO25" s="23">
        <f t="shared" si="9"/>
        <v>64.074798065215958</v>
      </c>
      <c r="AP25" s="23">
        <f t="shared" si="10"/>
        <v>274.04080871955205</v>
      </c>
      <c r="AQ25" s="23">
        <f t="shared" si="11"/>
        <v>1.2722680460298692</v>
      </c>
      <c r="AR25" s="42">
        <f t="shared" si="35"/>
        <v>0.45671542315796221</v>
      </c>
      <c r="AS25" s="25"/>
      <c r="AV25" s="39">
        <f>[5]非r不同兵种属性值!AK23*携带兵力!I25/2</f>
        <v>14.18850676818167</v>
      </c>
      <c r="AW25" s="23">
        <f>[5]非r不同兵种属性值!AL23</f>
        <v>82.071834034360066</v>
      </c>
      <c r="AX25" s="39">
        <f>[5]非r不同兵种属性值!AM23*携带兵力!I25</f>
        <v>71.30634170675917</v>
      </c>
      <c r="AY25" s="23">
        <f t="shared" si="12"/>
        <v>5.0256410256410264</v>
      </c>
      <c r="AZ25" s="23">
        <f t="shared" si="13"/>
        <v>0.51848432065386851</v>
      </c>
      <c r="BA25" s="39">
        <f t="shared" si="36"/>
        <v>1.0009528584255148E-2</v>
      </c>
      <c r="BB25" s="39">
        <f t="shared" si="37"/>
        <v>1.1884390284459862E-2</v>
      </c>
      <c r="BD25" s="39">
        <f>[5]非r不同兵种属性值!AP23*携带兵力!I25/2</f>
        <v>28.377013536363339</v>
      </c>
      <c r="BE25" s="23">
        <f>[5]非r不同兵种属性值!AQ23</f>
        <v>41.035917017180033</v>
      </c>
      <c r="BF25" s="39">
        <f>[5]非r不同兵种属性值!AR23*携带兵力!I25</f>
        <v>135.82160325096984</v>
      </c>
      <c r="BG25" s="23">
        <f t="shared" si="14"/>
        <v>4.7863247863247871</v>
      </c>
      <c r="BH25" s="23">
        <f t="shared" si="15"/>
        <v>0.34996883791516942</v>
      </c>
      <c r="BI25" s="39">
        <f t="shared" si="38"/>
        <v>9.6782516831163193E-3</v>
      </c>
      <c r="BJ25" s="39">
        <f t="shared" si="39"/>
        <v>2.2003546561614878E-2</v>
      </c>
      <c r="BL25" s="39">
        <f>[5]非r不同兵种属性值!AU23*携带兵力!I25/2</f>
        <v>32.633565566817836</v>
      </c>
      <c r="BM25" s="23">
        <f>[5]非r不同兵种属性值!AV23</f>
        <v>18.018976382543794</v>
      </c>
      <c r="BN25" s="39">
        <f>[5]非r不同兵种属性值!AW23*携带兵力!I25</f>
        <v>138.45891593545468</v>
      </c>
      <c r="BO25" s="23">
        <f t="shared" si="16"/>
        <v>4.2428375058176666</v>
      </c>
      <c r="BP25" s="23">
        <f t="shared" si="17"/>
        <v>0.19120513692126129</v>
      </c>
      <c r="BQ25" s="39">
        <f t="shared" si="40"/>
        <v>9.3710793800962852E-3</v>
      </c>
      <c r="BR25" s="39">
        <f t="shared" si="41"/>
        <v>2.1931128149925323E-2</v>
      </c>
      <c r="BT25" s="39">
        <f>[5]非r不同兵种属性值!AZ23*携带兵力!I25/2</f>
        <v>29.795864213181506</v>
      </c>
      <c r="BU25" s="23">
        <f>[5]非r不同兵种属性值!BA23</f>
        <v>26.62073591114499</v>
      </c>
      <c r="BV25" s="39">
        <f>[5]非r不同兵种属性值!BB23*携带兵力!I25</f>
        <v>135.82160325096984</v>
      </c>
      <c r="BW25" s="23">
        <f t="shared" si="18"/>
        <v>4.5584045584045585</v>
      </c>
      <c r="BX25" s="23">
        <f t="shared" si="19"/>
        <v>0.25885400056010355</v>
      </c>
      <c r="BY25" s="39">
        <f t="shared" si="42"/>
        <v>9.2902910456404159E-3</v>
      </c>
      <c r="BZ25" s="39">
        <f t="shared" si="43"/>
        <v>2.1514044925978623E-2</v>
      </c>
      <c r="CB25" s="23">
        <f t="shared" si="44"/>
        <v>26.248737521136089</v>
      </c>
      <c r="CC25" s="23">
        <f t="shared" si="45"/>
        <v>41.93686583630722</v>
      </c>
      <c r="CD25" s="23">
        <f t="shared" si="46"/>
        <v>120.35211603603838</v>
      </c>
      <c r="CE25" s="23">
        <f t="shared" si="20"/>
        <v>4.5850630316649736</v>
      </c>
      <c r="CF25" s="23">
        <f t="shared" si="21"/>
        <v>0.45614852600017319</v>
      </c>
      <c r="DB25" s="39">
        <f>([3]非r分类武将战斗属性!S25+[3]非r分类武将战斗属性!AB25+[3]非r分类武将战斗属性!AK25+[3]非r分类武将战斗属性!AT25)/4</f>
        <v>135.97552099206288</v>
      </c>
      <c r="DC25" s="39">
        <f>DB25*[3]非r分类武将战斗属性!O24</f>
        <v>4.5111223346645062</v>
      </c>
      <c r="DD25" s="39">
        <f>([2]非r各类型装备属性!J23+[2]非r各类型装备属性!O23+[2]非r各类型装备属性!T23+[2]非r各类型装备属性!Y23)/4</f>
        <v>74.908854166666686</v>
      </c>
      <c r="DE25" s="7">
        <f t="shared" si="49"/>
        <v>0.63128302389994528</v>
      </c>
      <c r="DF25" s="7">
        <f t="shared" si="50"/>
        <v>2.0943438405915876E-2</v>
      </c>
      <c r="DG25" s="7">
        <f t="shared" si="51"/>
        <v>0.34777353769413893</v>
      </c>
      <c r="DI25" s="39">
        <f>([3]非r分类武将战斗属性!T25+[3]非r分类武将战斗属性!AC25+[3]非r分类武将战斗属性!AL25+[3]非r分类武将战斗属性!AU25)/4</f>
        <v>37.572183432017376</v>
      </c>
      <c r="DJ25" s="39">
        <f>DI25*[3]非r分类武将战斗属性!O24</f>
        <v>1.2464943293151927</v>
      </c>
      <c r="DK25" s="39">
        <f>([2]非r各类型装备属性!K23+[2]非r各类型装备属性!P23+[2]非r各类型装备属性!U23+[2]非r各类型装备属性!Z23)/4</f>
        <v>25.968402777777779</v>
      </c>
      <c r="DL25" s="7">
        <f t="shared" si="52"/>
        <v>0.58638005216615807</v>
      </c>
      <c r="DM25" s="7">
        <f t="shared" si="53"/>
        <v>1.9453737927453137E-2</v>
      </c>
      <c r="DN25" s="7">
        <f t="shared" si="54"/>
        <v>0.40528263157921907</v>
      </c>
      <c r="DP25" s="39">
        <f>([3]非r分类武将战斗属性!U25+[3]非r分类武将战斗属性!AD25+[3]非r分类武将战斗属性!AM25+[3]非r分类武将战斗属性!AV25)/4</f>
        <v>175.3368560160811</v>
      </c>
      <c r="DQ25" s="39">
        <f>DP25*[3]非r分类武将战斗属性!O24</f>
        <v>5.8169735368042321</v>
      </c>
      <c r="DR25" s="39">
        <f>([2]非r各类型装备属性!L23+[2]非r各类型装备属性!Q23+[2]非r各类型装备属性!V23+[2]非r各类型装备属性!AA23)/4</f>
        <v>92.886979166666691</v>
      </c>
      <c r="DS25" s="7">
        <f t="shared" si="55"/>
        <v>0.63982024004139249</v>
      </c>
      <c r="DT25" s="7">
        <f t="shared" si="56"/>
        <v>2.1226668991322414E-2</v>
      </c>
      <c r="DU25" s="7">
        <f t="shared" si="57"/>
        <v>0.33895309096728504</v>
      </c>
      <c r="DW25" s="4">
        <f t="shared" si="58"/>
        <v>6.448783347073074E-2</v>
      </c>
      <c r="DX25" s="4">
        <f t="shared" si="59"/>
        <v>6.3405680582941021E-2</v>
      </c>
    </row>
    <row r="26" spans="1:128" x14ac:dyDescent="0.15">
      <c r="A26" s="57"/>
      <c r="B26" s="39" t="s">
        <v>159</v>
      </c>
      <c r="C26" s="39">
        <f>[6]数据总览!CE13*1000/10</f>
        <v>6313.1597855391037</v>
      </c>
      <c r="D26" s="39">
        <f>[6]数据总览!CF13*500*3</f>
        <v>3207.2046039035113</v>
      </c>
      <c r="G26" s="23">
        <v>20</v>
      </c>
      <c r="H26" s="23">
        <f>[2]非r各类型装备属性!J24+[3]非r分类武将战斗属性!BC26</f>
        <v>127.71045838661891</v>
      </c>
      <c r="I26" s="23">
        <f>[2]非r各类型装备属性!K24+[3]非r分类武将战斗属性!T26</f>
        <v>148.38611111111112</v>
      </c>
      <c r="J26" s="23">
        <f>[2]非r各类型装备属性!L24+[3]非r分类武将战斗属性!BE26</f>
        <v>398.75013350384717</v>
      </c>
      <c r="K26" s="23">
        <f t="shared" si="0"/>
        <v>3.1222981934393159</v>
      </c>
      <c r="L26" s="23">
        <f t="shared" si="1"/>
        <v>0.65545589516435787</v>
      </c>
      <c r="M26" s="39">
        <f t="shared" si="27"/>
        <v>6.7571671104031186E-2</v>
      </c>
      <c r="N26" s="39">
        <f t="shared" si="28"/>
        <v>6.6458355583974532E-2</v>
      </c>
      <c r="P26" s="23">
        <f>[2]非r各类型装备属性!O24+[3]非r分类武将战斗属性!BH26</f>
        <v>254.50078622833934</v>
      </c>
      <c r="Q26" s="23">
        <f>[2]非r各类型装备属性!P24+[3]非r分类武将战斗属性!BI26</f>
        <v>40.42709167732378</v>
      </c>
      <c r="R26" s="23">
        <f>[2]非r各类型装备属性!Q24+[3]非r分类武将战斗属性!BJ26</f>
        <v>285.73830291632027</v>
      </c>
      <c r="S26" s="23">
        <f t="shared" si="2"/>
        <v>1.1227403543655636</v>
      </c>
      <c r="T26" s="23">
        <f t="shared" si="3"/>
        <v>0.34136692124024093</v>
      </c>
      <c r="U26" s="39">
        <f t="shared" si="29"/>
        <v>5.3153881835492751E-2</v>
      </c>
      <c r="V26" s="39">
        <f t="shared" si="30"/>
        <v>5.6694107721492103E-2</v>
      </c>
      <c r="X26" s="23">
        <f>[2]非r各类型装备属性!T24+[3]非r分类武将战斗属性!BM26</f>
        <v>278.38898901677425</v>
      </c>
      <c r="Y26" s="23">
        <f>[2]非r各类型装备属性!U24+[3]非r分类武将战斗属性!BN26</f>
        <v>23.888202788434892</v>
      </c>
      <c r="Z26" s="23">
        <f>[2]非r各类型装备属性!V24+[3]非r分类武将战斗属性!BO26</f>
        <v>230.61258343990448</v>
      </c>
      <c r="AA26" s="23">
        <f t="shared" si="4"/>
        <v>0.82838256015222278</v>
      </c>
      <c r="AB26" s="23">
        <f t="shared" si="5"/>
        <v>0.23445504125769501</v>
      </c>
      <c r="AC26" s="39">
        <f t="shared" si="31"/>
        <v>4.7009285548256376E-2</v>
      </c>
      <c r="AD26" s="39">
        <f t="shared" si="32"/>
        <v>4.6588400694930213E-2</v>
      </c>
      <c r="AF26" s="23">
        <f>[2]非r各类型装备属性!Y24+[3]非r分类武将战斗属性!BR26</f>
        <v>243.01675010657112</v>
      </c>
      <c r="AG26" s="23">
        <f>[2]非r各类型装备属性!Z24+[3]非r分类武将战斗属性!BS26</f>
        <v>55.585784748865009</v>
      </c>
      <c r="AH26" s="23">
        <f>[2]非r各类型装备属性!AA24+[3]非r分类武将战斗属性!BT26</f>
        <v>234.74730566212668</v>
      </c>
      <c r="AI26" s="23">
        <f t="shared" si="6"/>
        <v>0.96597171001250737</v>
      </c>
      <c r="AJ26" s="23">
        <f t="shared" si="7"/>
        <v>0.4161055373770769</v>
      </c>
      <c r="AK26" s="39">
        <f t="shared" si="33"/>
        <v>4.5381279198239241E-2</v>
      </c>
      <c r="AL26" s="39">
        <f t="shared" si="34"/>
        <v>4.6369838155481811E-2</v>
      </c>
      <c r="AN26" s="23">
        <f t="shared" si="8"/>
        <v>225.9042459345759</v>
      </c>
      <c r="AO26" s="23">
        <f t="shared" si="9"/>
        <v>67.0717975814337</v>
      </c>
      <c r="AP26" s="23">
        <f t="shared" si="10"/>
        <v>287.46208138054965</v>
      </c>
      <c r="AQ26" s="23">
        <f t="shared" si="11"/>
        <v>1.2724952565247556</v>
      </c>
      <c r="AR26" s="42">
        <f t="shared" si="35"/>
        <v>0.46233519332924822</v>
      </c>
      <c r="AS26" s="25"/>
      <c r="AV26" s="39">
        <f>[5]非r不同兵种属性值!AK24*携带兵力!I26/2</f>
        <v>15.321283223999142</v>
      </c>
      <c r="AW26" s="23">
        <f>[5]非r不同兵种属性值!AL24</f>
        <v>84.531217787581483</v>
      </c>
      <c r="AX26" s="39">
        <f>[5]非r不同兵种属性值!AM24*携带兵力!I26</f>
        <v>76.606416119995728</v>
      </c>
      <c r="AY26" s="23">
        <f t="shared" si="12"/>
        <v>5.0000000000000009</v>
      </c>
      <c r="AZ26" s="23">
        <f t="shared" si="13"/>
        <v>0.52009219483027991</v>
      </c>
      <c r="BA26" s="39">
        <f t="shared" si="36"/>
        <v>1.0808665413756011E-2</v>
      </c>
      <c r="BB26" s="39">
        <f t="shared" si="37"/>
        <v>1.2767736019999289E-2</v>
      </c>
      <c r="BD26" s="39">
        <f>[5]非r不同兵种属性值!AP24*携带兵力!I26/2</f>
        <v>30.642566447998284</v>
      </c>
      <c r="BE26" s="23">
        <f>[5]非r不同兵种属性值!AQ24</f>
        <v>42.265608893790741</v>
      </c>
      <c r="BF26" s="39">
        <f>[5]非r不同兵种属性值!AR24*携带兵力!I26</f>
        <v>145.91698308570614</v>
      </c>
      <c r="BG26" s="23">
        <f t="shared" si="14"/>
        <v>4.7619047619047628</v>
      </c>
      <c r="BH26" s="23">
        <f t="shared" si="15"/>
        <v>0.35143553741216615</v>
      </c>
      <c r="BI26" s="39">
        <f t="shared" si="38"/>
        <v>1.0450940156909463E-2</v>
      </c>
      <c r="BJ26" s="39">
        <f t="shared" si="39"/>
        <v>2.3639031307295215E-2</v>
      </c>
      <c r="BL26" s="39">
        <f>[5]非r不同兵种属性值!AU24*携带兵力!I26/2</f>
        <v>35.238951415198038</v>
      </c>
      <c r="BM26" s="23">
        <f>[5]非r不同兵种属性值!AV24</f>
        <v>18.49120389103345</v>
      </c>
      <c r="BN26" s="39">
        <f>[5]非r不同兵种属性值!AW24*携带兵力!I26</f>
        <v>148.75032256309851</v>
      </c>
      <c r="BO26" s="23">
        <f t="shared" si="16"/>
        <v>4.2211903756859437</v>
      </c>
      <c r="BP26" s="23">
        <f t="shared" si="17"/>
        <v>0.1916361610734526</v>
      </c>
      <c r="BQ26" s="39">
        <f t="shared" si="40"/>
        <v>1.0119243951661708E-2</v>
      </c>
      <c r="BR26" s="39">
        <f t="shared" si="41"/>
        <v>2.3561230162995127E-2</v>
      </c>
      <c r="BT26" s="39">
        <f>[5]非r不同兵种属性值!AZ24*携带兵力!I26/2</f>
        <v>32.174694770398197</v>
      </c>
      <c r="BU26" s="23">
        <f>[5]非r不同兵种属性值!BA24</f>
        <v>27.472645780963983</v>
      </c>
      <c r="BV26" s="39">
        <f>[5]非r不同兵种属性值!BB24*携带兵力!I26</f>
        <v>145.91698308570614</v>
      </c>
      <c r="BW26" s="23">
        <f t="shared" si="18"/>
        <v>4.5351473922902503</v>
      </c>
      <c r="BX26" s="23">
        <f t="shared" si="19"/>
        <v>0.26047176097219249</v>
      </c>
      <c r="BY26" s="39">
        <f t="shared" si="42"/>
        <v>1.0032005669746841E-2</v>
      </c>
      <c r="BZ26" s="39">
        <f t="shared" si="43"/>
        <v>2.3113145879808547E-2</v>
      </c>
      <c r="CB26" s="23">
        <f t="shared" si="44"/>
        <v>28.344373964398415</v>
      </c>
      <c r="CC26" s="23">
        <f t="shared" si="45"/>
        <v>43.190169088342408</v>
      </c>
      <c r="CD26" s="23">
        <f t="shared" si="46"/>
        <v>129.29767621362663</v>
      </c>
      <c r="CE26" s="23">
        <f t="shared" si="20"/>
        <v>4.5616698529319892</v>
      </c>
      <c r="CF26" s="23">
        <f t="shared" si="21"/>
        <v>0.46346271834101938</v>
      </c>
      <c r="DB26" s="39">
        <f>([3]非r分类武将战斗属性!S26+[3]非r分类武将战斗属性!AB26+[3]非r分类武将战斗属性!AK26+[3]非r分类武将战斗属性!AT26)/4</f>
        <v>143.29166666666669</v>
      </c>
      <c r="DC26" s="39">
        <f>DB26*[3]非r分类武将战斗属性!O25</f>
        <v>5.0865376012425676</v>
      </c>
      <c r="DD26" s="39">
        <f>([2]非r各类型装备属性!J24+[2]非r各类型装备属性!O24+[2]非r各类型装备属性!T24+[2]非r各类型装备属性!Y24)/4</f>
        <v>77.526041666666657</v>
      </c>
      <c r="DE26" s="7">
        <f t="shared" si="49"/>
        <v>0.63430267135468255</v>
      </c>
      <c r="DF26" s="7">
        <f t="shared" si="50"/>
        <v>2.2516343507397729E-2</v>
      </c>
      <c r="DG26" s="7">
        <f t="shared" si="51"/>
        <v>0.34318098513791973</v>
      </c>
      <c r="DI26" s="39">
        <f>([3]非r分类武将战斗属性!T26+[3]非r分类武将战斗属性!AC26+[3]非r分类武将战斗属性!AL26+[3]非r分类武将战斗属性!AU26)/4</f>
        <v>39.593750000000007</v>
      </c>
      <c r="DJ26" s="39">
        <f>DI26*[3]非r分类武将战斗属性!O25</f>
        <v>1.40549065297492</v>
      </c>
      <c r="DK26" s="39">
        <f>([2]非r各类型装备属性!K24+[2]非r各类型装备属性!P24+[2]非r各类型装备属性!U24+[2]非r各类型装备属性!Z24)/4</f>
        <v>26.875694444444445</v>
      </c>
      <c r="DL26" s="7">
        <f t="shared" si="52"/>
        <v>0.5903189034396783</v>
      </c>
      <c r="DM26" s="7">
        <f t="shared" si="53"/>
        <v>2.0955016917035444E-2</v>
      </c>
      <c r="DN26" s="7">
        <f t="shared" si="54"/>
        <v>0.40070037502444944</v>
      </c>
      <c r="DP26" s="39">
        <f>([3]非r分类武将战斗属性!U26+[3]非r分类武将战斗属性!AD26+[3]非r分类武将战斗属性!AM26+[3]非r分类武将战斗属性!AV26)/4</f>
        <v>184.77083333333337</v>
      </c>
      <c r="DQ26" s="39">
        <f>DP26*[3]非r分类武将战斗属性!O25</f>
        <v>6.5589563805496276</v>
      </c>
      <c r="DR26" s="39">
        <f>([2]非r各类型装备属性!L24+[2]非r各类型装备属性!Q24+[2]非r各类型装备属性!V24+[2]非r各类型装备属性!AA24)/4</f>
        <v>96.13229166666666</v>
      </c>
      <c r="DS26" s="7">
        <f t="shared" si="55"/>
        <v>0.64276593436589302</v>
      </c>
      <c r="DT26" s="7">
        <f t="shared" si="56"/>
        <v>2.2816770646931737E-2</v>
      </c>
      <c r="DU26" s="7">
        <f t="shared" si="57"/>
        <v>0.33441729498717526</v>
      </c>
      <c r="DW26" s="4">
        <f t="shared" si="58"/>
        <v>6.7571671104031186E-2</v>
      </c>
      <c r="DX26" s="4">
        <f t="shared" si="59"/>
        <v>6.6458355583974532E-2</v>
      </c>
    </row>
    <row r="27" spans="1:128" x14ac:dyDescent="0.15">
      <c r="G27" s="23">
        <v>21</v>
      </c>
      <c r="H27" s="23">
        <f>[2]非r各类型装备属性!J25+[3]非r分类武将战斗属性!BC27</f>
        <v>132.09992910186349</v>
      </c>
      <c r="I27" s="23">
        <f>[2]非r各类型装备属性!K25+[3]非r分类武将战斗属性!T27</f>
        <v>153.28750290452376</v>
      </c>
      <c r="J27" s="23">
        <f>[2]非r各类型装备属性!L25+[3]非r分类武将战斗属性!BE27</f>
        <v>412.35977312596322</v>
      </c>
      <c r="K27" s="23">
        <f t="shared" si="0"/>
        <v>3.1215745226327014</v>
      </c>
      <c r="L27" s="23">
        <f t="shared" si="1"/>
        <v>0.65758287912040014</v>
      </c>
      <c r="M27" s="39">
        <f t="shared" si="27"/>
        <v>6.9894142381938376E-2</v>
      </c>
      <c r="N27" s="39">
        <f t="shared" si="28"/>
        <v>6.8726628854327204E-2</v>
      </c>
      <c r="P27" s="23">
        <f>[2]非r各类型装备属性!O25+[3]非r分类武将战斗属性!BH27</f>
        <v>262.99317735743307</v>
      </c>
      <c r="Q27" s="23">
        <f>[2]非r各类型装备属性!P25+[3]非r分类武将战斗属性!BI27</f>
        <v>41.959985820372701</v>
      </c>
      <c r="R27" s="23">
        <f>[2]非r各类型装备属性!Q25+[3]非r分类武将战斗属性!BJ27</f>
        <v>295.11314899817847</v>
      </c>
      <c r="S27" s="23">
        <f t="shared" si="2"/>
        <v>1.1221323380457557</v>
      </c>
      <c r="T27" s="23">
        <f t="shared" si="3"/>
        <v>0.3445556799642292</v>
      </c>
      <c r="U27" s="39">
        <f t="shared" si="29"/>
        <v>5.492756419328175E-2</v>
      </c>
      <c r="V27" s="39">
        <f t="shared" si="30"/>
        <v>5.8554196229797309E-2</v>
      </c>
      <c r="X27" s="23">
        <f>[2]非r各类型装备属性!T25+[3]非r分类武将战斗属性!BM27</f>
        <v>287.68649651113913</v>
      </c>
      <c r="Y27" s="23">
        <f>[2]非r各类型装备属性!U25+[3]非r分类武将战斗属性!BN27</f>
        <v>24.693319153706035</v>
      </c>
      <c r="Z27" s="23">
        <f>[2]非r各类型装备属性!V25+[3]非r分类武将战斗属性!BO27</f>
        <v>238.29985820372701</v>
      </c>
      <c r="AA27" s="23">
        <f t="shared" si="4"/>
        <v>0.82833174686216149</v>
      </c>
      <c r="AB27" s="23">
        <f t="shared" si="5"/>
        <v>0.23626959083932619</v>
      </c>
      <c r="AC27" s="39">
        <f t="shared" si="31"/>
        <v>4.857928005929401E-2</v>
      </c>
      <c r="AD27" s="39">
        <f t="shared" si="32"/>
        <v>4.8141385495702446E-2</v>
      </c>
      <c r="AF27" s="23">
        <f>[2]非r各类型装备属性!Y25+[3]非r分类武将战斗属性!BR27</f>
        <v>251.24985820372703</v>
      </c>
      <c r="AG27" s="23">
        <f>[2]非r各类型装备属性!Z25+[3]非r分类武将战斗属性!BS27</f>
        <v>57.416631217598422</v>
      </c>
      <c r="AH27" s="23">
        <f>[2]非r各类型装备属性!AA25+[3]非r分类武将战斗属性!BT27</f>
        <v>242.61652487039368</v>
      </c>
      <c r="AI27" s="23">
        <f t="shared" si="6"/>
        <v>0.96563845490279654</v>
      </c>
      <c r="AJ27" s="23">
        <f t="shared" si="7"/>
        <v>0.41837686270920105</v>
      </c>
      <c r="AK27" s="39">
        <f t="shared" si="33"/>
        <v>4.6918741027773485E-2</v>
      </c>
      <c r="AL27" s="39">
        <f t="shared" si="34"/>
        <v>4.7924251826250604E-2</v>
      </c>
      <c r="AN27" s="23">
        <f t="shared" si="8"/>
        <v>233.50736529354069</v>
      </c>
      <c r="AO27" s="23">
        <f t="shared" si="9"/>
        <v>69.339359774050223</v>
      </c>
      <c r="AP27" s="23">
        <f t="shared" si="10"/>
        <v>297.09732629956557</v>
      </c>
      <c r="AQ27" s="23">
        <f t="shared" si="11"/>
        <v>1.272325290151282</v>
      </c>
      <c r="AR27" s="42">
        <f t="shared" si="35"/>
        <v>0.46486764142114156</v>
      </c>
      <c r="AS27" s="25"/>
      <c r="AV27" s="39">
        <f>[5]非r不同兵种属性值!AK25*携带兵力!I27/2</f>
        <v>16.469511665266456</v>
      </c>
      <c r="AW27" s="23">
        <f>[5]非r不同兵种属性值!AL25</f>
        <v>86.998833520820696</v>
      </c>
      <c r="AX27" s="39">
        <f>[5]非r不同兵种属性值!AM25*携带兵力!I27</f>
        <v>81.945862919862392</v>
      </c>
      <c r="AY27" s="23">
        <f t="shared" si="12"/>
        <v>4.9756097560975627</v>
      </c>
      <c r="AZ27" s="23">
        <f t="shared" si="13"/>
        <v>0.5215168556490497</v>
      </c>
      <c r="BA27" s="39">
        <f t="shared" si="36"/>
        <v>1.1618703114826425E-2</v>
      </c>
      <c r="BB27" s="39">
        <f t="shared" si="37"/>
        <v>1.3657643819977066E-2</v>
      </c>
      <c r="BD27" s="39">
        <f>[5]非r不同兵种属性值!AP25*携带兵力!I27/2</f>
        <v>32.939023330532912</v>
      </c>
      <c r="BE27" s="23">
        <f>[5]非r不同兵种属性值!AQ25</f>
        <v>43.499416760410348</v>
      </c>
      <c r="BF27" s="39">
        <f>[5]非r不同兵种属性值!AR25*携带兵力!I27</f>
        <v>156.08735794259499</v>
      </c>
      <c r="BG27" s="23">
        <f t="shared" si="14"/>
        <v>4.7386759581881535</v>
      </c>
      <c r="BH27" s="23">
        <f t="shared" si="15"/>
        <v>0.35273777563287267</v>
      </c>
      <c r="BI27" s="39">
        <f t="shared" si="38"/>
        <v>1.1234168725346168E-2</v>
      </c>
      <c r="BJ27" s="39">
        <f t="shared" si="39"/>
        <v>2.5286665493287886E-2</v>
      </c>
      <c r="BL27" s="39">
        <f>[5]非r不同兵种属性值!AU25*携带兵力!I27/2</f>
        <v>37.879876830112849</v>
      </c>
      <c r="BM27" s="23">
        <f>[5]非r不同兵种属性值!AV25</f>
        <v>18.964684746154511</v>
      </c>
      <c r="BN27" s="39">
        <f>[5]非r不同兵种属性值!AW25*携带兵力!I27</f>
        <v>159.11818042691726</v>
      </c>
      <c r="BO27" s="23">
        <f t="shared" si="16"/>
        <v>4.200599203121623</v>
      </c>
      <c r="BP27" s="23">
        <f t="shared" si="17"/>
        <v>0.19198000980503982</v>
      </c>
      <c r="BQ27" s="39">
        <f t="shared" si="40"/>
        <v>1.0877614092043939E-2</v>
      </c>
      <c r="BR27" s="39">
        <f t="shared" si="41"/>
        <v>2.520344162995199E-2</v>
      </c>
      <c r="BT27" s="39">
        <f>[5]非r不同兵种属性值!AZ25*携带兵力!I27/2</f>
        <v>34.585974497059567</v>
      </c>
      <c r="BU27" s="23">
        <f>[5]非r不同兵种属性值!BA25</f>
        <v>28.327668963486737</v>
      </c>
      <c r="BV27" s="39">
        <f>[5]非r不同兵种属性值!BB25*携带兵力!I27</f>
        <v>156.08735794259499</v>
      </c>
      <c r="BW27" s="23">
        <f t="shared" si="18"/>
        <v>4.5130247220839541</v>
      </c>
      <c r="BX27" s="23">
        <f t="shared" si="19"/>
        <v>0.26193508593376014</v>
      </c>
      <c r="BY27" s="39">
        <f t="shared" si="42"/>
        <v>1.0783837880179123E-2</v>
      </c>
      <c r="BZ27" s="39">
        <f t="shared" si="43"/>
        <v>2.4724125991572084E-2</v>
      </c>
      <c r="CB27" s="23">
        <f t="shared" si="44"/>
        <v>30.468596580742947</v>
      </c>
      <c r="CC27" s="23">
        <f t="shared" si="45"/>
        <v>44.447650997718071</v>
      </c>
      <c r="CD27" s="23">
        <f t="shared" si="46"/>
        <v>138.30968980799241</v>
      </c>
      <c r="CE27" s="23">
        <f t="shared" si="20"/>
        <v>4.539417804868906</v>
      </c>
      <c r="CF27" s="23">
        <f t="shared" si="21"/>
        <v>0.47060620913475082</v>
      </c>
      <c r="DB27" s="39">
        <f>([3]非r分类武将战斗属性!S27+[3]非r分类武将战斗属性!AB27+[3]非r分类武将战斗属性!AK27+[3]非r分类武将战斗属性!AT27)/4</f>
        <v>147.01910182105149</v>
      </c>
      <c r="DC27" s="39">
        <f>DB27*[3]非r分类武将战斗属性!O26</f>
        <v>5.5507634724891721</v>
      </c>
      <c r="DD27" s="39">
        <f>([2]非r各类型装备属性!J25+[2]非r各类型装备属性!O25+[2]非r各类型装备属性!T25+[2]非r各类型装备属性!Y25)/4</f>
        <v>80.9375</v>
      </c>
      <c r="DE27" s="7">
        <f t="shared" si="49"/>
        <v>0.62961226784531898</v>
      </c>
      <c r="DF27" s="7">
        <f t="shared" si="50"/>
        <v>2.3771256489110489E-2</v>
      </c>
      <c r="DG27" s="7">
        <f t="shared" si="51"/>
        <v>0.34661647566557041</v>
      </c>
      <c r="DI27" s="39">
        <f>([3]非r分类武将战斗属性!T27+[3]非r分类武将战斗属性!AC27+[3]非r分类武将战斗属性!AL27+[3]非r分类武将战斗属性!AU27)/4</f>
        <v>40.623699187395815</v>
      </c>
      <c r="DJ27" s="39">
        <f>DI27*[3]非r分类武将战斗属性!O26</f>
        <v>1.5337635910825347</v>
      </c>
      <c r="DK27" s="39">
        <f>([2]非r各类型装备属性!K25+[2]非r各类型装备属性!P25+[2]非r各类型装备属性!U25+[2]非r各类型装备属性!Z25)/4</f>
        <v>28.058333333333326</v>
      </c>
      <c r="DL27" s="7">
        <f t="shared" si="52"/>
        <v>0.58586781475589789</v>
      </c>
      <c r="DM27" s="7">
        <f t="shared" si="53"/>
        <v>2.2119667618513767E-2</v>
      </c>
      <c r="DN27" s="7">
        <f t="shared" si="54"/>
        <v>0.40465232769331055</v>
      </c>
      <c r="DP27" s="39">
        <f>([3]非r分类武将战斗属性!U27+[3]非r分类武将战斗属性!AD27+[3]非r分类武将战斗属性!AM27+[3]非r分类武将战斗属性!AV27)/4</f>
        <v>189.57726287451379</v>
      </c>
      <c r="DQ27" s="39">
        <f>DP27*[3]非r分类武将战斗属性!O26</f>
        <v>7.157563425051829</v>
      </c>
      <c r="DR27" s="39">
        <f>([2]非r各类型装备属性!L25+[2]非r各类型装备属性!Q25+[2]非r各类型装备属性!V25+[2]非r各类型装备属性!AA25)/4</f>
        <v>100.3625</v>
      </c>
      <c r="DS27" s="7">
        <f t="shared" si="55"/>
        <v>0.63809817892255805</v>
      </c>
      <c r="DT27" s="7">
        <f t="shared" si="56"/>
        <v>2.409164536820773E-2</v>
      </c>
      <c r="DU27" s="7">
        <f t="shared" si="57"/>
        <v>0.33781017570923444</v>
      </c>
      <c r="DW27" s="4">
        <f t="shared" si="58"/>
        <v>6.9894142381938376E-2</v>
      </c>
      <c r="DX27" s="4">
        <f t="shared" si="59"/>
        <v>6.8726628854327204E-2</v>
      </c>
    </row>
    <row r="28" spans="1:128" x14ac:dyDescent="0.15">
      <c r="G28" s="23">
        <v>22</v>
      </c>
      <c r="H28" s="23">
        <f>[2]非r各类型装备属性!J26+[3]非r分类武将战斗属性!BC28</f>
        <v>136.65260419366575</v>
      </c>
      <c r="I28" s="23">
        <f>[2]非r各类型装备属性!K26+[3]非r分类武将战斗属性!T28</f>
        <v>158.35786159945829</v>
      </c>
      <c r="J28" s="23">
        <f>[2]非r各类型装备属性!L26+[3]非r分类武将战斗属性!BE28</f>
        <v>426.49166675306378</v>
      </c>
      <c r="K28" s="23">
        <f t="shared" si="0"/>
        <v>3.1209918703681239</v>
      </c>
      <c r="L28" s="23">
        <f t="shared" si="1"/>
        <v>0.65972034804952484</v>
      </c>
      <c r="M28" s="39">
        <f t="shared" si="27"/>
        <v>7.2302965181833753E-2</v>
      </c>
      <c r="N28" s="39">
        <f t="shared" si="28"/>
        <v>7.1081944458843957E-2</v>
      </c>
      <c r="P28" s="23">
        <f>[2]非r各类型装备属性!O26+[3]非r分类武将战斗属性!BH28</f>
        <v>271.84461811495362</v>
      </c>
      <c r="Q28" s="23">
        <f>[2]非r各类型装备属性!P26+[3]非r分类武将战斗属性!BI28</f>
        <v>43.525520838733158</v>
      </c>
      <c r="R28" s="23">
        <f>[2]非r各类型装备属性!Q26+[3]非r分类武将战斗属性!BJ28</f>
        <v>304.91232645908656</v>
      </c>
      <c r="S28" s="23">
        <f t="shared" si="2"/>
        <v>1.12164194595219</v>
      </c>
      <c r="T28" s="23">
        <f t="shared" si="3"/>
        <v>0.34763260076043112</v>
      </c>
      <c r="U28" s="39">
        <f t="shared" si="29"/>
        <v>5.6776236030692054E-2</v>
      </c>
      <c r="V28" s="39">
        <f t="shared" si="30"/>
        <v>6.0498477472040971E-2</v>
      </c>
      <c r="X28" s="23">
        <f>[2]非r各类型装备属性!T26+[3]非r分类武将战斗属性!BM28</f>
        <v>297.37569450924229</v>
      </c>
      <c r="Y28" s="23">
        <f>[2]非r各类型装备属性!U26+[3]非r分类武将战斗属性!BN28</f>
        <v>25.531076394288711</v>
      </c>
      <c r="Z28" s="23">
        <f>[2]非r各类型装备属性!V26+[3]非r分类武将战斗属性!BO28</f>
        <v>246.31354172066489</v>
      </c>
      <c r="AA28" s="23">
        <f t="shared" si="4"/>
        <v>0.82829076575055993</v>
      </c>
      <c r="AB28" s="23">
        <f t="shared" si="5"/>
        <v>0.23813842051537126</v>
      </c>
      <c r="AC28" s="39">
        <f t="shared" si="31"/>
        <v>5.0215416161641727E-2</v>
      </c>
      <c r="AD28" s="39">
        <f t="shared" si="32"/>
        <v>4.9760311458720195E-2</v>
      </c>
      <c r="AF28" s="23">
        <f>[2]非r各类型装备属性!Y26+[3]非r分类武将战斗属性!BR28</f>
        <v>259.80937505399822</v>
      </c>
      <c r="AG28" s="23">
        <f>[2]非r各类型装备属性!Z26+[3]非r分类武将战斗属性!BS28</f>
        <v>59.329079874610663</v>
      </c>
      <c r="AH28" s="23">
        <f>[2]非r各类型装备属性!AA26+[3]非r分类武将战斗属性!BT28</f>
        <v>250.81215283177596</v>
      </c>
      <c r="AI28" s="23">
        <f t="shared" si="6"/>
        <v>0.96536990930234023</v>
      </c>
      <c r="AJ28" s="23">
        <f t="shared" si="7"/>
        <v>0.42074652162376902</v>
      </c>
      <c r="AK28" s="39">
        <f t="shared" si="33"/>
        <v>4.8517156872828801E-2</v>
      </c>
      <c r="AL28" s="39">
        <f t="shared" si="34"/>
        <v>4.9543141300103892E-2</v>
      </c>
      <c r="AN28" s="23">
        <f t="shared" si="8"/>
        <v>241.42057296796497</v>
      </c>
      <c r="AO28" s="23">
        <f t="shared" si="9"/>
        <v>71.685884676772702</v>
      </c>
      <c r="AP28" s="23">
        <f t="shared" si="10"/>
        <v>307.13242194114775</v>
      </c>
      <c r="AQ28" s="23">
        <f t="shared" si="11"/>
        <v>1.2721882736228214</v>
      </c>
      <c r="AR28" s="42">
        <f t="shared" si="35"/>
        <v>0.46741741051378383</v>
      </c>
      <c r="AS28" s="25"/>
      <c r="AV28" s="39">
        <f>[5]非r不同兵种属性值!AK26*携带兵力!I28/2</f>
        <v>17.692921301980437</v>
      </c>
      <c r="AW28" s="23">
        <f>[5]非r不同兵种属性值!AL26</f>
        <v>89.499894602972461</v>
      </c>
      <c r="AX28" s="39">
        <f>[5]非r不同兵种属性值!AM26*携带兵力!I28</f>
        <v>87.622086447903129</v>
      </c>
      <c r="AY28" s="23">
        <f t="shared" si="12"/>
        <v>4.9523809523809534</v>
      </c>
      <c r="AZ28" s="23">
        <f t="shared" si="13"/>
        <v>0.52284115964993894</v>
      </c>
      <c r="BA28" s="39">
        <f t="shared" si="36"/>
        <v>1.2481778696282498E-2</v>
      </c>
      <c r="BB28" s="39">
        <f t="shared" si="37"/>
        <v>1.4603681074650522E-2</v>
      </c>
      <c r="BD28" s="39">
        <f>[5]非r不同兵种属性值!AP26*携带兵力!I28/2</f>
        <v>35.385842603960874</v>
      </c>
      <c r="BE28" s="23">
        <f>[5]非r不同兵种属性值!AQ26</f>
        <v>44.74994730148623</v>
      </c>
      <c r="BF28" s="39">
        <f>[5]非r不同兵种属性值!AR26*携带兵力!I28</f>
        <v>166.89921228172025</v>
      </c>
      <c r="BG28" s="23">
        <f t="shared" si="14"/>
        <v>4.7165532879818599</v>
      </c>
      <c r="BH28" s="23">
        <f t="shared" si="15"/>
        <v>0.35395053352964723</v>
      </c>
      <c r="BI28" s="39">
        <f t="shared" si="38"/>
        <v>1.2068679824302722E-2</v>
      </c>
      <c r="BJ28" s="39">
        <f t="shared" si="39"/>
        <v>2.7038221465784783E-2</v>
      </c>
      <c r="BL28" s="39">
        <f>[5]非r不同兵种属性值!AU26*携带兵力!I28/2</f>
        <v>40.693718994555006</v>
      </c>
      <c r="BM28" s="23">
        <f>[5]非r不同兵种属性值!AV26</f>
        <v>19.444917577431518</v>
      </c>
      <c r="BN28" s="39">
        <f>[5]非r不同兵种属性值!AW26*携带兵力!I28</f>
        <v>170.1399736852488</v>
      </c>
      <c r="BO28" s="23">
        <f t="shared" si="16"/>
        <v>4.1809885625841732</v>
      </c>
      <c r="BP28" s="23">
        <f t="shared" si="17"/>
        <v>0.19228611546251706</v>
      </c>
      <c r="BQ28" s="39">
        <f t="shared" si="40"/>
        <v>1.1685639137056532E-2</v>
      </c>
      <c r="BR28" s="39">
        <f t="shared" si="41"/>
        <v>2.6949232854427088E-2</v>
      </c>
      <c r="BT28" s="39">
        <f>[5]非r不同兵种属性值!AZ26*携带兵力!I28/2</f>
        <v>37.155134734158921</v>
      </c>
      <c r="BU28" s="23">
        <f>[5]非r不同兵种属性值!BA26</f>
        <v>29.194013239541018</v>
      </c>
      <c r="BV28" s="39">
        <f>[5]非r不同兵种属性值!BB26*携带兵力!I28</f>
        <v>166.89921228172025</v>
      </c>
      <c r="BW28" s="23">
        <f t="shared" si="18"/>
        <v>4.4919555123636759</v>
      </c>
      <c r="BX28" s="23">
        <f t="shared" si="19"/>
        <v>0.26330798702548952</v>
      </c>
      <c r="BY28" s="39">
        <f t="shared" si="42"/>
        <v>1.1584896918935932E-2</v>
      </c>
      <c r="BZ28" s="39">
        <f t="shared" si="43"/>
        <v>2.6436715995058268E-2</v>
      </c>
      <c r="CB28" s="23">
        <f t="shared" si="44"/>
        <v>32.731904408663809</v>
      </c>
      <c r="CC28" s="23">
        <f t="shared" si="45"/>
        <v>45.722193180357806</v>
      </c>
      <c r="CD28" s="23">
        <f t="shared" si="46"/>
        <v>147.89012117414811</v>
      </c>
      <c r="CE28" s="23">
        <f t="shared" si="20"/>
        <v>4.5182253781421613</v>
      </c>
      <c r="CF28" s="23">
        <f t="shared" si="21"/>
        <v>0.4776550939885903</v>
      </c>
      <c r="DB28" s="39">
        <f>([3]非r分类武将战斗属性!S28+[3]非r分类武将战斗属性!AB28+[3]非r分类武将战斗属性!AK28+[3]非r分类武将战斗属性!AT28)/4</f>
        <v>151.01406790284602</v>
      </c>
      <c r="DC28" s="39">
        <f>DB28*[3]非r分类武将战斗属性!O27</f>
        <v>6.057546731785604</v>
      </c>
      <c r="DD28" s="39">
        <f>([2]非r各类型装备属性!J26+[2]非r各类型装备属性!O26+[2]非r各类型装备属性!T26+[2]非r各类型装备属性!Y26)/4</f>
        <v>84.348958333333343</v>
      </c>
      <c r="DE28" s="7">
        <f t="shared" si="49"/>
        <v>0.62552277979592341</v>
      </c>
      <c r="DF28" s="7">
        <f t="shared" si="50"/>
        <v>2.5091261516430097E-2</v>
      </c>
      <c r="DG28" s="7">
        <f t="shared" si="51"/>
        <v>0.34938595868764644</v>
      </c>
      <c r="DI28" s="39">
        <f>([3]非r分类武将战斗属性!T28+[3]非r分类武将战斗属性!AC28+[3]非r分类武将战斗属性!AL28+[3]非r分类武将战斗属性!AU28)/4</f>
        <v>41.727571394207445</v>
      </c>
      <c r="DJ28" s="39">
        <f>DI28*[3]非r分类武将战斗属性!O27</f>
        <v>1.6737958074670745</v>
      </c>
      <c r="DK28" s="39">
        <f>([2]非r各类型装备属性!K26+[2]非r各类型装备属性!P26+[2]非r各类型装备属性!U26+[2]非r各类型装备属性!Z26)/4</f>
        <v>29.240972222222226</v>
      </c>
      <c r="DL28" s="7">
        <f t="shared" si="52"/>
        <v>0.58208909023519106</v>
      </c>
      <c r="DM28" s="7">
        <f t="shared" si="53"/>
        <v>2.3349029101253589E-2</v>
      </c>
      <c r="DN28" s="7">
        <f t="shared" si="54"/>
        <v>0.40790418300712883</v>
      </c>
      <c r="DP28" s="39">
        <f>([3]非r分类武将战斗属性!U28+[3]非r分类武将战斗属性!AD28+[3]非r分类武将战斗属性!AM28+[3]非r分类武将战斗属性!AV28)/4</f>
        <v>194.72866650630144</v>
      </c>
      <c r="DQ28" s="39">
        <f>DP28*[3]非r分类武将战斗属性!O27</f>
        <v>7.8110471015130152</v>
      </c>
      <c r="DR28" s="39">
        <f>([2]非r各类型装备属性!L26+[2]非r各类型装备属性!Q26+[2]非r各类型装备属性!V26+[2]非r各类型装备属性!AA26)/4</f>
        <v>104.59270833333333</v>
      </c>
      <c r="DS28" s="7">
        <f t="shared" si="55"/>
        <v>0.63402185049553328</v>
      </c>
      <c r="DT28" s="7">
        <f t="shared" si="56"/>
        <v>2.5432180204699315E-2</v>
      </c>
      <c r="DU28" s="7">
        <f t="shared" si="57"/>
        <v>0.34054596929976749</v>
      </c>
      <c r="DW28" s="4">
        <f t="shared" si="58"/>
        <v>7.2302965181833753E-2</v>
      </c>
      <c r="DX28" s="4">
        <f t="shared" si="59"/>
        <v>7.1081944458843957E-2</v>
      </c>
    </row>
    <row r="29" spans="1:128" x14ac:dyDescent="0.15">
      <c r="G29" s="23">
        <v>23</v>
      </c>
      <c r="H29" s="23">
        <f>[2]非r各类型装备属性!J27+[3]非r分类武将战斗属性!BC29</f>
        <v>141.36782190928901</v>
      </c>
      <c r="I29" s="23">
        <f>[2]非r各类型装备属性!K27+[3]非r分类武将战斗属性!T29</f>
        <v>163.60931453549102</v>
      </c>
      <c r="J29" s="23">
        <f>[2]非r各类型装备属性!L27+[3]非r分类武将战斗属性!BE29</f>
        <v>441.14369677639149</v>
      </c>
      <c r="K29" s="23">
        <f t="shared" si="0"/>
        <v>3.1205382584125729</v>
      </c>
      <c r="L29" s="23">
        <f t="shared" si="1"/>
        <v>0.66187858825103163</v>
      </c>
      <c r="M29" s="39">
        <f t="shared" si="27"/>
        <v>7.4797789369994205E-2</v>
      </c>
      <c r="N29" s="39">
        <f t="shared" si="28"/>
        <v>7.3523949462731913E-2</v>
      </c>
      <c r="P29" s="23">
        <f>[2]非r各类型装备属性!O27+[3]非r分类武将战斗属性!BH29</f>
        <v>281.05365264488029</v>
      </c>
      <c r="Q29" s="23">
        <f>[2]非r各类型装备属性!P27+[3]非r分类武将战斗属性!BI29</f>
        <v>45.123564381857804</v>
      </c>
      <c r="R29" s="23">
        <f>[2]非r各类型装备属性!Q27+[3]非r分类武将战斗属性!BJ29</f>
        <v>315.13411474192918</v>
      </c>
      <c r="S29" s="23">
        <f t="shared" si="2"/>
        <v>1.1212596305948408</v>
      </c>
      <c r="T29" s="23">
        <f t="shared" si="3"/>
        <v>0.35060073587378027</v>
      </c>
      <c r="U29" s="39">
        <f t="shared" si="29"/>
        <v>5.8699593284227282E-2</v>
      </c>
      <c r="V29" s="39">
        <f t="shared" si="30"/>
        <v>6.2526610067843075E-2</v>
      </c>
      <c r="X29" s="23">
        <f>[2]非r各类型装备属性!T27+[3]非r分类武将战斗属性!BM29</f>
        <v>307.45499480451582</v>
      </c>
      <c r="Y29" s="23">
        <f>[2]非r各类型装备属性!U27+[3]非r分类武将战斗属性!BN29</f>
        <v>26.401342159635583</v>
      </c>
      <c r="Z29" s="23">
        <f>[2]非r各类型装备属性!V27+[3]非r分类武将战斗属性!BO29</f>
        <v>254.6523104852447</v>
      </c>
      <c r="AA29" s="23">
        <f t="shared" si="4"/>
        <v>0.82825881767559573</v>
      </c>
      <c r="AB29" s="23">
        <f t="shared" si="5"/>
        <v>0.24005291844242638</v>
      </c>
      <c r="AC29" s="39">
        <f t="shared" si="31"/>
        <v>5.1917425667766942E-2</v>
      </c>
      <c r="AD29" s="39">
        <f t="shared" si="32"/>
        <v>5.1444911209140361E-2</v>
      </c>
      <c r="AF29" s="23">
        <f>[2]非r各类型装备属性!Y27+[3]非r分类武将战斗属性!BR29</f>
        <v>268.69397715191133</v>
      </c>
      <c r="AG29" s="23">
        <f>[2]非r各类型装备属性!Z27+[3]非r分类武将战斗属性!BS29</f>
        <v>61.322799843533389</v>
      </c>
      <c r="AH29" s="23">
        <f>[2]非r各类型装备属性!AA27+[3]非r分类武将战斗属性!BT29</f>
        <v>259.33286604080024</v>
      </c>
      <c r="AI29" s="23">
        <f t="shared" si="6"/>
        <v>0.96516069615576605</v>
      </c>
      <c r="AJ29" s="23">
        <f t="shared" si="7"/>
        <v>0.42319955107665275</v>
      </c>
      <c r="AK29" s="39">
        <f t="shared" si="33"/>
        <v>5.0176279580188859E-2</v>
      </c>
      <c r="AL29" s="39">
        <f t="shared" si="34"/>
        <v>5.1226245143861773E-2</v>
      </c>
      <c r="AN29" s="23">
        <f t="shared" si="8"/>
        <v>249.64261162764913</v>
      </c>
      <c r="AO29" s="23">
        <f t="shared" si="9"/>
        <v>74.114255230129459</v>
      </c>
      <c r="AP29" s="23">
        <f t="shared" si="10"/>
        <v>317.56574701109139</v>
      </c>
      <c r="AQ29" s="23">
        <f t="shared" si="11"/>
        <v>1.2720814965866165</v>
      </c>
      <c r="AR29" s="42">
        <f t="shared" si="35"/>
        <v>0.46998703359213434</v>
      </c>
      <c r="AS29" s="25"/>
      <c r="AV29" s="39">
        <f>[5]非r不同兵种属性值!AK27*携带兵力!I29/2</f>
        <v>18.991873417286666</v>
      </c>
      <c r="AW29" s="23">
        <f>[5]非r不同兵种属性值!AL27</f>
        <v>92.010070959091337</v>
      </c>
      <c r="AX29" s="39">
        <f>[5]非r不同兵种属性值!AM27*携带兵力!I29</f>
        <v>93.634352661971491</v>
      </c>
      <c r="AY29" s="23">
        <f t="shared" si="12"/>
        <v>4.9302325581395356</v>
      </c>
      <c r="AZ29" s="23">
        <f t="shared" si="13"/>
        <v>0.52400497622970765</v>
      </c>
      <c r="BA29" s="39">
        <f t="shared" si="36"/>
        <v>1.3398147031595533E-2</v>
      </c>
      <c r="BB29" s="39">
        <f t="shared" si="37"/>
        <v>1.5605725443661915E-2</v>
      </c>
      <c r="BD29" s="39">
        <f>[5]非r不同兵种属性值!AP27*携带兵力!I29/2</f>
        <v>37.983746834573331</v>
      </c>
      <c r="BE29" s="23">
        <f>[5]非r不同兵种属性值!AQ27</f>
        <v>46.005035479545668</v>
      </c>
      <c r="BF29" s="39">
        <f>[5]非r不同兵种属性值!AR27*携带兵力!I29</f>
        <v>178.35114792756471</v>
      </c>
      <c r="BG29" s="23">
        <f t="shared" si="14"/>
        <v>4.6954595791805094</v>
      </c>
      <c r="BH29" s="23">
        <f t="shared" si="15"/>
        <v>0.35501811848334397</v>
      </c>
      <c r="BI29" s="39">
        <f t="shared" si="38"/>
        <v>1.295471989191874E-2</v>
      </c>
      <c r="BJ29" s="39">
        <f t="shared" si="39"/>
        <v>2.8893472715752315E-2</v>
      </c>
      <c r="BL29" s="39">
        <f>[5]非r不同兵种属性值!AU27*携带兵力!I29/2</f>
        <v>43.681308859759326</v>
      </c>
      <c r="BM29" s="23">
        <f>[5]非r不同兵种属性值!AV27</f>
        <v>19.92659966991949</v>
      </c>
      <c r="BN29" s="39">
        <f>[5]非r不同兵种属性值!AW27*携带兵力!I29</f>
        <v>181.81427701353684</v>
      </c>
      <c r="BO29" s="23">
        <f t="shared" si="16"/>
        <v>4.1622900448624192</v>
      </c>
      <c r="BP29" s="23">
        <f t="shared" si="17"/>
        <v>0.1925152573214175</v>
      </c>
      <c r="BQ29" s="39">
        <f t="shared" si="40"/>
        <v>1.2543557703284809E-2</v>
      </c>
      <c r="BR29" s="39">
        <f t="shared" si="41"/>
        <v>2.8798378072876857E-2</v>
      </c>
      <c r="BT29" s="39">
        <f>[5]非r不同兵种属性值!AZ27*携带兵力!I29/2</f>
        <v>39.882934176301994</v>
      </c>
      <c r="BU29" s="23">
        <f>[5]非r不同兵种属性值!BA27</f>
        <v>30.063755743610077</v>
      </c>
      <c r="BV29" s="39">
        <f>[5]非r不同兵种属性值!BB27*携带兵力!I29</f>
        <v>178.35114792756471</v>
      </c>
      <c r="BW29" s="23">
        <f t="shared" si="18"/>
        <v>4.4718662658862005</v>
      </c>
      <c r="BX29" s="23">
        <f t="shared" si="19"/>
        <v>0.26454384182300739</v>
      </c>
      <c r="BY29" s="39">
        <f t="shared" si="42"/>
        <v>1.2435419345482417E-2</v>
      </c>
      <c r="BZ29" s="39">
        <f t="shared" si="43"/>
        <v>2.8250694420264014E-2</v>
      </c>
      <c r="CB29" s="23">
        <f t="shared" si="44"/>
        <v>35.13496582198033</v>
      </c>
      <c r="CC29" s="23">
        <f t="shared" si="45"/>
        <v>47.001365463041644</v>
      </c>
      <c r="CD29" s="23">
        <f t="shared" si="46"/>
        <v>158.03773138265944</v>
      </c>
      <c r="CE29" s="23">
        <f t="shared" si="20"/>
        <v>4.4980186456817757</v>
      </c>
      <c r="CF29" s="23">
        <f t="shared" si="21"/>
        <v>0.48454333852598774</v>
      </c>
      <c r="DB29" s="39">
        <f>([3]非r分类武将战斗属性!S29+[3]非r分类武将战斗属性!AB29+[3]非r分类武将战斗属性!AK29+[3]非r分类武将战斗属性!AT29)/4</f>
        <v>155.29576653304596</v>
      </c>
      <c r="DC29" s="39">
        <f>DB29*[3]非r分类武将战斗属性!O28</f>
        <v>6.5864284279364504</v>
      </c>
      <c r="DD29" s="39">
        <f>([2]非r各类型装备属性!J27+[2]非r各类型装备属性!O27+[2]非r各类型装备属性!T27+[2]非r各类型装备属性!Y27)/4</f>
        <v>87.760416666666686</v>
      </c>
      <c r="DE29" s="7">
        <f t="shared" si="49"/>
        <v>0.6220723518334087</v>
      </c>
      <c r="DF29" s="7">
        <f t="shared" si="50"/>
        <v>2.6383430236502827E-2</v>
      </c>
      <c r="DG29" s="7">
        <f t="shared" si="51"/>
        <v>0.35154421793008833</v>
      </c>
      <c r="DI29" s="39">
        <f>([3]非r分类武将战斗属性!T29+[3]非r分类武将战斗属性!AC29+[3]非r分类武将战斗属性!AL29+[3]非r分类武将战斗属性!AU29)/4</f>
        <v>42.910672331499541</v>
      </c>
      <c r="DJ29" s="39">
        <f>DI29*[3]非r分类武将战斗属性!O28</f>
        <v>1.819934170877177</v>
      </c>
      <c r="DK29" s="39">
        <f>([2]非r各类型装备属性!K27+[2]非r各类型装备属性!P27+[2]非r各类型装备属性!U27+[2]非r各类型装备属性!Z27)/4</f>
        <v>30.423611111111118</v>
      </c>
      <c r="DL29" s="7">
        <f t="shared" si="52"/>
        <v>0.57898001131171306</v>
      </c>
      <c r="DM29" s="7">
        <f t="shared" si="53"/>
        <v>2.4555791125825472E-2</v>
      </c>
      <c r="DN29" s="7">
        <f t="shared" si="54"/>
        <v>0.4104960782057902</v>
      </c>
      <c r="DP29" s="39">
        <f>([3]非r分类武将战斗属性!U29+[3]非r分类武将战斗属性!AD29+[3]非r分类武将战斗属性!AM29+[3]非r分类武将战斗属性!AV29)/4</f>
        <v>200.24980421366453</v>
      </c>
      <c r="DQ29" s="39">
        <f>DP29*[3]非r分类武将战斗属性!O28</f>
        <v>8.4930261307601604</v>
      </c>
      <c r="DR29" s="39">
        <f>([2]非r各类型装备属性!L27+[2]非r各类型装备属性!Q27+[2]非r各类型装备属性!V27+[2]非r各类型装备属性!AA27)/4</f>
        <v>108.82291666666669</v>
      </c>
      <c r="DS29" s="7">
        <f t="shared" si="55"/>
        <v>0.63057746655110936</v>
      </c>
      <c r="DT29" s="7">
        <f t="shared" si="56"/>
        <v>2.6744150497010406E-2</v>
      </c>
      <c r="DU29" s="7">
        <f t="shared" si="57"/>
        <v>0.34267838295188024</v>
      </c>
      <c r="DW29" s="4">
        <f t="shared" si="58"/>
        <v>7.4797789369994205E-2</v>
      </c>
      <c r="DX29" s="4">
        <f t="shared" si="59"/>
        <v>7.3523949462731913E-2</v>
      </c>
    </row>
    <row r="30" spans="1:128" x14ac:dyDescent="0.15">
      <c r="G30" s="23">
        <v>24</v>
      </c>
      <c r="H30" s="23">
        <f>[2]非r各类型装备属性!J28+[3]非r分类武将战斗属性!BC30</f>
        <v>146.27007670181598</v>
      </c>
      <c r="I30" s="23">
        <f>[2]非r各类型装备属性!K28+[3]非r分类武将战斗属性!T30</f>
        <v>169.05485947335092</v>
      </c>
      <c r="J30" s="23">
        <f>[2]非r各类型装备属性!L28+[3]非r分类武将战斗属性!BE30</f>
        <v>456.39424544581112</v>
      </c>
      <c r="K30" s="23">
        <f t="shared" si="0"/>
        <v>3.1202160806697989</v>
      </c>
      <c r="L30" s="23">
        <f t="shared" si="1"/>
        <v>0.66406737814991401</v>
      </c>
      <c r="M30" s="39">
        <f t="shared" si="27"/>
        <v>7.7391574974505828E-2</v>
      </c>
      <c r="N30" s="39">
        <f t="shared" si="28"/>
        <v>7.6065707574301852E-2</v>
      </c>
      <c r="P30" s="23">
        <f>[2]非r各类型装备属性!O28+[3]非r分类武将战斗属性!BH30</f>
        <v>290.6741687439951</v>
      </c>
      <c r="Q30" s="23">
        <f>[2]非r各类型装备属性!P28+[3]非r分类武将战斗属性!BI30</f>
        <v>46.759015340363192</v>
      </c>
      <c r="R30" s="23">
        <f>[2]非r各类型装备属性!Q28+[3]非r分类武将战斗属性!BJ30</f>
        <v>325.84219942472151</v>
      </c>
      <c r="S30" s="23">
        <f t="shared" si="2"/>
        <v>1.1209878085579041</v>
      </c>
      <c r="T30" s="23">
        <f t="shared" si="3"/>
        <v>0.35348777899539818</v>
      </c>
      <c r="U30" s="39">
        <f t="shared" si="29"/>
        <v>6.0708890715120103E-2</v>
      </c>
      <c r="V30" s="39">
        <f t="shared" si="30"/>
        <v>6.4651230044587588E-2</v>
      </c>
      <c r="X30" s="23">
        <f>[2]非r各类型装备属性!T28+[3]非r分类武将战斗属性!BM30</f>
        <v>317.9831840843583</v>
      </c>
      <c r="Y30" s="23">
        <f>[2]非r各类型装备属性!U28+[3]非r分类武将战斗属性!BN30</f>
        <v>27.309015340363196</v>
      </c>
      <c r="Z30" s="23">
        <f>[2]非r各类型装备属性!V28+[3]非r分类武将战斗属性!BO30</f>
        <v>263.36515340363195</v>
      </c>
      <c r="AA30" s="23">
        <f t="shared" si="4"/>
        <v>0.82823610362289901</v>
      </c>
      <c r="AB30" s="23">
        <f t="shared" si="5"/>
        <v>0.24203894058617859</v>
      </c>
      <c r="AC30" s="39">
        <f t="shared" si="31"/>
        <v>5.3695235407693061E-2</v>
      </c>
      <c r="AD30" s="39">
        <f t="shared" si="32"/>
        <v>5.3205081495683239E-2</v>
      </c>
      <c r="AF30" s="23">
        <f>[2]非r各类型装备属性!Y28+[3]非r分类武将战斗属性!BR30</f>
        <v>277.95265340363198</v>
      </c>
      <c r="AG30" s="23">
        <f>[2]非r各类型装备属性!Z28+[3]非r分类武将战斗属性!BS30</f>
        <v>63.410038350907989</v>
      </c>
      <c r="AH30" s="23">
        <f>[2]非r各类型装备属性!AA28+[3]非r分类武将战斗属性!BT30</f>
        <v>268.22765340363196</v>
      </c>
      <c r="AI30" s="23">
        <f t="shared" si="6"/>
        <v>0.96501202675738529</v>
      </c>
      <c r="AJ30" s="23">
        <f t="shared" si="7"/>
        <v>0.42577064407585574</v>
      </c>
      <c r="AK30" s="39">
        <f t="shared" si="33"/>
        <v>5.1905257404973294E-2</v>
      </c>
      <c r="AL30" s="39">
        <f t="shared" si="34"/>
        <v>5.2983240178495206E-2</v>
      </c>
      <c r="AN30" s="23">
        <f t="shared" si="8"/>
        <v>258.22002073345033</v>
      </c>
      <c r="AO30" s="23">
        <f t="shared" si="9"/>
        <v>76.633232126246327</v>
      </c>
      <c r="AP30" s="23">
        <f t="shared" si="10"/>
        <v>328.45731291944912</v>
      </c>
      <c r="AQ30" s="23">
        <f t="shared" si="11"/>
        <v>1.2720056019920385</v>
      </c>
      <c r="AR30" s="42">
        <f t="shared" si="35"/>
        <v>0.47259762337998057</v>
      </c>
      <c r="AS30" s="25"/>
      <c r="AV30" s="39">
        <f>[5]非r不同兵种属性值!AK28*携带兵力!I30/2</f>
        <v>20.376749569921284</v>
      </c>
      <c r="AW30" s="23">
        <f>[5]非r不同兵种属性值!AL28</f>
        <v>94.553506759138898</v>
      </c>
      <c r="AX30" s="39">
        <f>[5]非r不同兵种属性值!AM28*携带兵力!I30</f>
        <v>100.03131607052269</v>
      </c>
      <c r="AY30" s="23">
        <f t="shared" si="12"/>
        <v>4.9090909090909101</v>
      </c>
      <c r="AZ30" s="23">
        <f t="shared" si="13"/>
        <v>0.52508283123297483</v>
      </c>
      <c r="BA30" s="39">
        <f t="shared" si="36"/>
        <v>1.4375131971725776E-2</v>
      </c>
      <c r="BB30" s="39">
        <f t="shared" si="37"/>
        <v>1.6671886011753782E-2</v>
      </c>
      <c r="BD30" s="39">
        <f>[5]非r不同兵种属性值!AP28*携带兵力!I30/2</f>
        <v>40.753499139842567</v>
      </c>
      <c r="BE30" s="23">
        <f>[5]非r不同兵种属性值!AQ28</f>
        <v>47.276753379569449</v>
      </c>
      <c r="BF30" s="39">
        <f>[5]非r不同兵种属性值!AR28*携带兵力!I30</f>
        <v>190.53584013432896</v>
      </c>
      <c r="BG30" s="23">
        <f t="shared" si="14"/>
        <v>4.6753246753246769</v>
      </c>
      <c r="BH30" s="23">
        <f t="shared" si="15"/>
        <v>0.35600835243644513</v>
      </c>
      <c r="BI30" s="39">
        <f t="shared" si="38"/>
        <v>1.3899370387854004E-2</v>
      </c>
      <c r="BJ30" s="39">
        <f t="shared" si="39"/>
        <v>3.0867432939260194E-2</v>
      </c>
      <c r="BL30" s="39">
        <f>[5]非r不同兵种属性值!AU28*携带兵力!I30/2</f>
        <v>46.866524010818956</v>
      </c>
      <c r="BM30" s="23">
        <f>[5]非r不同兵种属性值!AV28</f>
        <v>20.41496168663226</v>
      </c>
      <c r="BN30" s="39">
        <f>[5]非r不同兵种属性值!AW28*携带兵力!I30</f>
        <v>194.23556518548094</v>
      </c>
      <c r="BO30" s="23">
        <f t="shared" si="16"/>
        <v>4.1444414597643808</v>
      </c>
      <c r="BP30" s="23">
        <f t="shared" si="17"/>
        <v>0.19271222041899683</v>
      </c>
      <c r="BQ30" s="39">
        <f t="shared" si="40"/>
        <v>1.3458226496130906E-2</v>
      </c>
      <c r="BR30" s="39">
        <f t="shared" si="41"/>
        <v>3.0765841568063026E-2</v>
      </c>
      <c r="BT30" s="39">
        <f>[5]非r不同兵种属性值!AZ28*携带兵力!I30/2</f>
        <v>42.791174096834709</v>
      </c>
      <c r="BU30" s="23">
        <f>[5]非r不同兵种属性值!BA28</f>
        <v>30.944784030263637</v>
      </c>
      <c r="BV30" s="39">
        <f>[5]非r不同兵种属性值!BB28*携带兵力!I30</f>
        <v>190.53584013432896</v>
      </c>
      <c r="BW30" s="23">
        <f t="shared" si="18"/>
        <v>4.4526901669758816</v>
      </c>
      <c r="BX30" s="23">
        <f t="shared" si="19"/>
        <v>0.26570078060869085</v>
      </c>
      <c r="BY30" s="39">
        <f t="shared" si="42"/>
        <v>1.3342202753373849E-2</v>
      </c>
      <c r="BZ30" s="39">
        <f t="shared" si="43"/>
        <v>3.0180740961248839E-2</v>
      </c>
      <c r="CB30" s="23">
        <f t="shared" si="44"/>
        <v>37.69698670435438</v>
      </c>
      <c r="CC30" s="23">
        <f t="shared" si="45"/>
        <v>48.297501463901064</v>
      </c>
      <c r="CD30" s="23">
        <f t="shared" si="46"/>
        <v>168.8346403811654</v>
      </c>
      <c r="CE30" s="23">
        <f t="shared" si="20"/>
        <v>4.4787304010604991</v>
      </c>
      <c r="CF30" s="23">
        <f t="shared" si="21"/>
        <v>0.49134007217505848</v>
      </c>
      <c r="DB30" s="39">
        <f>([3]非r分类武将战斗属性!S30+[3]非r分类武将战斗属性!AB30+[3]非r分类武将战斗属性!AK30+[3]非r分类武将战斗属性!AT30)/4</f>
        <v>159.88477749947231</v>
      </c>
      <c r="DC30" s="39">
        <f>DB30*[3]非r分类武将战斗属性!O29</f>
        <v>7.1633682339780282</v>
      </c>
      <c r="DD30" s="39">
        <f>([2]非r各类型装备属性!J28+[2]非r各类型装备属性!O28+[2]非r各类型装备属性!T28+[2]非r各类型装备属性!Y28)/4</f>
        <v>91.171875</v>
      </c>
      <c r="DE30" s="7">
        <f t="shared" si="49"/>
        <v>0.61918040686905007</v>
      </c>
      <c r="DF30" s="7">
        <f t="shared" si="50"/>
        <v>2.7741335523214415E-2</v>
      </c>
      <c r="DG30" s="7">
        <f t="shared" si="51"/>
        <v>0.35307825760773559</v>
      </c>
      <c r="DI30" s="39">
        <f>([3]非r分类武将战斗属性!T30+[3]非r分类武将战斗属性!AC30+[3]非r分类武将战斗属性!AL30+[3]非r分类武将战斗属性!AU30)/4</f>
        <v>44.178688519591034</v>
      </c>
      <c r="DJ30" s="39">
        <f>DI30*[3]非r分类武将战斗属性!O29</f>
        <v>1.97935174886235</v>
      </c>
      <c r="DK30" s="39">
        <f>([2]非r各类型装备属性!K28+[2]非r各类型装备属性!P28+[2]非r各类型装备属性!U28+[2]非r各类型装备属性!Z28)/4</f>
        <v>31.606249999999999</v>
      </c>
      <c r="DL30" s="7">
        <f t="shared" si="52"/>
        <v>0.57649517440176135</v>
      </c>
      <c r="DM30" s="7">
        <f t="shared" si="53"/>
        <v>2.5828895558020402E-2</v>
      </c>
      <c r="DN30" s="7">
        <f t="shared" si="54"/>
        <v>0.41243529893051567</v>
      </c>
      <c r="DP30" s="39">
        <f>([3]非r分类武将战斗属性!U30+[3]非r分类武将战斗属性!AD30+[3]非r分类武将战斗属性!AM30+[3]非r分类武将战斗属性!AV30)/4</f>
        <v>206.16721309142483</v>
      </c>
      <c r="DQ30" s="39">
        <f>DP30*[3]非r分类武将战斗属性!O29</f>
        <v>9.2369748280242998</v>
      </c>
      <c r="DR30" s="39">
        <f>([2]非r各类型装备属性!L28+[2]非r各类型装备属性!Q28+[2]非r各类型装备属性!V28+[2]非r各类型装备属性!AA28)/4</f>
        <v>113.05312500000001</v>
      </c>
      <c r="DS30" s="7">
        <f t="shared" si="55"/>
        <v>0.62768343094247159</v>
      </c>
      <c r="DT30" s="7">
        <f t="shared" si="56"/>
        <v>2.8122299199012126E-2</v>
      </c>
      <c r="DU30" s="7">
        <f t="shared" si="57"/>
        <v>0.34419426985851631</v>
      </c>
      <c r="DW30" s="4">
        <f t="shared" si="58"/>
        <v>7.7391574974505828E-2</v>
      </c>
      <c r="DX30" s="4">
        <f t="shared" si="59"/>
        <v>7.6065707574301852E-2</v>
      </c>
    </row>
    <row r="31" spans="1:128" x14ac:dyDescent="0.15">
      <c r="G31" s="23">
        <v>25</v>
      </c>
      <c r="H31" s="23">
        <f>[2]非r各类型装备属性!J29+[3]非r分类武将战斗属性!BC31</f>
        <v>151.36230764990751</v>
      </c>
      <c r="I31" s="23">
        <f>[2]非r各类型装备属性!K29+[3]非r分类武将战斗属性!T31</f>
        <v>174.70842706805973</v>
      </c>
      <c r="J31" s="23">
        <f>[2]非r各类型装备属性!L29+[3]非r分类武将战斗属性!BE31</f>
        <v>472.25271781303735</v>
      </c>
      <c r="K31" s="23">
        <f t="shared" si="0"/>
        <v>3.1200153138873339</v>
      </c>
      <c r="L31" s="23">
        <f t="shared" si="1"/>
        <v>0.66629600360903662</v>
      </c>
      <c r="M31" s="39">
        <f t="shared" si="27"/>
        <v>8.0085877063443139E-2</v>
      </c>
      <c r="N31" s="39">
        <f t="shared" si="28"/>
        <v>7.8708786302172887E-2</v>
      </c>
      <c r="P31" s="23">
        <f>[2]非r各类型装备属性!O29+[3]非r分类武将战斗属性!BH31</f>
        <v>300.71263238535209</v>
      </c>
      <c r="Q31" s="23">
        <f>[2]非r各类型装备属性!P29+[3]非r分类武将战斗属性!BI31</f>
        <v>48.432461529981502</v>
      </c>
      <c r="R31" s="23">
        <f>[2]非r各类型装备属性!Q29+[3]非r分类武将战斗属性!BJ31</f>
        <v>337.04422211198175</v>
      </c>
      <c r="S31" s="23">
        <f t="shared" si="2"/>
        <v>1.1208183023055449</v>
      </c>
      <c r="T31" s="23">
        <f t="shared" si="3"/>
        <v>0.3562979805180615</v>
      </c>
      <c r="U31" s="39">
        <f t="shared" si="29"/>
        <v>6.2805478777224741E-2</v>
      </c>
      <c r="V31" s="39">
        <f t="shared" si="30"/>
        <v>6.6873853593647156E-2</v>
      </c>
      <c r="X31" s="23">
        <f>[2]非r各类型装备属性!T29+[3]非r分类武将战斗属性!BM31</f>
        <v>328.96731613755577</v>
      </c>
      <c r="Y31" s="23">
        <f>[2]非r各类型装备属性!U29+[3]非r分类武将战斗属性!BN31</f>
        <v>28.254683752203725</v>
      </c>
      <c r="Z31" s="23">
        <f>[2]非r各类型装备属性!V29+[3]非r分类武将战斗属性!BO31</f>
        <v>272.45794863314836</v>
      </c>
      <c r="AA31" s="23">
        <f t="shared" si="4"/>
        <v>0.82822193958995505</v>
      </c>
      <c r="AB31" s="23">
        <f t="shared" si="5"/>
        <v>0.24409106254990576</v>
      </c>
      <c r="AC31" s="39">
        <f t="shared" si="31"/>
        <v>5.5550036497392055E-2</v>
      </c>
      <c r="AD31" s="39">
        <f t="shared" si="32"/>
        <v>5.5042009824878474E-2</v>
      </c>
      <c r="AF31" s="23">
        <f>[2]非r各类型装备属性!Y29+[3]非r分类武将战斗属性!BR31</f>
        <v>287.59128196648169</v>
      </c>
      <c r="AG31" s="23">
        <f>[2]非r各类型装备属性!Z29+[3]非r分类武将战斗属性!BS31</f>
        <v>65.592264936064865</v>
      </c>
      <c r="AH31" s="23">
        <f>[2]非r各类型装备属性!AA29+[3]非r分类武将战斗属性!BT31</f>
        <v>277.50239307759279</v>
      </c>
      <c r="AI31" s="23">
        <f t="shared" si="6"/>
        <v>0.96491935075394686</v>
      </c>
      <c r="AJ31" s="23">
        <f t="shared" si="7"/>
        <v>0.42844924244512173</v>
      </c>
      <c r="AK31" s="39">
        <f t="shared" si="33"/>
        <v>5.3705188042293496E-2</v>
      </c>
      <c r="AL31" s="39">
        <f t="shared" si="34"/>
        <v>5.4815287521499813E-2</v>
      </c>
      <c r="AN31" s="23">
        <f t="shared" si="8"/>
        <v>267.15838453482422</v>
      </c>
      <c r="AO31" s="23">
        <f t="shared" si="9"/>
        <v>79.246959321577464</v>
      </c>
      <c r="AP31" s="23">
        <f t="shared" si="10"/>
        <v>339.81432040894009</v>
      </c>
      <c r="AQ31" s="23">
        <f t="shared" si="11"/>
        <v>1.2719582842238857</v>
      </c>
      <c r="AR31" s="42">
        <f t="shared" si="35"/>
        <v>0.4752528000750339</v>
      </c>
      <c r="AS31" s="25"/>
      <c r="AV31" s="39">
        <f>[5]非r不同兵种属性值!AK29*携带兵力!I31/2</f>
        <v>21.849211693928442</v>
      </c>
      <c r="AW31" s="23">
        <f>[5]非r不同兵种属性值!AL29</f>
        <v>97.109553817471266</v>
      </c>
      <c r="AX31" s="39">
        <f>[5]非r不同兵种属性值!AM29*携带兵力!I31</f>
        <v>106.81836828142795</v>
      </c>
      <c r="AY31" s="23">
        <f t="shared" si="12"/>
        <v>4.8888888888888893</v>
      </c>
      <c r="AZ31" s="23">
        <f t="shared" si="13"/>
        <v>0.52602669693620663</v>
      </c>
      <c r="BA31" s="39">
        <f t="shared" si="36"/>
        <v>1.541390595691601E-2</v>
      </c>
      <c r="BB31" s="39">
        <f t="shared" si="37"/>
        <v>1.7803061380237992E-2</v>
      </c>
      <c r="BD31" s="39">
        <f>[5]非r不同兵种属性值!AP29*携带兵力!I31/2</f>
        <v>43.698423387856884</v>
      </c>
      <c r="BE31" s="23">
        <f>[5]非r不同兵种属性值!AQ29</f>
        <v>48.554776908735633</v>
      </c>
      <c r="BF31" s="39">
        <f>[5]非r不同兵种属性值!AR29*携带兵力!I31</f>
        <v>203.46355863129131</v>
      </c>
      <c r="BG31" s="23">
        <f t="shared" si="14"/>
        <v>4.6560846560846558</v>
      </c>
      <c r="BH31" s="23">
        <f t="shared" si="15"/>
        <v>0.35687667873143303</v>
      </c>
      <c r="BI31" s="39">
        <f t="shared" si="38"/>
        <v>1.4903764949088273E-2</v>
      </c>
      <c r="BJ31" s="39">
        <f t="shared" si="39"/>
        <v>3.2961765866237551E-2</v>
      </c>
      <c r="BL31" s="39">
        <f>[5]非r不同兵种属性值!AU29*携带兵力!I31/2</f>
        <v>50.253186896035409</v>
      </c>
      <c r="BM31" s="23">
        <f>[5]非r不同兵种属性值!AV29</f>
        <v>20.905528946816734</v>
      </c>
      <c r="BN31" s="39">
        <f>[5]非r不同兵种属性值!AW29*携带兵力!I31</f>
        <v>207.41430734257852</v>
      </c>
      <c r="BO31" s="23">
        <f t="shared" si="16"/>
        <v>4.1273861451151452</v>
      </c>
      <c r="BP31" s="23">
        <f t="shared" si="17"/>
        <v>0.19284559699047166</v>
      </c>
      <c r="BQ31" s="39">
        <f t="shared" si="40"/>
        <v>1.4430743172741307E-2</v>
      </c>
      <c r="BR31" s="39">
        <f t="shared" si="41"/>
        <v>3.285328159422115E-2</v>
      </c>
      <c r="BT31" s="39">
        <f>[5]非r不同兵种属性值!AZ29*携带兵力!I31/2</f>
        <v>45.883344557249728</v>
      </c>
      <c r="BU31" s="23">
        <f>[5]非r不同兵种属性值!BA29</f>
        <v>31.830353751282249</v>
      </c>
      <c r="BV31" s="39">
        <f>[5]非r不同兵种属性值!BB29*携带兵力!I31</f>
        <v>203.46355863129131</v>
      </c>
      <c r="BW31" s="23">
        <f t="shared" si="18"/>
        <v>4.4343663391282435</v>
      </c>
      <c r="BX31" s="23">
        <f t="shared" si="19"/>
        <v>0.26674146812323707</v>
      </c>
      <c r="BY31" s="39">
        <f t="shared" si="42"/>
        <v>1.4306335336824095E-2</v>
      </c>
      <c r="BZ31" s="39">
        <f t="shared" si="43"/>
        <v>3.2228482335793882E-2</v>
      </c>
      <c r="CB31" s="23">
        <f t="shared" si="44"/>
        <v>40.421041633767615</v>
      </c>
      <c r="CC31" s="23">
        <f t="shared" si="45"/>
        <v>49.600053356076472</v>
      </c>
      <c r="CD31" s="23">
        <f t="shared" si="46"/>
        <v>180.28994822164728</v>
      </c>
      <c r="CE31" s="23">
        <f t="shared" si="20"/>
        <v>4.4602994117557229</v>
      </c>
      <c r="CF31" s="23">
        <f t="shared" si="21"/>
        <v>0.49799223679884141</v>
      </c>
      <c r="DB31" s="39">
        <f>([3]非r分类武将战斗属性!S31+[3]非r分类武将战斗属性!AB31+[3]非r分类武将战斗属性!AK31+[3]非r分类武将战斗属性!AT31)/4</f>
        <v>164.80315767257605</v>
      </c>
      <c r="DC31" s="39">
        <f>DB31*[3]非r分类武将战斗属性!O30</f>
        <v>7.7718935289148305</v>
      </c>
      <c r="DD31" s="39">
        <f>([2]非r各类型装备属性!J29+[2]非r各类型装备属性!O29+[2]非r各类型装备属性!T29+[2]非r各类型装备属性!Y29)/4</f>
        <v>94.583333333333343</v>
      </c>
      <c r="DE31" s="7">
        <f t="shared" si="49"/>
        <v>0.61687436072624502</v>
      </c>
      <c r="DF31" s="7">
        <f t="shared" si="50"/>
        <v>2.9090958692714212E-2</v>
      </c>
      <c r="DG31" s="7">
        <f t="shared" si="51"/>
        <v>0.35403468058104071</v>
      </c>
      <c r="DI31" s="39">
        <f>([3]非r分类武将战斗属性!T31+[3]非r分类武将战斗属性!AC31+[3]非r分类武将战斗属性!AL31+[3]非r分类武将战斗属性!AU31)/4</f>
        <v>45.537714620053919</v>
      </c>
      <c r="DJ31" s="39">
        <f>DI31*[3]非r分类武将战斗属性!O30</f>
        <v>2.1474968961475196</v>
      </c>
      <c r="DK31" s="39">
        <f>([2]非r各类型装备属性!K29+[2]非r各类型装备属性!P29+[2]非r各类型装备属性!U29+[2]非r各类型装备属性!Z29)/4</f>
        <v>32.788888888888891</v>
      </c>
      <c r="DL31" s="7">
        <f t="shared" si="52"/>
        <v>0.57463043389798363</v>
      </c>
      <c r="DM31" s="7">
        <f t="shared" si="53"/>
        <v>2.7098792364173351E-2</v>
      </c>
      <c r="DN31" s="7">
        <f t="shared" si="54"/>
        <v>0.41375579794594203</v>
      </c>
      <c r="DP31" s="39">
        <f>([3]非r分类武将战斗属性!U31+[3]非r分类武将战斗属性!AD31+[3]非r分类武将战斗属性!AM31+[3]非r分类武将战斗属性!AV31)/4</f>
        <v>212.50933489358493</v>
      </c>
      <c r="DQ31" s="39">
        <f>DP31*[3]非r分类武将战斗属性!O30</f>
        <v>10.021652182021757</v>
      </c>
      <c r="DR31" s="39">
        <f>([2]非r各类型装备属性!L29+[2]非r各类型装备属性!Q29+[2]非r各类型装备属性!V29+[2]非r各类型装备属性!AA29)/4</f>
        <v>117.28333333333335</v>
      </c>
      <c r="DS31" s="7">
        <f t="shared" si="55"/>
        <v>0.62536897985301643</v>
      </c>
      <c r="DT31" s="7">
        <f t="shared" si="56"/>
        <v>2.9491553416470143E-2</v>
      </c>
      <c r="DU31" s="7">
        <f t="shared" si="57"/>
        <v>0.34513946673051327</v>
      </c>
      <c r="DW31" s="4">
        <f t="shared" si="58"/>
        <v>8.0085877063443139E-2</v>
      </c>
      <c r="DX31" s="4">
        <f t="shared" si="59"/>
        <v>7.8708786302172887E-2</v>
      </c>
    </row>
    <row r="32" spans="1:128" x14ac:dyDescent="0.15">
      <c r="G32" s="23">
        <v>26</v>
      </c>
      <c r="H32" s="23">
        <f>[2]非r各类型装备属性!J30+[3]非r分类武将战斗属性!BC32</f>
        <v>156.66788059859667</v>
      </c>
      <c r="I32" s="23">
        <f>[2]非r各类型装备属性!K30+[3]非r分类武将战斗属性!T32</f>
        <v>180.58494782598552</v>
      </c>
      <c r="J32" s="23">
        <f>[2]非r各类型装备属性!L30+[3]非r分类武将战斗属性!BE32</f>
        <v>488.79388458217602</v>
      </c>
      <c r="K32" s="23">
        <f t="shared" si="0"/>
        <v>3.1199367905826789</v>
      </c>
      <c r="L32" s="23">
        <f t="shared" si="1"/>
        <v>0.66857326857383947</v>
      </c>
      <c r="M32" s="39">
        <f t="shared" si="27"/>
        <v>8.2893058517776036E-2</v>
      </c>
      <c r="N32" s="39">
        <f t="shared" si="28"/>
        <v>8.1465647430362664E-2</v>
      </c>
      <c r="P32" s="23">
        <f>[2]非r各类型装备属性!O30+[3]非r分类武将战斗属性!BH32</f>
        <v>311.22044842802376</v>
      </c>
      <c r="Q32" s="23">
        <f>[2]非r各类型装备属性!P30+[3]非r分类武将战斗属性!BI32</f>
        <v>50.148576119719337</v>
      </c>
      <c r="R32" s="23">
        <f>[2]非r各类型装备属性!Q30+[3]非r分类武将战斗属性!BJ32</f>
        <v>348.80093400079579</v>
      </c>
      <c r="S32" s="23">
        <f t="shared" si="2"/>
        <v>1.1207519806702653</v>
      </c>
      <c r="T32" s="23">
        <f t="shared" si="3"/>
        <v>0.35905410875481125</v>
      </c>
      <c r="U32" s="39">
        <f t="shared" si="29"/>
        <v>6.5000093656646551E-2</v>
      </c>
      <c r="V32" s="39">
        <f t="shared" si="30"/>
        <v>6.9206534523967411E-2</v>
      </c>
      <c r="X32" s="23">
        <f>[2]非r各类型装备属性!T30+[3]非r分类武将战斗属性!BM32</f>
        <v>340.46346899218753</v>
      </c>
      <c r="Y32" s="23">
        <f>[2]非r各类型装备属性!U30+[3]非r分类武将战斗属性!BN32</f>
        <v>29.243020564163782</v>
      </c>
      <c r="Z32" s="23">
        <f>[2]非r各类型装备属性!V30+[3]非r分类武将战斗属性!BO32</f>
        <v>281.97742786385999</v>
      </c>
      <c r="AA32" s="23">
        <f t="shared" si="4"/>
        <v>0.82821639777843659</v>
      </c>
      <c r="AB32" s="23">
        <f t="shared" si="5"/>
        <v>0.24623001692993096</v>
      </c>
      <c r="AC32" s="39">
        <f t="shared" si="31"/>
        <v>5.749129837760681E-2</v>
      </c>
      <c r="AD32" s="39">
        <f t="shared" si="32"/>
        <v>5.6965136942193954E-2</v>
      </c>
      <c r="AF32" s="23">
        <f>[2]非r各类型装备属性!Y30+[3]非r分类武将战斗属性!BR32</f>
        <v>297.65659453052666</v>
      </c>
      <c r="AG32" s="23">
        <f>[2]非r各类型装备属性!Z30+[3]非r分类武将战斗属性!BS32</f>
        <v>67.881162521520565</v>
      </c>
      <c r="AH32" s="23">
        <f>[2]非r各类型装备属性!AA30+[3]非r分类武将战斗属性!BT32</f>
        <v>287.20381675274888</v>
      </c>
      <c r="AI32" s="23">
        <f t="shared" si="6"/>
        <v>0.96488309693166974</v>
      </c>
      <c r="AJ32" s="23">
        <f t="shared" si="7"/>
        <v>0.431262142121978</v>
      </c>
      <c r="AK32" s="39">
        <f t="shared" si="33"/>
        <v>5.5584798231657642E-2</v>
      </c>
      <c r="AL32" s="39">
        <f t="shared" si="34"/>
        <v>5.673161812399978E-2</v>
      </c>
      <c r="AN32" s="23">
        <f t="shared" si="8"/>
        <v>276.50209813733369</v>
      </c>
      <c r="AO32" s="23">
        <f t="shared" si="9"/>
        <v>81.964426757847292</v>
      </c>
      <c r="AP32" s="23">
        <f t="shared" si="10"/>
        <v>351.69401579989517</v>
      </c>
      <c r="AQ32" s="23">
        <f t="shared" si="11"/>
        <v>1.271939772497549</v>
      </c>
      <c r="AR32" s="42">
        <f t="shared" si="35"/>
        <v>0.47797008922325668</v>
      </c>
      <c r="AS32" s="25"/>
      <c r="AV32" s="39">
        <f>[5]非r不同兵种属性值!AK30*携带兵力!I32/2</f>
        <v>23.419692341650382</v>
      </c>
      <c r="AW32" s="23">
        <f>[5]非r不同兵种属性值!AL30</f>
        <v>99.696083259588349</v>
      </c>
      <c r="AX32" s="39">
        <f>[5]非r不同兵种属性值!AM30*携带兵力!I32</f>
        <v>114.04371922890624</v>
      </c>
      <c r="AY32" s="23">
        <f t="shared" si="12"/>
        <v>4.8695652173913055</v>
      </c>
      <c r="AZ32" s="23">
        <f t="shared" si="13"/>
        <v>0.52689011178195577</v>
      </c>
      <c r="BA32" s="39">
        <f t="shared" si="36"/>
        <v>1.6521828812451771E-2</v>
      </c>
      <c r="BB32" s="39">
        <f t="shared" si="37"/>
        <v>1.9007286538151039E-2</v>
      </c>
      <c r="BD32" s="39">
        <f>[5]非r不同兵种属性值!AP30*携带兵力!I32/2</f>
        <v>46.839384683300764</v>
      </c>
      <c r="BE32" s="23">
        <f>[5]非r不同兵种属性值!AQ30</f>
        <v>49.848041629794174</v>
      </c>
      <c r="BF32" s="39">
        <f>[5]非r不同兵种属性值!AR30*携带兵力!I32</f>
        <v>217.22613186458327</v>
      </c>
      <c r="BG32" s="23">
        <f t="shared" si="14"/>
        <v>4.63768115942029</v>
      </c>
      <c r="BH32" s="23">
        <f t="shared" si="15"/>
        <v>0.35767196730945261</v>
      </c>
      <c r="BI32" s="39">
        <f t="shared" si="38"/>
        <v>1.5975019818994809E-2</v>
      </c>
      <c r="BJ32" s="39">
        <f t="shared" si="39"/>
        <v>3.519134800706103E-2</v>
      </c>
      <c r="BL32" s="39">
        <f>[5]非r不同兵种属性值!AU30*携带兵力!I32/2</f>
        <v>53.865292385795875</v>
      </c>
      <c r="BM32" s="23">
        <f>[5]非r不同兵种属性值!AV30</f>
        <v>21.402148308444236</v>
      </c>
      <c r="BN32" s="39">
        <f>[5]非r不同兵种属性值!AW30*携带兵力!I32</f>
        <v>221.44411500758491</v>
      </c>
      <c r="BO32" s="23">
        <f t="shared" si="16"/>
        <v>4.111072365885442</v>
      </c>
      <c r="BP32" s="23">
        <f t="shared" si="17"/>
        <v>0.19294747383480793</v>
      </c>
      <c r="BQ32" s="39">
        <f t="shared" si="40"/>
        <v>1.5467998118251926E-2</v>
      </c>
      <c r="BR32" s="39">
        <f t="shared" si="41"/>
        <v>3.5075525699927529E-2</v>
      </c>
      <c r="BT32" s="39">
        <f>[5]非r不同兵种属性值!AZ30*携带兵力!I32/2</f>
        <v>49.181353917465806</v>
      </c>
      <c r="BU32" s="23">
        <f>[5]非r不同兵种属性值!BA30</f>
        <v>32.726322983038784</v>
      </c>
      <c r="BV32" s="39">
        <f>[5]非r不同兵种属性值!BB30*携带兵力!I32</f>
        <v>217.22613186458327</v>
      </c>
      <c r="BW32" s="23">
        <f t="shared" si="18"/>
        <v>4.416839199447895</v>
      </c>
      <c r="BX32" s="23">
        <f t="shared" si="19"/>
        <v>0.26770803558303702</v>
      </c>
      <c r="BY32" s="39">
        <f t="shared" si="42"/>
        <v>1.5334648078768293E-2</v>
      </c>
      <c r="BZ32" s="39">
        <f t="shared" si="43"/>
        <v>3.4408464104165475E-2</v>
      </c>
      <c r="CB32" s="23">
        <f t="shared" si="44"/>
        <v>43.326430832053205</v>
      </c>
      <c r="CC32" s="23">
        <f t="shared" si="45"/>
        <v>50.918149045216381</v>
      </c>
      <c r="CD32" s="23">
        <f t="shared" si="46"/>
        <v>192.48502449141444</v>
      </c>
      <c r="CE32" s="23">
        <f t="shared" si="20"/>
        <v>4.4426697698120252</v>
      </c>
      <c r="CF32" s="23">
        <f t="shared" si="21"/>
        <v>0.50454897882047456</v>
      </c>
      <c r="DB32" s="39">
        <f>([3]非r分类武将战斗属性!S32+[3]非r分类武将战斗属性!AB32+[3]非r分类武将战斗属性!AK32+[3]非r分类武将战斗属性!AT32)/4</f>
        <v>170.07454702077334</v>
      </c>
      <c r="DC32" s="39">
        <f>DB32*[3]非r分类武将战斗属性!O31</f>
        <v>8.4327594498936289</v>
      </c>
      <c r="DD32" s="39">
        <f>([2]非r各类型装备属性!J30+[2]非r各类型装备属性!O30+[2]非r各类型装备属性!T30+[2]非r各类型装备属性!Y30)/4</f>
        <v>97.994791666666671</v>
      </c>
      <c r="DE32" s="7">
        <f t="shared" si="49"/>
        <v>0.61509315179337387</v>
      </c>
      <c r="DF32" s="7">
        <f t="shared" si="50"/>
        <v>3.0497994433681393E-2</v>
      </c>
      <c r="DG32" s="7">
        <f t="shared" si="51"/>
        <v>0.35440885377294462</v>
      </c>
      <c r="DI32" s="39">
        <f>([3]非r分类武将战斗属性!T32+[3]非r分类武将战斗属性!AC32+[3]非r分类武将战斗属性!AL32+[3]非r分类武将战斗属性!AU32)/4</f>
        <v>46.994282729424214</v>
      </c>
      <c r="DJ32" s="39">
        <f>DI32*[3]非r分类武将战斗属性!O31</f>
        <v>2.3301045848390287</v>
      </c>
      <c r="DK32" s="39">
        <f>([2]非r各类型装备属性!K30+[2]非r各类型装备属性!P30+[2]非r各类型装备属性!U30+[2]非r各类型装备属性!Z30)/4</f>
        <v>33.97152777777778</v>
      </c>
      <c r="DL32" s="7">
        <f t="shared" si="52"/>
        <v>0.57334973949445656</v>
      </c>
      <c r="DM32" s="7">
        <f t="shared" si="53"/>
        <v>2.8428242312033787E-2</v>
      </c>
      <c r="DN32" s="7">
        <f t="shared" si="54"/>
        <v>0.41446672808610036</v>
      </c>
      <c r="DP32" s="39">
        <f>([3]非r分类武将战斗属性!U32+[3]非r分类武将战斗属性!AD32+[3]非r分类武将战斗属性!AM32+[3]非r分类武将战斗属性!AV32)/4</f>
        <v>219.30665273731302</v>
      </c>
      <c r="DQ32" s="39">
        <f>DP32*[3]非r分类武将战斗属性!O31</f>
        <v>10.873821395915469</v>
      </c>
      <c r="DR32" s="39">
        <f>([2]非r各类型装备属性!L30+[2]非r各类型装备属性!Q30+[2]非r各类型装备属性!V30+[2]非r各类型装备属性!AA30)/4</f>
        <v>121.51354166666667</v>
      </c>
      <c r="DS32" s="7">
        <f t="shared" si="55"/>
        <v>0.62357231822247683</v>
      </c>
      <c r="DT32" s="7">
        <f t="shared" si="56"/>
        <v>3.0918414608744418E-2</v>
      </c>
      <c r="DU32" s="7">
        <f t="shared" si="57"/>
        <v>0.34550926716877872</v>
      </c>
      <c r="DW32" s="4">
        <f t="shared" si="58"/>
        <v>8.2893058517776036E-2</v>
      </c>
      <c r="DX32" s="4">
        <f t="shared" si="59"/>
        <v>8.1465647430362664E-2</v>
      </c>
    </row>
    <row r="33" spans="7:128" x14ac:dyDescent="0.15">
      <c r="G33" s="23">
        <v>27</v>
      </c>
      <c r="H33" s="23">
        <f>[2]非r各类型装备属性!J31+[3]非r分类武将战斗属性!BC33</f>
        <v>162.19631625361725</v>
      </c>
      <c r="I33" s="23">
        <f>[2]非r各类型装备属性!K31+[3]非r分类武将战斗属性!T33</f>
        <v>186.70042386763572</v>
      </c>
      <c r="J33" s="23">
        <f>[2]非r各类型装备属性!L31+[3]非r分类武将战斗属性!BE33</f>
        <v>506.04821201157517</v>
      </c>
      <c r="K33" s="23">
        <f t="shared" si="0"/>
        <v>3.1199735215952504</v>
      </c>
      <c r="L33" s="23">
        <f t="shared" si="1"/>
        <v>0.67090750140742883</v>
      </c>
      <c r="M33" s="39">
        <f t="shared" si="27"/>
        <v>8.5818156747945656E-2</v>
      </c>
      <c r="N33" s="39">
        <f t="shared" si="28"/>
        <v>8.4341368668595859E-2</v>
      </c>
      <c r="P33" s="23">
        <f>[2]非r各类型装备属性!O31+[3]非r分类武将战斗属性!BH33</f>
        <v>322.21856242462462</v>
      </c>
      <c r="Q33" s="23">
        <f>[2]非r各类型装备属性!P31+[3]非r分类武将战斗属性!BI33</f>
        <v>51.909263250723455</v>
      </c>
      <c r="R33" s="23">
        <f>[2]非r各类型装备属性!Q31+[3]非r分类武将战斗属性!BJ33</f>
        <v>361.13708892607156</v>
      </c>
      <c r="S33" s="23">
        <f t="shared" si="2"/>
        <v>1.1207830058224872</v>
      </c>
      <c r="T33" s="23">
        <f t="shared" si="3"/>
        <v>0.36176409352677985</v>
      </c>
      <c r="U33" s="39">
        <f t="shared" si="29"/>
        <v>6.7297109946663436E-2</v>
      </c>
      <c r="V33" s="39">
        <f t="shared" si="30"/>
        <v>7.1654184310728467E-2</v>
      </c>
      <c r="X33" s="23">
        <f>[2]非r各类型装备属性!T31+[3]非r分类武将战斗属性!BM33</f>
        <v>352.49449234201472</v>
      </c>
      <c r="Y33" s="23">
        <f>[2]非r各类型装备属性!U31+[3]非r分类武将战斗属性!BN33</f>
        <v>30.275929917390116</v>
      </c>
      <c r="Z33" s="23">
        <f>[2]非r各类型装备属性!V31+[3]非r分类武将战斗属性!BO33</f>
        <v>291.94263250723452</v>
      </c>
      <c r="AA33" s="23">
        <f t="shared" si="4"/>
        <v>0.82821899022459455</v>
      </c>
      <c r="AB33" s="23">
        <f t="shared" si="5"/>
        <v>0.24845676314575005</v>
      </c>
      <c r="AC33" s="39">
        <f t="shared" si="31"/>
        <v>5.9522879490377358E-2</v>
      </c>
      <c r="AD33" s="39">
        <f t="shared" si="32"/>
        <v>5.897830959742114E-2</v>
      </c>
      <c r="AF33" s="23">
        <f>[2]非r各类型装备属性!Y31+[3]非r分类武将战斗属性!BR33</f>
        <v>308.16763250723449</v>
      </c>
      <c r="AG33" s="23">
        <f>[2]非r各类型装备属性!Z31+[3]非r分类武将战斗属性!BS33</f>
        <v>70.281491460141964</v>
      </c>
      <c r="AH33" s="23">
        <f>[2]非r各类型装备属性!AA31+[3]非r分类武将战斗属性!BT33</f>
        <v>297.35096584056782</v>
      </c>
      <c r="AI33" s="23">
        <f t="shared" si="6"/>
        <v>0.96490005592520256</v>
      </c>
      <c r="AJ33" s="23">
        <f t="shared" si="7"/>
        <v>0.43420761063139357</v>
      </c>
      <c r="AK33" s="39">
        <f t="shared" si="33"/>
        <v>5.7547643792200648E-2</v>
      </c>
      <c r="AL33" s="39">
        <f t="shared" si="34"/>
        <v>5.873599325245784E-2</v>
      </c>
      <c r="AN33" s="23">
        <f t="shared" si="8"/>
        <v>286.26925088187278</v>
      </c>
      <c r="AO33" s="23">
        <f t="shared" si="9"/>
        <v>84.791777123972821</v>
      </c>
      <c r="AP33" s="23">
        <f t="shared" si="10"/>
        <v>364.1197248213623</v>
      </c>
      <c r="AQ33" s="23">
        <f t="shared" si="11"/>
        <v>1.2719484321130041</v>
      </c>
      <c r="AR33" s="42">
        <f t="shared" si="35"/>
        <v>0.48075592652429966</v>
      </c>
      <c r="AS33" s="25"/>
      <c r="AV33" s="39">
        <f>[5]非r不同兵种属性值!AK31*携带兵力!I33/2</f>
        <v>25.09266172476481</v>
      </c>
      <c r="AW33" s="23">
        <f>[5]非r不同兵种属性值!AL31</f>
        <v>102.30146446546883</v>
      </c>
      <c r="AX33" s="39">
        <f>[5]非r不同兵种属性值!AM31*携带兵力!I33</f>
        <v>121.72610368609314</v>
      </c>
      <c r="AY33" s="23">
        <f t="shared" si="12"/>
        <v>4.8510638297872353</v>
      </c>
      <c r="AZ33" s="23">
        <f t="shared" si="13"/>
        <v>0.52764953445918072</v>
      </c>
      <c r="BA33" s="39">
        <f t="shared" si="36"/>
        <v>1.770205412681821E-2</v>
      </c>
      <c r="BB33" s="39">
        <f t="shared" si="37"/>
        <v>2.028768394768219E-2</v>
      </c>
      <c r="BD33" s="39">
        <f>[5]非r不同兵种属性值!AP31*携带兵力!I33/2</f>
        <v>50.185323449529619</v>
      </c>
      <c r="BE33" s="23">
        <f>[5]非r不同兵种属性值!AQ31</f>
        <v>51.150732232734413</v>
      </c>
      <c r="BF33" s="39">
        <f>[5]非r不同兵种属性值!AR31*携带兵力!I33</f>
        <v>231.85924511636782</v>
      </c>
      <c r="BG33" s="23">
        <f t="shared" si="14"/>
        <v>4.6200607902735555</v>
      </c>
      <c r="BH33" s="23">
        <f t="shared" si="15"/>
        <v>0.35837224003957924</v>
      </c>
      <c r="BI33" s="39">
        <f t="shared" si="38"/>
        <v>1.7116184214408092E-2</v>
      </c>
      <c r="BJ33" s="39">
        <f t="shared" si="39"/>
        <v>3.7561960494840847E-2</v>
      </c>
      <c r="BL33" s="39">
        <f>[5]非r不同兵种属性值!AU31*携带兵力!I33/2</f>
        <v>57.713121966959051</v>
      </c>
      <c r="BM33" s="23">
        <f>[5]非r不同兵种属性值!AV31</f>
        <v>21.902308216676168</v>
      </c>
      <c r="BN33" s="39">
        <f>[5]非r不同兵种属性值!AW31*携带兵力!I33</f>
        <v>236.36136638076337</v>
      </c>
      <c r="BO33" s="23">
        <f t="shared" si="16"/>
        <v>4.0954527900272142</v>
      </c>
      <c r="BP33" s="23">
        <f t="shared" si="17"/>
        <v>0.19300196269234526</v>
      </c>
      <c r="BQ33" s="39">
        <f t="shared" si="40"/>
        <v>1.6572943772208516E-2</v>
      </c>
      <c r="BR33" s="39">
        <f t="shared" si="41"/>
        <v>3.743833599133798E-2</v>
      </c>
      <c r="BT33" s="39">
        <f>[5]非r不同兵种属性值!AZ31*携带兵力!I33/2</f>
        <v>52.694589622006092</v>
      </c>
      <c r="BU33" s="23">
        <f>[5]非r不同兵种属性值!BA31</f>
        <v>33.628885659393475</v>
      </c>
      <c r="BV33" s="39">
        <f>[5]非r不同兵种属性值!BB31*携带兵力!I33</f>
        <v>231.85924511636782</v>
      </c>
      <c r="BW33" s="23">
        <f t="shared" si="18"/>
        <v>4.4000578954986249</v>
      </c>
      <c r="BX33" s="23">
        <f t="shared" si="19"/>
        <v>0.26858226141293473</v>
      </c>
      <c r="BY33" s="39">
        <f t="shared" si="42"/>
        <v>1.643006796568923E-2</v>
      </c>
      <c r="BZ33" s="39">
        <f t="shared" si="43"/>
        <v>3.6726338789565188E-2</v>
      </c>
      <c r="CB33" s="23">
        <f t="shared" si="44"/>
        <v>46.421424190814889</v>
      </c>
      <c r="CC33" s="23">
        <f t="shared" si="45"/>
        <v>52.245847643568226</v>
      </c>
      <c r="CD33" s="23">
        <f t="shared" si="46"/>
        <v>205.45149007489803</v>
      </c>
      <c r="CE33" s="23">
        <f t="shared" si="20"/>
        <v>4.4257903253978448</v>
      </c>
      <c r="CF33" s="23">
        <f t="shared" si="21"/>
        <v>0.51098258606744262</v>
      </c>
      <c r="DB33" s="39">
        <f>([3]非r分类武将战斗属性!S33+[3]非r分类武将战斗属性!AB33+[3]非r分类武将战斗属性!AK33+[3]非r分类武将战斗属性!AT33)/4</f>
        <v>175.72428223486767</v>
      </c>
      <c r="DC33" s="39">
        <f>DB33*[3]非r分类武将战斗属性!O32</f>
        <v>9.138718647005124</v>
      </c>
      <c r="DD33" s="39">
        <f>([2]非r各类型装备属性!J31+[2]非r各类型装备属性!O31+[2]非r各类型装备属性!T31+[2]非r各类型装备属性!Y31)/4</f>
        <v>101.40625</v>
      </c>
      <c r="DE33" s="7">
        <f t="shared" si="49"/>
        <v>0.61384267326489494</v>
      </c>
      <c r="DF33" s="7">
        <f t="shared" si="50"/>
        <v>3.1923507742632681E-2</v>
      </c>
      <c r="DG33" s="7">
        <f t="shared" si="51"/>
        <v>0.35423381899247242</v>
      </c>
      <c r="DI33" s="39">
        <f>([3]非r分类武将战斗属性!T33+[3]非r分类武将战斗属性!AC33+[3]非r分类武将战斗属性!AL33+[3]非r分类武将战斗属性!AU33)/4</f>
        <v>48.555393775423958</v>
      </c>
      <c r="DJ33" s="39">
        <f>DI33*[3]非r分类武将战斗属性!O32</f>
        <v>2.5251722577250999</v>
      </c>
      <c r="DK33" s="39">
        <f>([2]非r各类型装备属性!K31+[2]非r各类型装备属性!P31+[2]非r各类型装备属性!U31+[2]非r各类型装备属性!Z31)/4</f>
        <v>35.154166666666669</v>
      </c>
      <c r="DL33" s="7">
        <f t="shared" si="52"/>
        <v>0.57264271869702443</v>
      </c>
      <c r="DM33" s="7">
        <f t="shared" si="53"/>
        <v>2.9780862524358728E-2</v>
      </c>
      <c r="DN33" s="7">
        <f t="shared" si="54"/>
        <v>0.41459405450682174</v>
      </c>
      <c r="DP33" s="39">
        <f>([3]非r分类武将战斗属性!U33+[3]非r分类武将战斗属性!AD33+[3]非r分类武将战斗属性!AM33+[3]非r分类武将战斗属性!AV33)/4</f>
        <v>226.59183761864514</v>
      </c>
      <c r="DQ33" s="39">
        <f>DP33*[3]非r分类武将战斗属性!O32</f>
        <v>11.784137202717133</v>
      </c>
      <c r="DR33" s="39">
        <f>([2]非r各类型装备属性!L31+[2]非r各类型装备属性!Q31+[2]非r各类型装备属性!V31+[2]非r各类型装备属性!AA31)/4</f>
        <v>125.74375000000001</v>
      </c>
      <c r="DS33" s="7">
        <f t="shared" si="55"/>
        <v>0.62230036488633367</v>
      </c>
      <c r="DT33" s="7">
        <f t="shared" si="56"/>
        <v>3.2363358531313974E-2</v>
      </c>
      <c r="DU33" s="7">
        <f t="shared" si="57"/>
        <v>0.34533627658235239</v>
      </c>
      <c r="DW33" s="4">
        <f t="shared" si="58"/>
        <v>8.5818156747945656E-2</v>
      </c>
      <c r="DX33" s="4">
        <f t="shared" si="59"/>
        <v>8.4341368668595859E-2</v>
      </c>
    </row>
    <row r="34" spans="7:128" x14ac:dyDescent="0.15">
      <c r="G34" s="23">
        <v>28</v>
      </c>
      <c r="H34" s="23">
        <f>[2]非r各类型装备属性!J32+[3]非r分类武将战斗属性!BC34</f>
        <v>167.96731923979308</v>
      </c>
      <c r="I34" s="23">
        <f>[2]非r各类型装备属性!K32+[3]非r分类武将战斗属性!T34</f>
        <v>193.07200584111462</v>
      </c>
      <c r="J34" s="23">
        <f>[2]非r各类型装备属性!L32+[3]非r分类武将战斗属性!BE34</f>
        <v>524.07875490067113</v>
      </c>
      <c r="K34" s="23">
        <f t="shared" si="0"/>
        <v>3.1201233506173134</v>
      </c>
      <c r="L34" s="23">
        <f t="shared" si="1"/>
        <v>0.67330655726290956</v>
      </c>
      <c r="M34" s="39">
        <f t="shared" si="27"/>
        <v>8.8871597481372022E-2</v>
      </c>
      <c r="N34" s="39">
        <f t="shared" si="28"/>
        <v>8.7346459150111855E-2</v>
      </c>
      <c r="P34" s="23">
        <f>[2]非r各类型装备属性!O32+[3]非r分类武将战斗属性!BH34</f>
        <v>333.75032454976702</v>
      </c>
      <c r="Q34" s="23">
        <f>[2]非r各类型装备属性!P32+[3]非r分类武将战斗属性!BI34</f>
        <v>53.718463847958617</v>
      </c>
      <c r="R34" s="23">
        <f>[2]非r各类型装备属性!Q32+[3]非r分类武将战斗属性!BJ34</f>
        <v>374.10391891235088</v>
      </c>
      <c r="S34" s="23">
        <f t="shared" si="2"/>
        <v>1.1209095284537065</v>
      </c>
      <c r="T34" s="23">
        <f t="shared" si="3"/>
        <v>0.36444385135091484</v>
      </c>
      <c r="U34" s="39">
        <f t="shared" si="29"/>
        <v>6.9705581568455924E-2</v>
      </c>
      <c r="V34" s="39">
        <f t="shared" si="30"/>
        <v>7.4226968038164837E-2</v>
      </c>
      <c r="X34" s="23">
        <f>[2]非r各类型装备属性!T32+[3]非r分类武将战斗属性!BM34</f>
        <v>365.10767728661449</v>
      </c>
      <c r="Y34" s="23">
        <f>[2]非r各类型装备属性!U32+[3]非r分类武将战斗属性!BN34</f>
        <v>31.357352736847506</v>
      </c>
      <c r="Z34" s="23">
        <f>[2]非r各类型装备属性!V32+[3]非r分类武将战斗属性!BO34</f>
        <v>302.39297181291948</v>
      </c>
      <c r="AA34" s="23">
        <f t="shared" si="4"/>
        <v>0.82822956246832602</v>
      </c>
      <c r="AB34" s="23">
        <f t="shared" si="5"/>
        <v>0.25078388217992675</v>
      </c>
      <c r="AC34" s="39">
        <f t="shared" si="31"/>
        <v>6.1652765499259451E-2</v>
      </c>
      <c r="AD34" s="39">
        <f t="shared" si="32"/>
        <v>6.1089489255135271E-2</v>
      </c>
      <c r="AF34" s="23">
        <f>[2]非r各类型装备属性!Y32+[3]非r分类武将战斗属性!BR34</f>
        <v>319.1638051462528</v>
      </c>
      <c r="AG34" s="23">
        <f>[2]非r各类型装备属性!Z32+[3]非r分类武将战斗属性!BS34</f>
        <v>72.803104064340985</v>
      </c>
      <c r="AH34" s="23">
        <f>[2]非r各类型装备属性!AA32+[3]非r分类武将战斗属性!BT34</f>
        <v>307.98324959069726</v>
      </c>
      <c r="AI34" s="23">
        <f t="shared" si="6"/>
        <v>0.96496922465743817</v>
      </c>
      <c r="AJ34" s="23">
        <f t="shared" si="7"/>
        <v>0.43730025622422708</v>
      </c>
      <c r="AK34" s="39">
        <f t="shared" si="33"/>
        <v>5.9601084060924896E-2</v>
      </c>
      <c r="AL34" s="39">
        <f t="shared" si="34"/>
        <v>6.083619745001427E-2</v>
      </c>
      <c r="AN34" s="23">
        <f t="shared" si="8"/>
        <v>296.49728155560683</v>
      </c>
      <c r="AO34" s="23">
        <f t="shared" si="9"/>
        <v>87.737731622565434</v>
      </c>
      <c r="AP34" s="23">
        <f t="shared" si="10"/>
        <v>377.13972380415964</v>
      </c>
      <c r="AQ34" s="23">
        <f t="shared" si="11"/>
        <v>1.2719837491441846</v>
      </c>
      <c r="AR34" s="42">
        <f t="shared" si="35"/>
        <v>0.48362269133152513</v>
      </c>
      <c r="AS34" s="25"/>
      <c r="AV34" s="39">
        <f>[5]非r不同兵种属性值!AK32*携带兵力!I34/2</f>
        <v>26.939723322680624</v>
      </c>
      <c r="AW34" s="23">
        <f>[5]非r不同兵种属性值!AL32</f>
        <v>104.93182547227826</v>
      </c>
      <c r="AX34" s="39">
        <f>[5]非r不同兵种属性值!AM32*携带兵力!I34</f>
        <v>130.20866272628973</v>
      </c>
      <c r="AY34" s="23">
        <f t="shared" si="12"/>
        <v>4.8333333333333348</v>
      </c>
      <c r="AZ34" s="23">
        <f t="shared" si="13"/>
        <v>0.52832617203311683</v>
      </c>
      <c r="BA34" s="39">
        <f t="shared" si="36"/>
        <v>1.900509581846958E-2</v>
      </c>
      <c r="BB34" s="39">
        <f t="shared" si="37"/>
        <v>2.1701443787714957E-2</v>
      </c>
      <c r="BD34" s="39">
        <f>[5]非r不同兵种属性值!AP32*携带兵力!I34/2</f>
        <v>53.879446645361249</v>
      </c>
      <c r="BE34" s="23">
        <f>[5]非r不同兵种属性值!AQ32</f>
        <v>52.465912736139131</v>
      </c>
      <c r="BF34" s="39">
        <f>[5]非r不同兵种属性值!AR32*携带兵力!I34</f>
        <v>248.01650043102799</v>
      </c>
      <c r="BG34" s="23">
        <f t="shared" si="14"/>
        <v>4.6031746031746037</v>
      </c>
      <c r="BH34" s="23">
        <f t="shared" si="15"/>
        <v>0.35899678447295569</v>
      </c>
      <c r="BI34" s="39">
        <f t="shared" si="38"/>
        <v>1.837610023734975E-2</v>
      </c>
      <c r="BJ34" s="39">
        <f t="shared" si="39"/>
        <v>4.0179489011030599E-2</v>
      </c>
      <c r="BL34" s="39">
        <f>[5]非r不同兵种属性值!AU32*携带兵力!I34/2</f>
        <v>61.961363642165438</v>
      </c>
      <c r="BM34" s="23">
        <f>[5]非r不同兵种属性值!AV32</f>
        <v>22.407316897726087</v>
      </c>
      <c r="BN34" s="39">
        <f>[5]非r不同兵种属性值!AW32*携带兵力!I34</f>
        <v>252.83235480832951</v>
      </c>
      <c r="BO34" s="23">
        <f t="shared" si="16"/>
        <v>4.080484029829746</v>
      </c>
      <c r="BP34" s="23">
        <f t="shared" si="17"/>
        <v>0.1930212317463339</v>
      </c>
      <c r="BQ34" s="39">
        <f t="shared" si="40"/>
        <v>1.7792872066059191E-2</v>
      </c>
      <c r="BR34" s="39">
        <f t="shared" si="41"/>
        <v>4.0047249657318748E-2</v>
      </c>
      <c r="BT34" s="39">
        <f>[5]非r不同兵种属性值!AZ32*携带兵力!I34/2</f>
        <v>56.573418977629316</v>
      </c>
      <c r="BU34" s="23">
        <f>[5]非r不同兵种属性值!BA32</f>
        <v>34.540059217958259</v>
      </c>
      <c r="BV34" s="39">
        <f>[5]非r不同兵种属性值!BB32*携带兵力!I34</f>
        <v>248.01650043102799</v>
      </c>
      <c r="BW34" s="23">
        <f t="shared" si="18"/>
        <v>4.3839758125472414</v>
      </c>
      <c r="BX34" s="23">
        <f t="shared" si="19"/>
        <v>0.26938108926657423</v>
      </c>
      <c r="BY34" s="39">
        <f t="shared" si="42"/>
        <v>1.7639479223986336E-2</v>
      </c>
      <c r="BZ34" s="39">
        <f t="shared" si="43"/>
        <v>3.9285636488899503E-2</v>
      </c>
      <c r="CB34" s="23">
        <f t="shared" si="44"/>
        <v>49.838488146959165</v>
      </c>
      <c r="CC34" s="23">
        <f t="shared" si="45"/>
        <v>53.586278581025432</v>
      </c>
      <c r="CD34" s="23">
        <f t="shared" si="46"/>
        <v>219.76850459916884</v>
      </c>
      <c r="CE34" s="23">
        <f t="shared" si="20"/>
        <v>4.4096141911675897</v>
      </c>
      <c r="CF34" s="23">
        <f t="shared" si="21"/>
        <v>0.51731058703021293</v>
      </c>
      <c r="DB34" s="39">
        <f>([3]非r分类武将战斗属性!S34+[3]非r分类武将战斗属性!AB34+[3]非r分类武将战斗属性!AK34+[3]非r分类武将战斗属性!AT34)/4</f>
        <v>181.77951850769074</v>
      </c>
      <c r="DC34" s="39">
        <f>DB34*[3]非r分类武将战斗属性!O33</f>
        <v>9.900054714582776</v>
      </c>
      <c r="DD34" s="39">
        <f>([2]非r各类型装备属性!J32+[2]非r各类型装备属性!O32+[2]非r各类型装备属性!T32+[2]非r各类型装备属性!Y32)/4</f>
        <v>104.81770833333334</v>
      </c>
      <c r="DE34" s="7">
        <f t="shared" si="49"/>
        <v>0.61309000053546447</v>
      </c>
      <c r="DF34" s="7">
        <f t="shared" si="50"/>
        <v>3.3390035357629619E-2</v>
      </c>
      <c r="DG34" s="7">
        <f t="shared" si="51"/>
        <v>0.35351996410690606</v>
      </c>
      <c r="DI34" s="39">
        <f>([3]非r分类武将战斗属性!T34+[3]非r分类武将战斗属性!AC34+[3]非r分类武将战斗属性!AL34+[3]非r分类武将战斗属性!AU34)/4</f>
        <v>50.228551166598756</v>
      </c>
      <c r="DJ34" s="39">
        <f>DI34*[3]非r分类武将战斗属性!O33</f>
        <v>2.735541434292609</v>
      </c>
      <c r="DK34" s="39">
        <f>([2]非r各类型装备属性!K32+[2]非r各类型装备属性!P32+[2]非r各类型装备属性!U32+[2]非r各类型装备属性!Z32)/4</f>
        <v>36.336805555555557</v>
      </c>
      <c r="DL34" s="7">
        <f t="shared" si="52"/>
        <v>0.57248518097862899</v>
      </c>
      <c r="DM34" s="7">
        <f t="shared" si="53"/>
        <v>3.1178620460128807E-2</v>
      </c>
      <c r="DN34" s="7">
        <f t="shared" si="54"/>
        <v>0.41415255310988713</v>
      </c>
      <c r="DP34" s="39">
        <f>([3]非r分类武将战斗属性!U34+[3]非r分类武将战斗属性!AD34+[3]非r分类武将战斗属性!AM34+[3]非r分类武将战斗属性!AV34)/4</f>
        <v>234.39990544412757</v>
      </c>
      <c r="DQ34" s="39">
        <f>DP34*[3]非r分类武将战斗属性!O33</f>
        <v>12.765860026698846</v>
      </c>
      <c r="DR34" s="39">
        <f>([2]非r各类型装备属性!L32+[2]非r各类型装备属性!Q32+[2]非r各类型装备属性!V32+[2]非r各类型装备属性!AA32)/4</f>
        <v>129.97395833333331</v>
      </c>
      <c r="DS34" s="7">
        <f t="shared" si="55"/>
        <v>0.62152006444658237</v>
      </c>
      <c r="DT34" s="7">
        <f t="shared" si="56"/>
        <v>3.3849152504889346E-2</v>
      </c>
      <c r="DU34" s="7">
        <f t="shared" si="57"/>
        <v>0.34463078304852851</v>
      </c>
      <c r="DW34" s="4">
        <f t="shared" si="58"/>
        <v>8.8871597481372022E-2</v>
      </c>
      <c r="DX34" s="4">
        <f t="shared" si="59"/>
        <v>8.7346459150111855E-2</v>
      </c>
    </row>
    <row r="35" spans="7:128" x14ac:dyDescent="0.15">
      <c r="G35" s="23">
        <v>29</v>
      </c>
      <c r="H35" s="23">
        <f>[2]非r各类型装备属性!J33+[3]非r分类武将战斗属性!BC35</f>
        <v>174.00034747341311</v>
      </c>
      <c r="I35" s="23">
        <f>[2]非r各类型装备属性!K33+[3]非r分类武将战斗属性!T35</f>
        <v>199.71807535592569</v>
      </c>
      <c r="J35" s="23">
        <f>[2]非r各类型装备属性!L33+[3]非r分类武将战斗属性!BE35</f>
        <v>542.94777858158875</v>
      </c>
      <c r="K35" s="23">
        <f t="shared" si="0"/>
        <v>3.1203833007549022</v>
      </c>
      <c r="L35" s="23">
        <f t="shared" si="1"/>
        <v>0.67577781683594917</v>
      </c>
      <c r="M35" s="39">
        <f t="shared" si="27"/>
        <v>9.2063675911858808E-2</v>
      </c>
      <c r="N35" s="39">
        <f t="shared" si="28"/>
        <v>9.0491296430264795E-2</v>
      </c>
      <c r="P35" s="23">
        <f>[2]非r各类型装备属性!O33+[3]非r分类武将战斗属性!BH35</f>
        <v>345.85854221928673</v>
      </c>
      <c r="Q35" s="23">
        <f>[2]非r各类型装备属性!P33+[3]非r分类武将战斗属性!BI35</f>
        <v>55.580069494682625</v>
      </c>
      <c r="R35" s="23">
        <f>[2]非r各类型装备属性!Q33+[3]非r分类武将战斗属性!BJ35</f>
        <v>387.75201454198532</v>
      </c>
      <c r="S35" s="23">
        <f t="shared" si="2"/>
        <v>1.121128921824162</v>
      </c>
      <c r="T35" s="23">
        <f t="shared" si="3"/>
        <v>0.36710729182746293</v>
      </c>
      <c r="U35" s="39">
        <f t="shared" si="29"/>
        <v>7.2234449085064045E-2</v>
      </c>
      <c r="V35" s="39">
        <f t="shared" si="30"/>
        <v>7.6934923520235163E-2</v>
      </c>
      <c r="X35" s="23">
        <f>[2]非r各类型装备属性!T33+[3]非r分类武将战斗属性!BM35</f>
        <v>378.34972282508045</v>
      </c>
      <c r="Y35" s="23">
        <f>[2]非r各类型装备属性!U33+[3]非r分类武将战斗属性!BN35</f>
        <v>32.491180605793737</v>
      </c>
      <c r="Z35" s="23">
        <f>[2]非r各类型装备属性!V33+[3]非r分类武将战斗属性!BO35</f>
        <v>313.36736161349296</v>
      </c>
      <c r="AA35" s="23">
        <f t="shared" si="4"/>
        <v>0.8282478952901724</v>
      </c>
      <c r="AB35" s="23">
        <f t="shared" si="5"/>
        <v>0.25322174149122156</v>
      </c>
      <c r="AC35" s="39">
        <f t="shared" si="31"/>
        <v>6.3888842084613387E-2</v>
      </c>
      <c r="AD35" s="39">
        <f t="shared" si="32"/>
        <v>6.3306537699695575E-2</v>
      </c>
      <c r="AF35" s="23">
        <f>[2]非r各类型装备属性!Y33+[3]非r分类武将战斗属性!BR35</f>
        <v>330.68402828015962</v>
      </c>
      <c r="AG35" s="23">
        <f>[2]非r各类型装备属性!Z33+[3]非r分类武将战斗属性!BS35</f>
        <v>75.45572929226212</v>
      </c>
      <c r="AH35" s="23">
        <f>[2]非r各类型装备属性!AA33+[3]非r分类武将战斗属性!BT35</f>
        <v>319.13958383571514</v>
      </c>
      <c r="AI35" s="23">
        <f t="shared" si="6"/>
        <v>0.96508919857882014</v>
      </c>
      <c r="AJ35" s="23">
        <f t="shared" si="7"/>
        <v>0.44055120713283136</v>
      </c>
      <c r="AK35" s="39">
        <f t="shared" si="33"/>
        <v>6.175238623345651E-2</v>
      </c>
      <c r="AL35" s="39">
        <f t="shared" si="34"/>
        <v>6.303991779470916E-2</v>
      </c>
      <c r="AN35" s="23">
        <f t="shared" si="8"/>
        <v>307.22316019948499</v>
      </c>
      <c r="AO35" s="23">
        <f t="shared" si="9"/>
        <v>90.811263687166033</v>
      </c>
      <c r="AP35" s="23">
        <f t="shared" si="10"/>
        <v>390.80168464319559</v>
      </c>
      <c r="AQ35" s="23">
        <f t="shared" si="11"/>
        <v>1.2720449994376781</v>
      </c>
      <c r="AR35" s="42">
        <f t="shared" si="35"/>
        <v>0.48658119702487335</v>
      </c>
      <c r="AS35" s="25"/>
      <c r="AV35" s="39">
        <f>[5]非r不同兵种属性值!AK33*携带兵力!I35/2</f>
        <v>28.910808518895553</v>
      </c>
      <c r="AW35" s="23">
        <f>[5]非r不同兵种属性值!AL33</f>
        <v>107.59013114625179</v>
      </c>
      <c r="AX35" s="39">
        <f>[5]非r不同兵种属性值!AM33*携带兵力!I35</f>
        <v>139.24389409100718</v>
      </c>
      <c r="AY35" s="23">
        <f t="shared" si="12"/>
        <v>4.8163265306122458</v>
      </c>
      <c r="AZ35" s="23">
        <f t="shared" si="13"/>
        <v>0.52893201798731715</v>
      </c>
      <c r="BA35" s="39">
        <f t="shared" si="36"/>
        <v>2.0395632112095632E-2</v>
      </c>
      <c r="BB35" s="39">
        <f t="shared" si="37"/>
        <v>2.3207315681834529E-2</v>
      </c>
      <c r="BD35" s="39">
        <f>[5]非r不同兵种属性值!AP33*携带兵力!I35/2</f>
        <v>57.821617037791107</v>
      </c>
      <c r="BE35" s="23">
        <f>[5]非r不同兵种属性值!AQ33</f>
        <v>53.795065573125896</v>
      </c>
      <c r="BF35" s="39">
        <f>[5]非r不同兵种属性值!AR33*携带兵力!I35</f>
        <v>265.22646493525173</v>
      </c>
      <c r="BG35" s="23">
        <f t="shared" si="14"/>
        <v>4.5869776482021383</v>
      </c>
      <c r="BH35" s="23">
        <f t="shared" si="15"/>
        <v>0.35955647492486653</v>
      </c>
      <c r="BI35" s="39">
        <f t="shared" si="38"/>
        <v>1.9720615127430573E-2</v>
      </c>
      <c r="BJ35" s="39">
        <f t="shared" si="39"/>
        <v>4.2967559879202463E-2</v>
      </c>
      <c r="BL35" s="39">
        <f>[5]非r不同兵种属性值!AU33*携带兵力!I35/2</f>
        <v>66.494859593459765</v>
      </c>
      <c r="BM35" s="23">
        <f>[5]非r不同兵种属性值!AV33</f>
        <v>22.917795792632717</v>
      </c>
      <c r="BN35" s="39">
        <f>[5]非r不同兵种属性值!AW33*携带兵力!I35</f>
        <v>270.37649338059646</v>
      </c>
      <c r="BO35" s="23">
        <f t="shared" si="16"/>
        <v>4.0661262394362572</v>
      </c>
      <c r="BP35" s="23">
        <f t="shared" si="17"/>
        <v>0.19301180083094227</v>
      </c>
      <c r="BQ35" s="39">
        <f t="shared" si="40"/>
        <v>1.9094714193666672E-2</v>
      </c>
      <c r="BR35" s="39">
        <f t="shared" si="41"/>
        <v>4.282614438366341E-2</v>
      </c>
      <c r="BT35" s="39">
        <f>[5]非r不同兵种属性值!AZ33*携带兵力!I35/2</f>
        <v>60.712697889680662</v>
      </c>
      <c r="BU35" s="23">
        <f>[5]非r不同兵种属性值!BA33</f>
        <v>35.46082893901972</v>
      </c>
      <c r="BV35" s="39">
        <f>[5]非r不同兵种属性值!BB33*携带兵力!I35</f>
        <v>265.22646493525173</v>
      </c>
      <c r="BW35" s="23">
        <f t="shared" si="18"/>
        <v>4.368550141144893</v>
      </c>
      <c r="BX35" s="23">
        <f t="shared" si="19"/>
        <v>0.27011429791848263</v>
      </c>
      <c r="BY35" s="39">
        <f t="shared" si="42"/>
        <v>1.8930098134614427E-2</v>
      </c>
      <c r="BZ35" s="39">
        <f t="shared" si="43"/>
        <v>4.2011682571820579E-2</v>
      </c>
      <c r="CB35" s="23">
        <f t="shared" si="44"/>
        <v>53.484995759956774</v>
      </c>
      <c r="CC35" s="23">
        <f t="shared" si="45"/>
        <v>54.940955362757535</v>
      </c>
      <c r="CD35" s="23">
        <f t="shared" si="46"/>
        <v>235.01832933552674</v>
      </c>
      <c r="CE35" s="23">
        <f t="shared" si="20"/>
        <v>4.3940983073140787</v>
      </c>
      <c r="CF35" s="23">
        <f t="shared" si="21"/>
        <v>0.52354159701366232</v>
      </c>
      <c r="DB35" s="39">
        <f>([3]非r分类武将战斗属性!S35+[3]非r分类武将战斗属性!AB35+[3]非r分类武将战斗属性!AK35+[3]非r分类武将战斗属性!AT35)/4</f>
        <v>188.26936005428973</v>
      </c>
      <c r="DC35" s="39">
        <f>DB35*[3]非r分类武将战斗属性!O34</f>
        <v>10.724633478528579</v>
      </c>
      <c r="DD35" s="39">
        <f>([2]非r各类型装备属性!J33+[2]非r各类型装备属性!O33+[2]非r各类型装备属性!T33+[2]非r各类型装备属性!Y33)/4</f>
        <v>108.22916666666669</v>
      </c>
      <c r="DE35" s="7">
        <f t="shared" si="49"/>
        <v>0.61280978924910279</v>
      </c>
      <c r="DF35" s="7">
        <f t="shared" si="50"/>
        <v>3.4908284491198191E-2</v>
      </c>
      <c r="DG35" s="7">
        <f t="shared" si="51"/>
        <v>0.35228192625969906</v>
      </c>
      <c r="DI35" s="39">
        <f>([3]非r分类武将战斗属性!T35+[3]非r分类武将战斗属性!AC35+[3]非r分类武将战斗属性!AL35+[3]非r分类武将战斗属性!AU35)/4</f>
        <v>52.021796857106366</v>
      </c>
      <c r="DJ35" s="39">
        <f>DI35*[3]非r分类武将战斗属性!O34</f>
        <v>2.963385566435528</v>
      </c>
      <c r="DK35" s="39">
        <f>([2]非r各类型装备属性!K33+[2]非r各类型装备属性!P33+[2]非r各类型装备属性!U33+[2]非r各类型装备属性!Z33)/4</f>
        <v>37.519444444444453</v>
      </c>
      <c r="DL35" s="7">
        <f t="shared" si="52"/>
        <v>0.57285621568173795</v>
      </c>
      <c r="DM35" s="7">
        <f t="shared" si="53"/>
        <v>3.2632356891806262E-2</v>
      </c>
      <c r="DN35" s="7">
        <f t="shared" si="54"/>
        <v>0.41315848850748804</v>
      </c>
      <c r="DP35" s="39">
        <f>([3]非r分类武将战斗属性!U35+[3]非r分类武将战斗属性!AD35+[3]非r分类武将战斗属性!AM35+[3]非r分类武将战斗属性!AV35)/4</f>
        <v>242.76838533316305</v>
      </c>
      <c r="DQ35" s="39">
        <f>DP35*[3]非r分类武将战斗属性!O34</f>
        <v>13.829132643365798</v>
      </c>
      <c r="DR35" s="39">
        <f>([2]非r各类型装备属性!L33+[2]非r各类型装备属性!Q33+[2]非r各类型装备属性!V33+[2]非r各类型装备属性!AA33)/4</f>
        <v>134.20416666666671</v>
      </c>
      <c r="DS35" s="7">
        <f t="shared" si="55"/>
        <v>0.62120608705873959</v>
      </c>
      <c r="DT35" s="7">
        <f t="shared" si="56"/>
        <v>3.5386573770765303E-2</v>
      </c>
      <c r="DU35" s="7">
        <f t="shared" si="57"/>
        <v>0.34340733917049504</v>
      </c>
      <c r="DW35" s="4">
        <f t="shared" si="58"/>
        <v>9.2063675911858808E-2</v>
      </c>
      <c r="DX35" s="4">
        <f t="shared" si="59"/>
        <v>9.0491296430264795E-2</v>
      </c>
    </row>
    <row r="36" spans="7:128" x14ac:dyDescent="0.15">
      <c r="G36" s="23">
        <v>30</v>
      </c>
      <c r="H36" s="23">
        <f>[2]非r各类型装备属性!J34+[3]非r分类武将战斗属性!BC36</f>
        <v>180.30857770048311</v>
      </c>
      <c r="I36" s="23">
        <f>[2]非r各类型装备属性!K34+[3]非r分类武将战斗属性!T36</f>
        <v>206.6583333333333</v>
      </c>
      <c r="J36" s="23">
        <f>[2]非r各类型装备属性!L34+[3]非r分类武将战斗属性!BE36</f>
        <v>562.69744864154598</v>
      </c>
      <c r="K36" s="23">
        <f t="shared" si="0"/>
        <v>3.1207469761991158</v>
      </c>
      <c r="L36" s="23">
        <f t="shared" si="1"/>
        <v>0.67832818184304822</v>
      </c>
      <c r="M36" s="39">
        <f t="shared" si="27"/>
        <v>9.5401363862689506E-2</v>
      </c>
      <c r="N36" s="39">
        <f t="shared" si="28"/>
        <v>9.3782908106924329E-2</v>
      </c>
      <c r="P36" s="23">
        <f>[2]非r各类型装备属性!O34+[3]非r分类武将战斗属性!BH36</f>
        <v>358.5722042743962</v>
      </c>
      <c r="Q36" s="23">
        <f>[2]非r各类型装备属性!P34+[3]非r分类武将战斗属性!BI36</f>
        <v>57.496715540096616</v>
      </c>
      <c r="R36" s="23">
        <f>[2]非r各类型装备属性!Q34+[3]非r分类武将战斗属性!BJ36</f>
        <v>402.11563535458947</v>
      </c>
      <c r="S36" s="23">
        <f t="shared" si="2"/>
        <v>1.1214356008667972</v>
      </c>
      <c r="T36" s="23">
        <f t="shared" si="3"/>
        <v>0.3697616077638014</v>
      </c>
      <c r="U36" s="39">
        <f t="shared" si="29"/>
        <v>7.4889766974602368E-2</v>
      </c>
      <c r="V36" s="39">
        <f t="shared" si="30"/>
        <v>7.9784848284640747E-2</v>
      </c>
      <c r="X36" s="23">
        <f>[2]非r各类型装备属性!T34+[3]非r分类武将战斗属性!BM36</f>
        <v>392.25225314782614</v>
      </c>
      <c r="Y36" s="23">
        <f>[2]非r各类型装备属性!U34+[3]非r分类武将战斗属性!BN36</f>
        <v>33.680048873429961</v>
      </c>
      <c r="Z36" s="23">
        <f>[2]非r各类型装备属性!V34+[3]非r分类武将战斗属性!BO36</f>
        <v>324.89215540096626</v>
      </c>
      <c r="AA36" s="23">
        <f t="shared" si="4"/>
        <v>0.82827352244303309</v>
      </c>
      <c r="AB36" s="23">
        <f t="shared" si="5"/>
        <v>0.2557718436587384</v>
      </c>
      <c r="AC36" s="39">
        <f t="shared" si="31"/>
        <v>6.6236449366400899E-2</v>
      </c>
      <c r="AD36" s="39">
        <f t="shared" si="32"/>
        <v>6.5634778868882096E-2</v>
      </c>
      <c r="AF36" s="23">
        <f>[2]非r各类型装备属性!Y34+[3]非r分类武将战斗属性!BR36</f>
        <v>342.75465540096627</v>
      </c>
      <c r="AG36" s="23">
        <f>[2]非r各类型装备属性!Z34+[3]非r分类武将战斗属性!BS36</f>
        <v>78.245955516908225</v>
      </c>
      <c r="AH36" s="23">
        <f>[2]非r各类型装备属性!AA34+[3]非r分类武将战斗属性!BT36</f>
        <v>330.84632206763291</v>
      </c>
      <c r="AI36" s="23">
        <f t="shared" si="6"/>
        <v>0.96525697566557456</v>
      </c>
      <c r="AJ36" s="23">
        <f t="shared" si="7"/>
        <v>0.4439588714953614</v>
      </c>
      <c r="AK36" s="39">
        <f t="shared" si="33"/>
        <v>6.4006471596819103E-2</v>
      </c>
      <c r="AL36" s="39">
        <f t="shared" si="34"/>
        <v>6.5352359914594149E-2</v>
      </c>
      <c r="AN36" s="23">
        <f t="shared" si="8"/>
        <v>318.4719226309179</v>
      </c>
      <c r="AO36" s="23">
        <f t="shared" si="9"/>
        <v>94.020263315942017</v>
      </c>
      <c r="AP36" s="23">
        <f t="shared" si="10"/>
        <v>405.13789036618363</v>
      </c>
      <c r="AQ36" s="23">
        <f t="shared" si="11"/>
        <v>1.2721306387681286</v>
      </c>
      <c r="AR36" s="42">
        <f t="shared" si="35"/>
        <v>0.48963719605594469</v>
      </c>
      <c r="AS36" s="25"/>
      <c r="AV36" s="39">
        <f>[5]非r不同兵种属性值!AK34*携带兵力!I36/2</f>
        <v>31.012053266014657</v>
      </c>
      <c r="AW36" s="23">
        <f>[5]非r不同兵种属性值!AL34</f>
        <v>110.26507827916323</v>
      </c>
      <c r="AX36" s="39">
        <f>[5]非r不同兵种属性值!AM34*携带兵力!I36</f>
        <v>148.85785567687037</v>
      </c>
      <c r="AY36" s="23">
        <f t="shared" si="12"/>
        <v>4.8000000000000007</v>
      </c>
      <c r="AZ36" s="23">
        <f t="shared" si="13"/>
        <v>0.52944583503990728</v>
      </c>
      <c r="BA36" s="39">
        <f t="shared" si="36"/>
        <v>2.1877991722056199E-2</v>
      </c>
      <c r="BB36" s="39">
        <f t="shared" si="37"/>
        <v>2.4809642612811728E-2</v>
      </c>
      <c r="BD36" s="39">
        <f>[5]非r不同兵种属性值!AP34*携带兵力!I36/2</f>
        <v>62.024106532029315</v>
      </c>
      <c r="BE36" s="23">
        <f>[5]非r不同兵种属性值!AQ34</f>
        <v>55.132539139581617</v>
      </c>
      <c r="BF36" s="39">
        <f>[5]非r不同兵种属性值!AR34*携带兵力!I36</f>
        <v>283.53877271784836</v>
      </c>
      <c r="BG36" s="23">
        <f t="shared" si="14"/>
        <v>4.5714285714285721</v>
      </c>
      <c r="BH36" s="23">
        <f t="shared" si="15"/>
        <v>0.36003150897490077</v>
      </c>
      <c r="BI36" s="39">
        <f t="shared" si="38"/>
        <v>2.1153914335212607E-2</v>
      </c>
      <c r="BJ36" s="39">
        <f t="shared" si="39"/>
        <v>4.5934213985033091E-2</v>
      </c>
      <c r="BL36" s="39">
        <f>[5]非r不同兵种属性值!AU34*携带兵力!I36/2</f>
        <v>71.327722511833713</v>
      </c>
      <c r="BM36" s="23">
        <f>[5]非r不同兵种属性值!AV34</f>
        <v>23.431329134322187</v>
      </c>
      <c r="BN36" s="39">
        <f>[5]非r不同兵种属性值!AW34*携带兵力!I36</f>
        <v>289.04437995508806</v>
      </c>
      <c r="BO36" s="23">
        <f t="shared" si="16"/>
        <v>4.0523427606585054</v>
      </c>
      <c r="BP36" s="23">
        <f t="shared" si="17"/>
        <v>0.19295950477823931</v>
      </c>
      <c r="BQ36" s="39">
        <f t="shared" si="40"/>
        <v>2.0482522766054376E-2</v>
      </c>
      <c r="BR36" s="39">
        <f t="shared" si="41"/>
        <v>4.5783034591761668E-2</v>
      </c>
      <c r="BT36" s="39">
        <f>[5]非r不同兵种属性值!AZ34*携带兵力!I36/2</f>
        <v>65.125311858630795</v>
      </c>
      <c r="BU36" s="23">
        <f>[5]非r不同兵种属性值!BA34</f>
        <v>36.387475832123869</v>
      </c>
      <c r="BV36" s="39">
        <f>[5]非r不同兵种属性值!BB34*携带兵力!I36</f>
        <v>283.53877271784836</v>
      </c>
      <c r="BW36" s="23">
        <f t="shared" si="18"/>
        <v>4.3537414965986398</v>
      </c>
      <c r="BX36" s="23">
        <f t="shared" si="19"/>
        <v>0.27076537904156273</v>
      </c>
      <c r="BY36" s="39">
        <f t="shared" si="42"/>
        <v>2.0305942370925235E-2</v>
      </c>
      <c r="BZ36" s="39">
        <f t="shared" si="43"/>
        <v>4.4912339042537941E-2</v>
      </c>
      <c r="CB36" s="23">
        <f t="shared" si="44"/>
        <v>57.372298542127119</v>
      </c>
      <c r="CC36" s="23">
        <f t="shared" si="45"/>
        <v>56.304105596297731</v>
      </c>
      <c r="CD36" s="23">
        <f t="shared" si="46"/>
        <v>251.24494526691379</v>
      </c>
      <c r="CE36" s="23">
        <f t="shared" si="20"/>
        <v>4.3792030588147099</v>
      </c>
      <c r="CF36" s="23">
        <f t="shared" si="21"/>
        <v>0.52965127998084238</v>
      </c>
      <c r="DB36" s="39">
        <f>([3]非r分类武将战斗属性!S36+[3]非r分类武将战斗属性!AB36+[3]非r分类武将战斗属性!AK36+[3]非r分类武将战斗属性!AT36)/4</f>
        <v>195.22499999999999</v>
      </c>
      <c r="DC36" s="39">
        <f>DB36*[3]非r分类武将战斗属性!O35</f>
        <v>11.606297630917958</v>
      </c>
      <c r="DD36" s="39">
        <f>([2]非r各类型装备属性!J34+[2]非r各类型装备属性!O34+[2]非r各类型装备属性!T34+[2]非r各类型装备属性!Y34)/4</f>
        <v>111.640625</v>
      </c>
      <c r="DE36" s="7">
        <f t="shared" si="49"/>
        <v>0.61300537387168441</v>
      </c>
      <c r="DF36" s="7">
        <f t="shared" si="50"/>
        <v>3.6443707611765443E-2</v>
      </c>
      <c r="DG36" s="7">
        <f t="shared" si="51"/>
        <v>0.35055091851655024</v>
      </c>
      <c r="DI36" s="39">
        <f>([3]非r分类武将战斗属性!T36+[3]非r分类武将战斗属性!AC36+[3]非r分类武将战斗属性!AL36+[3]非r分类武将战斗属性!AU36)/4</f>
        <v>53.943750000000001</v>
      </c>
      <c r="DJ36" s="39">
        <f>DI36*[3]非r分类武将战斗属性!O35</f>
        <v>3.2070032927536465</v>
      </c>
      <c r="DK36" s="39">
        <f>([2]非r各类型装备属性!K34+[2]非r各类型装备属性!P34+[2]非r各类型装备属性!U34+[2]非r各类型装备属性!Z34)/4</f>
        <v>38.702083333333327</v>
      </c>
      <c r="DL36" s="7">
        <f t="shared" si="52"/>
        <v>0.57374600003756138</v>
      </c>
      <c r="DM36" s="7">
        <f t="shared" si="53"/>
        <v>3.4109703372952251E-2</v>
      </c>
      <c r="DN36" s="7">
        <f t="shared" si="54"/>
        <v>0.41163555565974497</v>
      </c>
      <c r="DP36" s="39">
        <f>([3]非r分类武将战斗属性!U36+[3]非r分类武将战斗属性!AD36+[3]非r分类武将战斗属性!AM36+[3]非r分类武将战斗属性!AV36)/4</f>
        <v>251.73750000000001</v>
      </c>
      <c r="DQ36" s="39">
        <f>DP36*[3]非r分类武将战斗属性!O35</f>
        <v>14.966015366183683</v>
      </c>
      <c r="DR36" s="39">
        <f>([2]非r各类型装备属性!L34+[2]非r各类型装备属性!Q34+[2]非r各类型装备属性!V34+[2]非r各类型装备属性!AA34)/4</f>
        <v>138.43437499999999</v>
      </c>
      <c r="DS36" s="7">
        <f t="shared" si="55"/>
        <v>0.62136251875248505</v>
      </c>
      <c r="DT36" s="7">
        <f t="shared" si="56"/>
        <v>3.6940547211362182E-2</v>
      </c>
      <c r="DU36" s="7">
        <f t="shared" si="57"/>
        <v>0.34169693403615287</v>
      </c>
      <c r="DW36" s="4">
        <f t="shared" si="58"/>
        <v>9.5401363862689506E-2</v>
      </c>
      <c r="DX36" s="4">
        <f t="shared" si="59"/>
        <v>9.3782908106924329E-2</v>
      </c>
    </row>
    <row r="37" spans="7:128" x14ac:dyDescent="0.15">
      <c r="G37" s="23">
        <v>31</v>
      </c>
      <c r="H37" s="23">
        <f>[2]非r各类型装备属性!J35+[3]非r分类武将战斗属性!BC37</f>
        <v>185.82874508149968</v>
      </c>
      <c r="I37" s="23">
        <f>[2]非r各类型装备属性!K35+[3]非r分类武将战斗属性!T37</f>
        <v>212.6904533877634</v>
      </c>
      <c r="J37" s="23">
        <f>[2]非r各类型装备属性!L35+[3]非r分类武将战斗属性!BE37</f>
        <v>579.84098426079902</v>
      </c>
      <c r="K37" s="23">
        <f t="shared" si="0"/>
        <v>3.1202975837053399</v>
      </c>
      <c r="L37" s="23">
        <f t="shared" si="1"/>
        <v>0.67971667640068945</v>
      </c>
      <c r="M37" s="39">
        <f t="shared" si="27"/>
        <v>9.8322087344708847E-2</v>
      </c>
      <c r="N37" s="39">
        <f t="shared" si="28"/>
        <v>9.6640164043466509E-2</v>
      </c>
      <c r="P37" s="23">
        <f>[2]非r各类型装备属性!O35+[3]非r分类武将战斗属性!BH37</f>
        <v>369.32723917929934</v>
      </c>
      <c r="Q37" s="23">
        <f>[2]非r各类型装备属性!P35+[3]非r分类武将战斗属性!BI37</f>
        <v>59.382249016299937</v>
      </c>
      <c r="R37" s="23">
        <f>[2]非r各类型装备属性!Q35+[3]非r分类武将战斗属性!BJ37</f>
        <v>414.03673721189921</v>
      </c>
      <c r="S37" s="23">
        <f t="shared" si="2"/>
        <v>1.1210565950454969</v>
      </c>
      <c r="T37" s="23">
        <f t="shared" si="3"/>
        <v>0.37206398645570038</v>
      </c>
      <c r="U37" s="39">
        <f t="shared" si="29"/>
        <v>7.7136014866186153E-2</v>
      </c>
      <c r="V37" s="39">
        <f t="shared" si="30"/>
        <v>8.2150146272202212E-2</v>
      </c>
      <c r="X37" s="23">
        <f>[2]非r各类型装备属性!T35+[3]非r分类武将战斗属性!BM37</f>
        <v>404.02448819559925</v>
      </c>
      <c r="Y37" s="23">
        <f>[2]非r各类型装备属性!U35+[3]非r分类武将战斗属性!BN37</f>
        <v>34.697249016299942</v>
      </c>
      <c r="Z37" s="23">
        <f>[2]非r各类型装备属性!V35+[3]非r分类武将战斗属性!BO37</f>
        <v>334.62999016299938</v>
      </c>
      <c r="AA37" s="23">
        <f t="shared" si="4"/>
        <v>0.82824185152112828</v>
      </c>
      <c r="AB37" s="23">
        <f t="shared" si="5"/>
        <v>0.25717429957460824</v>
      </c>
      <c r="AC37" s="39">
        <f t="shared" si="31"/>
        <v>6.8224331002296398E-2</v>
      </c>
      <c r="AD37" s="39">
        <f t="shared" si="32"/>
        <v>6.7602018214747372E-2</v>
      </c>
      <c r="AF37" s="23">
        <f>[2]非r各类型装备属性!Y35+[3]非r分类武将战斗属性!BR37</f>
        <v>353.14374016299939</v>
      </c>
      <c r="AG37" s="23">
        <f>[2]非r各类型装备属性!Z35+[3]非r分类武将战斗属性!BS37</f>
        <v>80.571872540749851</v>
      </c>
      <c r="AH37" s="23">
        <f>[2]非r各类型装备属性!AA35+[3]非r分类武将战斗属性!BT37</f>
        <v>340.80124016299942</v>
      </c>
      <c r="AI37" s="23">
        <f t="shared" si="6"/>
        <v>0.96504964240820723</v>
      </c>
      <c r="AJ37" s="23">
        <f t="shared" si="7"/>
        <v>0.44566092163567383</v>
      </c>
      <c r="AK37" s="39">
        <f t="shared" si="33"/>
        <v>6.5946543447805678E-2</v>
      </c>
      <c r="AL37" s="39">
        <f t="shared" si="34"/>
        <v>6.7318763488987535E-2</v>
      </c>
      <c r="AN37" s="23">
        <f t="shared" si="8"/>
        <v>328.08105315484943</v>
      </c>
      <c r="AO37" s="23">
        <f t="shared" si="9"/>
        <v>96.835455990278277</v>
      </c>
      <c r="AP37" s="23">
        <f t="shared" si="10"/>
        <v>417.32723794967427</v>
      </c>
      <c r="AQ37" s="23">
        <f t="shared" si="11"/>
        <v>1.2720248058722914</v>
      </c>
      <c r="AR37" s="42">
        <f t="shared" si="35"/>
        <v>0.49141220426322862</v>
      </c>
      <c r="AS37" s="25"/>
      <c r="AV37" s="39">
        <f>[5]非r不同兵种属性值!AK35*携带兵力!I37/2</f>
        <v>32.753186133832159</v>
      </c>
      <c r="AW37" s="23">
        <f>[5]非r不同兵种属性值!AL35</f>
        <v>112.98000266123177</v>
      </c>
      <c r="AX37" s="39">
        <f>[5]非r不同兵种属性值!AM35*携带兵力!I37</f>
        <v>156.7015179736284</v>
      </c>
      <c r="AY37" s="23">
        <f t="shared" si="12"/>
        <v>4.7843137254901968</v>
      </c>
      <c r="AZ37" s="23">
        <f t="shared" si="13"/>
        <v>0.52992495896331437</v>
      </c>
      <c r="BA37" s="39">
        <f t="shared" si="36"/>
        <v>2.3106304150851614E-2</v>
      </c>
      <c r="BB37" s="39">
        <f t="shared" si="37"/>
        <v>2.61169196622714E-2</v>
      </c>
      <c r="BD37" s="39">
        <f>[5]非r不同兵种属性值!AP35*携带兵力!I37/2</f>
        <v>65.506372267664318</v>
      </c>
      <c r="BE37" s="23">
        <f>[5]非r不同兵种属性值!AQ35</f>
        <v>56.490001330615883</v>
      </c>
      <c r="BF37" s="39">
        <f>[5]非r不同兵种属性值!AR35*携带兵力!I37</f>
        <v>298.47908185453031</v>
      </c>
      <c r="BG37" s="23">
        <f t="shared" si="14"/>
        <v>4.5564892623716169</v>
      </c>
      <c r="BH37" s="23">
        <f t="shared" si="15"/>
        <v>0.36047476772996256</v>
      </c>
      <c r="BI37" s="39">
        <f t="shared" si="38"/>
        <v>2.2341574346502396E-2</v>
      </c>
      <c r="BJ37" s="39">
        <f t="shared" si="39"/>
        <v>4.8354593216799767E-2</v>
      </c>
      <c r="BL37" s="39">
        <f>[5]非r不同兵种属性值!AU35*携带兵力!I37/2</f>
        <v>75.332328107813964</v>
      </c>
      <c r="BM37" s="23">
        <f>[5]非r不同兵种属性值!AV35</f>
        <v>23.95286821126605</v>
      </c>
      <c r="BN37" s="39">
        <f>[5]非r不同兵种属性值!AW35*携带兵力!I37</f>
        <v>304.27479218180275</v>
      </c>
      <c r="BO37" s="23">
        <f t="shared" si="16"/>
        <v>4.0390998104602769</v>
      </c>
      <c r="BP37" s="23">
        <f t="shared" si="17"/>
        <v>0.192899371306403</v>
      </c>
      <c r="BQ37" s="39">
        <f t="shared" si="40"/>
        <v>2.1632488339049166E-2</v>
      </c>
      <c r="BR37" s="39">
        <f t="shared" si="41"/>
        <v>4.8195447834083881E-2</v>
      </c>
      <c r="BT37" s="39">
        <f>[5]非r不同兵种属性值!AZ35*携带兵力!I37/2</f>
        <v>68.781690881047552</v>
      </c>
      <c r="BU37" s="23">
        <f>[5]非r不同兵种属性值!BA35</f>
        <v>37.327706761603046</v>
      </c>
      <c r="BV37" s="39">
        <f>[5]非r不同兵种属性值!BB35*携带兵力!I37</f>
        <v>298.47908185453031</v>
      </c>
      <c r="BW37" s="23">
        <f t="shared" si="18"/>
        <v>4.3395135832110618</v>
      </c>
      <c r="BX37" s="23">
        <f t="shared" si="19"/>
        <v>0.27138007343371584</v>
      </c>
      <c r="BY37" s="39">
        <f t="shared" si="42"/>
        <v>2.1445994058917499E-2</v>
      </c>
      <c r="BZ37" s="39">
        <f t="shared" si="43"/>
        <v>4.7278873336649138E-2</v>
      </c>
      <c r="CB37" s="23">
        <f t="shared" si="44"/>
        <v>60.593394347589495</v>
      </c>
      <c r="CC37" s="23">
        <f t="shared" si="45"/>
        <v>57.687644741179184</v>
      </c>
      <c r="CD37" s="23">
        <f t="shared" si="46"/>
        <v>264.48361846612295</v>
      </c>
      <c r="CE37" s="23">
        <f t="shared" si="20"/>
        <v>4.3648919377074726</v>
      </c>
      <c r="CF37" s="23">
        <f t="shared" si="21"/>
        <v>0.53569418181471051</v>
      </c>
      <c r="DB37" s="39">
        <f>([3]非r分类武将战斗属性!S37+[3]非r分类武将战斗属性!AB37+[3]非r分类武将战斗属性!AK37+[3]非r分类武将战斗属性!AT37)/4</f>
        <v>199.96384286395875</v>
      </c>
      <c r="DC37" s="39">
        <f>DB37*[3]非r分类武将战斗属性!O36</f>
        <v>12.406272790890698</v>
      </c>
      <c r="DD37" s="39">
        <f>([2]非r各类型装备属性!J35+[2]非r各类型装备属性!O35+[2]非r各类型装备属性!T35+[2]非r各类型装备属性!Y35)/4</f>
        <v>115.7109375</v>
      </c>
      <c r="DE37" s="7">
        <f t="shared" si="49"/>
        <v>0.60949524802207566</v>
      </c>
      <c r="DF37" s="7">
        <f t="shared" si="50"/>
        <v>3.7814657907218802E-2</v>
      </c>
      <c r="DG37" s="7">
        <f t="shared" si="51"/>
        <v>0.35269009407070556</v>
      </c>
      <c r="DI37" s="39">
        <f>([3]非r分类武将战斗属性!T37+[3]非r分类武将战斗属性!AC37+[3]非r分类武将战斗属性!AL37+[3]非r分类武将战斗属性!AU37)/4</f>
        <v>55.253167107146496</v>
      </c>
      <c r="DJ37" s="39">
        <f>DI37*[3]非r分类武将战斗属性!O36</f>
        <v>3.4280490606408507</v>
      </c>
      <c r="DK37" s="39">
        <f>([2]非r各类型装备属性!K35+[2]非r各类型装备属性!P35+[2]非r各类型装备属性!U35+[2]非r各类型装备属性!Z35)/4</f>
        <v>40.113124999999997</v>
      </c>
      <c r="DL37" s="7">
        <f t="shared" si="52"/>
        <v>0.57058818530986832</v>
      </c>
      <c r="DM37" s="7">
        <f t="shared" si="53"/>
        <v>3.5400763342148221E-2</v>
      </c>
      <c r="DN37" s="7">
        <f t="shared" si="54"/>
        <v>0.41424005897206828</v>
      </c>
      <c r="DP37" s="39">
        <f>([3]非r分类武将战斗属性!U37+[3]非r分类武将战斗属性!AD37+[3]非r分类武将战斗属性!AM37+[3]非r分类武将战斗属性!AV37)/4</f>
        <v>257.84811316668367</v>
      </c>
      <c r="DQ37" s="39">
        <f>DP37*[3]非r分类武将战斗属性!O36</f>
        <v>15.997562282990639</v>
      </c>
      <c r="DR37" s="39">
        <f>([2]非r各类型装备属性!L35+[2]非r各类型装备属性!Q35+[2]非r各类型装备属性!V35+[2]非r各类型装备属性!AA35)/4</f>
        <v>143.4815625</v>
      </c>
      <c r="DS37" s="7">
        <f t="shared" si="55"/>
        <v>0.61785594066059435</v>
      </c>
      <c r="DT37" s="7">
        <f t="shared" si="56"/>
        <v>3.8333376852147362E-2</v>
      </c>
      <c r="DU37" s="7">
        <f t="shared" si="57"/>
        <v>0.34381068248725838</v>
      </c>
      <c r="DW37" s="4">
        <f t="shared" si="58"/>
        <v>9.8322087344708847E-2</v>
      </c>
      <c r="DX37" s="4">
        <f t="shared" si="59"/>
        <v>9.6640164043466509E-2</v>
      </c>
    </row>
    <row r="38" spans="7:128" x14ac:dyDescent="0.15">
      <c r="G38" s="23">
        <v>32</v>
      </c>
      <c r="H38" s="23">
        <f>[2]非r各类型装备属性!J36+[3]非r分类武将战斗属性!BC38</f>
        <v>191.54427629998446</v>
      </c>
      <c r="I38" s="23">
        <f>[2]非r各类型装备属性!K36+[3]非r分类武将战斗属性!T38</f>
        <v>218.93738807004303</v>
      </c>
      <c r="J38" s="23">
        <f>[2]非r各类型装备属性!L36+[3]非r分类武将战斗属性!BE38</f>
        <v>597.60968415995023</v>
      </c>
      <c r="K38" s="23">
        <f t="shared" si="0"/>
        <v>3.1199558436505406</v>
      </c>
      <c r="L38" s="23">
        <f t="shared" si="1"/>
        <v>0.68116224011605853</v>
      </c>
      <c r="M38" s="39">
        <f t="shared" si="27"/>
        <v>0.10134617793649973</v>
      </c>
      <c r="N38" s="39">
        <f t="shared" si="28"/>
        <v>9.9601614026658375E-2</v>
      </c>
      <c r="P38" s="23">
        <f>[2]非r各类型装备属性!O36+[3]非r分类武将战斗属性!BH38</f>
        <v>380.51207452663249</v>
      </c>
      <c r="Q38" s="23">
        <f>[2]非r各类型装备属性!P36+[3]非r分类武将战斗属性!BI38</f>
        <v>61.306855259996894</v>
      </c>
      <c r="R38" s="23">
        <f>[2]非r各类型装备属性!Q36+[3]非r分类武将战斗属性!BJ38</f>
        <v>426.46578504662625</v>
      </c>
      <c r="S38" s="23">
        <f t="shared" si="2"/>
        <v>1.1207680743828208</v>
      </c>
      <c r="T38" s="23">
        <f t="shared" si="3"/>
        <v>0.37430876343939667</v>
      </c>
      <c r="U38" s="39">
        <f t="shared" si="29"/>
        <v>7.9472028932045205E-2</v>
      </c>
      <c r="V38" s="39">
        <f t="shared" si="30"/>
        <v>8.4616227191790905E-2</v>
      </c>
      <c r="X38" s="23">
        <f>[2]非r各类型装备属性!T36+[3]非r分类武将战斗属性!BM38</f>
        <v>416.26559645329604</v>
      </c>
      <c r="Y38" s="23">
        <f>[2]非r各类型装备属性!U36+[3]非r分类武将战斗属性!BN38</f>
        <v>35.753521926663559</v>
      </c>
      <c r="Z38" s="23">
        <f>[2]非r各类型装备属性!V36+[3]非r分类武将战斗属性!BO38</f>
        <v>344.75855259996888</v>
      </c>
      <c r="AA38" s="23">
        <f t="shared" si="4"/>
        <v>0.82821774256006753</v>
      </c>
      <c r="AB38" s="23">
        <f t="shared" si="5"/>
        <v>0.25864581491045069</v>
      </c>
      <c r="AC38" s="39">
        <f t="shared" si="31"/>
        <v>7.0291387445676465E-2</v>
      </c>
      <c r="AD38" s="39">
        <f t="shared" si="32"/>
        <v>6.9648192444438178E-2</v>
      </c>
      <c r="AF38" s="23">
        <f>[2]非r各类型装备属性!Y36+[3]非r分类武将战斗属性!BR38</f>
        <v>363.9235525999689</v>
      </c>
      <c r="AG38" s="23">
        <f>[2]非r各类型装备属性!Z36+[3]非r分类武将战斗属性!BS38</f>
        <v>82.995471483325559</v>
      </c>
      <c r="AH38" s="23">
        <f>[2]非r各类型装备属性!AA36+[3]非r分类武将战斗属性!BT38</f>
        <v>351.1468859333022</v>
      </c>
      <c r="AI38" s="23">
        <f t="shared" si="6"/>
        <v>0.96489189398326458</v>
      </c>
      <c r="AJ38" s="23">
        <f t="shared" si="7"/>
        <v>0.44747410975465263</v>
      </c>
      <c r="AK38" s="39">
        <f t="shared" si="33"/>
        <v>6.7959580317454513E-2</v>
      </c>
      <c r="AL38" s="39">
        <f t="shared" si="34"/>
        <v>6.936234783867698E-2</v>
      </c>
      <c r="AN38" s="23">
        <f t="shared" si="8"/>
        <v>338.06137496997047</v>
      </c>
      <c r="AO38" s="23">
        <f t="shared" si="9"/>
        <v>99.748309185007258</v>
      </c>
      <c r="AP38" s="23">
        <f t="shared" si="10"/>
        <v>429.99522693496192</v>
      </c>
      <c r="AQ38" s="23">
        <f t="shared" si="11"/>
        <v>1.2719442644790693</v>
      </c>
      <c r="AR38" s="42">
        <f t="shared" si="35"/>
        <v>0.49324602271066387</v>
      </c>
      <c r="AS38" s="25"/>
      <c r="AV38" s="39">
        <f>[5]非r不同兵种属性值!AK36*携带兵力!I38/2</f>
        <v>34.580157789130887</v>
      </c>
      <c r="AW38" s="23">
        <f>[5]非r不同兵种属性值!AL36</f>
        <v>115.7003049511935</v>
      </c>
      <c r="AX38" s="39">
        <f>[5]非r不同兵种属性值!AM36*携带兵力!I38</f>
        <v>164.92075253277812</v>
      </c>
      <c r="AY38" s="23">
        <f t="shared" si="12"/>
        <v>4.7692307692307709</v>
      </c>
      <c r="AZ38" s="23">
        <f t="shared" si="13"/>
        <v>0.5302967423071272</v>
      </c>
      <c r="BA38" s="39">
        <f t="shared" si="36"/>
        <v>2.4395173043478584E-2</v>
      </c>
      <c r="BB38" s="39">
        <f t="shared" si="37"/>
        <v>2.7486792088796355E-2</v>
      </c>
      <c r="BD38" s="39">
        <f>[5]非r不同兵种属性值!AP36*携带兵力!I38/2</f>
        <v>69.160315578261773</v>
      </c>
      <c r="BE38" s="23">
        <f>[5]非r不同兵种属性值!AQ36</f>
        <v>57.850152475596751</v>
      </c>
      <c r="BF38" s="39">
        <f>[5]非r不同兵种属性值!AR36*携带兵力!I38</f>
        <v>314.13476672910122</v>
      </c>
      <c r="BG38" s="23">
        <f t="shared" si="14"/>
        <v>4.5421245421245438</v>
      </c>
      <c r="BH38" s="23">
        <f t="shared" si="15"/>
        <v>0.36081892009927397</v>
      </c>
      <c r="BI38" s="39">
        <f t="shared" si="38"/>
        <v>2.3587786635561107E-2</v>
      </c>
      <c r="BJ38" s="39">
        <f t="shared" si="39"/>
        <v>5.0890865671595217E-2</v>
      </c>
      <c r="BL38" s="39">
        <f>[5]非r不同兵种属性值!AU36*携带兵力!I38/2</f>
        <v>79.534362915001054</v>
      </c>
      <c r="BM38" s="23">
        <f>[5]非r不同兵种属性值!AV36</f>
        <v>24.475064508906318</v>
      </c>
      <c r="BN38" s="39">
        <f>[5]非r不同兵种属性值!AW36*携带兵力!I38</f>
        <v>320.23447093743329</v>
      </c>
      <c r="BO38" s="23">
        <f t="shared" si="16"/>
        <v>4.0263662045004391</v>
      </c>
      <c r="BP38" s="23">
        <f t="shared" si="17"/>
        <v>0.19278525518916423</v>
      </c>
      <c r="BQ38" s="39">
        <f t="shared" si="40"/>
        <v>2.283914783371736E-2</v>
      </c>
      <c r="BR38" s="39">
        <f t="shared" si="41"/>
        <v>5.0723372869872406E-2</v>
      </c>
      <c r="BT38" s="39">
        <f>[5]非r不同兵种属性值!AZ36*携带兵力!I38/2</f>
        <v>72.618331357174881</v>
      </c>
      <c r="BU38" s="23">
        <f>[5]非r不同兵种属性值!BA36</f>
        <v>38.270100868471694</v>
      </c>
      <c r="BV38" s="39">
        <f>[5]非r不同兵种属性值!BB36*携带兵力!I38</f>
        <v>314.13476672910122</v>
      </c>
      <c r="BW38" s="23">
        <f t="shared" si="18"/>
        <v>4.3258328972614688</v>
      </c>
      <c r="BX38" s="23">
        <f t="shared" si="19"/>
        <v>0.27190105465170766</v>
      </c>
      <c r="BY38" s="39">
        <f t="shared" si="42"/>
        <v>2.2642250908716768E-2</v>
      </c>
      <c r="BZ38" s="39">
        <f t="shared" si="43"/>
        <v>4.9758722636587933E-2</v>
      </c>
      <c r="CB38" s="23">
        <f t="shared" si="44"/>
        <v>63.973291909892154</v>
      </c>
      <c r="CC38" s="23">
        <f t="shared" si="45"/>
        <v>59.073905701042065</v>
      </c>
      <c r="CD38" s="23">
        <f t="shared" si="46"/>
        <v>278.35618923210347</v>
      </c>
      <c r="CE38" s="23">
        <f t="shared" si="20"/>
        <v>4.3511312443351287</v>
      </c>
      <c r="CF38" s="23">
        <f t="shared" si="21"/>
        <v>0.54159521767705143</v>
      </c>
      <c r="DB38" s="39">
        <f>([3]非r分类武将战斗属性!S38+[3]非r分类武将战斗属性!AB38+[3]非r分类武将战斗属性!AK38+[3]非r分类武将战斗属性!AT38)/4</f>
        <v>205.04280888867925</v>
      </c>
      <c r="DC38" s="39">
        <f>DB38*[3]非r分类武将战斗属性!O37</f>
        <v>13.237316081291244</v>
      </c>
      <c r="DD38" s="39">
        <f>([2]非r各类型装备属性!J36+[2]非r各类型装备属性!O36+[2]非r各类型装备属性!T36+[2]非r各类型装备属性!Y36)/4</f>
        <v>119.78125</v>
      </c>
      <c r="DE38" s="7">
        <f t="shared" si="49"/>
        <v>0.60652539470648759</v>
      </c>
      <c r="DF38" s="7">
        <f t="shared" si="50"/>
        <v>3.915654689172076E-2</v>
      </c>
      <c r="DG38" s="7">
        <f t="shared" si="51"/>
        <v>0.3543180584017917</v>
      </c>
      <c r="DI38" s="39">
        <f>([3]非r分类武将战斗属性!T38+[3]非r分类武将战斗属性!AC38+[3]非r分类武将战斗属性!AL38+[3]非r分类武将战斗属性!AU38)/4</f>
        <v>56.656565613977151</v>
      </c>
      <c r="DJ38" s="39">
        <f>DI38*[3]非r分类武将战斗属性!O37</f>
        <v>3.6576794435146853</v>
      </c>
      <c r="DK38" s="39">
        <f>([2]非r各类型装备属性!K36+[2]非r各类型装备属性!P36+[2]非r各类型装备属性!U36+[2]非r各类型装备属性!Z36)/4</f>
        <v>41.524166666666666</v>
      </c>
      <c r="DL38" s="7">
        <f t="shared" si="52"/>
        <v>0.56799524800860446</v>
      </c>
      <c r="DM38" s="7">
        <f t="shared" si="53"/>
        <v>3.666908715946892E-2</v>
      </c>
      <c r="DN38" s="7">
        <f t="shared" si="54"/>
        <v>0.41628942892305171</v>
      </c>
      <c r="DP38" s="39">
        <f>([3]非r分类武将战斗属性!U38+[3]非r分类武将战斗属性!AD38+[3]非r分类武将战斗属性!AM38+[3]非r分类武将战斗属性!AV38)/4</f>
        <v>264.39730619856005</v>
      </c>
      <c r="DQ38" s="39">
        <f>DP38*[3]非r分类武将战斗属性!O37</f>
        <v>17.069170736401865</v>
      </c>
      <c r="DR38" s="39">
        <f>([2]非r各类型装备属性!L36+[2]非r各类型装备属性!Q36+[2]非r各类型装备属性!V36+[2]非r各类型装备属性!AA36)/4</f>
        <v>148.52875</v>
      </c>
      <c r="DS38" s="7">
        <f t="shared" si="55"/>
        <v>0.61488428158424868</v>
      </c>
      <c r="DT38" s="7">
        <f t="shared" si="56"/>
        <v>3.9696186532283601E-2</v>
      </c>
      <c r="DU38" s="7">
        <f t="shared" si="57"/>
        <v>0.34541953188346769</v>
      </c>
      <c r="DW38" s="4">
        <f t="shared" si="58"/>
        <v>0.10134617793649973</v>
      </c>
      <c r="DX38" s="4">
        <f t="shared" si="59"/>
        <v>9.9601614026658375E-2</v>
      </c>
    </row>
    <row r="39" spans="7:128" x14ac:dyDescent="0.15">
      <c r="G39" s="23">
        <v>33</v>
      </c>
      <c r="H39" s="23">
        <f>[2]非r各类型装备属性!J37+[3]非r分类武将战斗属性!BC39</f>
        <v>197.49726004816029</v>
      </c>
      <c r="I39" s="23">
        <f>[2]非r各类型装备属性!K37+[3]非r分类武将战斗属性!T39</f>
        <v>225.4145553698163</v>
      </c>
      <c r="J39" s="23">
        <f>[2]非r各类型装备属性!L37+[3]非r分类武将战斗属性!BE39</f>
        <v>616.13823215411298</v>
      </c>
      <c r="K39" s="23">
        <f t="shared" ref="K39:K70" si="66">J39/H39</f>
        <v>3.1197305319773343</v>
      </c>
      <c r="L39" s="23">
        <f t="shared" ref="L39:L70" si="67">1-1/(1+(I39/($D$11*G39^2+$D$12*G39+$D$13)))</f>
        <v>0.68267193296798334</v>
      </c>
      <c r="M39" s="39">
        <f t="shared" si="27"/>
        <v>0.10449590478738642</v>
      </c>
      <c r="N39" s="39">
        <f t="shared" si="28"/>
        <v>0.10268970535901883</v>
      </c>
      <c r="P39" s="23">
        <f>[2]非r各类型装备属性!O37+[3]非r分类武将战斗属性!BH39</f>
        <v>392.21930543928602</v>
      </c>
      <c r="Q39" s="23">
        <f>[2]非r各类型装备属性!P37+[3]非r分类武将战斗属性!BI39</f>
        <v>63.278952009632057</v>
      </c>
      <c r="R39" s="23">
        <f>[2]非r各类型装备属性!Q37+[3]非r分类武将战斗属性!BJ39</f>
        <v>439.51220945855016</v>
      </c>
      <c r="S39" s="23">
        <f t="shared" ref="S39:S70" si="68">R39/P39</f>
        <v>1.1205777057972606</v>
      </c>
      <c r="T39" s="23">
        <f t="shared" ref="T39:T70" si="69">1-1/(1+(Q39/($D$11*G39^2+$D$12*G39+$D$13)))</f>
        <v>0.37652830303264839</v>
      </c>
      <c r="U39" s="39">
        <f t="shared" si="29"/>
        <v>8.1917148170276927E-2</v>
      </c>
      <c r="V39" s="39">
        <f t="shared" si="30"/>
        <v>8.7204803463998032E-2</v>
      </c>
      <c r="X39" s="23">
        <f>[2]非r各类型装备属性!T37+[3]非r分类武将战斗属性!BM39</f>
        <v>429.0765907822514</v>
      </c>
      <c r="Y39" s="23">
        <f>[2]非r各类型装备属性!U37+[3]非r分类武将战斗属性!BN39</f>
        <v>36.857285342965397</v>
      </c>
      <c r="Z39" s="23">
        <f>[2]非r各类型装备属性!V37+[3]非r分类武将战斗属性!BO39</f>
        <v>355.36202009632063</v>
      </c>
      <c r="AA39" s="23">
        <f t="shared" ref="AA39:AA70" si="70">Z39/X39</f>
        <v>0.82820183559410354</v>
      </c>
      <c r="AB39" s="23">
        <f t="shared" ref="AB39:AB70" si="71">1-1/(1+(Y39/($D$11*G39^2+$D$12*G39+$D$13)))</f>
        <v>0.26022304263822837</v>
      </c>
      <c r="AC39" s="39">
        <f t="shared" si="31"/>
        <v>7.2454675917300135E-2</v>
      </c>
      <c r="AD39" s="39">
        <f t="shared" si="32"/>
        <v>7.1790307090165817E-2</v>
      </c>
      <c r="AF39" s="23">
        <f>[2]非r各类型装备属性!Y37+[3]非r分类武将战斗属性!BR39</f>
        <v>375.1782700963206</v>
      </c>
      <c r="AG39" s="23">
        <f>[2]非r各类型装备属性!Z37+[3]非r分类武将战斗属性!BS39</f>
        <v>85.537796690746831</v>
      </c>
      <c r="AH39" s="23">
        <f>[2]非r各类型装备属性!AA37+[3]非r分类武将战斗属性!BT39</f>
        <v>361.96743676298729</v>
      </c>
      <c r="AI39" s="23">
        <f t="shared" ref="AI39:AI70" si="72">AH39/AF39</f>
        <v>0.96478785050652949</v>
      </c>
      <c r="AJ39" s="23">
        <f t="shared" ref="AJ39:AJ70" si="73">1-1/(1+(AG39/($D$11*G39^2+$D$12*G39+$D$13)))</f>
        <v>0.44944717823598912</v>
      </c>
      <c r="AK39" s="39">
        <f t="shared" si="33"/>
        <v>7.0061301605288631E-2</v>
      </c>
      <c r="AL39" s="39">
        <f t="shared" si="34"/>
        <v>7.1499740595157985E-2</v>
      </c>
      <c r="AN39" s="23">
        <f t="shared" ref="AN39:AN70" si="74">(H39+P39+X39+AF39)/4</f>
        <v>348.49285659150462</v>
      </c>
      <c r="AO39" s="23">
        <f t="shared" ref="AO39:AO70" si="75">(I39+Q39+Y39+AG39)/4</f>
        <v>102.77214735329014</v>
      </c>
      <c r="AP39" s="23">
        <f t="shared" ref="AP39:AP70" si="76">(J39+R39+Z39+AH39)/4</f>
        <v>443.24497461799274</v>
      </c>
      <c r="AQ39" s="23">
        <f t="shared" si="11"/>
        <v>1.271891134163345</v>
      </c>
      <c r="AR39" s="42">
        <f t="shared" si="35"/>
        <v>0.49516301644595329</v>
      </c>
      <c r="AS39" s="25"/>
      <c r="AV39" s="39">
        <f>[5]非r不同兵种属性值!AK37*携带兵力!I39/2</f>
        <v>36.513776474410861</v>
      </c>
      <c r="AW39" s="23">
        <f>[5]非r不同兵种属性值!AL37</f>
        <v>118.4756264711142</v>
      </c>
      <c r="AX39" s="39">
        <f>[5]非r不同兵种属性值!AM37*携带兵力!I39</f>
        <v>173.61267304814223</v>
      </c>
      <c r="AY39" s="23">
        <f t="shared" ref="AY39:AY70" si="77">AX39/AV39</f>
        <v>4.7547169811320762</v>
      </c>
      <c r="AZ39" s="23">
        <f t="shared" ref="AZ39:AZ70" si="78">1-1/(1+(AW39/($D$11*G39^2+$D$12*G39+$D$13)))</f>
        <v>0.53067252254197106</v>
      </c>
      <c r="BA39" s="39">
        <f t="shared" si="36"/>
        <v>2.5759277936092322E-2</v>
      </c>
      <c r="BB39" s="39">
        <f t="shared" si="37"/>
        <v>2.8935445508023704E-2</v>
      </c>
      <c r="BD39" s="39">
        <f>[5]非r不同兵种属性值!AP37*携带兵力!I39/2</f>
        <v>73.027552948821722</v>
      </c>
      <c r="BE39" s="23">
        <f>[5]非r不同兵种属性值!AQ37</f>
        <v>59.237813235557098</v>
      </c>
      <c r="BF39" s="39">
        <f>[5]非r不同兵种属性值!AR37*携带兵力!I39</f>
        <v>330.69080580598524</v>
      </c>
      <c r="BG39" s="23">
        <f t="shared" ref="BG39:BG70" si="79">BF39/BD39</f>
        <v>4.5283018867924536</v>
      </c>
      <c r="BH39" s="23">
        <f t="shared" ref="BH39:BH70" si="80">1-1/(1+(BE39/($D$11*G39^2+$D$12*G39+$D$13)))</f>
        <v>0.361166949290329</v>
      </c>
      <c r="BI39" s="39">
        <f t="shared" si="38"/>
        <v>2.4906744902352305E-2</v>
      </c>
      <c r="BJ39" s="39">
        <f t="shared" si="39"/>
        <v>5.3572998469210618E-2</v>
      </c>
      <c r="BL39" s="39">
        <f>[5]非r不同兵种属性值!AU37*携带兵力!I39/2</f>
        <v>83.981685891144963</v>
      </c>
      <c r="BM39" s="23">
        <f>[5]非r不同兵种属性值!AV37</f>
        <v>25.008416436709247</v>
      </c>
      <c r="BN39" s="39">
        <f>[5]非r不同兵种属性值!AW37*携带兵力!I39</f>
        <v>337.11198650124709</v>
      </c>
      <c r="BO39" s="23">
        <f t="shared" ref="BO39:BO70" si="81">BN39/BL39</f>
        <v>4.0141131119730495</v>
      </c>
      <c r="BP39" s="23">
        <f t="shared" ref="BP39:BP70" si="82">1-1/(1+(BM39/($D$11*G39^2+$D$12*G39+$D$13)))</f>
        <v>0.19268604335660799</v>
      </c>
      <c r="BQ39" s="39">
        <f t="shared" si="40"/>
        <v>2.4116244464578544E-2</v>
      </c>
      <c r="BR39" s="39">
        <f t="shared" si="41"/>
        <v>5.3396678190671745E-2</v>
      </c>
      <c r="BT39" s="39">
        <f>[5]非r不同兵种属性值!AZ37*携带兵力!I39/2</f>
        <v>76.67893059626283</v>
      </c>
      <c r="BU39" s="23">
        <f>[5]非r不同兵种属性值!BA37</f>
        <v>39.231080086189699</v>
      </c>
      <c r="BV39" s="39">
        <f>[5]非r不同兵种属性值!BB37*携带兵力!I39</f>
        <v>330.69080580598524</v>
      </c>
      <c r="BW39" s="23">
        <f t="shared" ref="BW39:BW70" si="83">BV39/BT39</f>
        <v>4.3126684636118595</v>
      </c>
      <c r="BX39" s="23">
        <f t="shared" ref="BX39:BX70" si="84">1-1/(1+(BU39/($D$11*G39^2+$D$12*G39+$D$13)))</f>
        <v>0.27241709500901001</v>
      </c>
      <c r="BY39" s="39">
        <f t="shared" si="42"/>
        <v>2.3908337654210264E-2</v>
      </c>
      <c r="BZ39" s="39">
        <f t="shared" si="43"/>
        <v>5.2381187398973197E-2</v>
      </c>
      <c r="CB39" s="23">
        <f t="shared" si="44"/>
        <v>67.550486477660087</v>
      </c>
      <c r="CC39" s="23">
        <f t="shared" si="45"/>
        <v>60.48823405739256</v>
      </c>
      <c r="CD39" s="23">
        <f t="shared" si="46"/>
        <v>293.02656779033993</v>
      </c>
      <c r="CE39" s="23">
        <f t="shared" si="20"/>
        <v>4.3378898224107978</v>
      </c>
      <c r="CF39" s="23">
        <f t="shared" ref="CF39:CF70" si="85">1-1/(1+(CC39/($D$11*O39^2+$D$12*O39+$D$13)))</f>
        <v>0.54746312648976048</v>
      </c>
      <c r="DB39" s="39">
        <f>([3]非r分类武将战斗属性!S39+[3]非r分类武将战斗属性!AB39+[3]非r分类武将战斗属性!AK39+[3]非r分类武将战斗属性!AT39)/4</f>
        <v>210.4863098910981</v>
      </c>
      <c r="DC39" s="39">
        <f>DB39*[3]非r分类武将战斗属性!O38</f>
        <v>14.154984200406501</v>
      </c>
      <c r="DD39" s="39">
        <f>([2]非r各类型装备属性!J37+[2]非r各类型装备属性!O37+[2]非r各类型装备属性!T37+[2]非r各类型装备属性!Y37)/4</f>
        <v>123.8515625</v>
      </c>
      <c r="DE39" s="7">
        <f t="shared" si="49"/>
        <v>0.60399031403339598</v>
      </c>
      <c r="DF39" s="7">
        <f t="shared" si="50"/>
        <v>4.0617716927835487E-2</v>
      </c>
      <c r="DG39" s="7">
        <f t="shared" si="51"/>
        <v>0.35539196903876852</v>
      </c>
      <c r="DI39" s="39">
        <f>([3]非r分类武将战斗属性!T39+[3]非r分类武将战斗属性!AC39+[3]非r分类武将战斗属性!AL39+[3]非r分类武将战斗属性!AU39)/4</f>
        <v>58.16069089096132</v>
      </c>
      <c r="DJ39" s="39">
        <f>DI39*[3]非r分类武将战斗属性!O38</f>
        <v>3.911245634322849</v>
      </c>
      <c r="DK39" s="39">
        <f>([2]非r各类型装备属性!K37+[2]非r各类型装备属性!P37+[2]非r各类型装备属性!U37+[2]非r各类型装备属性!Z37)/4</f>
        <v>42.935208333333321</v>
      </c>
      <c r="DL39" s="7">
        <f t="shared" si="52"/>
        <v>0.56591880571520792</v>
      </c>
      <c r="DM39" s="7">
        <f t="shared" si="53"/>
        <v>3.8057447811005916E-2</v>
      </c>
      <c r="DN39" s="7">
        <f t="shared" si="54"/>
        <v>0.41777085950864679</v>
      </c>
      <c r="DP39" s="39">
        <f>([3]非r分类武将战斗属性!U39+[3]非r分类武将战斗属性!AD39+[3]非r分类武将战斗属性!AM39+[3]非r分类武将战斗属性!AV39)/4</f>
        <v>271.41655749115284</v>
      </c>
      <c r="DQ39" s="39">
        <f>DP39*[3]非r分类武将战斗属性!O38</f>
        <v>18.252479626839964</v>
      </c>
      <c r="DR39" s="39">
        <f>([2]非r各类型装备属性!L37+[2]非r各类型装备属性!Q37+[2]非r各类型装备属性!V37+[2]非r各类型装备属性!AA37)/4</f>
        <v>153.57593749999998</v>
      </c>
      <c r="DS39" s="7">
        <f t="shared" si="55"/>
        <v>0.61233984147270049</v>
      </c>
      <c r="DT39" s="7">
        <f t="shared" si="56"/>
        <v>4.1179213915669824E-2</v>
      </c>
      <c r="DU39" s="7">
        <f t="shared" si="57"/>
        <v>0.34648094461162976</v>
      </c>
      <c r="DW39" s="4">
        <f t="shared" si="58"/>
        <v>0.10449590478738642</v>
      </c>
      <c r="DX39" s="4">
        <f t="shared" si="59"/>
        <v>0.10268970535901883</v>
      </c>
    </row>
    <row r="40" spans="7:128" x14ac:dyDescent="0.15">
      <c r="G40" s="23">
        <v>34</v>
      </c>
      <c r="H40" s="23">
        <f>[2]非r各类型装备属性!J38+[3]非r分类武将战斗属性!BC40</f>
        <v>203.66912453403833</v>
      </c>
      <c r="I40" s="23">
        <f>[2]非r各类型装备属性!K38+[3]非r分类武将战斗属性!T40</f>
        <v>232.13847987922969</v>
      </c>
      <c r="J40" s="23">
        <f>[2]非r各类型装备属性!L38+[3]非r分类武将战斗属性!BE40</f>
        <v>635.36719850892268</v>
      </c>
      <c r="K40" s="23">
        <f t="shared" si="66"/>
        <v>3.1196048982021156</v>
      </c>
      <c r="L40" s="23">
        <f t="shared" si="67"/>
        <v>0.68425254974280114</v>
      </c>
      <c r="M40" s="39">
        <f t="shared" si="27"/>
        <v>0.10776144155240126</v>
      </c>
      <c r="N40" s="39">
        <f t="shared" si="28"/>
        <v>0.10589453308482044</v>
      </c>
      <c r="P40" s="23">
        <f>[2]非r各类型装备属性!O38+[3]非r分类武将战斗属性!BH40</f>
        <v>404.40807397488436</v>
      </c>
      <c r="Q40" s="23">
        <f>[2]非r各类型装备属性!P38+[3]非r分类武将战斗属性!BI40</f>
        <v>65.294824906807662</v>
      </c>
      <c r="R40" s="23">
        <f>[2]非r各类型装备属性!Q38+[3]非r分类武将战斗属性!BJ40</f>
        <v>453.12772378849968</v>
      </c>
      <c r="S40" s="23">
        <f t="shared" si="68"/>
        <v>1.1204715062554389</v>
      </c>
      <c r="T40" s="23">
        <f t="shared" si="69"/>
        <v>0.37870771809848902</v>
      </c>
      <c r="U40" s="39">
        <f t="shared" si="29"/>
        <v>8.4462839176040999E-2</v>
      </c>
      <c r="V40" s="39">
        <f t="shared" si="30"/>
        <v>8.9906294402480075E-2</v>
      </c>
      <c r="X40" s="23">
        <f>[2]非r各类型装备属性!T38+[3]非r分类武将战斗属性!BM40</f>
        <v>442.412898881692</v>
      </c>
      <c r="Y40" s="23">
        <f>[2]非r各类型装备属性!U38+[3]非r分类武将战斗属性!BN40</f>
        <v>38.00482490680767</v>
      </c>
      <c r="Z40" s="23">
        <f>[2]非r各类型装备属性!V38+[3]非r分类武将战斗属性!BO40</f>
        <v>366.40324906807666</v>
      </c>
      <c r="AA40" s="23">
        <f t="shared" si="70"/>
        <v>0.82819296181067836</v>
      </c>
      <c r="AB40" s="23">
        <f t="shared" si="71"/>
        <v>0.26187680110010525</v>
      </c>
      <c r="AC40" s="39">
        <f t="shared" si="31"/>
        <v>7.4706669855064509E-2</v>
      </c>
      <c r="AD40" s="39">
        <f t="shared" si="32"/>
        <v>7.4020858397591274E-2</v>
      </c>
      <c r="AF40" s="23">
        <f>[2]非r各类型装备属性!Y38+[3]非r分类武将战斗属性!BR40</f>
        <v>386.87074906807669</v>
      </c>
      <c r="AG40" s="23">
        <f>[2]非r各类型装备属性!Z38+[3]非r分类武将战斗属性!BS40</f>
        <v>88.18956226701917</v>
      </c>
      <c r="AH40" s="23">
        <f>[2]非r各类型装备属性!AA38+[3]非r分类武将战斗属性!BT40</f>
        <v>373.22574906807665</v>
      </c>
      <c r="AI40" s="23">
        <f t="shared" si="72"/>
        <v>0.96472982247205519</v>
      </c>
      <c r="AJ40" s="23">
        <f t="shared" si="73"/>
        <v>0.45153735046751087</v>
      </c>
      <c r="AK40" s="39">
        <f t="shared" si="33"/>
        <v>7.224477106780143E-2</v>
      </c>
      <c r="AL40" s="39">
        <f t="shared" si="34"/>
        <v>7.3723604754187974E-2</v>
      </c>
      <c r="AN40" s="23">
        <f t="shared" si="74"/>
        <v>359.34021161467285</v>
      </c>
      <c r="AO40" s="23">
        <f t="shared" si="75"/>
        <v>105.90692298996603</v>
      </c>
      <c r="AP40" s="23">
        <f t="shared" si="76"/>
        <v>457.03098010839392</v>
      </c>
      <c r="AQ40" s="23">
        <f t="shared" si="11"/>
        <v>1.2718614987583874</v>
      </c>
      <c r="AR40" s="42">
        <f t="shared" si="35"/>
        <v>0.49715276127306429</v>
      </c>
      <c r="AS40" s="25"/>
      <c r="AV40" s="39">
        <f>[5]非r不同兵种属性值!AK38*携带兵力!I40/2</f>
        <v>38.541144436021398</v>
      </c>
      <c r="AW40" s="23">
        <f>[5]非r不同兵种属性值!AL38</f>
        <v>121.24206544376526</v>
      </c>
      <c r="AX40" s="39">
        <f>[5]非r不同兵种属性值!AM38*携带兵力!I40</f>
        <v>182.71357362261995</v>
      </c>
      <c r="AY40" s="23">
        <f t="shared" si="77"/>
        <v>4.7407407407407405</v>
      </c>
      <c r="AZ40" s="23">
        <f t="shared" si="78"/>
        <v>0.5309203400668201</v>
      </c>
      <c r="BA40" s="39">
        <f t="shared" si="36"/>
        <v>2.7189519884318451E-2</v>
      </c>
      <c r="BB40" s="39">
        <f t="shared" si="37"/>
        <v>3.0452262270436656E-2</v>
      </c>
      <c r="BD40" s="39">
        <f>[5]非r不同兵种属性值!AP38*携带兵力!I40/2</f>
        <v>77.082288872042795</v>
      </c>
      <c r="BE40" s="23">
        <f>[5]非r不同兵种属性值!AQ38</f>
        <v>60.621032721882628</v>
      </c>
      <c r="BF40" s="39">
        <f>[5]非r不同兵种属性值!AR38*携带兵力!I40</f>
        <v>348.02585451927609</v>
      </c>
      <c r="BG40" s="23">
        <f t="shared" si="79"/>
        <v>4.5149911816578481</v>
      </c>
      <c r="BH40" s="23">
        <f t="shared" si="80"/>
        <v>0.36139656313189206</v>
      </c>
      <c r="BI40" s="39">
        <f t="shared" si="38"/>
        <v>2.6289651342567357E-2</v>
      </c>
      <c r="BJ40" s="39">
        <f t="shared" si="39"/>
        <v>5.638133339076172E-2</v>
      </c>
      <c r="BL40" s="39">
        <f>[5]非r不同兵种属性值!AU38*携带兵力!I40/2</f>
        <v>88.644632202849209</v>
      </c>
      <c r="BM40" s="23">
        <f>[5]非r不同兵种属性值!AV38</f>
        <v>25.539416563385739</v>
      </c>
      <c r="BN40" s="39">
        <f>[5]非r不同兵种属性值!AW38*携带兵力!I40</f>
        <v>354.78363810217479</v>
      </c>
      <c r="BO40" s="23">
        <f t="shared" si="81"/>
        <v>4.0023138376874146</v>
      </c>
      <c r="BP40" s="23">
        <f t="shared" si="82"/>
        <v>0.19251868600811151</v>
      </c>
      <c r="BQ40" s="39">
        <f t="shared" si="40"/>
        <v>2.5455259655628927E-2</v>
      </c>
      <c r="BR40" s="39">
        <f t="shared" si="41"/>
        <v>5.6195770277030752E-2</v>
      </c>
      <c r="BT40" s="39">
        <f>[5]非r不同兵种属性值!AZ38*携带兵力!I40/2</f>
        <v>80.936403315644938</v>
      </c>
      <c r="BU40" s="23">
        <f>[5]非r不同兵种属性值!BA38</f>
        <v>40.189499471174038</v>
      </c>
      <c r="BV40" s="39">
        <f>[5]非r不同兵种属性值!BB38*携带兵力!I40</f>
        <v>348.02585451927609</v>
      </c>
      <c r="BW40" s="23">
        <f t="shared" si="83"/>
        <v>4.2999916015789026</v>
      </c>
      <c r="BX40" s="23">
        <f t="shared" si="84"/>
        <v>0.2728235423747295</v>
      </c>
      <c r="BY40" s="39">
        <f t="shared" si="42"/>
        <v>2.523580915827343E-2</v>
      </c>
      <c r="BZ40" s="39">
        <f t="shared" si="43"/>
        <v>5.5127046731252169E-2</v>
      </c>
      <c r="CB40" s="23">
        <f t="shared" si="44"/>
        <v>71.301117206639589</v>
      </c>
      <c r="CC40" s="23">
        <f t="shared" si="45"/>
        <v>61.898003550051918</v>
      </c>
      <c r="CD40" s="23">
        <f t="shared" si="46"/>
        <v>308.3872301908367</v>
      </c>
      <c r="CE40" s="23">
        <f t="shared" si="20"/>
        <v>4.3251388235207004</v>
      </c>
      <c r="CF40" s="23">
        <f t="shared" si="85"/>
        <v>0.55316450326448385</v>
      </c>
      <c r="DB40" s="39">
        <f>([3]非r分类武将战斗属性!S40+[3]非r分类武将战斗属性!AB40+[3]非r分类武将战斗属性!AK40+[3]非r分类武将战斗属性!AT40)/4</f>
        <v>216.32050980878032</v>
      </c>
      <c r="DC40" s="39">
        <f>DB40*[3]非r分类武将战斗属性!O39</f>
        <v>15.097826805892513</v>
      </c>
      <c r="DD40" s="39">
        <f>([2]非r各类型装备属性!J38+[2]非r各类型装备属性!O38+[2]非r各类型装备属性!T38+[2]非r各类型装备属性!Y38)/4</f>
        <v>127.92187500000003</v>
      </c>
      <c r="DE40" s="7">
        <f t="shared" si="49"/>
        <v>0.60199360610591723</v>
      </c>
      <c r="DF40" s="7">
        <f t="shared" si="50"/>
        <v>4.2015411350851517E-2</v>
      </c>
      <c r="DG40" s="7">
        <f t="shared" si="51"/>
        <v>0.35599098254323125</v>
      </c>
      <c r="DI40" s="39">
        <f>([3]非r分类武将战斗属性!T40+[3]非r分类武将战斗属性!AC40+[3]非r分类武将战斗属性!AL40+[3]非r分类武将战斗属性!AU40)/4</f>
        <v>59.772772447162986</v>
      </c>
      <c r="DJ40" s="39">
        <f>DI40*[3]非r分类武将战斗属性!O39</f>
        <v>4.1717679332071418</v>
      </c>
      <c r="DK40" s="39">
        <f>([2]非r各类型装备属性!K38+[2]非r各类型装备属性!P38+[2]非r各类型装备属性!U38+[2]非r各类型装备属性!Z38)/4</f>
        <v>44.346249999999998</v>
      </c>
      <c r="DL40" s="7">
        <f t="shared" si="52"/>
        <v>0.56438966178656758</v>
      </c>
      <c r="DM40" s="7">
        <f t="shared" si="53"/>
        <v>3.9390889806159214E-2</v>
      </c>
      <c r="DN40" s="7">
        <f t="shared" si="54"/>
        <v>0.41872852829650714</v>
      </c>
      <c r="DP40" s="39">
        <f>([3]非r分类武将战斗属性!U40+[3]非r分类武将战斗属性!AD40+[3]非r分类武将战斗属性!AM40+[3]非r分类武将战斗属性!AV40)/4</f>
        <v>278.93960475342726</v>
      </c>
      <c r="DQ40" s="39">
        <f>DP40*[3]非r分类武将战斗属性!O39</f>
        <v>19.468250354966663</v>
      </c>
      <c r="DR40" s="39">
        <f>([2]非r各类型装备属性!L38+[2]非r各类型装备属性!Q38+[2]非r各类型装备属性!V38+[2]非r各类型装备属性!AA38)/4</f>
        <v>158.62312500000002</v>
      </c>
      <c r="DS40" s="7">
        <f t="shared" si="55"/>
        <v>0.61032975201652906</v>
      </c>
      <c r="DT40" s="7">
        <f t="shared" si="56"/>
        <v>4.2597222512901385E-2</v>
      </c>
      <c r="DU40" s="7">
        <f t="shared" si="57"/>
        <v>0.34707302547056967</v>
      </c>
      <c r="DW40" s="4">
        <f t="shared" si="58"/>
        <v>0.10776144155240126</v>
      </c>
      <c r="DX40" s="4">
        <f t="shared" si="59"/>
        <v>0.10589453308482044</v>
      </c>
    </row>
    <row r="41" spans="7:128" x14ac:dyDescent="0.15">
      <c r="G41" s="23">
        <v>35</v>
      </c>
      <c r="H41" s="23">
        <f>[2]非r各类型装备属性!J39+[3]非r分类武将战斗属性!BC41</f>
        <v>210.11434651856672</v>
      </c>
      <c r="I41" s="23">
        <f>[2]非r各类型装备属性!K39+[3]非r分类武将战斗属性!T41</f>
        <v>239.12687221762474</v>
      </c>
      <c r="J41" s="23">
        <f>[2]非r各类型装备属性!L39+[3]非r分类武将战斗属性!BE41</f>
        <v>655.4709088594135</v>
      </c>
      <c r="K41" s="23">
        <f t="shared" si="66"/>
        <v>3.1195914021106259</v>
      </c>
      <c r="L41" s="23">
        <f t="shared" si="67"/>
        <v>0.68591061468248959</v>
      </c>
      <c r="M41" s="39">
        <f t="shared" si="27"/>
        <v>0.11117161191458559</v>
      </c>
      <c r="N41" s="39">
        <f t="shared" si="28"/>
        <v>0.10924515147656892</v>
      </c>
      <c r="P41" s="23">
        <f>[2]非r各类型装备属性!O39+[3]非r分类武将战斗属性!BH41</f>
        <v>417.19822900751342</v>
      </c>
      <c r="Q41" s="23">
        <f>[2]非r各类型装备属性!P39+[3]非r分类武将战斗属性!BI41</f>
        <v>67.365369303713337</v>
      </c>
      <c r="R41" s="23">
        <f>[2]非r各类型装备属性!Q39+[3]非r分类武将战斗属性!BJ41</f>
        <v>467.4539676149401</v>
      </c>
      <c r="S41" s="23">
        <f t="shared" si="68"/>
        <v>1.1204600957366999</v>
      </c>
      <c r="T41" s="23">
        <f t="shared" si="69"/>
        <v>0.38088501762056926</v>
      </c>
      <c r="U41" s="39">
        <f t="shared" si="29"/>
        <v>8.7134133042504877E-2</v>
      </c>
      <c r="V41" s="39">
        <f t="shared" si="30"/>
        <v>9.2748803098202381E-2</v>
      </c>
      <c r="X41" s="23">
        <f>[2]非r各类型装备属性!T39+[3]非r分类武将战斗属性!BM41</f>
        <v>456.40526497789347</v>
      </c>
      <c r="Y41" s="23">
        <f>[2]非r各类型装备属性!U39+[3]非r分类武将战斗属性!BN41</f>
        <v>39.207035970380005</v>
      </c>
      <c r="Z41" s="23">
        <f>[2]非r各类型装备属性!V39+[3]非r分类武将战斗属性!BO41</f>
        <v>377.99119303713343</v>
      </c>
      <c r="AA41" s="23">
        <f t="shared" si="70"/>
        <v>0.82819200837974971</v>
      </c>
      <c r="AB41" s="23">
        <f t="shared" si="71"/>
        <v>0.26365286426789791</v>
      </c>
      <c r="AC41" s="39">
        <f t="shared" si="31"/>
        <v>7.7069446973639558E-2</v>
      </c>
      <c r="AD41" s="39">
        <f t="shared" si="32"/>
        <v>7.6361857179218909E-2</v>
      </c>
      <c r="AF41" s="23">
        <f>[2]非r各类型装备属性!Y39+[3]非r分类武将战斗属性!BR41</f>
        <v>399.10994303713341</v>
      </c>
      <c r="AG41" s="23">
        <f>[2]非r各类型装备属性!Z39+[3]非r分类武将战斗属性!BS41</f>
        <v>90.97800659261668</v>
      </c>
      <c r="AH41" s="23">
        <f>[2]非r各类型装备属性!AA39+[3]非r分类武将战斗属性!BT41</f>
        <v>385.03077637046675</v>
      </c>
      <c r="AI41" s="23">
        <f t="shared" si="72"/>
        <v>0.964723588293673</v>
      </c>
      <c r="AJ41" s="23">
        <f t="shared" si="73"/>
        <v>0.45380542304318428</v>
      </c>
      <c r="AK41" s="39">
        <f t="shared" si="33"/>
        <v>7.4530334834198575E-2</v>
      </c>
      <c r="AL41" s="39">
        <f t="shared" si="34"/>
        <v>7.605546199910454E-2</v>
      </c>
      <c r="AN41" s="23">
        <f t="shared" si="74"/>
        <v>370.70694588527675</v>
      </c>
      <c r="AO41" s="23">
        <f t="shared" si="75"/>
        <v>109.16932102108369</v>
      </c>
      <c r="AP41" s="23">
        <f t="shared" si="76"/>
        <v>471.48671147048844</v>
      </c>
      <c r="AQ41" s="23">
        <f t="shared" si="11"/>
        <v>1.2718583147789202</v>
      </c>
      <c r="AR41" s="42">
        <f t="shared" si="35"/>
        <v>0.49924388346437398</v>
      </c>
      <c r="AS41" s="25"/>
      <c r="AV41" s="39">
        <f>[5]非r不同兵种属性值!AK39*携带兵力!I41/2</f>
        <v>40.690460592380902</v>
      </c>
      <c r="AW41" s="23">
        <f>[5]非r不同兵种属性值!AL39</f>
        <v>124.06699404835906</v>
      </c>
      <c r="AX41" s="39">
        <f>[5]非r不同兵种属性值!AM39*携带兵力!I41</f>
        <v>192.35490461852791</v>
      </c>
      <c r="AY41" s="23">
        <f t="shared" si="77"/>
        <v>4.7272727272727275</v>
      </c>
      <c r="AZ41" s="23">
        <f t="shared" si="78"/>
        <v>0.53118375973392684</v>
      </c>
      <c r="BA41" s="39">
        <f t="shared" si="36"/>
        <v>2.8705792305030623E-2</v>
      </c>
      <c r="BB41" s="39">
        <f t="shared" si="37"/>
        <v>3.205915076975465E-2</v>
      </c>
      <c r="BD41" s="39">
        <f>[5]非r不同兵种属性值!AP39*携带兵力!I41/2</f>
        <v>81.380921184761803</v>
      </c>
      <c r="BE41" s="23">
        <f>[5]非r不同兵种属性值!AQ39</f>
        <v>62.033497024179532</v>
      </c>
      <c r="BF41" s="39">
        <f>[5]非r不同兵种属性值!AR39*携带兵力!I41</f>
        <v>366.39029451148173</v>
      </c>
      <c r="BG41" s="23">
        <f t="shared" si="79"/>
        <v>4.5021645021645025</v>
      </c>
      <c r="BH41" s="23">
        <f t="shared" si="80"/>
        <v>0.36164071799594477</v>
      </c>
      <c r="BI41" s="39">
        <f t="shared" si="38"/>
        <v>2.7755740977488206E-2</v>
      </c>
      <c r="BJ41" s="39">
        <f t="shared" si="39"/>
        <v>5.9356433086057023E-2</v>
      </c>
      <c r="BL41" s="39">
        <f>[5]非r不同兵种属性值!AU39*携带兵力!I41/2</f>
        <v>93.588059362476073</v>
      </c>
      <c r="BM41" s="23">
        <f>[5]非r不同兵种属性值!AV39</f>
        <v>26.082265794257303</v>
      </c>
      <c r="BN41" s="39">
        <f>[5]非r不同兵种属性值!AW39*携带兵力!I41</f>
        <v>373.50466916219023</v>
      </c>
      <c r="BO41" s="23">
        <f t="shared" si="81"/>
        <v>3.9909436279212569</v>
      </c>
      <c r="BP41" s="23">
        <f t="shared" si="82"/>
        <v>0.19237225194212715</v>
      </c>
      <c r="BQ41" s="39">
        <f t="shared" si="40"/>
        <v>2.6874817939192375E-2</v>
      </c>
      <c r="BR41" s="39">
        <f t="shared" si="41"/>
        <v>5.9161078278339441E-2</v>
      </c>
      <c r="BT41" s="39">
        <f>[5]非r不同兵种属性值!AZ39*携带兵力!I41/2</f>
        <v>85.449967243999893</v>
      </c>
      <c r="BU41" s="23">
        <f>[5]非r不同兵种属性值!BA39</f>
        <v>41.167684388773687</v>
      </c>
      <c r="BV41" s="39">
        <f>[5]非r不同兵种属性值!BB39*携带兵力!I41</f>
        <v>366.39029451148173</v>
      </c>
      <c r="BW41" s="23">
        <f t="shared" si="83"/>
        <v>4.287775716347145</v>
      </c>
      <c r="BX41" s="23">
        <f t="shared" si="84"/>
        <v>0.273234997642541</v>
      </c>
      <c r="BY41" s="39">
        <f t="shared" si="42"/>
        <v>2.6643129390622019E-2</v>
      </c>
      <c r="BZ41" s="39">
        <f t="shared" si="43"/>
        <v>5.8035960906729106E-2</v>
      </c>
      <c r="CB41" s="23">
        <f t="shared" si="44"/>
        <v>75.277352095904661</v>
      </c>
      <c r="CC41" s="23">
        <f t="shared" si="45"/>
        <v>63.337610313892398</v>
      </c>
      <c r="CD41" s="23">
        <f t="shared" si="46"/>
        <v>324.66004070092038</v>
      </c>
      <c r="CE41" s="23">
        <f t="shared" si="20"/>
        <v>4.3128514973175172</v>
      </c>
      <c r="CF41" s="23">
        <f t="shared" si="85"/>
        <v>0.55884017792925689</v>
      </c>
      <c r="DB41" s="39">
        <f>([3]非r分类武将战斗属性!S41+[3]非r分类武将战斗属性!AB41+[3]非r分类武将战斗属性!AK41+[3]非r分类武将战斗属性!AT41)/4</f>
        <v>222.5734504556836</v>
      </c>
      <c r="DC41" s="39">
        <f>DB41*[3]非r分类武将战斗属性!O40</f>
        <v>16.14130792959315</v>
      </c>
      <c r="DD41" s="39">
        <f>([2]非r各类型装备属性!J39+[2]非r各类型装备属性!O39+[2]非r各类型装备属性!T39+[2]非r各类型装备属性!Y39)/4</f>
        <v>131.9921875</v>
      </c>
      <c r="DE41" s="7">
        <f t="shared" si="49"/>
        <v>0.60040269794287515</v>
      </c>
      <c r="DF41" s="7">
        <f t="shared" si="50"/>
        <v>4.3541962482106893E-2</v>
      </c>
      <c r="DG41" s="7">
        <f t="shared" si="51"/>
        <v>0.35605533957501789</v>
      </c>
      <c r="DI41" s="39">
        <f>([3]非r分类武将战斗属性!T41+[3]非r分类武将战斗属性!AC41+[3]非r分类武将战斗属性!AL41+[3]非r分类武将战斗属性!AU41)/4</f>
        <v>61.500558678544152</v>
      </c>
      <c r="DJ41" s="39">
        <f>DI41*[3]非r分类武将战斗属性!O40</f>
        <v>4.4600982437033707</v>
      </c>
      <c r="DK41" s="39">
        <f>([2]非r各类型装备属性!K39+[2]非r各类型装备属性!P39+[2]非r各类型装备属性!U39+[2]非r各类型装备属性!Z39)/4</f>
        <v>45.757291666666667</v>
      </c>
      <c r="DL41" s="7">
        <f t="shared" si="52"/>
        <v>0.5633501986026519</v>
      </c>
      <c r="DM41" s="7">
        <f t="shared" si="53"/>
        <v>4.0854868400637935E-2</v>
      </c>
      <c r="DN41" s="7">
        <f t="shared" si="54"/>
        <v>0.41914057208278904</v>
      </c>
      <c r="DP41" s="39">
        <f>([3]非r分类武将战斗属性!U41+[3]非r分类武将战斗属性!AD41+[3]非r分类武将战斗属性!AM41+[3]非r分类武将战斗属性!AV41)/4</f>
        <v>287.00260716653941</v>
      </c>
      <c r="DQ41" s="39">
        <f>DP41*[3]非r分类武将战斗属性!O40</f>
        <v>20.813791803949066</v>
      </c>
      <c r="DR41" s="39">
        <f>([2]非r各类型装备属性!L39+[2]非r各类型装备属性!Q39+[2]非r各类型装备属性!V39+[2]非r各类型装备属性!AA39)/4</f>
        <v>163.67031249999999</v>
      </c>
      <c r="DS41" s="7">
        <f t="shared" si="55"/>
        <v>0.60871833751459536</v>
      </c>
      <c r="DT41" s="7">
        <f t="shared" si="56"/>
        <v>4.4145023173684621E-2</v>
      </c>
      <c r="DU41" s="7">
        <f t="shared" si="57"/>
        <v>0.34713663931172012</v>
      </c>
      <c r="DW41" s="4">
        <f t="shared" si="58"/>
        <v>0.11117161191458559</v>
      </c>
      <c r="DX41" s="4">
        <f t="shared" si="59"/>
        <v>0.10924515147656892</v>
      </c>
    </row>
    <row r="42" spans="7:128" x14ac:dyDescent="0.15">
      <c r="G42" s="23">
        <v>36</v>
      </c>
      <c r="H42" s="23">
        <f>[2]非r各类型装备属性!J40+[3]非r分类武将战斗属性!BC42</f>
        <v>216.82117699699575</v>
      </c>
      <c r="I42" s="23">
        <f>[2]非r各类型装备属性!K40+[3]非r分类武将战斗属性!T42</f>
        <v>246.39871415681694</v>
      </c>
      <c r="J42" s="23">
        <f>[2]非r各类型装备属性!L40+[3]非r分类武将战斗属性!BE42</f>
        <v>676.41176639038645</v>
      </c>
      <c r="K42" s="23">
        <f t="shared" si="66"/>
        <v>3.1196757427424111</v>
      </c>
      <c r="L42" s="23">
        <f t="shared" si="67"/>
        <v>0.68765237321370098</v>
      </c>
      <c r="M42" s="39">
        <f t="shared" si="27"/>
        <v>0.11472019946930995</v>
      </c>
      <c r="N42" s="39">
        <f t="shared" si="28"/>
        <v>0.11273529439839775</v>
      </c>
      <c r="P42" s="23">
        <f>[2]非r各类型装备属性!O40+[3]非r分类武将战斗属性!BH42</f>
        <v>430.563922726724</v>
      </c>
      <c r="Q42" s="23">
        <f>[2]非r各类型装备属性!P40+[3]非r分类武将战斗属性!BI42</f>
        <v>69.488235399399144</v>
      </c>
      <c r="R42" s="23">
        <f>[2]非r各类型装备属性!Q40+[3]非r分类武将战斗属性!BJ42</f>
        <v>482.46039352552225</v>
      </c>
      <c r="S42" s="23">
        <f t="shared" si="68"/>
        <v>1.120531396291037</v>
      </c>
      <c r="T42" s="23">
        <f t="shared" si="69"/>
        <v>0.38304895721194632</v>
      </c>
      <c r="U42" s="39">
        <f t="shared" si="29"/>
        <v>8.9925631313016688E-2</v>
      </c>
      <c r="V42" s="39">
        <f t="shared" si="30"/>
        <v>9.5726268556651228E-2</v>
      </c>
      <c r="X42" s="23">
        <f>[2]非r各类型装备属性!T40+[3]非r分类武将战斗属性!BM42</f>
        <v>471.02549145945648</v>
      </c>
      <c r="Y42" s="23">
        <f>[2]非r各类型装备属性!U40+[3]非r分类武将战斗属性!BN42</f>
        <v>40.461568732732481</v>
      </c>
      <c r="Z42" s="23">
        <f>[2]非r各类型装备属性!V40+[3]非r分类武将战斗属性!BO42</f>
        <v>390.10235399399147</v>
      </c>
      <c r="AA42" s="23">
        <f t="shared" si="70"/>
        <v>0.82819796607031304</v>
      </c>
      <c r="AB42" s="23">
        <f t="shared" si="71"/>
        <v>0.26552797079874846</v>
      </c>
      <c r="AC42" s="39">
        <f t="shared" si="31"/>
        <v>7.9538245771606966E-2</v>
      </c>
      <c r="AD42" s="39">
        <f t="shared" si="32"/>
        <v>7.8808556362422552E-2</v>
      </c>
      <c r="AF42" s="23">
        <f>[2]非r各类型装备属性!Y40+[3]非r分类武将战斗属性!BR42</f>
        <v>411.87235399399145</v>
      </c>
      <c r="AG42" s="23">
        <f>[2]非r各类型装备属性!Z40+[3]非r分类武将战斗属性!BS42</f>
        <v>93.897255165164538</v>
      </c>
      <c r="AH42" s="23">
        <f>[2]非r各类型装备属性!AA40+[3]非r分类武将战斗属性!BT42</f>
        <v>397.35902066065813</v>
      </c>
      <c r="AI42" s="23">
        <f t="shared" si="72"/>
        <v>0.9647625455008203</v>
      </c>
      <c r="AJ42" s="23">
        <f t="shared" si="73"/>
        <v>0.45621663300199844</v>
      </c>
      <c r="AK42" s="39">
        <f t="shared" si="33"/>
        <v>7.6913604854153397E-2</v>
      </c>
      <c r="AL42" s="39">
        <f t="shared" si="34"/>
        <v>7.8490670747784319E-2</v>
      </c>
      <c r="AN42" s="23">
        <f t="shared" si="74"/>
        <v>382.57073629429192</v>
      </c>
      <c r="AO42" s="23">
        <f t="shared" si="75"/>
        <v>112.56144336352828</v>
      </c>
      <c r="AP42" s="23">
        <f t="shared" si="76"/>
        <v>486.5833836426396</v>
      </c>
      <c r="AQ42" s="23">
        <f t="shared" si="11"/>
        <v>1.2718782109574009</v>
      </c>
      <c r="AR42" s="42">
        <f t="shared" si="35"/>
        <v>0.50142872246791814</v>
      </c>
      <c r="AS42" s="25"/>
      <c r="AV42" s="39">
        <f>[5]非r不同兵种属性值!AK40*携带兵力!I42/2</f>
        <v>42.951708859899973</v>
      </c>
      <c r="AW42" s="23">
        <f>[5]非r不同兵种属性值!AL40</f>
        <v>126.89499779365532</v>
      </c>
      <c r="AX42" s="39">
        <f>[5]非r不同兵种属性值!AM40*携带兵力!I42</f>
        <v>202.48662748238559</v>
      </c>
      <c r="AY42" s="23">
        <f t="shared" si="77"/>
        <v>4.7142857142857144</v>
      </c>
      <c r="AZ42" s="23">
        <f t="shared" si="78"/>
        <v>0.53135271639554693</v>
      </c>
      <c r="BA42" s="39">
        <f t="shared" si="36"/>
        <v>3.0301029178059952E-2</v>
      </c>
      <c r="BB42" s="39">
        <f t="shared" si="37"/>
        <v>3.3747771247064268E-2</v>
      </c>
      <c r="BD42" s="39">
        <f>[5]非r不同兵种属性值!AP40*携带兵力!I42/2</f>
        <v>85.903417719799947</v>
      </c>
      <c r="BE42" s="23">
        <f>[5]非r不同兵种属性值!AQ40</f>
        <v>63.447498896827661</v>
      </c>
      <c r="BF42" s="39">
        <f>[5]非r不同兵种属性值!AR40*携带兵力!I42</f>
        <v>385.68881425216301</v>
      </c>
      <c r="BG42" s="23">
        <f t="shared" si="79"/>
        <v>4.4897959183673466</v>
      </c>
      <c r="BH42" s="23">
        <f t="shared" si="80"/>
        <v>0.36179736436883969</v>
      </c>
      <c r="BI42" s="39">
        <f t="shared" si="38"/>
        <v>2.9298181645038803E-2</v>
      </c>
      <c r="BJ42" s="39">
        <f t="shared" si="39"/>
        <v>6.248285677360315E-2</v>
      </c>
      <c r="BL42" s="39">
        <f>[5]非r不同兵种属性值!AU40*携带兵力!I42/2</f>
        <v>98.788930377769915</v>
      </c>
      <c r="BM42" s="23">
        <f>[5]非r不同兵种属性值!AV40</f>
        <v>26.625289715633034</v>
      </c>
      <c r="BN42" s="39">
        <f>[5]非r不同兵种属性值!AW40*携带兵力!I42</f>
        <v>393.17791744152538</v>
      </c>
      <c r="BO42" s="23">
        <f t="shared" si="81"/>
        <v>3.9799794970753188</v>
      </c>
      <c r="BP42" s="23">
        <f t="shared" si="82"/>
        <v>0.19217751661050309</v>
      </c>
      <c r="BQ42" s="39">
        <f t="shared" si="40"/>
        <v>2.8368303995142011E-2</v>
      </c>
      <c r="BR42" s="39">
        <f t="shared" si="41"/>
        <v>6.2277212232042564E-2</v>
      </c>
      <c r="BT42" s="39">
        <f>[5]非r不同兵种属性值!AZ40*携带兵力!I42/2</f>
        <v>90.198588605789951</v>
      </c>
      <c r="BU42" s="23">
        <f>[5]非r不同兵种属性值!BA40</f>
        <v>42.147267124321232</v>
      </c>
      <c r="BV42" s="39">
        <f>[5]非r不同兵种属性值!BB40*携带兵力!I42</f>
        <v>385.68881425216301</v>
      </c>
      <c r="BW42" s="23">
        <f t="shared" si="83"/>
        <v>4.2759961127308062</v>
      </c>
      <c r="BX42" s="23">
        <f t="shared" si="84"/>
        <v>0.27356406010831236</v>
      </c>
      <c r="BY42" s="39">
        <f t="shared" si="42"/>
        <v>2.8123740061986882E-2</v>
      </c>
      <c r="BZ42" s="39">
        <f t="shared" si="43"/>
        <v>6.1092832647071618E-2</v>
      </c>
      <c r="CB42" s="23">
        <f t="shared" si="44"/>
        <v>79.460661390814948</v>
      </c>
      <c r="CC42" s="23">
        <f t="shared" si="45"/>
        <v>64.778763382609313</v>
      </c>
      <c r="CD42" s="23">
        <f t="shared" si="46"/>
        <v>341.76054335705925</v>
      </c>
      <c r="CE42" s="23">
        <f t="shared" si="20"/>
        <v>4.3010030041930181</v>
      </c>
      <c r="CF42" s="23">
        <f t="shared" si="85"/>
        <v>0.56437934573900672</v>
      </c>
      <c r="DB42" s="39">
        <f>([3]非r分类武将战斗属性!S42+[3]非r分类武将战斗属性!AB42+[3]非r分类武将战斗属性!AK42+[3]非r分类武将战斗属性!AT42)/4</f>
        <v>229.27518630384904</v>
      </c>
      <c r="DC42" s="39">
        <f>DB42*[3]非r分类武将战斗属性!O41</f>
        <v>17.233049990442847</v>
      </c>
      <c r="DD42" s="39">
        <f>([2]非r各类型装备属性!J40+[2]非r各类型装备属性!O40+[2]非r各类型装备属性!T40+[2]非r各类型装备属性!Y40)/4</f>
        <v>136.0625</v>
      </c>
      <c r="DE42" s="7">
        <f t="shared" si="49"/>
        <v>0.59930142207081794</v>
      </c>
      <c r="DF42" s="7">
        <f t="shared" si="50"/>
        <v>4.5045395153241283E-2</v>
      </c>
      <c r="DG42" s="7">
        <f t="shared" si="51"/>
        <v>0.35565318277594066</v>
      </c>
      <c r="DI42" s="39">
        <f>([3]非r分类武将战斗属性!T42+[3]非r分类武将战斗属性!AC42+[3]非r分类武将战斗属性!AL42+[3]非r分类武将战斗属性!AU42)/4</f>
        <v>63.352354110274078</v>
      </c>
      <c r="DJ42" s="39">
        <f>DI42*[3]非r分类武将战斗属性!O41</f>
        <v>4.7617638131486819</v>
      </c>
      <c r="DK42" s="39">
        <f>([2]非r各类型装备属性!K40+[2]非r各类型装备属性!P40+[2]非r各类型装备属性!U40+[2]非r各类型装备属性!Z40)/4</f>
        <v>47.168333333333329</v>
      </c>
      <c r="DL42" s="7">
        <f t="shared" si="52"/>
        <v>0.56282464241038033</v>
      </c>
      <c r="DM42" s="7">
        <f t="shared" si="53"/>
        <v>4.2303684733058157E-2</v>
      </c>
      <c r="DN42" s="7">
        <f t="shared" si="54"/>
        <v>0.41904520698973757</v>
      </c>
      <c r="DP42" s="39">
        <f>([3]非r分类武将战斗属性!U42+[3]非r分类武将战斗属性!AD42+[3]非r分类武将战斗属性!AM42+[3]非r分类武将战斗属性!AV42)/4</f>
        <v>295.644319181279</v>
      </c>
      <c r="DQ42" s="39">
        <f>DP42*[3]非r分类武将战斗属性!O41</f>
        <v>22.221564461360511</v>
      </c>
      <c r="DR42" s="39">
        <f>([2]非r各类型装备属性!L40+[2]非r各类型装备属性!Q40+[2]非r各类型装备属性!V40+[2]非r各类型装备属性!AA40)/4</f>
        <v>168.7175</v>
      </c>
      <c r="DS42" s="7">
        <f t="shared" si="55"/>
        <v>0.60759230405288234</v>
      </c>
      <c r="DT42" s="7">
        <f t="shared" si="56"/>
        <v>4.5668564131817226E-2</v>
      </c>
      <c r="DU42" s="7">
        <f t="shared" si="57"/>
        <v>0.34673913181530019</v>
      </c>
      <c r="DW42" s="4">
        <f t="shared" si="58"/>
        <v>0.11472019946930995</v>
      </c>
      <c r="DX42" s="4">
        <f t="shared" si="59"/>
        <v>0.11273529439839775</v>
      </c>
    </row>
    <row r="43" spans="7:128" x14ac:dyDescent="0.15">
      <c r="G43" s="23">
        <v>37</v>
      </c>
      <c r="H43" s="23">
        <f>[2]非r各类型装备属性!J41+[3]非r分类武将战斗属性!BC43</f>
        <v>223.83383868903945</v>
      </c>
      <c r="I43" s="23">
        <f>[2]非r各类型装备属性!K41+[3]非r分类武将战斗属性!T43</f>
        <v>253.97434985611002</v>
      </c>
      <c r="J43" s="23">
        <f>[2]非r各类型装备属性!L41+[3]非r分类武将战斗属性!BE43</f>
        <v>698.33128380492622</v>
      </c>
      <c r="K43" s="23">
        <f t="shared" si="66"/>
        <v>3.1198646634259846</v>
      </c>
      <c r="L43" s="23">
        <f t="shared" si="67"/>
        <v>0.68948378091726026</v>
      </c>
      <c r="M43" s="39">
        <f t="shared" si="27"/>
        <v>0.11843060248097328</v>
      </c>
      <c r="N43" s="39">
        <f t="shared" si="28"/>
        <v>0.11638854730082103</v>
      </c>
      <c r="P43" s="23">
        <f>[2]非r各类型装备属性!O41+[3]非r分类武将战斗属性!BH43</f>
        <v>444.60244511588678</v>
      </c>
      <c r="Q43" s="23">
        <f>[2]非r各类型装备属性!P41+[3]非r分类武将战斗属性!BI43</f>
        <v>71.672267737807886</v>
      </c>
      <c r="R43" s="23">
        <f>[2]非r各类型装备属性!Q41+[3]非r分类武将战斗属性!BJ43</f>
        <v>498.26198059150249</v>
      </c>
      <c r="S43" s="23">
        <f t="shared" si="68"/>
        <v>1.1206910489698931</v>
      </c>
      <c r="T43" s="23">
        <f t="shared" si="69"/>
        <v>0.38522652053245199</v>
      </c>
      <c r="U43" s="39">
        <f t="shared" si="29"/>
        <v>9.2857653532975495E-2</v>
      </c>
      <c r="V43" s="39">
        <f t="shared" si="30"/>
        <v>9.8861504085615559E-2</v>
      </c>
      <c r="X43" s="23">
        <f>[2]非r各类型装备属性!T41+[3]非r分类武将战斗属性!BM43</f>
        <v>486.37971285369468</v>
      </c>
      <c r="Y43" s="23">
        <f>[2]非r各类型装备属性!U41+[3]非r分类武将战斗属性!BN43</f>
        <v>41.77726773780789</v>
      </c>
      <c r="Z43" s="23">
        <f>[2]非r各类型装备属性!V41+[3]非r分类武将战斗属性!BO43</f>
        <v>402.82517737807893</v>
      </c>
      <c r="AA43" s="23">
        <f t="shared" si="70"/>
        <v>0.82821130637751461</v>
      </c>
      <c r="AB43" s="23">
        <f t="shared" si="71"/>
        <v>0.26753329091254985</v>
      </c>
      <c r="AC43" s="39">
        <f t="shared" si="31"/>
        <v>8.213098832382551E-2</v>
      </c>
      <c r="AD43" s="39">
        <f t="shared" si="32"/>
        <v>8.1378823712743242E-2</v>
      </c>
      <c r="AF43" s="23">
        <f>[2]非r各类型装备属性!Y41+[3]非r分类武将战斗属性!BR43</f>
        <v>425.24642737807892</v>
      </c>
      <c r="AG43" s="23">
        <f>[2]非r各类型装备属性!Z41+[3]非r分类武将战斗属性!BS43</f>
        <v>96.969419344519721</v>
      </c>
      <c r="AH43" s="23">
        <f>[2]非r各类型装备属性!AA41+[3]非r分类武将战斗属性!BT43</f>
        <v>410.29892737807893</v>
      </c>
      <c r="AI43" s="23">
        <f t="shared" si="72"/>
        <v>0.96484979287854089</v>
      </c>
      <c r="AJ43" s="23">
        <f t="shared" si="73"/>
        <v>0.45881090965502158</v>
      </c>
      <c r="AK43" s="39">
        <f t="shared" si="33"/>
        <v>7.9411097549594564E-2</v>
      </c>
      <c r="AL43" s="39">
        <f t="shared" si="34"/>
        <v>8.1046701704311885E-2</v>
      </c>
      <c r="AN43" s="23">
        <f t="shared" si="74"/>
        <v>395.01560600917492</v>
      </c>
      <c r="AO43" s="23">
        <f t="shared" si="75"/>
        <v>116.09832616906138</v>
      </c>
      <c r="AP43" s="23">
        <f t="shared" si="76"/>
        <v>502.4293422881467</v>
      </c>
      <c r="AQ43" s="23">
        <f t="shared" si="11"/>
        <v>1.2719227662019938</v>
      </c>
      <c r="AR43" s="42">
        <f t="shared" si="35"/>
        <v>0.50372773917101643</v>
      </c>
      <c r="AS43" s="25"/>
      <c r="AV43" s="39">
        <f>[5]非r不同兵种属性值!AK41*携带兵力!I43/2</f>
        <v>45.347541042016061</v>
      </c>
      <c r="AW43" s="23">
        <f>[5]非r不同兵种属性值!AL41</f>
        <v>129.76898704387534</v>
      </c>
      <c r="AX43" s="39">
        <f>[5]非r不同兵种属性值!AM41*携带兵力!I43</f>
        <v>213.2129999870229</v>
      </c>
      <c r="AY43" s="23">
        <f t="shared" si="77"/>
        <v>4.7017543859649127</v>
      </c>
      <c r="AZ43" s="23">
        <f t="shared" si="78"/>
        <v>0.53151556602835681</v>
      </c>
      <c r="BA43" s="39">
        <f t="shared" si="36"/>
        <v>3.1991210611651548E-2</v>
      </c>
      <c r="BB43" s="39">
        <f t="shared" si="37"/>
        <v>3.5535499997837151E-2</v>
      </c>
      <c r="BD43" s="39">
        <f>[5]非r不同兵种属性值!AP41*携带兵力!I43/2</f>
        <v>90.695082084032123</v>
      </c>
      <c r="BE43" s="23">
        <f>[5]非r不同兵种属性值!AQ41</f>
        <v>64.884493521937671</v>
      </c>
      <c r="BF43" s="39">
        <f>[5]非r不同兵种属性值!AR41*携带兵力!I43</f>
        <v>406.1199999752817</v>
      </c>
      <c r="BG43" s="23">
        <f t="shared" si="79"/>
        <v>4.4778613199665829</v>
      </c>
      <c r="BH43" s="23">
        <f t="shared" si="80"/>
        <v>0.36194838279002173</v>
      </c>
      <c r="BI43" s="39">
        <f t="shared" si="38"/>
        <v>3.0932424573338221E-2</v>
      </c>
      <c r="BJ43" s="39">
        <f t="shared" si="39"/>
        <v>6.5792776076624135E-2</v>
      </c>
      <c r="BL43" s="39">
        <f>[5]非r不同兵种属性值!AU41*携带兵力!I43/2</f>
        <v>104.29934439663693</v>
      </c>
      <c r="BM43" s="23">
        <f>[5]非r不同兵种属性值!AV41</f>
        <v>27.17749619010986</v>
      </c>
      <c r="BN43" s="39">
        <f>[5]非r不同兵种属性值!AW41*携带兵力!I43</f>
        <v>414.00582521752023</v>
      </c>
      <c r="BO43" s="23">
        <f t="shared" si="81"/>
        <v>3.9694000725748531</v>
      </c>
      <c r="BP43" s="23">
        <f t="shared" si="82"/>
        <v>0.19198909928168573</v>
      </c>
      <c r="BQ43" s="39">
        <f t="shared" si="40"/>
        <v>2.9950678654210978E-2</v>
      </c>
      <c r="BR43" s="39">
        <f t="shared" si="41"/>
        <v>6.5576237877621832E-2</v>
      </c>
      <c r="BT43" s="39">
        <f>[5]非r不同兵种属性值!AZ41*携带兵力!I43/2</f>
        <v>95.229836188233733</v>
      </c>
      <c r="BU43" s="23">
        <f>[5]非r不同兵种属性值!BA41</f>
        <v>43.142496569849783</v>
      </c>
      <c r="BV43" s="39">
        <f>[5]非r不同兵种属性值!BB41*携带兵力!I43</f>
        <v>406.1199999752817</v>
      </c>
      <c r="BW43" s="23">
        <f t="shared" si="83"/>
        <v>4.2646298285396034</v>
      </c>
      <c r="BX43" s="23">
        <f t="shared" si="84"/>
        <v>0.27388149317909793</v>
      </c>
      <c r="BY43" s="39">
        <f t="shared" si="42"/>
        <v>2.9692473025365713E-2</v>
      </c>
      <c r="BZ43" s="39">
        <f t="shared" si="43"/>
        <v>6.4329117869872138E-2</v>
      </c>
      <c r="CB43" s="23">
        <f t="shared" si="44"/>
        <v>83.8929509277297</v>
      </c>
      <c r="CC43" s="23">
        <f t="shared" si="45"/>
        <v>66.243368331443165</v>
      </c>
      <c r="CD43" s="23">
        <f t="shared" si="46"/>
        <v>359.86470628877663</v>
      </c>
      <c r="CE43" s="23">
        <f t="shared" si="20"/>
        <v>4.2895702476693796</v>
      </c>
      <c r="CF43" s="23">
        <f t="shared" si="85"/>
        <v>0.56986793554161586</v>
      </c>
      <c r="DB43" s="39">
        <f>([3]非r分类武将战斗属性!S43+[3]非r分类武将战斗属性!AB43+[3]非r分类武将战斗属性!AK43+[3]非r分类武将战斗属性!AT43)/4</f>
        <v>236.45792893884089</v>
      </c>
      <c r="DC43" s="39">
        <f>DB43*[3]非r分类武将战斗属性!O42</f>
        <v>18.424864570334027</v>
      </c>
      <c r="DD43" s="39">
        <f>([2]非r各类型装备属性!J41+[2]非r各类型装备属性!O41+[2]非r各类型装备属性!T41+[2]非r各类型装备属性!Y41)/4</f>
        <v>140.1328125</v>
      </c>
      <c r="DE43" s="7">
        <f t="shared" si="49"/>
        <v>0.59860401802289487</v>
      </c>
      <c r="DF43" s="7">
        <f t="shared" si="50"/>
        <v>4.6643383932294759E-2</v>
      </c>
      <c r="DG43" s="7">
        <f t="shared" si="51"/>
        <v>0.35475259804481035</v>
      </c>
      <c r="DI43" s="39">
        <f>([3]非r分类武将战斗属性!T43+[3]非r分类武将战斗属性!AC43+[3]非r分类武将战斗属性!AL43+[3]非r分类武将战斗属性!AU43)/4</f>
        <v>65.33705931204814</v>
      </c>
      <c r="DJ43" s="39">
        <f>DI43*[3]非r分类武将战斗属性!O42</f>
        <v>5.0910809996975601</v>
      </c>
      <c r="DK43" s="39">
        <f>([2]非r各类型装备属性!K41+[2]非r各类型装备属性!P41+[2]非r各类型装备属性!U41+[2]非r各类型装备属性!Z41)/4</f>
        <v>48.579374999999999</v>
      </c>
      <c r="DL43" s="7">
        <f t="shared" si="52"/>
        <v>0.5627734823403473</v>
      </c>
      <c r="DM43" s="7">
        <f t="shared" si="53"/>
        <v>4.3851459083776731E-2</v>
      </c>
      <c r="DN43" s="7">
        <f t="shared" si="54"/>
        <v>0.41843303519517699</v>
      </c>
      <c r="DP43" s="39">
        <f>([3]非r分类武将战斗属性!U43+[3]非r分类武将战斗属性!AD43+[3]非r分类武将战斗属性!AM43+[3]非r分类武将战斗属性!AV43)/4</f>
        <v>304.90627678955798</v>
      </c>
      <c r="DQ43" s="39">
        <f>DP43*[3]非r分类武将战斗属性!O42</f>
        <v>23.758377998588614</v>
      </c>
      <c r="DR43" s="39">
        <f>([2]非r各类型装备属性!L41+[2]非r各类型装备属性!Q41+[2]非r各类型装备属性!V41+[2]非r各类型装备属性!AA41)/4</f>
        <v>173.76468750000001</v>
      </c>
      <c r="DS43" s="7">
        <f t="shared" si="55"/>
        <v>0.60686399285711323</v>
      </c>
      <c r="DT43" s="7">
        <f t="shared" si="56"/>
        <v>4.7287003363276937E-2</v>
      </c>
      <c r="DU43" s="7">
        <f t="shared" si="57"/>
        <v>0.34584900377960959</v>
      </c>
      <c r="DW43" s="4">
        <f t="shared" si="58"/>
        <v>0.11843060248097328</v>
      </c>
      <c r="DX43" s="4">
        <f t="shared" si="59"/>
        <v>0.11638854730082103</v>
      </c>
    </row>
    <row r="44" spans="7:128" x14ac:dyDescent="0.15">
      <c r="G44" s="23">
        <v>38</v>
      </c>
      <c r="H44" s="23">
        <f>[2]非r各类型装备属性!J42+[3]非r分类武将战斗属性!BC44</f>
        <v>231.16007379798788</v>
      </c>
      <c r="I44" s="23">
        <f>[2]非r各类型装备属性!K42+[3]非r分类武将战斗属性!T44</f>
        <v>261.87558364556338</v>
      </c>
      <c r="J44" s="23">
        <f>[2]非r各类型装备属性!L42+[3]非r分类武将战斗属性!BE44</f>
        <v>721.25423615356135</v>
      </c>
      <c r="K44" s="23">
        <f t="shared" si="66"/>
        <v>3.1201505705689883</v>
      </c>
      <c r="L44" s="23">
        <f t="shared" si="67"/>
        <v>0.69141048991273646</v>
      </c>
      <c r="M44" s="39">
        <f t="shared" si="27"/>
        <v>0.12230691735343277</v>
      </c>
      <c r="N44" s="39">
        <f t="shared" si="28"/>
        <v>0.12020903935892689</v>
      </c>
      <c r="P44" s="23">
        <f>[2]非r各类型装备属性!O42+[3]非r分类武将战斗属性!BH44</f>
        <v>459.33082902224004</v>
      </c>
      <c r="Q44" s="23">
        <f>[2]非r各类型装备属性!P42+[3]非r分类武将战斗属性!BI44</f>
        <v>73.919014759597573</v>
      </c>
      <c r="R44" s="23">
        <f>[2]非r各类型装备属性!Q42+[3]非r分类武将战斗属性!BJ44</f>
        <v>514.87885854143519</v>
      </c>
      <c r="S44" s="23">
        <f t="shared" si="68"/>
        <v>1.1209325087920576</v>
      </c>
      <c r="T44" s="23">
        <f t="shared" si="69"/>
        <v>0.38741822043857954</v>
      </c>
      <c r="U44" s="39">
        <f t="shared" si="29"/>
        <v>9.5933757105730988E-2</v>
      </c>
      <c r="V44" s="39">
        <f t="shared" si="30"/>
        <v>0.10215850367885618</v>
      </c>
      <c r="X44" s="23">
        <f>[2]非r各类型装备属性!T42+[3]非r分类武将战斗属性!BM44</f>
        <v>502.4865104485043</v>
      </c>
      <c r="Y44" s="23">
        <f>[2]非r各类型装备属性!U42+[3]非r分类武将战斗属性!BN44</f>
        <v>43.155681426264252</v>
      </c>
      <c r="Z44" s="23">
        <f>[2]非r各类型装备属性!V42+[3]非r分类武将战斗属性!BO44</f>
        <v>416.17514759597577</v>
      </c>
      <c r="AA44" s="23">
        <f t="shared" si="70"/>
        <v>0.82823148272082048</v>
      </c>
      <c r="AB44" s="23">
        <f t="shared" si="71"/>
        <v>0.26966287168994907</v>
      </c>
      <c r="AC44" s="39">
        <f t="shared" si="31"/>
        <v>8.4850812301334733E-2</v>
      </c>
      <c r="AD44" s="39">
        <f t="shared" si="32"/>
        <v>8.4075787393126447E-2</v>
      </c>
      <c r="AF44" s="23">
        <f>[2]非r各类型装备属性!Y42+[3]非r分类武将战斗属性!BR44</f>
        <v>439.24764759597576</v>
      </c>
      <c r="AG44" s="23">
        <f>[2]非r各类型装备属性!Z42+[3]非r分类武将战斗属性!BS44</f>
        <v>100.19837023232728</v>
      </c>
      <c r="AH44" s="23">
        <f>[2]非r各类型装备属性!AA42+[3]非r分类武将战斗属性!BT44</f>
        <v>423.8659809293091</v>
      </c>
      <c r="AI44" s="23">
        <f t="shared" si="72"/>
        <v>0.9649817893144077</v>
      </c>
      <c r="AJ44" s="23">
        <f t="shared" si="73"/>
        <v>0.46157694165978103</v>
      </c>
      <c r="AK44" s="39">
        <f t="shared" si="33"/>
        <v>8.2025704499715357E-2</v>
      </c>
      <c r="AL44" s="39">
        <f t="shared" si="34"/>
        <v>8.3726613516900569E-2</v>
      </c>
      <c r="AN44" s="23">
        <f t="shared" si="74"/>
        <v>408.05626521617694</v>
      </c>
      <c r="AO44" s="23">
        <f t="shared" si="75"/>
        <v>119.78716251593812</v>
      </c>
      <c r="AP44" s="23">
        <f t="shared" si="76"/>
        <v>519.04355580507035</v>
      </c>
      <c r="AQ44" s="23">
        <f t="shared" si="11"/>
        <v>1.2719901642242777</v>
      </c>
      <c r="AR44" s="42">
        <f t="shared" si="35"/>
        <v>0.5061418797712216</v>
      </c>
      <c r="AS44" s="25"/>
      <c r="AV44" s="39">
        <f>[5]非r不同兵种属性值!AK42*携带兵力!I44/2</f>
        <v>47.878651973238021</v>
      </c>
      <c r="AW44" s="23">
        <f>[5]非r不同兵种属性值!AL42</f>
        <v>132.66380229756405</v>
      </c>
      <c r="AX44" s="39">
        <f>[5]非r不同兵种属性值!AM42*携带兵力!I44</f>
        <v>224.53436787449556</v>
      </c>
      <c r="AY44" s="23">
        <f t="shared" si="77"/>
        <v>4.6896551724137936</v>
      </c>
      <c r="AZ44" s="23">
        <f t="shared" si="78"/>
        <v>0.53162531417779502</v>
      </c>
      <c r="BA44" s="39">
        <f t="shared" si="36"/>
        <v>3.3776826788880443E-2</v>
      </c>
      <c r="BB44" s="39">
        <f t="shared" si="37"/>
        <v>3.7422394645749257E-2</v>
      </c>
      <c r="BD44" s="39">
        <f>[5]非r不同兵种属性值!AP42*携带兵力!I44/2</f>
        <v>95.757303946476043</v>
      </c>
      <c r="BE44" s="23">
        <f>[5]非r不同兵种属性值!AQ42</f>
        <v>66.331901148782023</v>
      </c>
      <c r="BF44" s="39">
        <f>[5]非r不同兵种属性值!AR42*携带兵力!I44</f>
        <v>427.68451023713442</v>
      </c>
      <c r="BG44" s="23">
        <f t="shared" si="79"/>
        <v>4.4663382594417085</v>
      </c>
      <c r="BH44" s="23">
        <f t="shared" si="80"/>
        <v>0.36205017650526683</v>
      </c>
      <c r="BI44" s="39">
        <f t="shared" si="38"/>
        <v>3.2658943722286858E-2</v>
      </c>
      <c r="BJ44" s="39">
        <f t="shared" si="39"/>
        <v>6.9286297683406592E-2</v>
      </c>
      <c r="BL44" s="39">
        <f>[5]非r不同兵种属性值!AU42*携带兵力!I44/2</f>
        <v>110.12089953844742</v>
      </c>
      <c r="BM44" s="23">
        <f>[5]非r不同兵种属性值!AV42</f>
        <v>27.73359660099938</v>
      </c>
      <c r="BN44" s="39">
        <f>[5]非r不同兵种属性值!AW42*携带兵力!I44</f>
        <v>435.98906383397201</v>
      </c>
      <c r="BO44" s="23">
        <f t="shared" si="81"/>
        <v>3.9591854558157831</v>
      </c>
      <c r="BP44" s="23">
        <f t="shared" si="82"/>
        <v>0.1917772412335379</v>
      </c>
      <c r="BQ44" s="39">
        <f t="shared" si="40"/>
        <v>3.1622400833566856E-2</v>
      </c>
      <c r="BR44" s="39">
        <f t="shared" si="41"/>
        <v>6.9058261552229688E-2</v>
      </c>
      <c r="BT44" s="39">
        <f>[5]非r不同兵种属性值!AZ42*携带兵力!I44/2</f>
        <v>100.54516914379984</v>
      </c>
      <c r="BU44" s="23">
        <f>[5]非r不同兵种属性值!BA42</f>
        <v>44.145023867982509</v>
      </c>
      <c r="BV44" s="39">
        <f>[5]非r不同兵种属性值!BB42*携带兵力!I44</f>
        <v>427.68451023713442</v>
      </c>
      <c r="BW44" s="23">
        <f t="shared" si="83"/>
        <v>4.2536554851825796</v>
      </c>
      <c r="BX44" s="23">
        <f t="shared" si="84"/>
        <v>0.27415008430102838</v>
      </c>
      <c r="BY44" s="39">
        <f t="shared" si="42"/>
        <v>3.1349783241588519E-2</v>
      </c>
      <c r="BZ44" s="39">
        <f t="shared" si="43"/>
        <v>6.7744920889977578E-2</v>
      </c>
      <c r="CB44" s="23">
        <f t="shared" si="44"/>
        <v>88.575506150490327</v>
      </c>
      <c r="CC44" s="23">
        <f t="shared" si="45"/>
        <v>67.718580978831994</v>
      </c>
      <c r="CD44" s="23">
        <f t="shared" si="46"/>
        <v>378.9731130456841</v>
      </c>
      <c r="CE44" s="23">
        <f t="shared" si="20"/>
        <v>4.2785317241293148</v>
      </c>
      <c r="CF44" s="23">
        <f t="shared" si="85"/>
        <v>0.57525821680613931</v>
      </c>
      <c r="DB44" s="39">
        <f>([3]非r分类武将战斗属性!S44+[3]非r分类武将战斗属性!AB44+[3]非r分类武将战斗属性!AK44+[3]非r分类武将战斗属性!AT44)/4</f>
        <v>244.15620188325317</v>
      </c>
      <c r="DC44" s="39">
        <f>DB44*[3]非r分类武将战斗属性!O43</f>
        <v>19.696938332923821</v>
      </c>
      <c r="DD44" s="39">
        <f>([2]非r各类型装备属性!J42+[2]非r各类型装备属性!O42+[2]非r各类型装备属性!T42+[2]非r各类型装备属性!Y42)/4</f>
        <v>144.203125</v>
      </c>
      <c r="DE44" s="7">
        <f t="shared" si="49"/>
        <v>0.59833954945871493</v>
      </c>
      <c r="DF44" s="7">
        <f t="shared" si="50"/>
        <v>4.8270152946895517E-2</v>
      </c>
      <c r="DG44" s="7">
        <f t="shared" si="51"/>
        <v>0.35339029759438978</v>
      </c>
      <c r="DI44" s="39">
        <f>([3]非r分类武将战斗属性!T44+[3]非r分类武将战斗属性!AC44+[3]非r分类武将战斗属性!AL44+[3]非r分类武将战斗属性!AU44)/4</f>
        <v>67.464213678267328</v>
      </c>
      <c r="DJ44" s="39">
        <f>DI44*[3]非r分类武将战斗属性!O43</f>
        <v>5.4425750656763192</v>
      </c>
      <c r="DK44" s="39">
        <f>([2]非r各类型装备属性!K42+[2]非r各类型装备属性!P42+[2]非r各类型装备属性!U42+[2]非r各类型装备属性!Z42)/4</f>
        <v>49.990416666666661</v>
      </c>
      <c r="DL44" s="7">
        <f t="shared" si="52"/>
        <v>0.56320069915080395</v>
      </c>
      <c r="DM44" s="7">
        <f t="shared" si="53"/>
        <v>4.5435378477657523E-2</v>
      </c>
      <c r="DN44" s="7">
        <f t="shared" si="54"/>
        <v>0.41732699578734284</v>
      </c>
      <c r="DP44" s="39">
        <f>([3]非r分类武将战斗属性!U44+[3]非r分类武将战斗属性!AD44+[3]非r分类武将战斗属性!AM44+[3]非r分类武将战斗属性!AV44)/4</f>
        <v>314.83299716524755</v>
      </c>
      <c r="DQ44" s="39">
        <f>DP44*[3]非r分类武将战斗属性!O43</f>
        <v>25.398683639822824</v>
      </c>
      <c r="DR44" s="39">
        <f>([2]非r各类型装备属性!L42+[2]非r各类型装备属性!Q42+[2]非r各类型装备属性!V42+[2]非r各类型装备属性!AA42)/4</f>
        <v>178.81187499999999</v>
      </c>
      <c r="DS44" s="7">
        <f t="shared" si="55"/>
        <v>0.60656373370616468</v>
      </c>
      <c r="DT44" s="7">
        <f t="shared" si="56"/>
        <v>4.8933626775170748E-2</v>
      </c>
      <c r="DU44" s="7">
        <f t="shared" si="57"/>
        <v>0.3445026395186645</v>
      </c>
      <c r="DW44" s="4">
        <f t="shared" si="58"/>
        <v>0.12230691735343277</v>
      </c>
      <c r="DX44" s="4">
        <f t="shared" si="59"/>
        <v>0.12020903935892689</v>
      </c>
    </row>
    <row r="45" spans="7:128" x14ac:dyDescent="0.15">
      <c r="G45" s="23">
        <v>39</v>
      </c>
      <c r="H45" s="23">
        <f>[2]非r各类型装备属性!J43+[3]非r分类武将战斗属性!BC45</f>
        <v>238.82799679280788</v>
      </c>
      <c r="I45" s="23">
        <f>[2]非r各类型装备属性!K43+[3]非r分类武将战斗属性!T45</f>
        <v>270.12578482750303</v>
      </c>
      <c r="J45" s="23">
        <f>[2]非r各类型装备属性!L43+[3]非r分类武将战斗属性!BE45</f>
        <v>745.27058973698536</v>
      </c>
      <c r="K45" s="23">
        <f t="shared" si="66"/>
        <v>3.1205327672849643</v>
      </c>
      <c r="L45" s="23">
        <f t="shared" si="67"/>
        <v>0.69343783285222549</v>
      </c>
      <c r="M45" s="39">
        <f t="shared" si="27"/>
        <v>0.12636401946709414</v>
      </c>
      <c r="N45" s="39">
        <f t="shared" si="28"/>
        <v>0.12421176495616422</v>
      </c>
      <c r="P45" s="23">
        <f>[2]非r各类型装备属性!O43+[3]非r分类武将战斗属性!BH45</f>
        <v>474.8109262775107</v>
      </c>
      <c r="Q45" s="23">
        <f>[2]非r各类型装备属性!P43+[3]非r分类武将战斗属性!BI45</f>
        <v>76.234099358561579</v>
      </c>
      <c r="R45" s="23">
        <f>[2]非r各类型装备属性!Q43+[3]非r分类武将战斗属性!BJ45</f>
        <v>532.38412499463391</v>
      </c>
      <c r="S45" s="23">
        <f t="shared" si="68"/>
        <v>1.1212549996869146</v>
      </c>
      <c r="T45" s="23">
        <f t="shared" si="69"/>
        <v>0.38963711779354382</v>
      </c>
      <c r="U45" s="39">
        <f t="shared" si="29"/>
        <v>9.9166860124793366E-2</v>
      </c>
      <c r="V45" s="39">
        <f t="shared" si="30"/>
        <v>0.10563177083226861</v>
      </c>
      <c r="X45" s="23">
        <f>[2]非r各类型装备属性!T43+[3]非r分类武将战斗属性!BM45</f>
        <v>519.41335896940564</v>
      </c>
      <c r="Y45" s="23">
        <f>[2]非r各类型装备属性!U43+[3]非r分类武将战斗属性!BN45</f>
        <v>44.602432691894919</v>
      </c>
      <c r="Z45" s="23">
        <f>[2]非r各类型装备属性!V43+[3]非r分类武将战斗属性!BO45</f>
        <v>430.20849358561577</v>
      </c>
      <c r="AA45" s="23">
        <f t="shared" si="70"/>
        <v>0.8282584307019254</v>
      </c>
      <c r="AB45" s="23">
        <f t="shared" si="71"/>
        <v>0.27192885729037786</v>
      </c>
      <c r="AC45" s="39">
        <f t="shared" si="31"/>
        <v>8.7709111612530505E-2</v>
      </c>
      <c r="AD45" s="39">
        <f t="shared" si="32"/>
        <v>8.6910806784972913E-2</v>
      </c>
      <c r="AF45" s="23">
        <f>[2]非r各类型装备属性!Y43+[3]非r分类武将战斗属性!BR45</f>
        <v>453.93224358561577</v>
      </c>
      <c r="AG45" s="23">
        <f>[2]非r各类型装备属性!Z43+[3]非r分类武将战斗属性!BS45</f>
        <v>103.59816506307061</v>
      </c>
      <c r="AH45" s="23">
        <f>[2]非r各类型装备属性!AA43+[3]非r分类武将战斗属性!BT45</f>
        <v>438.11641025228244</v>
      </c>
      <c r="AI45" s="23">
        <f t="shared" si="72"/>
        <v>0.96515816279450894</v>
      </c>
      <c r="AJ45" s="23">
        <f t="shared" si="73"/>
        <v>0.46452792324684655</v>
      </c>
      <c r="AK45" s="39">
        <f t="shared" si="33"/>
        <v>8.4767925973037492E-2</v>
      </c>
      <c r="AL45" s="39">
        <f t="shared" si="34"/>
        <v>8.6541513136253315E-2</v>
      </c>
      <c r="AN45" s="23">
        <f t="shared" si="74"/>
        <v>421.74613140633494</v>
      </c>
      <c r="AO45" s="23">
        <f t="shared" si="75"/>
        <v>123.64012048525754</v>
      </c>
      <c r="AP45" s="23">
        <f t="shared" si="76"/>
        <v>536.49490464237931</v>
      </c>
      <c r="AQ45" s="23">
        <f t="shared" si="11"/>
        <v>1.272080203447056</v>
      </c>
      <c r="AR45" s="42">
        <f t="shared" si="35"/>
        <v>0.50868122766670298</v>
      </c>
      <c r="AS45" s="25"/>
      <c r="AV45" s="39">
        <f>[5]非r不同兵种属性值!AK43*携带兵力!I45/2</f>
        <v>50.557808432590292</v>
      </c>
      <c r="AW45" s="23">
        <f>[5]非r不同兵种属性值!AL43</f>
        <v>135.58766148689162</v>
      </c>
      <c r="AX45" s="39">
        <f>[5]非r不同兵种属性值!AM43*携带兵力!I45</f>
        <v>236.50771402364273</v>
      </c>
      <c r="AY45" s="23">
        <f t="shared" si="77"/>
        <v>4.6779661016949152</v>
      </c>
      <c r="AZ45" s="23">
        <f t="shared" si="78"/>
        <v>0.53170034459478921</v>
      </c>
      <c r="BA45" s="39">
        <f t="shared" si="36"/>
        <v>3.5666884255795624E-2</v>
      </c>
      <c r="BB45" s="39">
        <f t="shared" si="37"/>
        <v>3.9417952337273791E-2</v>
      </c>
      <c r="BD45" s="39">
        <f>[5]非r不同兵种属性值!AP43*携带兵力!I45/2</f>
        <v>101.11561686518058</v>
      </c>
      <c r="BE45" s="23">
        <f>[5]非r不同兵种属性值!AQ43</f>
        <v>67.79383074344581</v>
      </c>
      <c r="BF45" s="39">
        <f>[5]非r不同兵种属性值!AR43*携带兵力!I45</f>
        <v>450.49088385455747</v>
      </c>
      <c r="BG45" s="23">
        <f t="shared" si="79"/>
        <v>4.4552058111380139</v>
      </c>
      <c r="BH45" s="23">
        <f t="shared" si="80"/>
        <v>0.36211977755184743</v>
      </c>
      <c r="BI45" s="39">
        <f t="shared" si="38"/>
        <v>3.4486447555897186E-2</v>
      </c>
      <c r="BJ45" s="39">
        <f t="shared" si="39"/>
        <v>7.2981005239356245E-2</v>
      </c>
      <c r="BL45" s="39">
        <f>[5]非r不同兵种属性值!AU43*携带兵力!I45/2</f>
        <v>116.28295939495766</v>
      </c>
      <c r="BM45" s="23">
        <f>[5]非r不同兵种属性值!AV43</f>
        <v>28.295306475548358</v>
      </c>
      <c r="BN45" s="39">
        <f>[5]非r不同兵种属性值!AW43*携带兵力!I45</f>
        <v>459.23827965755873</v>
      </c>
      <c r="BO45" s="23">
        <f t="shared" si="81"/>
        <v>3.9493170972519342</v>
      </c>
      <c r="BP45" s="23">
        <f t="shared" si="82"/>
        <v>0.19155297545438965</v>
      </c>
      <c r="BQ45" s="39">
        <f t="shared" si="40"/>
        <v>3.339190260443612E-2</v>
      </c>
      <c r="BR45" s="39">
        <f t="shared" si="41"/>
        <v>7.2740809029707004E-2</v>
      </c>
      <c r="BT45" s="39">
        <f>[5]非r不同兵种属性值!AZ43*携带兵力!I45/2</f>
        <v>106.17139770843961</v>
      </c>
      <c r="BU45" s="23">
        <f>[5]非r不同兵种属性值!BA43</f>
        <v>45.157585563007125</v>
      </c>
      <c r="BV45" s="39">
        <f>[5]非r不同兵种属性值!BB43*携带兵力!I45</f>
        <v>450.49088385455747</v>
      </c>
      <c r="BW45" s="23">
        <f t="shared" si="83"/>
        <v>4.2430531534647749</v>
      </c>
      <c r="BX45" s="23">
        <f t="shared" si="84"/>
        <v>0.27438478580498393</v>
      </c>
      <c r="BY45" s="39">
        <f t="shared" si="42"/>
        <v>3.3104030088762552E-2</v>
      </c>
      <c r="BZ45" s="39">
        <f t="shared" si="43"/>
        <v>7.1357434178436277E-2</v>
      </c>
      <c r="CB45" s="23">
        <f t="shared" si="44"/>
        <v>93.531945600292033</v>
      </c>
      <c r="CC45" s="23">
        <f t="shared" si="45"/>
        <v>69.208596067223226</v>
      </c>
      <c r="CD45" s="23">
        <f t="shared" si="46"/>
        <v>399.18194034757909</v>
      </c>
      <c r="CE45" s="23">
        <f t="shared" si="20"/>
        <v>4.2678673878278941</v>
      </c>
      <c r="CF45" s="23">
        <f t="shared" si="85"/>
        <v>0.58056716000745134</v>
      </c>
      <c r="DB45" s="39">
        <f>([3]非r分类武将战斗属性!S45+[3]非r分类武将战斗属性!AB45+[3]非r分类武将战斗属性!AK45+[3]非r分类武将战斗属性!AT45)/4</f>
        <v>252.40700653243539</v>
      </c>
      <c r="DC45" s="39">
        <f>DB45*[3]非r分类武将战斗属性!O44</f>
        <v>21.065687373899618</v>
      </c>
      <c r="DD45" s="39">
        <f>([2]非r各类型装备属性!J43+[2]非r各类型装备属性!O43+[2]非r各类型装备属性!T43+[2]非r各类型装备属性!Y43)/4</f>
        <v>148.2734375</v>
      </c>
      <c r="DE45" s="7">
        <f t="shared" si="49"/>
        <v>0.59848090530379205</v>
      </c>
      <c r="DF45" s="7">
        <f t="shared" si="50"/>
        <v>4.9948738838824579E-2</v>
      </c>
      <c r="DG45" s="7">
        <f t="shared" si="51"/>
        <v>0.3515703558573835</v>
      </c>
      <c r="DI45" s="39">
        <f>([3]非r分类武将战斗属性!T45+[3]非r分类武将战斗属性!AC45+[3]非r分类武将战斗属性!AL45+[3]非r分类武将战斗属性!AU45)/4</f>
        <v>69.744041278699257</v>
      </c>
      <c r="DJ45" s="39">
        <f>DI45*[3]非r分类武将战斗属性!O44</f>
        <v>5.8207820375248946</v>
      </c>
      <c r="DK45" s="39">
        <f>([2]非r各类型装备属性!K43+[2]非r各类型装备属性!P43+[2]非r各类型装备属性!U43+[2]非r各类型装备属性!Z43)/4</f>
        <v>51.401458333333331</v>
      </c>
      <c r="DL45" s="7">
        <f t="shared" si="52"/>
        <v>0.56408907565740618</v>
      </c>
      <c r="DM45" s="7">
        <f t="shared" si="53"/>
        <v>4.7078424177198583E-2</v>
      </c>
      <c r="DN45" s="7">
        <f t="shared" si="54"/>
        <v>0.41573445683808014</v>
      </c>
      <c r="DP45" s="39">
        <f>([3]非r分类武将战斗属性!U45+[3]非r分类武将战斗属性!AD45+[3]非r分类武将战斗属性!AM45+[3]非r分类武将战斗属性!AV45)/4</f>
        <v>325.47219263392986</v>
      </c>
      <c r="DQ45" s="39">
        <f>DP45*[3]非r分类武将战斗属性!O44</f>
        <v>27.16364950844951</v>
      </c>
      <c r="DR45" s="39">
        <f>([2]非r各类型装备属性!L43+[2]非r各类型装备属性!Q43+[2]非r各类型装备属性!V43+[2]非r各类型装备属性!AA43)/4</f>
        <v>183.85906249999999</v>
      </c>
      <c r="DS45" s="7">
        <f t="shared" si="55"/>
        <v>0.6066640891042302</v>
      </c>
      <c r="DT45" s="7">
        <f t="shared" si="56"/>
        <v>5.063170082958468E-2</v>
      </c>
      <c r="DU45" s="7">
        <f t="shared" si="57"/>
        <v>0.34270421006618529</v>
      </c>
      <c r="DW45" s="4">
        <f t="shared" si="58"/>
        <v>0.12636401946709414</v>
      </c>
      <c r="DX45" s="4">
        <f t="shared" si="59"/>
        <v>0.12421176495616422</v>
      </c>
    </row>
    <row r="46" spans="7:128" x14ac:dyDescent="0.15">
      <c r="G46" s="23">
        <v>40</v>
      </c>
      <c r="H46" s="23">
        <f>[2]非r各类型装备属性!J44+[3]非r分类武将战斗属性!BC46</f>
        <v>246.87046803497807</v>
      </c>
      <c r="I46" s="23">
        <f>[2]非r各类型装备属性!K44+[3]非r分类武将战斗属性!T46</f>
        <v>278.75</v>
      </c>
      <c r="J46" s="23">
        <f>[2]非r各类型装备属性!L44+[3]非r分类武将战斗属性!BE46</f>
        <v>770.48549771192984</v>
      </c>
      <c r="K46" s="23">
        <f t="shared" si="66"/>
        <v>3.1210112082047936</v>
      </c>
      <c r="L46" s="23">
        <f t="shared" si="67"/>
        <v>0.69557080474111044</v>
      </c>
      <c r="M46" s="39">
        <f t="shared" si="27"/>
        <v>0.13061929525660218</v>
      </c>
      <c r="N46" s="39">
        <f t="shared" si="28"/>
        <v>0.12841424961865497</v>
      </c>
      <c r="P46" s="23">
        <f>[2]非r各类型装备属性!O44+[3]非r分类武将战斗属性!BH46</f>
        <v>491.11502967695174</v>
      </c>
      <c r="Q46" s="23">
        <f>[2]非r各类型装备属性!P44+[3]非r分类武将战斗属性!BI46</f>
        <v>78.624093606995615</v>
      </c>
      <c r="R46" s="23">
        <f>[2]非r各类型装备属性!Q44+[3]非r分类武将战斗属性!BJ46</f>
        <v>550.86321689094302</v>
      </c>
      <c r="S46" s="23">
        <f t="shared" si="68"/>
        <v>1.1216582340257286</v>
      </c>
      <c r="T46" s="23">
        <f t="shared" si="69"/>
        <v>0.39189756421286603</v>
      </c>
      <c r="U46" s="39">
        <f t="shared" si="29"/>
        <v>0.10257206133603836</v>
      </c>
      <c r="V46" s="39">
        <f t="shared" si="30"/>
        <v>0.10929825731963153</v>
      </c>
      <c r="X46" s="23">
        <f>[2]非r各类型装备属性!T44+[3]非r分类武将战斗属性!BM46</f>
        <v>537.23912328394738</v>
      </c>
      <c r="Y46" s="23">
        <f>[2]非r各类型装备属性!U44+[3]非r分类武将战斗属性!BN46</f>
        <v>46.124093606995615</v>
      </c>
      <c r="Z46" s="23">
        <f>[2]非r各类型装备属性!V44+[3]非r分类武将战斗属性!BO46</f>
        <v>444.99093606995615</v>
      </c>
      <c r="AA46" s="23">
        <f t="shared" si="70"/>
        <v>0.82829212688362752</v>
      </c>
      <c r="AB46" s="23">
        <f t="shared" si="71"/>
        <v>0.27434553024157626</v>
      </c>
      <c r="AC46" s="39">
        <f t="shared" si="31"/>
        <v>9.0719203526502423E-2</v>
      </c>
      <c r="AD46" s="39">
        <f t="shared" si="32"/>
        <v>8.9897158802011379E-2</v>
      </c>
      <c r="AF46" s="23">
        <f>[2]非r各类型装备属性!Y44+[3]非r分类武将战斗属性!BR46</f>
        <v>469.36593606995615</v>
      </c>
      <c r="AG46" s="23">
        <f>[2]非r各类型装备属性!Z44+[3]非r分类武将战斗属性!BS46</f>
        <v>107.18523401748904</v>
      </c>
      <c r="AH46" s="23">
        <f>[2]非r各类型装备属性!AA44+[3]非r分类武将战斗属性!BT46</f>
        <v>453.11593606995615</v>
      </c>
      <c r="AI46" s="23">
        <f t="shared" si="72"/>
        <v>0.96537882545106968</v>
      </c>
      <c r="AJ46" s="23">
        <f t="shared" si="73"/>
        <v>0.46767949286518939</v>
      </c>
      <c r="AK46" s="39">
        <f t="shared" si="33"/>
        <v>8.7650034746957262E-2</v>
      </c>
      <c r="AL46" s="39">
        <f t="shared" si="34"/>
        <v>8.9504382433571589E-2</v>
      </c>
      <c r="AN46" s="23">
        <f t="shared" si="74"/>
        <v>436.14763926645833</v>
      </c>
      <c r="AO46" s="23">
        <f t="shared" si="75"/>
        <v>127.67085530787008</v>
      </c>
      <c r="AP46" s="23">
        <f t="shared" si="76"/>
        <v>554.86389668569632</v>
      </c>
      <c r="AQ46" s="23">
        <f t="shared" si="11"/>
        <v>1.2721928235560389</v>
      </c>
      <c r="AR46" s="42">
        <f t="shared" si="35"/>
        <v>0.51135666255654333</v>
      </c>
      <c r="AS46" s="25"/>
      <c r="AV46" s="39">
        <f>[5]非r不同兵种属性值!AK44*携带兵力!I46/2</f>
        <v>53.208288314603273</v>
      </c>
      <c r="AW46" s="23">
        <f>[5]非r不同兵种属性值!AL44</f>
        <v>138.55322816099226</v>
      </c>
      <c r="AX46" s="39">
        <f>[5]非r不同兵种属性值!AM44*携带兵力!I46</f>
        <v>248.30534546814866</v>
      </c>
      <c r="AY46" s="23">
        <f t="shared" si="77"/>
        <v>4.6666666666666679</v>
      </c>
      <c r="AZ46" s="23">
        <f t="shared" si="78"/>
        <v>0.53176554034242141</v>
      </c>
      <c r="BA46" s="39">
        <f t="shared" si="36"/>
        <v>3.753671133305346E-2</v>
      </c>
      <c r="BB46" s="39">
        <f t="shared" si="37"/>
        <v>4.1384224244691445E-2</v>
      </c>
      <c r="BD46" s="39">
        <f>[5]非r不同兵种属性值!AP44*携带兵力!I46/2</f>
        <v>106.41657662920655</v>
      </c>
      <c r="BE46" s="23">
        <f>[5]非r不同兵种属性值!AQ44</f>
        <v>69.276614080496131</v>
      </c>
      <c r="BF46" s="39">
        <f>[5]非r不同兵种属性值!AR44*携带兵力!I46</f>
        <v>472.96256279647349</v>
      </c>
      <c r="BG46" s="23">
        <f t="shared" si="79"/>
        <v>4.4444444444444438</v>
      </c>
      <c r="BH46" s="23">
        <f t="shared" si="80"/>
        <v>0.36218026136400561</v>
      </c>
      <c r="BI46" s="39">
        <f t="shared" si="38"/>
        <v>3.6294390547945074E-2</v>
      </c>
      <c r="BJ46" s="39">
        <f t="shared" si="39"/>
        <v>7.6621491156772914E-2</v>
      </c>
      <c r="BL46" s="39">
        <f>[5]非r不同兵种属性值!AU44*携带兵力!I46/2</f>
        <v>122.37906312358751</v>
      </c>
      <c r="BM46" s="23">
        <f>[5]非r不同兵种属性值!AV44</f>
        <v>28.865255866873383</v>
      </c>
      <c r="BN46" s="39">
        <f>[5]非r不同兵种属性值!AW44*携带兵力!I46</f>
        <v>482.14630187990031</v>
      </c>
      <c r="BO46" s="23">
        <f t="shared" si="81"/>
        <v>3.9397776839735483</v>
      </c>
      <c r="BP46" s="23">
        <f t="shared" si="82"/>
        <v>0.19133136851830668</v>
      </c>
      <c r="BQ46" s="39">
        <f t="shared" si="40"/>
        <v>3.5142464363718061E-2</v>
      </c>
      <c r="BR46" s="39">
        <f t="shared" si="41"/>
        <v>7.6369313323744026E-2</v>
      </c>
      <c r="BT46" s="39">
        <f>[5]非r不同兵种属性值!AZ44*携带兵力!I46/2</f>
        <v>111.73740546066688</v>
      </c>
      <c r="BU46" s="23">
        <f>[5]非r不同兵种属性值!BA44</f>
        <v>46.184409386997416</v>
      </c>
      <c r="BV46" s="39">
        <f>[5]非r不同兵种属性值!BB44*携带兵力!I46</f>
        <v>472.96256279647349</v>
      </c>
      <c r="BW46" s="23">
        <f t="shared" si="83"/>
        <v>4.2328042328042326</v>
      </c>
      <c r="BX46" s="23">
        <f t="shared" si="84"/>
        <v>0.27460577086384796</v>
      </c>
      <c r="BY46" s="39">
        <f t="shared" si="42"/>
        <v>3.4839500206712878E-2</v>
      </c>
      <c r="BZ46" s="39">
        <f t="shared" si="43"/>
        <v>7.4916932069395661E-2</v>
      </c>
      <c r="CB46" s="23">
        <f t="shared" si="44"/>
        <v>98.435333382016054</v>
      </c>
      <c r="CC46" s="23">
        <f t="shared" si="45"/>
        <v>70.719876873839794</v>
      </c>
      <c r="CD46" s="23">
        <f t="shared" si="46"/>
        <v>419.09419323524901</v>
      </c>
      <c r="CE46" s="23">
        <f t="shared" si="20"/>
        <v>4.2575585294031901</v>
      </c>
      <c r="CF46" s="23">
        <f t="shared" si="85"/>
        <v>0.58581800035918452</v>
      </c>
      <c r="DB46" s="39">
        <f>([3]非r分类武将战斗属性!S46+[3]非r分类武将战斗属性!AB46+[3]非r分类武将战斗属性!AK46+[3]非r分类武将战斗属性!AT46)/4</f>
        <v>261.25</v>
      </c>
      <c r="DC46" s="39">
        <f>DB46*[3]非r分类武将战斗属性!O45</f>
        <v>22.553889266458295</v>
      </c>
      <c r="DD46" s="39">
        <f>([2]非r各类型装备属性!J44+[2]非r各类型装备属性!O44+[2]非r各类型装备属性!T44+[2]非r各类型装备属性!Y44)/4</f>
        <v>152.34375</v>
      </c>
      <c r="DE46" s="7">
        <f t="shared" si="49"/>
        <v>0.59899441491736005</v>
      </c>
      <c r="DF46" s="7">
        <f t="shared" si="50"/>
        <v>5.1711593130232013E-2</v>
      </c>
      <c r="DG46" s="7">
        <f t="shared" si="51"/>
        <v>0.3492939919524079</v>
      </c>
      <c r="DI46" s="39">
        <f>([3]非r分类武将战斗属性!T46+[3]非r分类武将战斗属性!AC46+[3]非r分类武将战斗属性!AL46+[3]非r分类武将战斗属性!AU46)/4</f>
        <v>72.1875</v>
      </c>
      <c r="DJ46" s="39">
        <f>DI46*[3]非r分类武将战斗属性!O45</f>
        <v>6.2319957183634767</v>
      </c>
      <c r="DK46" s="39">
        <f>([2]非r各类型装备属性!K44+[2]非r各类型装备属性!P44+[2]非r各类型装备属性!U44+[2]非r各类型装备属性!Z44)/4</f>
        <v>52.8125</v>
      </c>
      <c r="DL46" s="7">
        <f t="shared" si="52"/>
        <v>0.56541878587657668</v>
      </c>
      <c r="DM46" s="7">
        <f t="shared" si="53"/>
        <v>4.881298635726547E-2</v>
      </c>
      <c r="DN46" s="7">
        <f t="shared" si="54"/>
        <v>0.41366136282745219</v>
      </c>
      <c r="DP46" s="39">
        <f>([3]非r分类武将战斗属性!U46+[3]非r分类武将战斗属性!AD46+[3]非r分类武将战斗属性!AM46+[3]非r分类武将战斗属性!AV46)/4</f>
        <v>336.875</v>
      </c>
      <c r="DQ46" s="39">
        <f>DP46*[3]非r分类武将战斗属性!O45</f>
        <v>29.082646685696222</v>
      </c>
      <c r="DR46" s="39">
        <f>([2]非r各类型装备属性!L44+[2]非r各类型装备属性!Q44+[2]非r各类型装备属性!V44+[2]非r各类型装备属性!AA44)/4</f>
        <v>188.90625</v>
      </c>
      <c r="DS46" s="7">
        <f t="shared" si="55"/>
        <v>0.60713086941178918</v>
      </c>
      <c r="DT46" s="7">
        <f t="shared" si="56"/>
        <v>5.2414018752007831E-2</v>
      </c>
      <c r="DU46" s="7">
        <f t="shared" si="57"/>
        <v>0.34045511183620275</v>
      </c>
      <c r="DW46" s="4">
        <f t="shared" si="58"/>
        <v>0.13061929525660218</v>
      </c>
      <c r="DX46" s="4">
        <f t="shared" si="59"/>
        <v>0.12841424961865497</v>
      </c>
    </row>
    <row r="47" spans="7:128" x14ac:dyDescent="0.15">
      <c r="G47" s="23">
        <v>41</v>
      </c>
      <c r="H47" s="23">
        <f>[2]非r各类型装备属性!J45+[3]非r分类武将战斗属性!BC47</f>
        <v>250.95687437309516</v>
      </c>
      <c r="I47" s="23">
        <f>[2]非r各类型装备属性!K45+[3]非r分类武将战斗属性!T47</f>
        <v>282.93091746782801</v>
      </c>
      <c r="J47" s="23">
        <f>[2]非r各类型装备属性!L45+[3]非r分类武将战斗属性!BE47</f>
        <v>783.2389979939046</v>
      </c>
      <c r="K47" s="23">
        <f t="shared" si="66"/>
        <v>3.1210103327533112</v>
      </c>
      <c r="L47" s="23">
        <f t="shared" si="67"/>
        <v>0.69422225626608358</v>
      </c>
      <c r="M47" s="39">
        <f t="shared" si="27"/>
        <v>0.13278141501221968</v>
      </c>
      <c r="N47" s="39">
        <f t="shared" si="28"/>
        <v>0.13053983299898411</v>
      </c>
      <c r="P47" s="23">
        <f>[2]非r各类型装备属性!O45+[3]非r分类武将战斗属性!BH47</f>
        <v>499.24379028747603</v>
      </c>
      <c r="Q47" s="23">
        <f>[2]非r各类型装备属性!P45+[3]非r分类武将战斗属性!BI47</f>
        <v>79.925874874619041</v>
      </c>
      <c r="R47" s="23">
        <f>[2]非r各类型装备属性!Q45+[3]非r分类武将战斗属性!BJ47</f>
        <v>559.98054003671405</v>
      </c>
      <c r="S47" s="23">
        <f t="shared" si="68"/>
        <v>1.1216574966596267</v>
      </c>
      <c r="T47" s="23">
        <f t="shared" si="69"/>
        <v>0.39074791864471181</v>
      </c>
      <c r="U47" s="39">
        <f t="shared" si="29"/>
        <v>0.10426979747023307</v>
      </c>
      <c r="V47" s="39">
        <f t="shared" si="30"/>
        <v>0.11110725000728451</v>
      </c>
      <c r="X47" s="23">
        <f>[2]非r各类型装备属性!T45+[3]非r分类武将战斗属性!BM47</f>
        <v>546.13133182876174</v>
      </c>
      <c r="Y47" s="23">
        <f>[2]非r各类型装备属性!U45+[3]非r分类武将战斗属性!BN47</f>
        <v>46.8875415412857</v>
      </c>
      <c r="Z47" s="23">
        <f>[2]非r各类型装备属性!V45+[3]非r分类武将战斗属性!BO47</f>
        <v>452.35624874619037</v>
      </c>
      <c r="AA47" s="23">
        <f t="shared" si="70"/>
        <v>0.82829206526467092</v>
      </c>
      <c r="AB47" s="23">
        <f t="shared" si="71"/>
        <v>0.27338472186075158</v>
      </c>
      <c r="AC47" s="39">
        <f t="shared" si="31"/>
        <v>9.2220758498608876E-2</v>
      </c>
      <c r="AD47" s="39">
        <f t="shared" si="32"/>
        <v>9.138510075680617E-2</v>
      </c>
      <c r="AF47" s="23">
        <f>[2]非r各类型装备属性!Y45+[3]非r分类武将战斗属性!BR47</f>
        <v>477.13499874619038</v>
      </c>
      <c r="AG47" s="23">
        <f>[2]非r各类型装备属性!Z45+[3]非r分类武将战斗属性!BS47</f>
        <v>108.95927051988093</v>
      </c>
      <c r="AH47" s="23">
        <f>[2]非r各类型装备属性!AA45+[3]非r分类武将战斗属性!BT47</f>
        <v>460.61583207952367</v>
      </c>
      <c r="AI47" s="23">
        <f t="shared" si="72"/>
        <v>0.96537842180918276</v>
      </c>
      <c r="AJ47" s="23">
        <f t="shared" si="73"/>
        <v>0.46647662815869162</v>
      </c>
      <c r="AK47" s="39">
        <f t="shared" si="33"/>
        <v>8.9100840101996329E-2</v>
      </c>
      <c r="AL47" s="39">
        <f t="shared" si="34"/>
        <v>9.0985843373733069E-2</v>
      </c>
      <c r="AN47" s="23">
        <f t="shared" si="74"/>
        <v>443.36674880888086</v>
      </c>
      <c r="AO47" s="23">
        <f t="shared" si="75"/>
        <v>129.67590110090345</v>
      </c>
      <c r="AP47" s="23">
        <f t="shared" si="76"/>
        <v>564.04790471408319</v>
      </c>
      <c r="AQ47" s="23">
        <f t="shared" si="11"/>
        <v>1.2721926175776965</v>
      </c>
      <c r="AR47" s="42">
        <f t="shared" si="35"/>
        <v>0.50994098032845847</v>
      </c>
      <c r="AS47" s="25"/>
      <c r="AV47" s="39">
        <f>[5]非r不同兵种属性值!AK45*携带兵力!I47/2</f>
        <v>56.935157898261252</v>
      </c>
      <c r="AW47" s="23">
        <f>[5]非r不同兵种属性值!AL45</f>
        <v>144.23458891897812</v>
      </c>
      <c r="AX47" s="39">
        <f>[5]非r不同兵种属性值!AM45*携带兵力!I47</f>
        <v>261.6594490643497</v>
      </c>
      <c r="AY47" s="23">
        <f t="shared" si="77"/>
        <v>4.595744680851066</v>
      </c>
      <c r="AZ47" s="23">
        <f t="shared" si="78"/>
        <v>0.53647806235676554</v>
      </c>
      <c r="BA47" s="39">
        <f t="shared" si="36"/>
        <v>4.0165896224522935E-2</v>
      </c>
      <c r="BB47" s="39">
        <f t="shared" si="37"/>
        <v>4.3609908177391618E-2</v>
      </c>
      <c r="BD47" s="39">
        <f>[5]非r不同兵种属性值!AP45*携带兵力!I47/2</f>
        <v>113.8703157965225</v>
      </c>
      <c r="BE47" s="23">
        <f>[5]非r不同兵种属性值!AQ45</f>
        <v>71.923950506514558</v>
      </c>
      <c r="BF47" s="39">
        <f>[5]非r不同兵种属性值!AR45*携带兵力!I47</f>
        <v>498.39895059876125</v>
      </c>
      <c r="BG47" s="23">
        <f t="shared" si="79"/>
        <v>4.3768996960486337</v>
      </c>
      <c r="BH47" s="23">
        <f t="shared" si="80"/>
        <v>0.36594334407728613</v>
      </c>
      <c r="BI47" s="39">
        <f t="shared" si="38"/>
        <v>3.8836559530919412E-2</v>
      </c>
      <c r="BJ47" s="39">
        <f t="shared" si="39"/>
        <v>8.0742269663066496E-2</v>
      </c>
      <c r="BL47" s="39">
        <f>[5]非r不同兵种属性值!AU45*携带兵力!I47/2</f>
        <v>130.95086316600089</v>
      </c>
      <c r="BM47" s="23">
        <f>[5]非r不同兵种属性值!AV45</f>
        <v>29.58162480509873</v>
      </c>
      <c r="BN47" s="39">
        <f>[5]非r不同兵种属性值!AW45*携带兵力!I47</f>
        <v>508.07660012495086</v>
      </c>
      <c r="BO47" s="23">
        <f t="shared" si="81"/>
        <v>3.8799026431836769</v>
      </c>
      <c r="BP47" s="23">
        <f t="shared" si="82"/>
        <v>0.19183730938301113</v>
      </c>
      <c r="BQ47" s="39">
        <f t="shared" si="40"/>
        <v>3.7603948949682088E-2</v>
      </c>
      <c r="BR47" s="39">
        <f t="shared" si="41"/>
        <v>8.0476529460284413E-2</v>
      </c>
      <c r="BT47" s="39">
        <f>[5]非r不同兵种属性值!AZ45*携带兵力!I47/2</f>
        <v>119.56383158634866</v>
      </c>
      <c r="BU47" s="23">
        <f>[5]非r不同兵种属性值!BA45</f>
        <v>47.369268478752872</v>
      </c>
      <c r="BV47" s="39">
        <f>[5]非r不同兵种属性值!BB45*携带兵力!I47</f>
        <v>498.39895059876125</v>
      </c>
      <c r="BW47" s="23">
        <f t="shared" si="83"/>
        <v>4.1684759009986978</v>
      </c>
      <c r="BX47" s="23">
        <f t="shared" si="84"/>
        <v>0.27541990786829085</v>
      </c>
      <c r="BY47" s="39">
        <f t="shared" si="42"/>
        <v>3.7279764265998709E-2</v>
      </c>
      <c r="BZ47" s="39">
        <f t="shared" si="43"/>
        <v>7.8946037725893092E-2</v>
      </c>
      <c r="CB47" s="23">
        <f t="shared" si="44"/>
        <v>105.33004211178333</v>
      </c>
      <c r="CC47" s="23">
        <f t="shared" si="45"/>
        <v>73.277358177336069</v>
      </c>
      <c r="CD47" s="23">
        <f t="shared" si="46"/>
        <v>441.63348759670578</v>
      </c>
      <c r="CE47" s="23">
        <f t="shared" si="20"/>
        <v>4.1928539924821697</v>
      </c>
      <c r="CF47" s="23">
        <f t="shared" si="85"/>
        <v>0.59441051674651924</v>
      </c>
      <c r="DB47" s="39">
        <f>([3]非r分类武将战斗属性!S47+[3]非r分类武将战斗属性!AB47+[3]非r分类武将战斗属性!AK47+[3]非r分类武将战斗属性!AT47)/4</f>
        <v>264.88652210183881</v>
      </c>
      <c r="DC47" s="39">
        <f>DB47*[3]非r分类武将战斗属性!O46</f>
        <v>23.613039207042039</v>
      </c>
      <c r="DD47" s="39">
        <f>([2]非r各类型装备属性!J45+[2]非r各类型装备属性!O45+[2]非r各类型装备属性!T45+[2]非r各类型装备属性!Y45)/4</f>
        <v>154.8671875</v>
      </c>
      <c r="DE47" s="7">
        <f t="shared" si="49"/>
        <v>0.59744336446850166</v>
      </c>
      <c r="DF47" s="7">
        <f t="shared" si="50"/>
        <v>5.325848018706688E-2</v>
      </c>
      <c r="DG47" s="7">
        <f t="shared" si="51"/>
        <v>0.34929815534443148</v>
      </c>
      <c r="DI47" s="39">
        <f>([3]非r分类武将战斗属性!T47+[3]非r分类武将战斗属性!AC47+[3]非r分类武将战斗属性!AL47+[3]非r分类武将战斗属性!AU47)/4</f>
        <v>73.192328475508091</v>
      </c>
      <c r="DJ47" s="39">
        <f>DI47*[3]非r分类武将战斗属性!O46</f>
        <v>6.5246555703668792</v>
      </c>
      <c r="DK47" s="39">
        <f>([2]非r各类型装备属性!K45+[2]非r各类型装备属性!P45+[2]非r各类型装备属性!U45+[2]非r各类型装备属性!Z45)/4</f>
        <v>53.687291666666667</v>
      </c>
      <c r="DL47" s="7">
        <f t="shared" si="52"/>
        <v>0.56442506166628181</v>
      </c>
      <c r="DM47" s="7">
        <f t="shared" si="53"/>
        <v>5.0315097215248288E-2</v>
      </c>
      <c r="DN47" s="7">
        <f t="shared" si="54"/>
        <v>0.41401132524146872</v>
      </c>
      <c r="DP47" s="39">
        <f>([3]非r分类武将战斗属性!U47+[3]非r分类武将战斗属性!AD47+[3]非r分类武将战斗属性!AM47+[3]非r分类武将战斗属性!AV47)/4</f>
        <v>341.56419955237112</v>
      </c>
      <c r="DQ47" s="39">
        <f>DP47*[3]非r分类武将战斗属性!O46</f>
        <v>30.448392661712106</v>
      </c>
      <c r="DR47" s="39">
        <f>([2]非r各类型装备属性!L45+[2]非r各类型装备属性!Q45+[2]非r各类型装备属性!V45+[2]非r各类型装备属性!AA45)/4</f>
        <v>192.03531250000003</v>
      </c>
      <c r="DS47" s="7">
        <f t="shared" si="55"/>
        <v>0.60555884827816275</v>
      </c>
      <c r="DT47" s="7">
        <f t="shared" si="56"/>
        <v>5.3981926725082771E-2</v>
      </c>
      <c r="DU47" s="7">
        <f t="shared" si="57"/>
        <v>0.34045922499675457</v>
      </c>
      <c r="DW47" s="4">
        <f t="shared" si="58"/>
        <v>0.13278141501221968</v>
      </c>
      <c r="DX47" s="4">
        <f t="shared" si="59"/>
        <v>0.13053983299898411</v>
      </c>
    </row>
    <row r="48" spans="7:128" x14ac:dyDescent="0.15">
      <c r="G48" s="23">
        <v>42</v>
      </c>
      <c r="H48" s="23">
        <f>[2]非r各类型装备属性!J46+[3]非r分类武将战斗属性!BC48</f>
        <v>255.22988873727573</v>
      </c>
      <c r="I48" s="23">
        <f>[2]非r各类型装备属性!K46+[3]非r分类武将战斗属性!T48</f>
        <v>287.2766806932384</v>
      </c>
      <c r="J48" s="23">
        <f>[2]非r各类型装备属性!L46+[3]非r分类武将战斗属性!BE48</f>
        <v>796.5896439592824</v>
      </c>
      <c r="K48" s="23">
        <f t="shared" si="66"/>
        <v>3.121067238246781</v>
      </c>
      <c r="L48" s="23">
        <f t="shared" si="67"/>
        <v>0.69297322675597162</v>
      </c>
      <c r="M48" s="39">
        <f t="shared" si="27"/>
        <v>0.13504226917316178</v>
      </c>
      <c r="N48" s="39">
        <f t="shared" si="28"/>
        <v>0.1327649406598804</v>
      </c>
      <c r="P48" s="23">
        <f>[2]非r各类型装备属性!O46+[3]非r分类武将战斗属性!BH48</f>
        <v>507.78308855533999</v>
      </c>
      <c r="Q48" s="23">
        <f>[2]非r各类型装备属性!P46+[3]非r分类武将战斗属性!BI48</f>
        <v>81.264977747455148</v>
      </c>
      <c r="R48" s="23">
        <f>[2]非r各类型装备属性!Q46+[3]非r分类武将战斗属性!BJ48</f>
        <v>569.58304405025024</v>
      </c>
      <c r="S48" s="23">
        <f t="shared" si="68"/>
        <v>1.12170542282283</v>
      </c>
      <c r="T48" s="23">
        <f t="shared" si="69"/>
        <v>0.389676023969591</v>
      </c>
      <c r="U48" s="39">
        <f t="shared" si="29"/>
        <v>0.10605327664063072</v>
      </c>
      <c r="V48" s="39">
        <f t="shared" si="30"/>
        <v>0.113012508740129</v>
      </c>
      <c r="X48" s="23">
        <f>[2]非r各类型装备属性!T46+[3]非r分类武将战斗属性!BM48</f>
        <v>555.47139963612847</v>
      </c>
      <c r="Y48" s="23">
        <f>[2]非r各类型装备属性!U46+[3]非r分类武将战斗属性!BN48</f>
        <v>47.68831108078848</v>
      </c>
      <c r="Z48" s="23">
        <f>[2]非r各类型装备属性!V46+[3]非r分类武将战斗属性!BO48</f>
        <v>460.09477747455151</v>
      </c>
      <c r="AA48" s="23">
        <f t="shared" si="70"/>
        <v>0.82829607028542762</v>
      </c>
      <c r="AB48" s="23">
        <f t="shared" si="71"/>
        <v>0.27255398869781211</v>
      </c>
      <c r="AC48" s="39">
        <f t="shared" si="31"/>
        <v>9.3797939823729901E-2</v>
      </c>
      <c r="AD48" s="39">
        <f t="shared" si="32"/>
        <v>9.2948439893848822E-2</v>
      </c>
      <c r="AF48" s="23">
        <f>[2]非r各类型装备属性!Y46+[3]非r分类武将战斗属性!BR48</f>
        <v>485.27727747455151</v>
      </c>
      <c r="AG48" s="23">
        <f>[2]非r各类型装备属性!Z46+[3]非r分类武将战斗属性!BS48</f>
        <v>110.82661103530454</v>
      </c>
      <c r="AH48" s="23">
        <f>[2]非r各类型装备属性!AA46+[3]非r分类武将战斗属性!BT48</f>
        <v>468.4889441412181</v>
      </c>
      <c r="AI48" s="23">
        <f t="shared" si="72"/>
        <v>0.96540465809422982</v>
      </c>
      <c r="AJ48" s="23">
        <f t="shared" si="73"/>
        <v>0.46544953352375451</v>
      </c>
      <c r="AK48" s="39">
        <f t="shared" si="33"/>
        <v>9.0621340331382166E-2</v>
      </c>
      <c r="AL48" s="39">
        <f t="shared" si="34"/>
        <v>9.2541026003203575E-2</v>
      </c>
      <c r="AN48" s="23">
        <f t="shared" si="74"/>
        <v>450.94041360082389</v>
      </c>
      <c r="AO48" s="23">
        <f t="shared" si="75"/>
        <v>131.76414513919664</v>
      </c>
      <c r="AP48" s="23">
        <f t="shared" si="76"/>
        <v>573.68910240632545</v>
      </c>
      <c r="AQ48" s="23">
        <f t="shared" si="11"/>
        <v>1.2722060057233187</v>
      </c>
      <c r="AR48" s="42">
        <f t="shared" si="35"/>
        <v>0.50865517562033125</v>
      </c>
      <c r="AS48" s="25"/>
      <c r="AV48" s="39">
        <f>[5]非r不同兵种属性值!AK46*携带兵力!I48/2</f>
        <v>60.859520738226422</v>
      </c>
      <c r="AW48" s="23">
        <f>[5]非r不同兵种属性值!AL46</f>
        <v>150.00879584964878</v>
      </c>
      <c r="AX48" s="39">
        <f>[5]非r不同兵种属性值!AM46*携带兵力!I48</f>
        <v>275.73088987522999</v>
      </c>
      <c r="AY48" s="23">
        <f t="shared" si="77"/>
        <v>4.5306122448979602</v>
      </c>
      <c r="AZ48" s="23">
        <f t="shared" si="78"/>
        <v>0.54098397805797527</v>
      </c>
      <c r="BA48" s="39">
        <f t="shared" si="36"/>
        <v>4.2934406164533638E-2</v>
      </c>
      <c r="BB48" s="39">
        <f t="shared" si="37"/>
        <v>4.595514831253833E-2</v>
      </c>
      <c r="BD48" s="39">
        <f>[5]非r不同兵种属性值!AP46*携带兵力!I48/2</f>
        <v>121.71904147645284</v>
      </c>
      <c r="BE48" s="23">
        <f>[5]非r不同兵种属性值!AQ46</f>
        <v>74.615774101379714</v>
      </c>
      <c r="BF48" s="39">
        <f>[5]非r不同兵种属性值!AR46*携带兵力!I48</f>
        <v>525.20169500043801</v>
      </c>
      <c r="BG48" s="23">
        <f t="shared" si="79"/>
        <v>4.3148688046647239</v>
      </c>
      <c r="BH48" s="23">
        <f t="shared" si="80"/>
        <v>0.36957571020734803</v>
      </c>
      <c r="BI48" s="39">
        <f t="shared" si="38"/>
        <v>4.1513442439149471E-2</v>
      </c>
      <c r="BJ48" s="39">
        <f t="shared" si="39"/>
        <v>8.5084402433592055E-2</v>
      </c>
      <c r="BL48" s="39">
        <f>[5]非r不同兵种属性值!AU46*携带兵力!I48/2</f>
        <v>139.9768976979208</v>
      </c>
      <c r="BM48" s="23">
        <f>[5]非r不同兵种属性值!AV46</f>
        <v>30.312658228685507</v>
      </c>
      <c r="BN48" s="39">
        <f>[5]非r不同兵种属性值!AW46*携带兵力!I48</f>
        <v>535.39978616549513</v>
      </c>
      <c r="BO48" s="23">
        <f t="shared" si="81"/>
        <v>3.8249153608256306</v>
      </c>
      <c r="BP48" s="23">
        <f t="shared" si="82"/>
        <v>0.19234816246768471</v>
      </c>
      <c r="BQ48" s="39">
        <f t="shared" si="40"/>
        <v>4.019587185534574E-2</v>
      </c>
      <c r="BR48" s="39">
        <f t="shared" si="41"/>
        <v>8.4804371336489548E-2</v>
      </c>
      <c r="BT48" s="39">
        <f>[5]非r不同兵种属性值!AZ46*携带兵力!I48/2</f>
        <v>127.80499355027553</v>
      </c>
      <c r="BU48" s="23">
        <f>[5]非r不同兵种属性值!BA46</f>
        <v>48.577977930585746</v>
      </c>
      <c r="BV48" s="39">
        <f>[5]非r不同兵种属性值!BB46*携带兵力!I48</f>
        <v>525.20169500043801</v>
      </c>
      <c r="BW48" s="23">
        <f t="shared" si="83"/>
        <v>4.1093988615854498</v>
      </c>
      <c r="BX48" s="23">
        <f t="shared" si="84"/>
        <v>0.27623414360968224</v>
      </c>
      <c r="BY48" s="39">
        <f t="shared" si="42"/>
        <v>3.9849342132623269E-2</v>
      </c>
      <c r="BZ48" s="39">
        <f t="shared" si="43"/>
        <v>8.3191573291628504E-2</v>
      </c>
      <c r="CB48" s="23">
        <f t="shared" si="44"/>
        <v>112.59011336571891</v>
      </c>
      <c r="CC48" s="23">
        <f t="shared" si="45"/>
        <v>75.878801527574936</v>
      </c>
      <c r="CD48" s="23">
        <f t="shared" si="46"/>
        <v>465.38351651040034</v>
      </c>
      <c r="CE48" s="23">
        <f t="shared" si="20"/>
        <v>4.1334314585751084</v>
      </c>
      <c r="CF48" s="23">
        <f t="shared" si="85"/>
        <v>0.60279253223548501</v>
      </c>
      <c r="DB48" s="39">
        <f>([3]非r分类武将战斗属性!S48+[3]非r分类武将战斗属性!AB48+[3]非r分类武将战斗属性!AK48+[3]非r分类武将战斗属性!AT48)/4</f>
        <v>268.78404998651644</v>
      </c>
      <c r="DC48" s="39">
        <f>DB48*[3]非r分类武将战斗属性!O47</f>
        <v>24.76573861430747</v>
      </c>
      <c r="DD48" s="39">
        <f>([2]非r各类型装备属性!J46+[2]非r各类型装备属性!O46+[2]非r各类型装备属性!T46+[2]非r各类型装备属性!Y46)/4</f>
        <v>157.390625</v>
      </c>
      <c r="DE48" s="7">
        <f t="shared" si="49"/>
        <v>0.59605225408882123</v>
      </c>
      <c r="DF48" s="7">
        <f t="shared" si="50"/>
        <v>5.4920202020815774E-2</v>
      </c>
      <c r="DG48" s="7">
        <f t="shared" si="51"/>
        <v>0.349027543890363</v>
      </c>
      <c r="DI48" s="39">
        <f>([3]非r分类武将战斗属性!T48+[3]非r分类武将战斗属性!AC48+[3]非r分类武将战斗属性!AL48+[3]非r分类武将战斗属性!AU48)/4</f>
        <v>74.269276969958497</v>
      </c>
      <c r="DJ48" s="39">
        <f>DI48*[3]非r分类武将战斗属性!O47</f>
        <v>6.8431646171112757</v>
      </c>
      <c r="DK48" s="39">
        <f>([2]非r各类型装备属性!K46+[2]非r各类型装备属性!P46+[2]非r各类型装备属性!U46+[2]非r各类型装备属性!Z46)/4</f>
        <v>54.562083333333334</v>
      </c>
      <c r="DL48" s="7">
        <f t="shared" si="52"/>
        <v>0.56365316142338928</v>
      </c>
      <c r="DM48" s="7">
        <f t="shared" si="53"/>
        <v>5.1934952485610593E-2</v>
      </c>
      <c r="DN48" s="7">
        <f t="shared" si="54"/>
        <v>0.41408900179706348</v>
      </c>
      <c r="DP48" s="39">
        <f>([3]非r分类武将战斗属性!U48+[3]非r分类武将战斗属性!AD48+[3]非r分类武将战斗属性!AM48+[3]非r分类武将战斗属性!AV48)/4</f>
        <v>346.58995919313963</v>
      </c>
      <c r="DQ48" s="39">
        <f>DP48*[3]非r分类武将战斗属性!O47</f>
        <v>31.934768213185951</v>
      </c>
      <c r="DR48" s="39">
        <f>([2]非r各类型装备属性!L46+[2]非r各类型装备属性!Q46+[2]非r各类型装备属性!V46+[2]非r各类型装备属性!AA46)/4</f>
        <v>195.16437499999998</v>
      </c>
      <c r="DS48" s="7">
        <f t="shared" si="55"/>
        <v>0.60414248368912049</v>
      </c>
      <c r="DT48" s="7">
        <f t="shared" si="56"/>
        <v>5.5665635061283747E-2</v>
      </c>
      <c r="DU48" s="7">
        <f t="shared" si="57"/>
        <v>0.34019188124959598</v>
      </c>
      <c r="DW48" s="4">
        <f t="shared" si="58"/>
        <v>0.13504226917316178</v>
      </c>
      <c r="DX48" s="4">
        <f t="shared" si="59"/>
        <v>0.1327649406598804</v>
      </c>
    </row>
    <row r="49" spans="7:128" x14ac:dyDescent="0.15">
      <c r="G49" s="23">
        <v>43</v>
      </c>
      <c r="H49" s="23">
        <f>[2]非r各类型装备属性!J47+[3]非r分类武将战斗属性!BC49</f>
        <v>259.65402758922761</v>
      </c>
      <c r="I49" s="23">
        <f>[2]非r各类型装备属性!K47+[3]非r分类武将战斗属性!T49</f>
        <v>291.79912122703729</v>
      </c>
      <c r="J49" s="23">
        <f>[2]非r各类型装备属性!L47+[3]非r分类武将战斗属性!BE49</f>
        <v>810.42388828552839</v>
      </c>
      <c r="K49" s="23">
        <f t="shared" si="66"/>
        <v>3.1211681783254219</v>
      </c>
      <c r="L49" s="23">
        <f t="shared" si="67"/>
        <v>0.69182922184041984</v>
      </c>
      <c r="M49" s="39">
        <f t="shared" si="27"/>
        <v>0.13738308338054375</v>
      </c>
      <c r="N49" s="39">
        <f t="shared" si="28"/>
        <v>0.13507064804758806</v>
      </c>
      <c r="P49" s="23">
        <f>[2]非r各类型装备属性!O47+[3]非r分类武将战斗属性!BH49</f>
        <v>516.65486069630072</v>
      </c>
      <c r="Q49" s="23">
        <f>[2]非r各类型装备属性!P47+[3]非r分类武将战斗属性!BI49</f>
        <v>82.634305517845519</v>
      </c>
      <c r="R49" s="23">
        <f>[2]非r各类型装备属性!Q47+[3]非r分类武将战斗属性!BJ49</f>
        <v>579.57847173199173</v>
      </c>
      <c r="S49" s="23">
        <f t="shared" si="68"/>
        <v>1.1217904172059627</v>
      </c>
      <c r="T49" s="23">
        <f t="shared" si="69"/>
        <v>0.38865825757387573</v>
      </c>
      <c r="U49" s="39">
        <f t="shared" si="29"/>
        <v>0.10790619479872611</v>
      </c>
      <c r="V49" s="39">
        <f t="shared" si="30"/>
        <v>0.11499572851825231</v>
      </c>
      <c r="X49" s="23">
        <f>[2]非r各类型装备属性!T47+[3]非r分类武将战斗属性!BM49</f>
        <v>565.17416621414623</v>
      </c>
      <c r="Y49" s="23">
        <f>[2]非r各类型装备属性!U47+[3]非r分类武将战斗属性!BN49</f>
        <v>48.519305517845524</v>
      </c>
      <c r="Z49" s="23">
        <f>[2]非r各类型装备属性!V47+[3]非r分类武将战斗属性!BO49</f>
        <v>468.13555517845521</v>
      </c>
      <c r="AA49" s="23">
        <f t="shared" si="70"/>
        <v>0.82830317300999423</v>
      </c>
      <c r="AB49" s="23">
        <f t="shared" si="71"/>
        <v>0.27181789518500277</v>
      </c>
      <c r="AC49" s="39">
        <f t="shared" si="31"/>
        <v>9.5436367141868664E-2</v>
      </c>
      <c r="AD49" s="39">
        <f t="shared" si="32"/>
        <v>9.4572839429990979E-2</v>
      </c>
      <c r="AF49" s="23">
        <f>[2]非r各类型装备属性!Y47+[3]非r分类武将战斗属性!BR49</f>
        <v>493.72180517845516</v>
      </c>
      <c r="AG49" s="23">
        <f>[2]非r各类型装备属性!Z47+[3]非r分类武将战斗属性!BS49</f>
        <v>112.7695137946138</v>
      </c>
      <c r="AH49" s="23">
        <f>[2]非r各类型装备属性!AA47+[3]非r分类武将战斗属性!BT49</f>
        <v>476.66430517845515</v>
      </c>
      <c r="AI49" s="23">
        <f t="shared" si="72"/>
        <v>0.96545119170129712</v>
      </c>
      <c r="AJ49" s="23">
        <f t="shared" si="73"/>
        <v>0.46455093578488549</v>
      </c>
      <c r="AK49" s="39">
        <f t="shared" si="33"/>
        <v>9.2198282946490226E-2</v>
      </c>
      <c r="AL49" s="39">
        <f t="shared" si="34"/>
        <v>9.4155912134015834E-2</v>
      </c>
      <c r="AN49" s="23">
        <f t="shared" si="74"/>
        <v>458.80121491953241</v>
      </c>
      <c r="AO49" s="23">
        <f t="shared" si="75"/>
        <v>133.93056151433552</v>
      </c>
      <c r="AP49" s="23">
        <f t="shared" si="76"/>
        <v>583.70055509360759</v>
      </c>
      <c r="AQ49" s="23">
        <f t="shared" si="11"/>
        <v>1.2722297502982438</v>
      </c>
      <c r="AR49" s="42">
        <f t="shared" si="35"/>
        <v>0.50748465974924772</v>
      </c>
      <c r="AS49" s="25"/>
      <c r="AV49" s="39">
        <f>[5]非r不同兵种属性值!AK47*携带兵力!I49/2</f>
        <v>64.961114242515336</v>
      </c>
      <c r="AW49" s="23">
        <f>[5]非r不同兵种属性值!AL47</f>
        <v>155.79378916390735</v>
      </c>
      <c r="AX49" s="39">
        <f>[5]非r不同兵种属性值!AM47*携带兵力!I49</f>
        <v>290.41439308418626</v>
      </c>
      <c r="AY49" s="23">
        <f t="shared" si="77"/>
        <v>4.4705882352941186</v>
      </c>
      <c r="AZ49" s="23">
        <f t="shared" si="78"/>
        <v>0.54516472493756529</v>
      </c>
      <c r="BA49" s="39">
        <f t="shared" si="36"/>
        <v>4.5827946555566379E-2</v>
      </c>
      <c r="BB49" s="39">
        <f t="shared" si="37"/>
        <v>4.8402398847364379E-2</v>
      </c>
      <c r="BD49" s="39">
        <f>[5]非r不同兵种属性值!AP47*携带兵力!I49/2</f>
        <v>129.92222848503067</v>
      </c>
      <c r="BE49" s="23">
        <f>[5]非r不同兵种属性值!AQ47</f>
        <v>77.311203645247247</v>
      </c>
      <c r="BF49" s="39">
        <f>[5]非r不同兵种属性值!AR47*携带兵力!I49</f>
        <v>553.1702725413071</v>
      </c>
      <c r="BG49" s="23">
        <f t="shared" si="79"/>
        <v>4.257703081232493</v>
      </c>
      <c r="BH49" s="23">
        <f t="shared" si="80"/>
        <v>0.37295940341759815</v>
      </c>
      <c r="BI49" s="39">
        <f t="shared" si="38"/>
        <v>4.4311217771319286E-2</v>
      </c>
      <c r="BJ49" s="39">
        <f t="shared" si="39"/>
        <v>8.9615404008102292E-2</v>
      </c>
      <c r="BL49" s="39">
        <f>[5]非r不同兵种属性值!AU47*携带兵力!I49/2</f>
        <v>149.41056275778527</v>
      </c>
      <c r="BM49" s="23">
        <f>[5]非r不同兵种属性值!AV47</f>
        <v>31.041619645440186</v>
      </c>
      <c r="BN49" s="39">
        <f>[5]非r不同兵种属性值!AW47*携带兵力!I49</f>
        <v>563.91144288191504</v>
      </c>
      <c r="BO49" s="23">
        <f t="shared" si="81"/>
        <v>3.7742408064956674</v>
      </c>
      <c r="BP49" s="23">
        <f t="shared" si="82"/>
        <v>0.19277920389691727</v>
      </c>
      <c r="BQ49" s="39">
        <f t="shared" si="40"/>
        <v>4.2904850251844352E-2</v>
      </c>
      <c r="BR49" s="39">
        <f t="shared" si="41"/>
        <v>8.9320460408759739E-2</v>
      </c>
      <c r="BT49" s="39">
        <f>[5]非r不同兵种属性值!AZ47*携带兵力!I49/2</f>
        <v>136.41833990928222</v>
      </c>
      <c r="BU49" s="23">
        <f>[5]非r不同兵种属性值!BA47</f>
        <v>49.783729620045577</v>
      </c>
      <c r="BV49" s="39">
        <f>[5]非r不同兵种属性值!BB47*携带兵力!I49</f>
        <v>553.1702725413071</v>
      </c>
      <c r="BW49" s="23">
        <f t="shared" si="83"/>
        <v>4.0549553154595168</v>
      </c>
      <c r="BX49" s="23">
        <f t="shared" si="84"/>
        <v>0.2769397904976163</v>
      </c>
      <c r="BY49" s="39">
        <f t="shared" si="42"/>
        <v>4.2534966351459619E-2</v>
      </c>
      <c r="BZ49" s="39">
        <f t="shared" si="43"/>
        <v>8.7621775993757756E-2</v>
      </c>
      <c r="CB49" s="23">
        <f t="shared" si="44"/>
        <v>120.17806134865337</v>
      </c>
      <c r="CC49" s="23">
        <f t="shared" si="45"/>
        <v>78.482585518660088</v>
      </c>
      <c r="CD49" s="23">
        <f t="shared" si="46"/>
        <v>490.16659526217882</v>
      </c>
      <c r="CE49" s="23">
        <f t="shared" si="20"/>
        <v>4.0786695155627193</v>
      </c>
      <c r="CF49" s="23">
        <f t="shared" si="85"/>
        <v>0.61084220248090904</v>
      </c>
      <c r="DB49" s="39">
        <f>([3]非r分类武将战斗属性!S49+[3]非r分类武将战斗属性!AB49+[3]非r分类武将战斗属性!AK49+[3]非r分类武将战斗属性!AT49)/4</f>
        <v>272.96131694280911</v>
      </c>
      <c r="DC49" s="39">
        <f>DB49*[3]非r分类武将战斗属性!O48</f>
        <v>25.925835476723286</v>
      </c>
      <c r="DD49" s="39">
        <f>([2]非r各类型装备属性!J47+[2]非r各类型装备属性!O47+[2]非r各类型装备属性!T47+[2]非r各类型装备属性!Y47)/4</f>
        <v>159.9140625</v>
      </c>
      <c r="DE49" s="7">
        <f t="shared" si="49"/>
        <v>0.59494462539878601</v>
      </c>
      <c r="DF49" s="7">
        <f t="shared" si="50"/>
        <v>5.6507774246566306E-2</v>
      </c>
      <c r="DG49" s="7">
        <f t="shared" si="51"/>
        <v>0.34854760035464766</v>
      </c>
      <c r="DI49" s="39">
        <f>([3]非r分类武将战斗属性!T49+[3]非r分类武将战斗属性!AC49+[3]非r分类武将战斗属性!AL49+[3]非r分类武将战斗属性!AU49)/4</f>
        <v>75.423521786828815</v>
      </c>
      <c r="DJ49" s="39">
        <f>DI49*[3]非r分类武将战斗属性!O48</f>
        <v>7.1637176975156427</v>
      </c>
      <c r="DK49" s="39">
        <f>([2]非r各类型装备属性!K47+[2]非r各类型装备属性!P47+[2]非r各类型装备属性!U47+[2]非r各类型装备属性!Z47)/4</f>
        <v>55.436875000000008</v>
      </c>
      <c r="DL49" s="7">
        <f t="shared" si="52"/>
        <v>0.56315392793119667</v>
      </c>
      <c r="DM49" s="7">
        <f t="shared" si="53"/>
        <v>5.3488297342416953E-2</v>
      </c>
      <c r="DN49" s="7">
        <f t="shared" si="54"/>
        <v>0.41392251606491032</v>
      </c>
      <c r="DP49" s="39">
        <f>([3]非r分类武将战斗属性!U49+[3]非r分类武将战斗属性!AD49+[3]非r分类武将战斗属性!AM49+[3]非r分类武将战斗属性!AV49)/4</f>
        <v>351.97643500520121</v>
      </c>
      <c r="DQ49" s="39">
        <f>DP49*[3]非r分类武将战斗属性!O48</f>
        <v>33.430682588406341</v>
      </c>
      <c r="DR49" s="39">
        <f>([2]非r各类型装备属性!L47+[2]非r各类型装备属性!Q47+[2]非r各类型装备属性!V47+[2]非r各类型装备属性!AA47)/4</f>
        <v>198.29343750000001</v>
      </c>
      <c r="DS49" s="7">
        <f t="shared" si="55"/>
        <v>0.60300856652218715</v>
      </c>
      <c r="DT49" s="7">
        <f t="shared" si="56"/>
        <v>5.7273686476184846E-2</v>
      </c>
      <c r="DU49" s="7">
        <f t="shared" si="57"/>
        <v>0.33971774700162799</v>
      </c>
      <c r="DW49" s="4">
        <f t="shared" si="58"/>
        <v>0.13738308338054375</v>
      </c>
      <c r="DX49" s="4">
        <f t="shared" si="59"/>
        <v>0.13507064804758806</v>
      </c>
    </row>
    <row r="50" spans="7:128" x14ac:dyDescent="0.15">
      <c r="G50" s="23">
        <v>44</v>
      </c>
      <c r="H50" s="23">
        <f>[2]非r各类型装备属性!J48+[3]非r分类武将战斗属性!BC50</f>
        <v>264.29365238779337</v>
      </c>
      <c r="I50" s="23">
        <f>[2]非r各类型装备属性!K48+[3]非r分类武将战斗属性!T50</f>
        <v>296.51091981139922</v>
      </c>
      <c r="J50" s="23">
        <f>[2]非r各类型装备属性!L48+[3]非r分类武将战斗属性!BE50</f>
        <v>824.94768764093897</v>
      </c>
      <c r="K50" s="23">
        <f t="shared" si="66"/>
        <v>3.1213299305066466</v>
      </c>
      <c r="L50" s="23">
        <f t="shared" si="67"/>
        <v>0.69079580739822721</v>
      </c>
      <c r="M50" s="39">
        <f t="shared" si="27"/>
        <v>0.13983791131629283</v>
      </c>
      <c r="N50" s="39">
        <f t="shared" si="28"/>
        <v>0.13749128127348983</v>
      </c>
      <c r="P50" s="23">
        <f>[2]非r各类型装备属性!O48+[3]非r分类武将战斗属性!BH50</f>
        <v>526.00070191981217</v>
      </c>
      <c r="Q50" s="23">
        <f>[2]非r各类型装备属性!P48+[3]非r分类武将战斗属性!BI50</f>
        <v>84.046730477558683</v>
      </c>
      <c r="R50" s="23">
        <f>[2]非r各类型装备属性!Q48+[3]非r分类武将战斗属性!BJ50</f>
        <v>590.13416287492953</v>
      </c>
      <c r="S50" s="23">
        <f t="shared" si="68"/>
        <v>1.1219265691491309</v>
      </c>
      <c r="T50" s="23">
        <f t="shared" si="69"/>
        <v>0.38772892081914678</v>
      </c>
      <c r="U50" s="39">
        <f t="shared" si="29"/>
        <v>0.10985812487882457</v>
      </c>
      <c r="V50" s="39">
        <f t="shared" si="30"/>
        <v>0.11709011168153362</v>
      </c>
      <c r="X50" s="23">
        <f>[2]非r各类型装备属性!T48+[3]非r分类武将战斗属性!BM50</f>
        <v>575.3940990640375</v>
      </c>
      <c r="Y50" s="23">
        <f>[2]非r各类型装备属性!U48+[3]非r分类武将战斗属性!BN50</f>
        <v>49.393397144225347</v>
      </c>
      <c r="Z50" s="23">
        <f>[2]非r各类型装备属性!V48+[3]非r分类武将战斗属性!BO50</f>
        <v>476.60730477558678</v>
      </c>
      <c r="AA50" s="23">
        <f t="shared" si="70"/>
        <v>0.82831455093275741</v>
      </c>
      <c r="AB50" s="23">
        <f t="shared" si="71"/>
        <v>0.27122330327575006</v>
      </c>
      <c r="AC50" s="39">
        <f t="shared" si="31"/>
        <v>9.7162124124288665E-2</v>
      </c>
      <c r="AD50" s="39">
        <f t="shared" si="32"/>
        <v>9.6284303995068071E-2</v>
      </c>
      <c r="AF50" s="23">
        <f>[2]非r各类型装备属性!Y48+[3]非r分类武将战斗属性!BR50</f>
        <v>502.59730477558674</v>
      </c>
      <c r="AG50" s="23">
        <f>[2]非r各类型装备属性!Z48+[3]非r分类武将战斗属性!BS50</f>
        <v>114.82015952723003</v>
      </c>
      <c r="AH50" s="23">
        <f>[2]非r各类型装备属性!AA48+[3]非r分类武将战斗属性!BT50</f>
        <v>485.27063810892014</v>
      </c>
      <c r="AI50" s="23">
        <f t="shared" si="72"/>
        <v>0.9655257469508256</v>
      </c>
      <c r="AJ50" s="23">
        <f t="shared" si="73"/>
        <v>0.46384457272113677</v>
      </c>
      <c r="AK50" s="39">
        <f t="shared" si="33"/>
        <v>9.3855705840445697E-2</v>
      </c>
      <c r="AL50" s="39">
        <f t="shared" si="34"/>
        <v>9.5855928515342248E-2</v>
      </c>
      <c r="AN50" s="23">
        <f t="shared" si="74"/>
        <v>467.07143953680742</v>
      </c>
      <c r="AO50" s="23">
        <f t="shared" si="75"/>
        <v>136.19280174010333</v>
      </c>
      <c r="AP50" s="23">
        <f t="shared" si="76"/>
        <v>594.23994835009387</v>
      </c>
      <c r="AQ50" s="23">
        <f t="shared" si="11"/>
        <v>1.2722677904249484</v>
      </c>
      <c r="AR50" s="42">
        <f t="shared" si="35"/>
        <v>0.50645711494140699</v>
      </c>
      <c r="AS50" s="25"/>
      <c r="AV50" s="39">
        <f>[5]非r不同兵种属性值!AK48*携带兵力!I50/2</f>
        <v>69.291356907604438</v>
      </c>
      <c r="AW50" s="23">
        <f>[5]非r不同兵种属性值!AL48</f>
        <v>161.68085473554231</v>
      </c>
      <c r="AX50" s="39">
        <f>[5]非r不同兵种属性值!AM48*携带兵力!I50</f>
        <v>305.92787766753662</v>
      </c>
      <c r="AY50" s="23">
        <f t="shared" si="77"/>
        <v>4.4150943396226419</v>
      </c>
      <c r="AZ50" s="23">
        <f t="shared" si="78"/>
        <v>0.54918609146287567</v>
      </c>
      <c r="BA50" s="39">
        <f t="shared" si="36"/>
        <v>4.8882791469209486E-2</v>
      </c>
      <c r="BB50" s="39">
        <f t="shared" si="37"/>
        <v>5.0987979611256104E-2</v>
      </c>
      <c r="BD50" s="39">
        <f>[5]非r不同兵种属性值!AP48*携带兵力!I50/2</f>
        <v>138.58271381520888</v>
      </c>
      <c r="BE50" s="23">
        <f>[5]非r不同兵种属性值!AQ48</f>
        <v>80.055568849637453</v>
      </c>
      <c r="BF50" s="39">
        <f>[5]非r不同兵种属性值!AR48*携带兵力!I50</f>
        <v>582.71976698578396</v>
      </c>
      <c r="BG50" s="23">
        <f t="shared" si="79"/>
        <v>4.2048517520215638</v>
      </c>
      <c r="BH50" s="23">
        <f t="shared" si="80"/>
        <v>0.37624417729185111</v>
      </c>
      <c r="BI50" s="39">
        <f t="shared" si="38"/>
        <v>4.7264959066751711E-2</v>
      </c>
      <c r="BJ50" s="39">
        <f t="shared" si="39"/>
        <v>9.4402519322002734E-2</v>
      </c>
      <c r="BL50" s="39">
        <f>[5]非r不同兵种属性值!AU48*携带兵力!I50/2</f>
        <v>159.37012088749017</v>
      </c>
      <c r="BM50" s="23">
        <f>[5]非r不同兵种属性值!AV48</f>
        <v>31.786769984414871</v>
      </c>
      <c r="BN50" s="39">
        <f>[5]非r不同兵种属性值!AW48*携带兵力!I50</f>
        <v>594.03471391754681</v>
      </c>
      <c r="BO50" s="23">
        <f t="shared" si="81"/>
        <v>3.7273907468321172</v>
      </c>
      <c r="BP50" s="23">
        <f t="shared" si="82"/>
        <v>0.19322469213532256</v>
      </c>
      <c r="BQ50" s="39">
        <f t="shared" si="40"/>
        <v>4.5764844500191179E-2</v>
      </c>
      <c r="BR50" s="39">
        <f t="shared" si="41"/>
        <v>9.4091820294932349E-2</v>
      </c>
      <c r="BT50" s="39">
        <f>[5]非r不同兵种属性值!AZ48*携带兵力!I50/2</f>
        <v>145.51184950596931</v>
      </c>
      <c r="BU50" s="23">
        <f>[5]非r不同兵种属性值!BA48</f>
        <v>51.015803678690538</v>
      </c>
      <c r="BV50" s="39">
        <f>[5]非r不同兵种属性值!BB48*携带兵力!I50</f>
        <v>582.71976698578396</v>
      </c>
      <c r="BW50" s="23">
        <f t="shared" si="83"/>
        <v>4.0046207162110132</v>
      </c>
      <c r="BX50" s="23">
        <f t="shared" si="84"/>
        <v>0.27765847840905755</v>
      </c>
      <c r="BY50" s="39">
        <f t="shared" si="42"/>
        <v>4.5370304510309635E-2</v>
      </c>
      <c r="BZ50" s="39">
        <f t="shared" si="43"/>
        <v>9.2302394804034474E-2</v>
      </c>
      <c r="CB50" s="23">
        <f t="shared" si="44"/>
        <v>128.18901027906819</v>
      </c>
      <c r="CC50" s="23">
        <f t="shared" si="45"/>
        <v>81.134749312071293</v>
      </c>
      <c r="CD50" s="23">
        <f t="shared" si="46"/>
        <v>516.35053138916282</v>
      </c>
      <c r="CE50" s="23">
        <f t="shared" si="20"/>
        <v>4.0280405493814548</v>
      </c>
      <c r="CF50" s="23">
        <f t="shared" si="85"/>
        <v>0.61871281058378191</v>
      </c>
      <c r="DB50" s="39">
        <f>([3]非r分类武将战斗属性!S50+[3]非r分类武将战斗属性!AB50+[3]非r分类武将战斗属性!AK50+[3]非r分类武将战斗属性!AT50)/4</f>
        <v>277.43840081249328</v>
      </c>
      <c r="DC50" s="39">
        <f>DB50*[3]非r分类武将战斗属性!O49</f>
        <v>27.195538724314194</v>
      </c>
      <c r="DD50" s="39">
        <f>([2]非r各类型装备属性!J48+[2]非r各类型装备属性!O48+[2]非r各类型装备属性!T48+[2]非r各类型装备属性!Y48)/4</f>
        <v>162.43749999999997</v>
      </c>
      <c r="DE50" s="7">
        <f t="shared" si="49"/>
        <v>0.59399564462264631</v>
      </c>
      <c r="DF50" s="7">
        <f t="shared" si="50"/>
        <v>5.8225651200775372E-2</v>
      </c>
      <c r="DG50" s="7">
        <f t="shared" si="51"/>
        <v>0.34777870417657841</v>
      </c>
      <c r="DI50" s="39">
        <f>([3]非r分类武将战斗属性!T50+[3]非r分类武将战斗属性!AC50+[3]非r分类武将战斗属性!AL50+[3]非r分类武将战斗属性!AU50)/4</f>
        <v>76.660610750820496</v>
      </c>
      <c r="DJ50" s="39">
        <f>DI50*[3]非r分类武将战斗属性!O49</f>
        <v>7.5145567527710249</v>
      </c>
      <c r="DK50" s="39">
        <f>([2]非r各类型装备属性!K48+[2]非r各类型装备属性!P48+[2]非r各类型装备属性!U48+[2]非r各类型装备属性!Z48)/4</f>
        <v>56.31166666666666</v>
      </c>
      <c r="DL50" s="7">
        <f t="shared" si="52"/>
        <v>0.56288298479321919</v>
      </c>
      <c r="DM50" s="7">
        <f t="shared" si="53"/>
        <v>5.5175873150117363E-2</v>
      </c>
      <c r="DN50" s="7">
        <f t="shared" si="54"/>
        <v>0.41347021242815896</v>
      </c>
      <c r="DP50" s="39">
        <f>([3]非r分类武将战斗属性!U50+[3]非r分类武将战斗属性!AD50+[3]非r分类武将战斗属性!AM50+[3]非r分类武将战斗属性!AV50)/4</f>
        <v>357.74951683716245</v>
      </c>
      <c r="DQ50" s="39">
        <f>DP50*[3]非r分类武将战斗属性!O49</f>
        <v>35.067931512931466</v>
      </c>
      <c r="DR50" s="39">
        <f>([2]非r各类型装备属性!L48+[2]非r各类型装备属性!Q48+[2]非r各类型装备属性!V48+[2]非r各类型装备属性!AA48)/4</f>
        <v>201.42249999999999</v>
      </c>
      <c r="DS50" s="7">
        <f t="shared" si="55"/>
        <v>0.60202872228710524</v>
      </c>
      <c r="DT50" s="7">
        <f t="shared" si="56"/>
        <v>5.901308320030909E-2</v>
      </c>
      <c r="DU50" s="7">
        <f t="shared" si="57"/>
        <v>0.33895819451258569</v>
      </c>
      <c r="DW50" s="4">
        <f t="shared" si="58"/>
        <v>0.13983791131629283</v>
      </c>
      <c r="DX50" s="4">
        <f t="shared" si="59"/>
        <v>0.13749128127348983</v>
      </c>
    </row>
    <row r="51" spans="7:128" x14ac:dyDescent="0.15">
      <c r="G51" s="23">
        <v>45</v>
      </c>
      <c r="H51" s="23">
        <f>[2]非r各类型装备属性!J49+[3]非r分类武将战斗属性!BC51</f>
        <v>269.11959875769111</v>
      </c>
      <c r="I51" s="23">
        <f>[2]非r各类型装备属性!K49+[3]非r分类武将战斗属性!T51</f>
        <v>301.42566732927236</v>
      </c>
      <c r="J51" s="23">
        <f>[2]非r各类型装备属性!L49+[3]非r分类武将战斗属性!BE51</f>
        <v>840.06771602461151</v>
      </c>
      <c r="K51" s="23">
        <f t="shared" si="66"/>
        <v>3.1215404597157881</v>
      </c>
      <c r="L51" s="23">
        <f t="shared" si="67"/>
        <v>0.68987859919457284</v>
      </c>
      <c r="M51" s="39">
        <f t="shared" si="27"/>
        <v>0.1423913220940165</v>
      </c>
      <c r="N51" s="39">
        <f t="shared" si="28"/>
        <v>0.14001128600410193</v>
      </c>
      <c r="P51" s="23">
        <f>[2]非r各类型装备属性!O49+[3]非r分类武将战斗属性!BH51</f>
        <v>535.75645060025374</v>
      </c>
      <c r="Q51" s="23">
        <f>[2]非r各类型装备属性!P49+[3]非r分类武将战斗属性!BI51</f>
        <v>85.496419751538212</v>
      </c>
      <c r="R51" s="23">
        <f>[2]非r各类型装备属性!Q49+[3]非r分类武将战斗属性!BJ51</f>
        <v>601.17429010333024</v>
      </c>
      <c r="S51" s="23">
        <f t="shared" si="68"/>
        <v>1.1221036898945096</v>
      </c>
      <c r="T51" s="23">
        <f t="shared" si="69"/>
        <v>0.3868678951797504</v>
      </c>
      <c r="U51" s="39">
        <f t="shared" si="29"/>
        <v>0.11189566637432198</v>
      </c>
      <c r="V51" s="39">
        <f t="shared" si="30"/>
        <v>0.11928061311574011</v>
      </c>
      <c r="X51" s="23">
        <f>[2]非r各类型装备属性!T49+[3]非r分类武将战斗属性!BM51</f>
        <v>586.06120368512529</v>
      </c>
      <c r="Y51" s="23">
        <f>[2]非r各类型装备属性!U49+[3]非r分类武将战斗属性!BN51</f>
        <v>50.30475308487155</v>
      </c>
      <c r="Z51" s="23">
        <f>[2]非r各类型装备属性!V49+[3]非r分类武将战斗属性!BO51</f>
        <v>485.45169751538219</v>
      </c>
      <c r="AA51" s="23">
        <f t="shared" si="70"/>
        <v>0.82832935274146235</v>
      </c>
      <c r="AB51" s="23">
        <f t="shared" si="71"/>
        <v>0.27073986133117622</v>
      </c>
      <c r="AC51" s="39">
        <f t="shared" si="31"/>
        <v>9.8963391368646625E-2</v>
      </c>
      <c r="AD51" s="39">
        <f t="shared" si="32"/>
        <v>9.8071050003107549E-2</v>
      </c>
      <c r="AF51" s="23">
        <f>[2]非r各类型装备属性!Y49+[3]非r分类武将战斗属性!BR51</f>
        <v>511.8454475153822</v>
      </c>
      <c r="AG51" s="23">
        <f>[2]非r各类型装备属性!Z49+[3]非r分类武将战斗属性!BS51</f>
        <v>116.96396604551222</v>
      </c>
      <c r="AH51" s="23">
        <f>[2]非r各类型装备属性!AA49+[3]非r分类武将战斗属性!BT51</f>
        <v>494.24961418204884</v>
      </c>
      <c r="AI51" s="23">
        <f t="shared" si="72"/>
        <v>0.96562276089638455</v>
      </c>
      <c r="AJ51" s="23">
        <f t="shared" si="73"/>
        <v>0.46328974339421924</v>
      </c>
      <c r="AK51" s="39">
        <f t="shared" si="33"/>
        <v>9.5582716622853822E-2</v>
      </c>
      <c r="AL51" s="39">
        <f t="shared" si="34"/>
        <v>9.762955341867631E-2</v>
      </c>
      <c r="AN51" s="23">
        <f t="shared" si="74"/>
        <v>475.69567513961306</v>
      </c>
      <c r="AO51" s="23">
        <f t="shared" si="75"/>
        <v>138.54770155279857</v>
      </c>
      <c r="AP51" s="23">
        <f t="shared" si="76"/>
        <v>605.23582945634325</v>
      </c>
      <c r="AQ51" s="23">
        <f t="shared" si="11"/>
        <v>1.2723172841096593</v>
      </c>
      <c r="AR51" s="42">
        <f t="shared" si="35"/>
        <v>0.50556053113295574</v>
      </c>
      <c r="AS51" s="25"/>
      <c r="AV51" s="39">
        <f>[5]非r不同兵种属性值!AK49*携带兵力!I51/2</f>
        <v>73.833173214107759</v>
      </c>
      <c r="AW51" s="23">
        <f>[5]非r不同兵种属性值!AL49</f>
        <v>167.59331113506607</v>
      </c>
      <c r="AX51" s="39">
        <f>[5]非r不同兵种属性值!AM49*携带兵力!I51</f>
        <v>322.18111947974296</v>
      </c>
      <c r="AY51" s="23">
        <f t="shared" si="77"/>
        <v>4.3636363636363642</v>
      </c>
      <c r="AZ51" s="23">
        <f t="shared" si="78"/>
        <v>0.55294295511649305</v>
      </c>
      <c r="BA51" s="39">
        <f t="shared" si="36"/>
        <v>5.2086894683673911E-2</v>
      </c>
      <c r="BB51" s="39">
        <f t="shared" si="37"/>
        <v>5.3696853246623828E-2</v>
      </c>
      <c r="BD51" s="39">
        <f>[5]非r不同兵种属性值!AP49*携带兵力!I51/2</f>
        <v>147.66634642821552</v>
      </c>
      <c r="BE51" s="23">
        <f>[5]非r不同兵种属性值!AQ49</f>
        <v>82.810812560856192</v>
      </c>
      <c r="BF51" s="39">
        <f>[5]非r不同兵种属性值!AR49*携带兵力!I51</f>
        <v>613.67832281855806</v>
      </c>
      <c r="BG51" s="23">
        <f t="shared" si="79"/>
        <v>4.1558441558441563</v>
      </c>
      <c r="BH51" s="23">
        <f t="shared" si="80"/>
        <v>0.37932529126459058</v>
      </c>
      <c r="BI51" s="39">
        <f t="shared" si="38"/>
        <v>5.036301878727114E-2</v>
      </c>
      <c r="BJ51" s="39">
        <f t="shared" si="39"/>
        <v>9.9417907216431331E-2</v>
      </c>
      <c r="BL51" s="39">
        <f>[5]非r不同兵种属性值!AU49*携带兵力!I51/2</f>
        <v>169.81629839244783</v>
      </c>
      <c r="BM51" s="23">
        <f>[5]非r不同兵种属性值!AV49</f>
        <v>32.532819220336357</v>
      </c>
      <c r="BN51" s="39">
        <f>[5]非r不同兵种属性值!AW49*携带兵力!I51</f>
        <v>625.59440675678252</v>
      </c>
      <c r="BO51" s="23">
        <f t="shared" si="81"/>
        <v>3.6839479642350059</v>
      </c>
      <c r="BP51" s="23">
        <f t="shared" si="82"/>
        <v>0.19360991127380345</v>
      </c>
      <c r="BQ51" s="39">
        <f t="shared" si="40"/>
        <v>4.8764576736532277E-2</v>
      </c>
      <c r="BR51" s="39">
        <f t="shared" si="41"/>
        <v>9.9090701467396625E-2</v>
      </c>
      <c r="BT51" s="39">
        <f>[5]非r不同兵种属性值!AZ49*携带兵力!I51/2</f>
        <v>155.04966374962629</v>
      </c>
      <c r="BU51" s="23">
        <f>[5]非r不同兵种属性值!BA49</f>
        <v>52.249679353873546</v>
      </c>
      <c r="BV51" s="39">
        <f>[5]非r不同兵种属性值!BB49*携带兵力!I51</f>
        <v>613.67832281855806</v>
      </c>
      <c r="BW51" s="23">
        <f t="shared" si="83"/>
        <v>3.9579468150896728</v>
      </c>
      <c r="BX51" s="23">
        <f t="shared" si="84"/>
        <v>0.2782943733043215</v>
      </c>
      <c r="BY51" s="39">
        <f t="shared" si="42"/>
        <v>4.8344175972095532E-2</v>
      </c>
      <c r="BZ51" s="39">
        <f t="shared" si="43"/>
        <v>9.7206207931604546E-2</v>
      </c>
      <c r="CB51" s="23">
        <f t="shared" si="44"/>
        <v>136.59137044609935</v>
      </c>
      <c r="CC51" s="23">
        <f t="shared" si="45"/>
        <v>83.796655567533037</v>
      </c>
      <c r="CD51" s="23">
        <f t="shared" si="46"/>
        <v>543.78304296841043</v>
      </c>
      <c r="CE51" s="23">
        <f t="shared" si="20"/>
        <v>3.9810936898315545</v>
      </c>
      <c r="CF51" s="23">
        <f t="shared" si="85"/>
        <v>0.62629858132169225</v>
      </c>
      <c r="DB51" s="39">
        <f>([3]非r分类武将战斗属性!S51+[3]非r分类武将战斗属性!AB51+[3]非r分类武将战斗属性!AK51+[3]非r分类武将战斗属性!AT51)/4</f>
        <v>282.23682049357012</v>
      </c>
      <c r="DC51" s="39">
        <f>DB51*[3]非r分类武将战斗属性!O50</f>
        <v>28.497917146042916</v>
      </c>
      <c r="DD51" s="39">
        <f>([2]非r各类型装备属性!J49+[2]非r各类型装备属性!O49+[2]非r各类型装备属性!T49+[2]非r各类型装备属性!Y49)/4</f>
        <v>164.96093750000003</v>
      </c>
      <c r="DE51" s="7">
        <f t="shared" si="49"/>
        <v>0.59331382487498074</v>
      </c>
      <c r="DF51" s="7">
        <f t="shared" si="50"/>
        <v>5.9907875213872808E-2</v>
      </c>
      <c r="DG51" s="7">
        <f t="shared" si="51"/>
        <v>0.34677829991114645</v>
      </c>
      <c r="DI51" s="39">
        <f>([3]非r分类武将战斗属性!T51+[3]非r分类武将战斗属性!AC51+[3]非r分类武将战斗属性!AL51+[3]非r分类武将战斗属性!AU51)/4</f>
        <v>77.98648987322332</v>
      </c>
      <c r="DJ51" s="39">
        <f>DI51*[3]非r分类武将战斗属性!O50</f>
        <v>7.8744244745644894</v>
      </c>
      <c r="DK51" s="39">
        <f>([2]非r各类型装备属性!K49+[2]非r各类型装备属性!P49+[2]非r各类型装备属性!U49+[2]非r各类型装备属性!Z49)/4</f>
        <v>57.186458333333334</v>
      </c>
      <c r="DL51" s="7">
        <f t="shared" si="52"/>
        <v>0.56288548275558203</v>
      </c>
      <c r="DM51" s="7">
        <f t="shared" si="53"/>
        <v>5.6835475336728392E-2</v>
      </c>
      <c r="DN51" s="7">
        <f t="shared" si="54"/>
        <v>0.4127564563858202</v>
      </c>
      <c r="DP51" s="39">
        <f>([3]非r分类武将战斗属性!U51+[3]非r分类武将战斗属性!AD51+[3]非r分类武将战斗属性!AM51+[3]非r分类武将战斗属性!AV51)/4</f>
        <v>363.93695274170886</v>
      </c>
      <c r="DQ51" s="39">
        <f>DP51*[3]非r分类武将战斗属性!O50</f>
        <v>36.747314214634287</v>
      </c>
      <c r="DR51" s="39">
        <f>([2]非r各类型装备属性!L49+[2]非r各类型装备属性!Q49+[2]非r各类型装备属性!V49+[2]非r各类型装备属性!AA49)/4</f>
        <v>204.55156249999999</v>
      </c>
      <c r="DS51" s="7">
        <f t="shared" si="55"/>
        <v>0.60131428945410825</v>
      </c>
      <c r="DT51" s="7">
        <f t="shared" si="56"/>
        <v>6.071569531440791E-2</v>
      </c>
      <c r="DU51" s="7">
        <f t="shared" si="57"/>
        <v>0.33797001523148368</v>
      </c>
      <c r="DW51" s="4">
        <f t="shared" si="58"/>
        <v>0.1423913220940165</v>
      </c>
      <c r="DX51" s="4">
        <f t="shared" si="59"/>
        <v>0.14001128600410193</v>
      </c>
    </row>
    <row r="52" spans="7:128" x14ac:dyDescent="0.15">
      <c r="G52" s="23">
        <v>46</v>
      </c>
      <c r="H52" s="23">
        <f>[2]非r各类型装备属性!J50+[3]非r分类武将战斗属性!BC52</f>
        <v>274.17921115837009</v>
      </c>
      <c r="I52" s="23">
        <f>[2]非r各类型装备属性!K50+[3]非r分类武将战斗属性!T52</f>
        <v>306.55793012833271</v>
      </c>
      <c r="J52" s="23">
        <f>[2]非r各类型装备属性!L50+[3]非r分类武将战斗属性!BE52</f>
        <v>855.93547570678425</v>
      </c>
      <c r="K52" s="23">
        <f t="shared" si="66"/>
        <v>3.1218102645002608</v>
      </c>
      <c r="L52" s="23">
        <f t="shared" si="67"/>
        <v>0.68908325040961416</v>
      </c>
      <c r="M52" s="39">
        <f t="shared" si="27"/>
        <v>0.14506836569225934</v>
      </c>
      <c r="N52" s="39">
        <f t="shared" si="28"/>
        <v>0.14265591261779736</v>
      </c>
      <c r="P52" s="23">
        <f>[2]非r各类型装备属性!O50+[3]非r分类武将战斗属性!BH52</f>
        <v>546.02626454841425</v>
      </c>
      <c r="Q52" s="23">
        <f>[2]非r各类型装备属性!P50+[3]非r分类武将战斗属性!BI52</f>
        <v>86.992842231674018</v>
      </c>
      <c r="R52" s="23">
        <f>[2]非r各类型装备属性!Q50+[3]非r分类武将战斗属性!BJ52</f>
        <v>612.82194901176229</v>
      </c>
      <c r="S52" s="23">
        <f t="shared" si="68"/>
        <v>1.1223305338958205</v>
      </c>
      <c r="T52" s="23">
        <f t="shared" si="69"/>
        <v>0.38609801984666781</v>
      </c>
      <c r="U52" s="39">
        <f t="shared" si="29"/>
        <v>0.1140405732139545</v>
      </c>
      <c r="V52" s="39">
        <f t="shared" si="30"/>
        <v>0.12159165654995281</v>
      </c>
      <c r="X52" s="23">
        <f>[2]非r各类型装备属性!T50+[3]非r分类武将战斗属性!BM52</f>
        <v>597.28910678008822</v>
      </c>
      <c r="Y52" s="23">
        <f>[2]非r各类型装备属性!U50+[3]非r分类武将战斗属性!BN52</f>
        <v>51.262842231674021</v>
      </c>
      <c r="Z52" s="23">
        <f>[2]非r各类型装备属性!V50+[3]非r分类武将战斗属性!BO52</f>
        <v>494.76342231674016</v>
      </c>
      <c r="AA52" s="23">
        <f t="shared" si="70"/>
        <v>0.82834831022442157</v>
      </c>
      <c r="AB52" s="23">
        <f t="shared" si="71"/>
        <v>0.27039811002005032</v>
      </c>
      <c r="AC52" s="39">
        <f t="shared" si="31"/>
        <v>0.1008593560925512</v>
      </c>
      <c r="AD52" s="39">
        <f t="shared" si="32"/>
        <v>9.9952206528634416E-2</v>
      </c>
      <c r="AF52" s="23">
        <f>[2]非r各类型装备属性!Y50+[3]非r分类武将战斗属性!BR52</f>
        <v>521.56092231674018</v>
      </c>
      <c r="AG52" s="23">
        <f>[2]非r各类型装备属性!Z50+[3]非r分类武将战斗属性!BS52</f>
        <v>119.22460557918505</v>
      </c>
      <c r="AH52" s="23">
        <f>[2]非r各类型装备属性!AA50+[3]非r分类武将战斗属性!BT52</f>
        <v>503.69592231674017</v>
      </c>
      <c r="AI52" s="23">
        <f t="shared" si="72"/>
        <v>0.96574705037209296</v>
      </c>
      <c r="AJ52" s="23">
        <f t="shared" si="73"/>
        <v>0.4629279860514417</v>
      </c>
      <c r="AK52" s="39">
        <f t="shared" si="33"/>
        <v>9.7396997631510773E-2</v>
      </c>
      <c r="AL52" s="39">
        <f t="shared" si="34"/>
        <v>9.9495490827998051E-2</v>
      </c>
      <c r="AN52" s="23">
        <f t="shared" si="74"/>
        <v>484.76387620090316</v>
      </c>
      <c r="AO52" s="23">
        <f t="shared" si="75"/>
        <v>141.00955504271644</v>
      </c>
      <c r="AP52" s="23">
        <f t="shared" si="76"/>
        <v>616.80419233800671</v>
      </c>
      <c r="AQ52" s="23">
        <f t="shared" si="11"/>
        <v>1.2723806839154439</v>
      </c>
      <c r="AR52" s="42">
        <f t="shared" si="35"/>
        <v>0.50481430445536835</v>
      </c>
      <c r="AS52" s="25"/>
      <c r="AV52" s="39">
        <f>[5]非r不同兵种属性值!AK50*携带兵力!I52/2</f>
        <v>78.628773730944104</v>
      </c>
      <c r="AW52" s="23">
        <f>[5]非r不同兵种属性值!AL50</f>
        <v>173.59055580465218</v>
      </c>
      <c r="AX52" s="39">
        <f>[5]非r不同兵种属性值!AM50*携带兵力!I52</f>
        <v>339.34523399670621</v>
      </c>
      <c r="AY52" s="23">
        <f t="shared" si="77"/>
        <v>4.3157894736842115</v>
      </c>
      <c r="AZ52" s="23">
        <f t="shared" si="78"/>
        <v>0.55653953537042511</v>
      </c>
      <c r="BA52" s="39">
        <f t="shared" si="36"/>
        <v>5.5470034378091088E-2</v>
      </c>
      <c r="BB52" s="39">
        <f t="shared" si="37"/>
        <v>5.6557538999451033E-2</v>
      </c>
      <c r="BD52" s="39">
        <f>[5]非r不同兵种属性值!AP50*携带兵力!I52/2</f>
        <v>157.25754746188821</v>
      </c>
      <c r="BE52" s="23">
        <f>[5]非r不同兵种属性值!AQ50</f>
        <v>85.6063014927052</v>
      </c>
      <c r="BF52" s="39">
        <f>[5]非r不同兵种属性值!AR50*携带兵力!I52</f>
        <v>646.37187427944025</v>
      </c>
      <c r="BG52" s="23">
        <f t="shared" si="79"/>
        <v>4.1102756892230579</v>
      </c>
      <c r="BH52" s="23">
        <f t="shared" si="80"/>
        <v>0.3822967687227844</v>
      </c>
      <c r="BI52" s="39">
        <f t="shared" si="38"/>
        <v>5.3634189568801727E-2</v>
      </c>
      <c r="BJ52" s="39">
        <f t="shared" si="39"/>
        <v>0.10471437011051764</v>
      </c>
      <c r="BL52" s="39">
        <f>[5]非r不同兵种属性值!AU50*携带兵力!I52/2</f>
        <v>180.84617958117144</v>
      </c>
      <c r="BM52" s="23">
        <f>[5]非r不同兵种属性值!AV50</f>
        <v>33.291339469385349</v>
      </c>
      <c r="BN52" s="39">
        <f>[5]非r不同兵种属性值!AW50*携带兵力!I52</f>
        <v>658.9227844596237</v>
      </c>
      <c r="BO52" s="23">
        <f t="shared" si="81"/>
        <v>3.6435537979604993</v>
      </c>
      <c r="BP52" s="23">
        <f t="shared" si="82"/>
        <v>0.19399265556880274</v>
      </c>
      <c r="BQ52" s="39">
        <f t="shared" si="40"/>
        <v>5.1931925764358372E-2</v>
      </c>
      <c r="BR52" s="39">
        <f t="shared" si="41"/>
        <v>0.10436973256114621</v>
      </c>
      <c r="BT52" s="39">
        <f>[5]非r不同兵种属性值!AZ50*携带兵力!I52/2</f>
        <v>165.12042483498266</v>
      </c>
      <c r="BU52" s="23">
        <f>[5]非r不同兵种属性值!BA50</f>
        <v>53.503938432940743</v>
      </c>
      <c r="BV52" s="39">
        <f>[5]非r不同兵种属性值!BB50*携带兵力!I52</f>
        <v>646.37187427944025</v>
      </c>
      <c r="BW52" s="23">
        <f t="shared" si="83"/>
        <v>3.9145482754505303</v>
      </c>
      <c r="BX52" s="23">
        <f t="shared" si="84"/>
        <v>0.27892211404910261</v>
      </c>
      <c r="BY52" s="39">
        <f t="shared" si="42"/>
        <v>5.1484219196372263E-2</v>
      </c>
      <c r="BZ52" s="39">
        <f t="shared" si="43"/>
        <v>0.10238484312721133</v>
      </c>
      <c r="CB52" s="23">
        <f t="shared" si="44"/>
        <v>145.46323140224661</v>
      </c>
      <c r="CC52" s="23">
        <f t="shared" si="45"/>
        <v>86.498033799920861</v>
      </c>
      <c r="CD52" s="23">
        <f t="shared" si="46"/>
        <v>572.75294175380259</v>
      </c>
      <c r="CE52" s="23">
        <f t="shared" si="20"/>
        <v>3.9374413467412954</v>
      </c>
      <c r="CF52" s="23">
        <f t="shared" si="85"/>
        <v>0.63369435728803158</v>
      </c>
      <c r="DB52" s="39">
        <f>([3]非r分类武将战斗属性!S52+[3]非r分类武将战斗属性!AB52+[3]非r分类武将战斗属性!AK52+[3]非r分类武将战斗属性!AT52)/4</f>
        <v>287.37963936986012</v>
      </c>
      <c r="DC52" s="39">
        <f>DB52*[3]非r分类武将战斗属性!O51</f>
        <v>29.899861831043058</v>
      </c>
      <c r="DD52" s="39">
        <f>([2]非r各类型装备属性!J50+[2]非r各类型装备属性!O50+[2]非r各类型装备属性!T50+[2]非r各类型装备属性!Y50)/4</f>
        <v>167.484375</v>
      </c>
      <c r="DE52" s="7">
        <f t="shared" si="49"/>
        <v>0.59282395714395164</v>
      </c>
      <c r="DF52" s="7">
        <f t="shared" si="50"/>
        <v>6.1679228380976774E-2</v>
      </c>
      <c r="DG52" s="7">
        <f t="shared" si="51"/>
        <v>0.34549681447507158</v>
      </c>
      <c r="DI52" s="39">
        <f>([3]非r分类武将战斗属性!T52+[3]非r分类武将战斗属性!AC52+[3]非r分类武将战斗属性!AL52+[3]非r分类武将战斗属性!AU52)/4</f>
        <v>79.407531931145556</v>
      </c>
      <c r="DJ52" s="39">
        <f>DI52*[3]非r分类武将战斗属性!O51</f>
        <v>8.2618039269987396</v>
      </c>
      <c r="DK52" s="39">
        <f>([2]非r各类型装备属性!K50+[2]非r各类型装备属性!P50+[2]非r各类型装备属性!U50+[2]非r各类型装备属性!Z50)/4</f>
        <v>58.061250000000001</v>
      </c>
      <c r="DL52" s="7">
        <f t="shared" si="52"/>
        <v>0.56313582371840265</v>
      </c>
      <c r="DM52" s="7">
        <f t="shared" si="53"/>
        <v>5.8590383640994871E-2</v>
      </c>
      <c r="DN52" s="7">
        <f t="shared" si="54"/>
        <v>0.41175401186402816</v>
      </c>
      <c r="DP52" s="39">
        <f>([3]非r分类武将战斗属性!U52+[3]非r分类武将战斗属性!AD52+[3]非r分类武将战斗属性!AM52+[3]非r分类武将战斗属性!AV52)/4</f>
        <v>370.56848234534596</v>
      </c>
      <c r="DQ52" s="39">
        <f>DP52*[3]非r分类武将战斗属性!O51</f>
        <v>38.555084992660788</v>
      </c>
      <c r="DR52" s="39">
        <f>([2]非r各类型装备属性!L50+[2]非r各类型装备属性!Q50+[2]非r各类型装备属性!V50+[2]非r各类型装备属性!AA50)/4</f>
        <v>207.68062499999999</v>
      </c>
      <c r="DS52" s="7">
        <f t="shared" si="55"/>
        <v>0.60078787879294382</v>
      </c>
      <c r="DT52" s="7">
        <f t="shared" si="56"/>
        <v>6.2507819291106118E-2</v>
      </c>
      <c r="DU52" s="7">
        <f t="shared" si="57"/>
        <v>0.33670430191595013</v>
      </c>
      <c r="DW52" s="4">
        <f t="shared" si="58"/>
        <v>0.14506836569225934</v>
      </c>
      <c r="DX52" s="4">
        <f t="shared" si="59"/>
        <v>0.14265591261779736</v>
      </c>
    </row>
    <row r="53" spans="7:128" x14ac:dyDescent="0.15">
      <c r="G53" s="23">
        <v>47</v>
      </c>
      <c r="H53" s="23">
        <f>[2]非r各类型装备属性!J51+[3]非r分类武将战斗属性!BC53</f>
        <v>279.63399688092557</v>
      </c>
      <c r="I53" s="23">
        <f>[2]非r各类型装备属性!K51+[3]非r分类武将战斗属性!T53</f>
        <v>311.92332003346576</v>
      </c>
      <c r="J53" s="23">
        <f>[2]非r各类型装备属性!L51+[3]非r分类武将战斗属性!BE53</f>
        <v>873.06779001896189</v>
      </c>
      <c r="K53" s="23">
        <f t="shared" si="66"/>
        <v>3.1221804206830179</v>
      </c>
      <c r="L53" s="23">
        <f t="shared" si="67"/>
        <v>0.6884154369260137</v>
      </c>
      <c r="M53" s="39">
        <f t="shared" si="27"/>
        <v>0.14795449570419344</v>
      </c>
      <c r="N53" s="39">
        <f t="shared" si="28"/>
        <v>0.14551129833649365</v>
      </c>
      <c r="P53" s="23">
        <f>[2]非r各类型装备属性!O51+[3]非r分类武将战斗属性!BH53</f>
        <v>557.165459804703</v>
      </c>
      <c r="Q53" s="23">
        <f>[2]非r各类型装备属性!P51+[3]非r分类武将战斗属性!BI53</f>
        <v>88.568299376185109</v>
      </c>
      <c r="R53" s="23">
        <f>[2]非r各类型装备属性!Q51+[3]非r分类武将战斗属性!BJ53</f>
        <v>625.49705855707316</v>
      </c>
      <c r="S53" s="23">
        <f t="shared" si="68"/>
        <v>1.1226414838714547</v>
      </c>
      <c r="T53" s="23">
        <f t="shared" si="69"/>
        <v>0.3855014362093937</v>
      </c>
      <c r="U53" s="39">
        <f t="shared" si="29"/>
        <v>0.11636705509705575</v>
      </c>
      <c r="V53" s="39">
        <f t="shared" si="30"/>
        <v>0.1241065592375145</v>
      </c>
      <c r="X53" s="23">
        <f>[2]非r各类型装备属性!T51+[3]非r分类武将战斗属性!BM53</f>
        <v>609.4654258475548</v>
      </c>
      <c r="Y53" s="23">
        <f>[2]非r各类型装备属性!U51+[3]非r分类武将战斗属性!BN53</f>
        <v>52.299966042851793</v>
      </c>
      <c r="Z53" s="23">
        <f>[2]非r各类型装备属性!V51+[3]非r分类武将战斗属性!BO53</f>
        <v>504.86549376185121</v>
      </c>
      <c r="AA53" s="23">
        <f t="shared" si="70"/>
        <v>0.82837429713056909</v>
      </c>
      <c r="AB53" s="23">
        <f t="shared" si="71"/>
        <v>0.27031204890364946</v>
      </c>
      <c r="AC53" s="39">
        <f t="shared" si="31"/>
        <v>0.1029154721120491</v>
      </c>
      <c r="AD53" s="39">
        <f t="shared" si="32"/>
        <v>0.10199302904279826</v>
      </c>
      <c r="AF53" s="23">
        <f>[2]非r各类型装备属性!Y51+[3]非r分类武将战斗属性!BR53</f>
        <v>532.06674376185117</v>
      </c>
      <c r="AG53" s="23">
        <f>[2]非r各类型装备属性!Z51+[3]非r分类武将战斗属性!BS53</f>
        <v>121.68283177379612</v>
      </c>
      <c r="AH53" s="23">
        <f>[2]非r各类型装备属性!AA51+[3]非r分类武将战斗属性!BT53</f>
        <v>513.93257709518457</v>
      </c>
      <c r="AI53" s="23">
        <f t="shared" si="72"/>
        <v>0.96591749648088643</v>
      </c>
      <c r="AJ53" s="23">
        <f t="shared" si="73"/>
        <v>0.46291379786438969</v>
      </c>
      <c r="AK53" s="39">
        <f t="shared" si="33"/>
        <v>9.9358869049832155E-2</v>
      </c>
      <c r="AL53" s="39">
        <f t="shared" si="34"/>
        <v>0.10151754609287597</v>
      </c>
      <c r="AN53" s="23">
        <f t="shared" si="74"/>
        <v>494.58290657375869</v>
      </c>
      <c r="AO53" s="23">
        <f t="shared" si="75"/>
        <v>143.6186043065747</v>
      </c>
      <c r="AP53" s="23">
        <f t="shared" si="76"/>
        <v>629.34072985826765</v>
      </c>
      <c r="AQ53" s="23">
        <f t="shared" si="11"/>
        <v>1.2724676115841704</v>
      </c>
      <c r="AR53" s="42">
        <f t="shared" si="35"/>
        <v>0.50428127854157179</v>
      </c>
      <c r="AS53" s="25"/>
      <c r="AV53" s="39">
        <f>[5]非r不同兵种属性值!AK51*携带兵力!I53/2</f>
        <v>83.683117802971339</v>
      </c>
      <c r="AW53" s="23">
        <f>[5]非r不同兵种属性值!AL51</f>
        <v>179.64249118747048</v>
      </c>
      <c r="AX53" s="39">
        <f>[5]非r不同兵种属性值!AM51*携带兵力!I53</f>
        <v>357.42619807370818</v>
      </c>
      <c r="AY53" s="23">
        <f t="shared" si="77"/>
        <v>4.2711864406779672</v>
      </c>
      <c r="AZ53" s="23">
        <f t="shared" si="78"/>
        <v>0.55994357042286547</v>
      </c>
      <c r="BA53" s="39">
        <f t="shared" si="36"/>
        <v>5.9035709208445399E-2</v>
      </c>
      <c r="BB53" s="39">
        <f t="shared" si="37"/>
        <v>5.9571033012284696E-2</v>
      </c>
      <c r="BD53" s="39">
        <f>[5]非r不同兵种属性值!AP51*携带兵力!I53/2</f>
        <v>167.36623560594268</v>
      </c>
      <c r="BE53" s="23">
        <f>[5]非r不同兵种属性值!AQ51</f>
        <v>88.427124265229367</v>
      </c>
      <c r="BF53" s="39">
        <f>[5]非r不同兵种属性值!AR51*携带兵力!I53</f>
        <v>680.81180585468223</v>
      </c>
      <c r="BG53" s="23">
        <f t="shared" si="79"/>
        <v>4.0677966101694922</v>
      </c>
      <c r="BH53" s="23">
        <f t="shared" si="80"/>
        <v>0.38512360863456163</v>
      </c>
      <c r="BI53" s="39">
        <f t="shared" si="38"/>
        <v>5.708185427527003E-2</v>
      </c>
      <c r="BJ53" s="39">
        <f t="shared" si="39"/>
        <v>0.11029375232848786</v>
      </c>
      <c r="BL53" s="39">
        <f>[5]非r不同兵种属性值!AU51*携带兵力!I53/2</f>
        <v>192.47117094683412</v>
      </c>
      <c r="BM53" s="23">
        <f>[5]非r不同兵种属性值!AV51</f>
        <v>34.0563924535005</v>
      </c>
      <c r="BN53" s="39">
        <f>[5]非r不同兵种属性值!AW51*携带兵力!I53</f>
        <v>694.03145257030712</v>
      </c>
      <c r="BO53" s="23">
        <f t="shared" si="81"/>
        <v>3.6058982192300264</v>
      </c>
      <c r="BP53" s="23">
        <f t="shared" si="82"/>
        <v>0.19434543234241408</v>
      </c>
      <c r="BQ53" s="39">
        <f t="shared" si="40"/>
        <v>5.5270167080879701E-2</v>
      </c>
      <c r="BR53" s="39">
        <f t="shared" si="41"/>
        <v>0.1099307518303389</v>
      </c>
      <c r="BT53" s="39">
        <f>[5]非r不同兵种属性值!AZ51*携带兵力!I53/2</f>
        <v>175.73454738623985</v>
      </c>
      <c r="BU53" s="23">
        <f>[5]非r不同兵种属性值!BA51</f>
        <v>54.769052191301974</v>
      </c>
      <c r="BV53" s="39">
        <f>[5]非r不同兵种属性值!BB51*携带兵力!I53</f>
        <v>680.81180585468223</v>
      </c>
      <c r="BW53" s="23">
        <f t="shared" si="83"/>
        <v>3.87409200968523</v>
      </c>
      <c r="BX53" s="23">
        <f t="shared" si="84"/>
        <v>0.27950659408054612</v>
      </c>
      <c r="BY53" s="39">
        <f t="shared" si="42"/>
        <v>5.4793681442198011E-2</v>
      </c>
      <c r="BZ53" s="39">
        <f t="shared" si="43"/>
        <v>0.10784010368534419</v>
      </c>
      <c r="CB53" s="23">
        <f t="shared" si="44"/>
        <v>154.813767935497</v>
      </c>
      <c r="CC53" s="23">
        <f t="shared" si="45"/>
        <v>89.223765024375581</v>
      </c>
      <c r="CD53" s="23">
        <f t="shared" si="46"/>
        <v>603.27031558834483</v>
      </c>
      <c r="CE53" s="23">
        <f t="shared" si="20"/>
        <v>3.8967484845385121</v>
      </c>
      <c r="CF53" s="23">
        <f t="shared" si="85"/>
        <v>0.64086591113775804</v>
      </c>
      <c r="DB53" s="39">
        <f>([3]非r分类武将战斗属性!S53+[3]非r分类武将战斗属性!AB53+[3]非r分类武将战斗属性!AK53+[3]非r分类武将战斗属性!AT53)/4</f>
        <v>292.89157616409852</v>
      </c>
      <c r="DC53" s="39">
        <f>DB53*[3]非r分类武将战斗属性!O52</f>
        <v>31.683517909660065</v>
      </c>
      <c r="DD53" s="39">
        <f>([2]非r各类型装备属性!J51+[2]非r各类型装备属性!O51+[2]非r各类型装备属性!T51+[2]非r各类型装备属性!Y51)/4</f>
        <v>170.0078125</v>
      </c>
      <c r="DE53" s="7">
        <f t="shared" si="49"/>
        <v>0.59219914855755063</v>
      </c>
      <c r="DF53" s="7">
        <f t="shared" si="50"/>
        <v>6.4061085590581365E-2</v>
      </c>
      <c r="DG53" s="7">
        <f t="shared" si="51"/>
        <v>0.34373976585186777</v>
      </c>
      <c r="DI53" s="39">
        <f>([3]非r分类武将战斗属性!T53+[3]非r分类武将战斗属性!AC53+[3]非r分类武将战斗属性!AL53+[3]非r分类武将战斗属性!AU53)/4</f>
        <v>80.930567097974603</v>
      </c>
      <c r="DJ53" s="39">
        <f>DI53*[3]非r分类武将战斗属性!O52</f>
        <v>8.7546562645113344</v>
      </c>
      <c r="DK53" s="39">
        <f>([2]非r各类型装备属性!K51+[2]非r各类型装备属性!P51+[2]非r各类型装备属性!U51+[2]非r各类型装备属性!Z51)/4</f>
        <v>58.936041666666668</v>
      </c>
      <c r="DL53" s="7">
        <f t="shared" si="52"/>
        <v>0.56351032993759353</v>
      </c>
      <c r="DM53" s="7">
        <f t="shared" si="53"/>
        <v>6.0957675412464343E-2</v>
      </c>
      <c r="DN53" s="7">
        <f t="shared" si="54"/>
        <v>0.41036495202849316</v>
      </c>
      <c r="DP53" s="39">
        <f>([3]非r分类武将战斗属性!U53+[3]非r分类武将战斗属性!AD53+[3]非r分类武将战斗属性!AM53+[3]非r分类武将战斗属性!AV53)/4</f>
        <v>377.67597979054813</v>
      </c>
      <c r="DQ53" s="39">
        <f>DP53*[3]非r分类武将战斗属性!O52</f>
        <v>40.855062567719564</v>
      </c>
      <c r="DR53" s="39">
        <f>([2]非r各类型装备属性!L51+[2]非r各类型装备属性!Q51+[2]非r各类型装备属性!V51+[2]非r各类型装备属性!AA51)/4</f>
        <v>210.8096875</v>
      </c>
      <c r="DS53" s="7">
        <f t="shared" si="55"/>
        <v>0.6001136774916882</v>
      </c>
      <c r="DT53" s="7">
        <f t="shared" si="56"/>
        <v>6.4917238992175885E-2</v>
      </c>
      <c r="DU53" s="7">
        <f t="shared" si="57"/>
        <v>0.33496908351613591</v>
      </c>
      <c r="DW53" s="4">
        <f t="shared" si="58"/>
        <v>0.14795449570419344</v>
      </c>
      <c r="DX53" s="4">
        <f t="shared" si="59"/>
        <v>0.14551129833649365</v>
      </c>
    </row>
    <row r="54" spans="7:128" x14ac:dyDescent="0.15">
      <c r="G54" s="23">
        <v>48</v>
      </c>
      <c r="H54" s="23">
        <f>[2]非r各类型装备属性!J52+[3]非r分类武将战斗属性!BC54</f>
        <v>285.5180396467245</v>
      </c>
      <c r="I54" s="23">
        <f>[2]非r各类型装备属性!K52+[3]非r分类武将战斗属性!T54</f>
        <v>317.53856938428527</v>
      </c>
      <c r="J54" s="23">
        <f>[2]非r各类型装备属性!L52+[3]非r分类武将战斗属性!BE54</f>
        <v>891.5737268695184</v>
      </c>
      <c r="K54" s="23">
        <f t="shared" si="66"/>
        <v>3.1226528732568881</v>
      </c>
      <c r="L54" s="23">
        <f t="shared" si="67"/>
        <v>0.68788084025264329</v>
      </c>
      <c r="M54" s="39">
        <f t="shared" si="27"/>
        <v>0.15106774584482782</v>
      </c>
      <c r="N54" s="39">
        <f t="shared" si="28"/>
        <v>0.14859562114491973</v>
      </c>
      <c r="P54" s="23">
        <f>[2]非r各类型装备属性!O52+[3]非r分类武将战斗属性!BH54</f>
        <v>569.24902055612722</v>
      </c>
      <c r="Q54" s="23">
        <f>[2]非r各类型装备属性!P52+[3]非r分类武将战斗属性!BI54</f>
        <v>90.229607929344894</v>
      </c>
      <c r="R54" s="23">
        <f>[2]非r各类型装备属性!Q52+[3]非r分类武将战斗属性!BJ54</f>
        <v>639.28823641481699</v>
      </c>
      <c r="S54" s="23">
        <f t="shared" si="68"/>
        <v>1.1230379207157266</v>
      </c>
      <c r="T54" s="23">
        <f t="shared" si="69"/>
        <v>0.38508710217531184</v>
      </c>
      <c r="U54" s="39">
        <f t="shared" si="29"/>
        <v>0.11889077288139664</v>
      </c>
      <c r="V54" s="39">
        <f t="shared" si="30"/>
        <v>0.1268429040505589</v>
      </c>
      <c r="X54" s="23">
        <f>[2]非r各类型装备属性!T52+[3]非r分类武将战斗属性!BM54</f>
        <v>622.67196181880536</v>
      </c>
      <c r="Y54" s="23">
        <f>[2]非r各类型装备属性!U52+[3]非r分类武将战斗属性!BN54</f>
        <v>53.422941262678236</v>
      </c>
      <c r="Z54" s="23">
        <f>[2]非r各类型装备属性!V52+[3]非r分类武将战斗属性!BO54</f>
        <v>515.82607929344897</v>
      </c>
      <c r="AA54" s="23">
        <f t="shared" si="70"/>
        <v>0.82840742947014523</v>
      </c>
      <c r="AB54" s="23">
        <f t="shared" si="71"/>
        <v>0.27049187683552478</v>
      </c>
      <c r="AC54" s="39">
        <f t="shared" si="31"/>
        <v>0.10514555248544501</v>
      </c>
      <c r="AD54" s="39">
        <f t="shared" si="32"/>
        <v>0.10420728874615134</v>
      </c>
      <c r="AF54" s="23">
        <f>[2]非r各类型装备属性!Y52+[3]非r分类武将战斗属性!BR54</f>
        <v>543.43107929344899</v>
      </c>
      <c r="AG54" s="23">
        <f>[2]非r各类型装备属性!Z52+[3]非r分类武将战斗属性!BS54</f>
        <v>124.35568649002892</v>
      </c>
      <c r="AH54" s="23">
        <f>[2]非r各类型装备属性!AA52+[3]非r分类武将战斗属性!BT54</f>
        <v>525.02774596011568</v>
      </c>
      <c r="AI54" s="23">
        <f t="shared" si="72"/>
        <v>0.96613492670080503</v>
      </c>
      <c r="AJ54" s="23">
        <f t="shared" si="73"/>
        <v>0.46326063466471379</v>
      </c>
      <c r="AK54" s="39">
        <f t="shared" si="33"/>
        <v>0.10148106055900075</v>
      </c>
      <c r="AL54" s="39">
        <f t="shared" si="34"/>
        <v>0.10370918438718335</v>
      </c>
      <c r="AN54" s="23">
        <f t="shared" si="74"/>
        <v>505.21752532877656</v>
      </c>
      <c r="AO54" s="23">
        <f t="shared" si="75"/>
        <v>146.38670126658434</v>
      </c>
      <c r="AP54" s="23">
        <f t="shared" si="76"/>
        <v>642.92894713447504</v>
      </c>
      <c r="AQ54" s="23">
        <f t="shared" si="11"/>
        <v>1.2725784734329655</v>
      </c>
      <c r="AR54" s="42">
        <f t="shared" si="35"/>
        <v>0.50397068107381326</v>
      </c>
      <c r="AS54" s="25"/>
      <c r="AV54" s="39">
        <f>[5]非r不同兵种属性值!AK52*携带兵力!I54/2</f>
        <v>89.017042769501913</v>
      </c>
      <c r="AW54" s="23">
        <f>[5]非r不同兵种属性值!AL52</f>
        <v>185.75200948608352</v>
      </c>
      <c r="AX54" s="39">
        <f>[5]非r不同兵种属性值!AM52*携带兵力!I54</f>
        <v>376.49831204149984</v>
      </c>
      <c r="AY54" s="23">
        <f t="shared" si="77"/>
        <v>4.2295081967213113</v>
      </c>
      <c r="AZ54" s="23">
        <f t="shared" si="78"/>
        <v>0.5631715665665884</v>
      </c>
      <c r="BA54" s="39">
        <f t="shared" si="36"/>
        <v>6.2798619237743866E-2</v>
      </c>
      <c r="BB54" s="39">
        <f t="shared" si="37"/>
        <v>6.274971867358331E-2</v>
      </c>
      <c r="BD54" s="39">
        <f>[5]非r不同兵种属性值!AP52*携带兵力!I54/2</f>
        <v>178.03408553900383</v>
      </c>
      <c r="BE54" s="23">
        <f>[5]非r不同兵种属性值!AQ52</f>
        <v>91.274694316437603</v>
      </c>
      <c r="BF54" s="39">
        <f>[5]非r不同兵种属性值!AR52*携带兵力!I54</f>
        <v>717.13964198380916</v>
      </c>
      <c r="BG54" s="23">
        <f t="shared" si="79"/>
        <v>4.0281030444964863</v>
      </c>
      <c r="BH54" s="23">
        <f t="shared" si="80"/>
        <v>0.38781760687431854</v>
      </c>
      <c r="BI54" s="39">
        <f t="shared" si="38"/>
        <v>6.0720226454131561E-2</v>
      </c>
      <c r="BJ54" s="39">
        <f t="shared" si="39"/>
        <v>0.11617898129514159</v>
      </c>
      <c r="BL54" s="39">
        <f>[5]非r不同兵种属性值!AU52*携带兵力!I54/2</f>
        <v>204.73919836985436</v>
      </c>
      <c r="BM54" s="23">
        <f>[5]非r不同兵种属性值!AV52</f>
        <v>34.828501778640664</v>
      </c>
      <c r="BN54" s="39">
        <f>[5]非r不同兵种属性值!AW52*携带兵力!I54</f>
        <v>731.06468357572783</v>
      </c>
      <c r="BO54" s="23">
        <f t="shared" si="81"/>
        <v>3.5707118587769622</v>
      </c>
      <c r="BP54" s="23">
        <f t="shared" si="82"/>
        <v>0.19467214488070084</v>
      </c>
      <c r="BQ54" s="39">
        <f t="shared" si="40"/>
        <v>5.8793063118179958E-2</v>
      </c>
      <c r="BR54" s="39">
        <f t="shared" si="41"/>
        <v>0.1157966112406804</v>
      </c>
      <c r="BT54" s="39">
        <f>[5]非r不同兵种属性值!AZ52*携带兵力!I54/2</f>
        <v>186.935789815954</v>
      </c>
      <c r="BU54" s="23">
        <f>[5]非r不同兵种属性值!BA52</f>
        <v>56.045864931145893</v>
      </c>
      <c r="BV54" s="39">
        <f>[5]非r不同兵种属性值!BB52*携带兵力!I54</f>
        <v>717.13964198380916</v>
      </c>
      <c r="BW54" s="23">
        <f t="shared" si="83"/>
        <v>3.8362886138061776</v>
      </c>
      <c r="BX54" s="23">
        <f t="shared" si="84"/>
        <v>0.28005308034735388</v>
      </c>
      <c r="BY54" s="39">
        <f t="shared" si="42"/>
        <v>5.8286206495348984E-2</v>
      </c>
      <c r="BZ54" s="39">
        <f t="shared" si="43"/>
        <v>0.11359440697612092</v>
      </c>
      <c r="CB54" s="23">
        <f t="shared" si="44"/>
        <v>164.68152912357851</v>
      </c>
      <c r="CC54" s="23">
        <f t="shared" si="45"/>
        <v>91.975267628076921</v>
      </c>
      <c r="CD54" s="23">
        <f t="shared" si="46"/>
        <v>635.4605698962115</v>
      </c>
      <c r="CE54" s="23">
        <f t="shared" si="20"/>
        <v>3.8587240067424693</v>
      </c>
      <c r="CF54" s="23">
        <f t="shared" si="85"/>
        <v>0.64782598522031565</v>
      </c>
      <c r="DB54" s="39">
        <f>([3]非r分类武将战斗属性!S54+[3]非r分类武将战斗属性!AB54+[3]非r分类武将战斗属性!AK54+[3]非r分类武将战斗属性!AT54)/4</f>
        <v>298.79912374734062</v>
      </c>
      <c r="DC54" s="39">
        <f>DB54*[3]非r分类武将战斗属性!O53</f>
        <v>33.887151581435916</v>
      </c>
      <c r="DD54" s="39">
        <f>([2]非r各类型装备属性!J52+[2]非r各类型装备属性!O52+[2]非r各类型装备属性!T52+[2]非r各类型装备属性!Y52)/4</f>
        <v>172.53125</v>
      </c>
      <c r="DE54" s="7">
        <f t="shared" si="49"/>
        <v>0.59142668012732413</v>
      </c>
      <c r="DF54" s="7">
        <f t="shared" si="50"/>
        <v>6.7074378624105396E-2</v>
      </c>
      <c r="DG54" s="7">
        <f t="shared" si="51"/>
        <v>0.34149894124857039</v>
      </c>
      <c r="DI54" s="39">
        <f>([3]非r分类武将战斗属性!T54+[3]非r分类武将战斗属性!AC54+[3]非r分类武将战斗属性!AL54+[3]非r分类武将战斗属性!AU54)/4</f>
        <v>82.56291577229149</v>
      </c>
      <c r="DJ54" s="39">
        <f>DI54*[3]非r分类武将战斗属性!O53</f>
        <v>9.3635550422388718</v>
      </c>
      <c r="DK54" s="39">
        <f>([2]非r各类型装备属性!K52+[2]非r各类型装备属性!P52+[2]非r各类型装备属性!U52+[2]非r各类型装备属性!Z52)/4</f>
        <v>59.810833333333335</v>
      </c>
      <c r="DL54" s="7">
        <f t="shared" si="52"/>
        <v>0.56400557603888102</v>
      </c>
      <c r="DM54" s="7">
        <f t="shared" si="53"/>
        <v>6.3964519735894121E-2</v>
      </c>
      <c r="DN54" s="7">
        <f t="shared" si="54"/>
        <v>0.40858105836002157</v>
      </c>
      <c r="DP54" s="39">
        <f>([3]非r分类武将战斗属性!U54+[3]非r分类武将战斗属性!AD54+[3]非r分类武将战斗属性!AM54+[3]非r分类武将战斗属性!AV54)/4</f>
        <v>385.29360693736027</v>
      </c>
      <c r="DQ54" s="39">
        <f>DP54*[3]非r分类武将战斗属性!O53</f>
        <v>43.69659019711473</v>
      </c>
      <c r="DR54" s="39">
        <f>([2]非r各类型装备属性!L52+[2]非r各类型装备属性!Q52+[2]非r各类型装备属性!V52+[2]非r各类型装备属性!AA52)/4</f>
        <v>213.93874999999997</v>
      </c>
      <c r="DS54" s="7">
        <f t="shared" si="55"/>
        <v>0.59927867403483426</v>
      </c>
      <c r="DT54" s="7">
        <f t="shared" si="56"/>
        <v>6.7964882265559509E-2</v>
      </c>
      <c r="DU54" s="7">
        <f t="shared" si="57"/>
        <v>0.33275644369960611</v>
      </c>
      <c r="DW54" s="4">
        <f t="shared" si="58"/>
        <v>0.15106774584482782</v>
      </c>
      <c r="DX54" s="4">
        <f t="shared" si="59"/>
        <v>0.14859562114491973</v>
      </c>
    </row>
    <row r="55" spans="7:128" x14ac:dyDescent="0.15">
      <c r="G55" s="23">
        <v>49</v>
      </c>
      <c r="H55" s="23">
        <f>[2]非r各类型装备属性!J53+[3]非r分类武将战斗属性!BC55</f>
        <v>291.7177141472547</v>
      </c>
      <c r="I55" s="23">
        <f>[2]非r各类型装备属性!K53+[3]非r分类武将战斗属性!T55</f>
        <v>323.42161145835564</v>
      </c>
      <c r="J55" s="23">
        <f>[2]非r各类型装备属性!L53+[3]非r分类武将战斗属性!BE55</f>
        <v>911.08968527121499</v>
      </c>
      <c r="K55" s="23">
        <f t="shared" si="66"/>
        <v>3.1231894433785077</v>
      </c>
      <c r="L55" s="23">
        <f t="shared" si="67"/>
        <v>0.68748512797530348</v>
      </c>
      <c r="M55" s="39">
        <f t="shared" si="27"/>
        <v>0.15434799690330939</v>
      </c>
      <c r="N55" s="39">
        <f t="shared" si="28"/>
        <v>0.15184828087853583</v>
      </c>
      <c r="P55" s="23">
        <f>[2]非r各类型装备属性!O53+[3]非r分类武将战斗属性!BH55</f>
        <v>582.02697112396038</v>
      </c>
      <c r="Q55" s="23">
        <f>[2]非r各类型装备属性!P53+[3]非r分类武将战斗属性!BI55</f>
        <v>91.954042829450941</v>
      </c>
      <c r="R55" s="23">
        <f>[2]非r各类型装备属性!Q53+[3]非r分类武将战斗属性!BJ55</f>
        <v>653.90005678286218</v>
      </c>
      <c r="S55" s="23">
        <f t="shared" si="68"/>
        <v>1.1234875516509255</v>
      </c>
      <c r="T55" s="23">
        <f t="shared" si="69"/>
        <v>0.38478673976769928</v>
      </c>
      <c r="U55" s="39">
        <f t="shared" si="29"/>
        <v>0.12155951777860489</v>
      </c>
      <c r="V55" s="39">
        <f t="shared" si="30"/>
        <v>0.12974207475850438</v>
      </c>
      <c r="X55" s="23">
        <f>[2]非r各类型装备属性!T53+[3]非r分类武将战斗属性!BM55</f>
        <v>636.63601395341129</v>
      </c>
      <c r="Y55" s="23">
        <f>[2]非r各类型装备属性!U53+[3]非r分类武将战斗属性!BN55</f>
        <v>54.609042829450935</v>
      </c>
      <c r="Z55" s="23">
        <f>[2]非r各类型装备属性!V53+[3]非r分类武将战斗属性!BO55</f>
        <v>527.41792829450935</v>
      </c>
      <c r="AA55" s="23">
        <f t="shared" si="70"/>
        <v>0.8284450089766765</v>
      </c>
      <c r="AB55" s="23">
        <f t="shared" si="71"/>
        <v>0.27083917109918687</v>
      </c>
      <c r="AC55" s="39">
        <f t="shared" si="31"/>
        <v>0.10750354845548991</v>
      </c>
      <c r="AD55" s="39">
        <f t="shared" si="32"/>
        <v>0.10654907642313324</v>
      </c>
      <c r="AF55" s="23">
        <f>[2]非r各类型装备属性!Y53+[3]非r分类武将战斗属性!BR55</f>
        <v>555.42667829450932</v>
      </c>
      <c r="AG55" s="23">
        <f>[2]非r各类型装备属性!Z53+[3]非r分类武将战斗属性!BS55</f>
        <v>127.18635707362733</v>
      </c>
      <c r="AH55" s="23">
        <f>[2]非r各类型装备属性!AA53+[3]非r分类武将战斗属性!BT55</f>
        <v>536.7541782945093</v>
      </c>
      <c r="AI55" s="23">
        <f t="shared" si="72"/>
        <v>0.96638170125832679</v>
      </c>
      <c r="AJ55" s="23">
        <f t="shared" si="73"/>
        <v>0.46383445821964087</v>
      </c>
      <c r="AK55" s="39">
        <f t="shared" si="33"/>
        <v>0.10372113506900267</v>
      </c>
      <c r="AL55" s="39">
        <f t="shared" si="34"/>
        <v>0.10602551670014998</v>
      </c>
      <c r="AN55" s="23">
        <f t="shared" si="74"/>
        <v>516.45184437978389</v>
      </c>
      <c r="AO55" s="23">
        <f t="shared" si="75"/>
        <v>149.29276354772122</v>
      </c>
      <c r="AP55" s="23">
        <f t="shared" si="76"/>
        <v>657.29046216077404</v>
      </c>
      <c r="AQ55" s="23">
        <f t="shared" si="11"/>
        <v>1.2727042594844942</v>
      </c>
      <c r="AR55" s="42">
        <f t="shared" si="35"/>
        <v>0.50383507534489858</v>
      </c>
      <c r="AS55" s="25"/>
      <c r="AV55" s="39">
        <f>[5]非r不同兵种属性值!AK53*携带兵力!I55/2</f>
        <v>95.371714932189008</v>
      </c>
      <c r="AW55" s="23">
        <f>[5]非r不同兵种属性值!AL53</f>
        <v>191.95081495211107</v>
      </c>
      <c r="AX55" s="39">
        <f>[5]非r不同兵种属性值!AM53*携带兵力!I55</f>
        <v>399.65290066822064</v>
      </c>
      <c r="AY55" s="23">
        <f t="shared" si="77"/>
        <v>4.1904761904761907</v>
      </c>
      <c r="AZ55" s="23">
        <f t="shared" si="78"/>
        <v>0.56627534432198656</v>
      </c>
      <c r="BA55" s="39">
        <f t="shared" si="36"/>
        <v>6.7281633109128061E-2</v>
      </c>
      <c r="BB55" s="39">
        <f t="shared" si="37"/>
        <v>6.6608816778036775E-2</v>
      </c>
      <c r="BD55" s="39">
        <f>[5]非r不同兵种属性值!AP53*携带兵力!I55/2</f>
        <v>190.74342986437802</v>
      </c>
      <c r="BE55" s="23">
        <f>[5]非r不同兵种属性值!AQ53</f>
        <v>94.16455073122431</v>
      </c>
      <c r="BF55" s="39">
        <f>[5]非r不同兵种属性值!AR53*携带兵力!I55</f>
        <v>761.24362032042018</v>
      </c>
      <c r="BG55" s="23">
        <f t="shared" si="79"/>
        <v>3.9909297052154193</v>
      </c>
      <c r="BH55" s="23">
        <f t="shared" si="80"/>
        <v>0.39042530064938175</v>
      </c>
      <c r="BI55" s="39">
        <f t="shared" si="38"/>
        <v>6.5054869807306667E-2</v>
      </c>
      <c r="BJ55" s="39">
        <f t="shared" si="39"/>
        <v>0.12332397088187838</v>
      </c>
      <c r="BL55" s="39">
        <f>[5]非r不同兵种属性值!AU53*携带兵力!I55/2</f>
        <v>219.35494434403469</v>
      </c>
      <c r="BM55" s="23">
        <f>[5]非r不同兵种属性值!AV53</f>
        <v>35.613515981680983</v>
      </c>
      <c r="BN55" s="39">
        <f>[5]非r不同兵种属性值!AW53*携带兵力!I55</f>
        <v>776.02504984120515</v>
      </c>
      <c r="BO55" s="23">
        <f t="shared" si="81"/>
        <v>3.5377595529558392</v>
      </c>
      <c r="BP55" s="23">
        <f t="shared" si="82"/>
        <v>0.19499989249099914</v>
      </c>
      <c r="BQ55" s="39">
        <f t="shared" si="40"/>
        <v>6.2990131791013995E-2</v>
      </c>
      <c r="BR55" s="39">
        <f t="shared" si="41"/>
        <v>0.1229180851275294</v>
      </c>
      <c r="BT55" s="39">
        <f>[5]非r不同兵种属性值!AZ53*携带兵力!I55/2</f>
        <v>200.28060135759694</v>
      </c>
      <c r="BU55" s="23">
        <f>[5]非r不同兵种属性值!BA53</f>
        <v>57.343796919655823</v>
      </c>
      <c r="BV55" s="39">
        <f>[5]非r不同兵种属性值!BB53*携带兵力!I55</f>
        <v>761.24362032042018</v>
      </c>
      <c r="BW55" s="23">
        <f t="shared" si="83"/>
        <v>3.8008854335384945</v>
      </c>
      <c r="BX55" s="23">
        <f t="shared" si="84"/>
        <v>0.2805966506004981</v>
      </c>
      <c r="BY55" s="39">
        <f t="shared" si="42"/>
        <v>6.2447092123101219E-2</v>
      </c>
      <c r="BZ55" s="39">
        <f t="shared" si="43"/>
        <v>0.12058044563740039</v>
      </c>
      <c r="CB55" s="23">
        <f t="shared" si="44"/>
        <v>176.43767262454969</v>
      </c>
      <c r="CC55" s="23">
        <f t="shared" si="45"/>
        <v>94.768169646168033</v>
      </c>
      <c r="CD55" s="23">
        <f t="shared" si="46"/>
        <v>674.54129778756646</v>
      </c>
      <c r="CE55" s="23">
        <f t="shared" si="20"/>
        <v>3.8231137815049041</v>
      </c>
      <c r="CF55" s="23">
        <f t="shared" si="85"/>
        <v>0.65462021021467343</v>
      </c>
      <c r="DB55" s="39">
        <f>([3]非r分类武将战斗属性!S55+[3]非r分类武将战斗属性!AB55+[3]非r分类武将战斗属性!AK55+[3]非r分类武将战斗属性!AT55)/4</f>
        <v>305.13067647572984</v>
      </c>
      <c r="DC55" s="39">
        <f>DB55*[3]非r分类武将战斗属性!O54</f>
        <v>36.266480404054079</v>
      </c>
      <c r="DD55" s="39">
        <f>([2]非r各类型装备属性!J53+[2]非r各类型装备属性!O53+[2]非r各类型装备属性!T53+[2]非r各类型装备属性!Y53)/4</f>
        <v>175.0546875</v>
      </c>
      <c r="DE55" s="7">
        <f t="shared" si="49"/>
        <v>0.5908211574733877</v>
      </c>
      <c r="DF55" s="7">
        <f t="shared" si="50"/>
        <v>7.0222385298298495E-2</v>
      </c>
      <c r="DG55" s="7">
        <f t="shared" si="51"/>
        <v>0.3389564572283138</v>
      </c>
      <c r="DI55" s="39">
        <f>([3]非r分类武将战斗属性!T55+[3]非r分类武将战斗属性!AC55+[3]非r分类武将战斗属性!AL55+[3]非r分类武将战斗属性!AU55)/4</f>
        <v>84.312423763030608</v>
      </c>
      <c r="DJ55" s="39">
        <f>DI55*[3]非r分类武将战斗属性!O54</f>
        <v>10.021001164278099</v>
      </c>
      <c r="DK55" s="39">
        <f>([2]非r各类型装备属性!K53+[2]非r各类型装备属性!P53+[2]非r各类型装备属性!U53+[2]非r各类型装备属性!Z53)/4</f>
        <v>60.685624999999995</v>
      </c>
      <c r="DL55" s="7">
        <f t="shared" si="52"/>
        <v>0.56474554934526522</v>
      </c>
      <c r="DM55" s="7">
        <f t="shared" si="53"/>
        <v>6.7123154037368321E-2</v>
      </c>
      <c r="DN55" s="7">
        <f t="shared" si="54"/>
        <v>0.40648738463871975</v>
      </c>
      <c r="DP55" s="39">
        <f>([3]非r分类武将战斗属性!U55+[3]非r分类武将战斗属性!AD55+[3]非r分类武将战斗属性!AM55+[3]非r分类武将战斗属性!AV55)/4</f>
        <v>393.45797756080952</v>
      </c>
      <c r="DQ55" s="39">
        <f>DP55*[3]非r分类武将战斗属性!O54</f>
        <v>46.764672099964464</v>
      </c>
      <c r="DR55" s="39">
        <f>([2]非r各类型装备属性!L53+[2]非r各类型装备属性!Q53+[2]非r各类型装备属性!V53+[2]非r各类型装备属性!AA53)/4</f>
        <v>217.0678125</v>
      </c>
      <c r="DS55" s="7">
        <f t="shared" si="55"/>
        <v>0.5986059439647996</v>
      </c>
      <c r="DT55" s="7">
        <f t="shared" si="56"/>
        <v>7.1147650532202261E-2</v>
      </c>
      <c r="DU55" s="7">
        <f t="shared" si="57"/>
        <v>0.33024640550299811</v>
      </c>
      <c r="DW55" s="4">
        <f t="shared" si="58"/>
        <v>0.15434799690330939</v>
      </c>
      <c r="DX55" s="4">
        <f t="shared" si="59"/>
        <v>0.15184828087853583</v>
      </c>
    </row>
    <row r="56" spans="7:128" x14ac:dyDescent="0.15">
      <c r="G56" s="23">
        <v>50</v>
      </c>
      <c r="H56" s="23">
        <f>[2]非r各类型装备属性!J54+[3]非r分类武将战斗属性!BC56</f>
        <v>297.26311383708082</v>
      </c>
      <c r="I56" s="23">
        <f>[2]非r各类型装备属性!K54+[3]非r分类武将战斗属性!T56</f>
        <v>328.59166666666664</v>
      </c>
      <c r="J56" s="23">
        <f>[2]非r各类型装备属性!L54+[3]非r分类武将战斗属性!BE56</f>
        <v>928.51196427865875</v>
      </c>
      <c r="K56" s="23">
        <f t="shared" si="66"/>
        <v>3.1235357535396826</v>
      </c>
      <c r="L56" s="23">
        <f t="shared" si="67"/>
        <v>0.68658041824101967</v>
      </c>
      <c r="M56" s="39">
        <f t="shared" si="27"/>
        <v>0.15728207081327031</v>
      </c>
      <c r="N56" s="39">
        <f t="shared" si="28"/>
        <v>0.15475199404644313</v>
      </c>
      <c r="P56" s="23">
        <f>[2]非r各类型装备属性!O54+[3]非r分类武将战斗属性!BH56</f>
        <v>593.36551710824449</v>
      </c>
      <c r="Q56" s="23">
        <f>[2]非r各类型装备属性!P54+[3]非r分类武将战斗属性!BI56</f>
        <v>93.547622767416158</v>
      </c>
      <c r="R56" s="23">
        <f>[2]非r各类型装备属性!Q54+[3]非r分类武将战斗属性!BJ56</f>
        <v>666.81076264307683</v>
      </c>
      <c r="S56" s="23">
        <f t="shared" si="68"/>
        <v>1.1237774077145</v>
      </c>
      <c r="T56" s="23">
        <f t="shared" si="69"/>
        <v>0.38410402739489091</v>
      </c>
      <c r="U56" s="39">
        <f t="shared" si="29"/>
        <v>0.12392763515209783</v>
      </c>
      <c r="V56" s="39">
        <f t="shared" si="30"/>
        <v>0.1323037227466422</v>
      </c>
      <c r="X56" s="23">
        <f>[2]非r各类型装备属性!T54+[3]非r分类武将战斗属性!BM56</f>
        <v>649.02980654232738</v>
      </c>
      <c r="Y56" s="23">
        <f>[2]非r各类型装备属性!U54+[3]非r分类武将战斗属性!BN56</f>
        <v>55.664289434082832</v>
      </c>
      <c r="Z56" s="23">
        <f>[2]非r各类型装备属性!V54+[3]非r分类武将战斗属性!BO56</f>
        <v>537.70122767416171</v>
      </c>
      <c r="AA56" s="23">
        <f t="shared" si="70"/>
        <v>0.82846923554826724</v>
      </c>
      <c r="AB56" s="23">
        <f t="shared" si="71"/>
        <v>0.27065607542880554</v>
      </c>
      <c r="AC56" s="39">
        <f t="shared" si="31"/>
        <v>0.10959638746071046</v>
      </c>
      <c r="AD56" s="39">
        <f t="shared" si="32"/>
        <v>0.10862651064124483</v>
      </c>
      <c r="AF56" s="23">
        <f>[2]非r各类型装备属性!Y54+[3]非r分类武将战斗属性!BR56</f>
        <v>566.11372767416174</v>
      </c>
      <c r="AG56" s="23">
        <f>[2]非r各类型装备属性!Z54+[3]非r分类武将战斗属性!BS56</f>
        <v>129.68989025187375</v>
      </c>
      <c r="AH56" s="23">
        <f>[2]非r各类型装备属性!AA54+[3]非r分类武将战斗属性!BT56</f>
        <v>547.17206100749502</v>
      </c>
      <c r="AI56" s="23">
        <f t="shared" si="72"/>
        <v>0.96654088085005951</v>
      </c>
      <c r="AJ56" s="23">
        <f t="shared" si="73"/>
        <v>0.46369173420992071</v>
      </c>
      <c r="AK56" s="39">
        <f t="shared" si="33"/>
        <v>0.10571684923887241</v>
      </c>
      <c r="AL56" s="39">
        <f t="shared" si="34"/>
        <v>0.10808337007555457</v>
      </c>
      <c r="AN56" s="23">
        <f t="shared" si="74"/>
        <v>526.44304129045361</v>
      </c>
      <c r="AO56" s="23">
        <f t="shared" si="75"/>
        <v>151.87336728000986</v>
      </c>
      <c r="AP56" s="23">
        <f t="shared" si="76"/>
        <v>670.04900390084799</v>
      </c>
      <c r="AQ56" s="23">
        <f t="shared" si="11"/>
        <v>1.2727853753340106</v>
      </c>
      <c r="AR56" s="42">
        <f t="shared" si="35"/>
        <v>0.50310290254633849</v>
      </c>
      <c r="AS56" s="25"/>
      <c r="AV56" s="39">
        <f>[5]非r不同兵种属性值!AK54*携带兵力!I56/2</f>
        <v>101.64878907345056</v>
      </c>
      <c r="AW56" s="23">
        <f>[5]非r不同兵种属性值!AL54</f>
        <v>198.17469487794736</v>
      </c>
      <c r="AX56" s="39">
        <f>[5]非r不同兵种属性值!AM54*携带兵力!I56</f>
        <v>422.23343153587166</v>
      </c>
      <c r="AY56" s="23">
        <f t="shared" si="77"/>
        <v>4.1538461538461551</v>
      </c>
      <c r="AZ56" s="23">
        <f t="shared" si="78"/>
        <v>0.56918178659542584</v>
      </c>
      <c r="BA56" s="39">
        <f t="shared" si="36"/>
        <v>7.1709904108254369E-2</v>
      </c>
      <c r="BB56" s="39">
        <f t="shared" si="37"/>
        <v>7.037223858931195E-2</v>
      </c>
      <c r="BD56" s="39">
        <f>[5]非r不同兵种属性值!AP54*携带兵力!I56/2</f>
        <v>203.29757814690112</v>
      </c>
      <c r="BE56" s="23">
        <f>[5]非r不同兵种属性值!AQ54</f>
        <v>97.065156674913013</v>
      </c>
      <c r="BF56" s="39">
        <f>[5]非r不同兵种属性值!AR54*携带兵力!I56</f>
        <v>804.25415530642204</v>
      </c>
      <c r="BG56" s="23">
        <f t="shared" si="79"/>
        <v>3.9560439560439562</v>
      </c>
      <c r="BH56" s="23">
        <f t="shared" si="80"/>
        <v>0.39287270605555613</v>
      </c>
      <c r="BI56" s="39">
        <f t="shared" si="38"/>
        <v>6.9336582066763561E-2</v>
      </c>
      <c r="BJ56" s="39">
        <f t="shared" si="39"/>
        <v>0.13029181904853371</v>
      </c>
      <c r="BL56" s="39">
        <f>[5]非r不同兵种属性值!AU54*携带兵力!I56/2</f>
        <v>233.7922148689363</v>
      </c>
      <c r="BM56" s="23">
        <f>[5]非r不同兵种属性值!AV54</f>
        <v>36.399433753092381</v>
      </c>
      <c r="BN56" s="39">
        <f>[5]非r不同兵种属性值!AW54*携带兵力!I56</f>
        <v>819.87074084635265</v>
      </c>
      <c r="BO56" s="23">
        <f t="shared" si="81"/>
        <v>3.5068350813390916</v>
      </c>
      <c r="BP56" s="23">
        <f t="shared" si="82"/>
        <v>0.19527652536384665</v>
      </c>
      <c r="BQ56" s="39">
        <f t="shared" si="40"/>
        <v>6.7135949318791119E-2</v>
      </c>
      <c r="BR56" s="39">
        <f t="shared" si="41"/>
        <v>0.12986300060486983</v>
      </c>
      <c r="BT56" s="39">
        <f>[5]非r不同兵种属性值!AZ54*携带兵力!I56/2</f>
        <v>213.46245705424622</v>
      </c>
      <c r="BU56" s="23">
        <f>[5]非r不同兵种属性值!BA54</f>
        <v>58.643532157759942</v>
      </c>
      <c r="BV56" s="39">
        <f>[5]非r不同兵种属性值!BB54*携带兵力!I56</f>
        <v>804.25415530642204</v>
      </c>
      <c r="BW56" s="23">
        <f t="shared" si="83"/>
        <v>3.7676609105180527</v>
      </c>
      <c r="BX56" s="23">
        <f t="shared" si="84"/>
        <v>0.28107045328114122</v>
      </c>
      <c r="BY56" s="39">
        <f t="shared" si="42"/>
        <v>6.6557168443335216E-2</v>
      </c>
      <c r="BZ56" s="39">
        <f t="shared" si="43"/>
        <v>0.12739328365308336</v>
      </c>
      <c r="CB56" s="23">
        <f t="shared" si="44"/>
        <v>188.05025978588355</v>
      </c>
      <c r="CC56" s="23">
        <f t="shared" si="45"/>
        <v>97.570704365928165</v>
      </c>
      <c r="CD56" s="23">
        <f t="shared" si="46"/>
        <v>712.65312074876715</v>
      </c>
      <c r="CE56" s="23">
        <f t="shared" si="20"/>
        <v>3.7896949547434988</v>
      </c>
      <c r="CF56" s="23">
        <f t="shared" si="85"/>
        <v>0.66117936337814043</v>
      </c>
      <c r="DB56" s="39">
        <f>([3]非r分类武将战斗属性!S56+[3]非r分类武将战斗属性!AB56+[3]非r分类武将战斗属性!AK56+[3]非r分类武将战斗属性!AT56)/4</f>
        <v>310.33333333333337</v>
      </c>
      <c r="DC56" s="39">
        <f>DB56*[3]非r分类武将战斗属性!O55</f>
        <v>38.53158295712025</v>
      </c>
      <c r="DD56" s="39">
        <f>([2]非r各类型装备属性!J54+[2]非r各类型装备属性!O54+[2]非r各类型装备属性!T54+[2]非r各类型装备属性!Y54)/4</f>
        <v>177.578125</v>
      </c>
      <c r="DE56" s="7">
        <f t="shared" si="49"/>
        <v>0.58949080715859181</v>
      </c>
      <c r="DF56" s="7">
        <f t="shared" si="50"/>
        <v>7.3192311294815418E-2</v>
      </c>
      <c r="DG56" s="7">
        <f t="shared" si="51"/>
        <v>0.33731688154659278</v>
      </c>
      <c r="DI56" s="39">
        <f>([3]非r分类武将战斗属性!T56+[3]非r分类武将战斗属性!AC56+[3]非r分类武将战斗属性!AL56+[3]非r分类武将战斗属性!AU56)/4</f>
        <v>85.750000000000014</v>
      </c>
      <c r="DJ56" s="39">
        <f>DI56*[3]非r分类武将战斗属性!O55</f>
        <v>10.646884764467439</v>
      </c>
      <c r="DK56" s="39">
        <f>([2]非r各类型装备属性!K54+[2]非r各类型装备属性!P54+[2]非r各类型装备属性!U54+[2]非r各类型装备属性!Z54)/4</f>
        <v>61.560416666666654</v>
      </c>
      <c r="DL56" s="7">
        <f t="shared" si="52"/>
        <v>0.56461512334748076</v>
      </c>
      <c r="DM56" s="7">
        <f t="shared" si="53"/>
        <v>7.0103698595407521E-2</v>
      </c>
      <c r="DN56" s="7">
        <f t="shared" si="54"/>
        <v>0.40534043439734457</v>
      </c>
      <c r="DP56" s="39">
        <f>([3]非r分类武将战斗属性!U56+[3]非r分类武将战斗属性!AD56+[3]非r分类武将战斗属性!AM56+[3]非r分类武将战斗属性!AV56)/4</f>
        <v>400.16666666666674</v>
      </c>
      <c r="DQ56" s="39">
        <f>DP56*[3]非r分类武将战斗属性!O55</f>
        <v>49.685462234181379</v>
      </c>
      <c r="DR56" s="39">
        <f>([2]非r各类型装备属性!L54+[2]非r各类型装备属性!Q54+[2]非r各类型装备属性!V54+[2]非r各类型装备属性!AA54)/4</f>
        <v>220.19687500000001</v>
      </c>
      <c r="DS56" s="7">
        <f t="shared" si="55"/>
        <v>0.5972200008312859</v>
      </c>
      <c r="DT56" s="7">
        <f t="shared" si="56"/>
        <v>7.4151982832488014E-2</v>
      </c>
      <c r="DU56" s="7">
        <f t="shared" si="57"/>
        <v>0.32862801633622624</v>
      </c>
      <c r="DW56" s="4">
        <f t="shared" si="58"/>
        <v>0.15728207081327031</v>
      </c>
      <c r="DX56" s="4">
        <f t="shared" si="59"/>
        <v>0.15475199404644313</v>
      </c>
    </row>
    <row r="57" spans="7:128" x14ac:dyDescent="0.15">
      <c r="G57" s="23">
        <v>51</v>
      </c>
      <c r="H57" s="23">
        <f>[2]非r各类型装备属性!J55+[3]非r分类武将战斗属性!BC57</f>
        <v>302.92450921046913</v>
      </c>
      <c r="I57" s="23">
        <f>[2]非r各类型装备属性!K55+[3]非r分类武将战斗属性!T57</f>
        <v>333.88675080116138</v>
      </c>
      <c r="J57" s="23">
        <f>[2]非r各类型装备属性!L55+[3]非r分类武将战斗属性!BE57</f>
        <v>946.11442947350133</v>
      </c>
      <c r="K57" s="23">
        <f t="shared" si="66"/>
        <v>3.1232680113584004</v>
      </c>
      <c r="L57" s="23">
        <f t="shared" si="67"/>
        <v>0.6857303790752145</v>
      </c>
      <c r="M57" s="39">
        <f t="shared" si="27"/>
        <v>0.16027751810077737</v>
      </c>
      <c r="N57" s="39">
        <f t="shared" si="28"/>
        <v>0.15768573824558355</v>
      </c>
      <c r="P57" s="23">
        <f>[2]非r各类型装备属性!O55+[3]非r分类武将战斗属性!BH57</f>
        <v>604.44992026303214</v>
      </c>
      <c r="Q57" s="23">
        <f>[2]非r各类型装备属性!P55+[3]非r分类武将战斗属性!BI57</f>
        <v>95.450901842093828</v>
      </c>
      <c r="R57" s="23">
        <f>[2]非r各类型装备属性!Q55+[3]非r分类武将战斗属性!BJ57</f>
        <v>679.13172394721983</v>
      </c>
      <c r="S57" s="23">
        <f t="shared" si="68"/>
        <v>1.1235533353229481</v>
      </c>
      <c r="T57" s="23">
        <f t="shared" si="69"/>
        <v>0.38415323941132551</v>
      </c>
      <c r="U57" s="39">
        <f t="shared" si="29"/>
        <v>0.12624267340497744</v>
      </c>
      <c r="V57" s="39">
        <f t="shared" si="30"/>
        <v>0.13474835792603565</v>
      </c>
      <c r="X57" s="23">
        <f>[2]非r各类型装备属性!T55+[3]非r分类武将战斗属性!BM57</f>
        <v>661.16082210512593</v>
      </c>
      <c r="Y57" s="23">
        <f>[2]非r各类型装备属性!U55+[3]非r分类武将战斗属性!BN57</f>
        <v>56.710901842093833</v>
      </c>
      <c r="Z57" s="23">
        <f>[2]非r各类型装备属性!V55+[3]非r分类武将战斗属性!BO57</f>
        <v>547.73901842093824</v>
      </c>
      <c r="AA57" s="23">
        <f t="shared" si="70"/>
        <v>0.82845050721085622</v>
      </c>
      <c r="AB57" s="23">
        <f t="shared" si="71"/>
        <v>0.27039840740679888</v>
      </c>
      <c r="AC57" s="39">
        <f t="shared" si="31"/>
        <v>0.11164485344564774</v>
      </c>
      <c r="AD57" s="39">
        <f t="shared" si="32"/>
        <v>0.11065434715574514</v>
      </c>
      <c r="AF57" s="23">
        <f>[2]非r各类型装备属性!Y55+[3]非r分类武将战斗属性!BR57</f>
        <v>576.7940184209383</v>
      </c>
      <c r="AG57" s="23">
        <f>[2]非r各类型装备属性!Z55+[3]非r分类武将战斗属性!BS57</f>
        <v>132.09225460523459</v>
      </c>
      <c r="AH57" s="23">
        <f>[2]非r各类型装备属性!AA55+[3]非r分类武将战斗属性!BT57</f>
        <v>557.4240184209383</v>
      </c>
      <c r="AI57" s="23">
        <f t="shared" si="72"/>
        <v>0.96641782095274087</v>
      </c>
      <c r="AJ57" s="23">
        <f t="shared" si="73"/>
        <v>0.46329911279376279</v>
      </c>
      <c r="AK57" s="39">
        <f t="shared" si="33"/>
        <v>0.10771130129242545</v>
      </c>
      <c r="AL57" s="39">
        <f t="shared" si="34"/>
        <v>0.11010844808314831</v>
      </c>
      <c r="AN57" s="23">
        <f t="shared" si="74"/>
        <v>536.33231749989136</v>
      </c>
      <c r="AO57" s="23">
        <f t="shared" si="75"/>
        <v>154.5352022726459</v>
      </c>
      <c r="AP57" s="23">
        <f t="shared" si="76"/>
        <v>682.60229756564945</v>
      </c>
      <c r="AQ57" s="23">
        <f t="shared" si="11"/>
        <v>1.272722667072524</v>
      </c>
      <c r="AR57" s="42">
        <f t="shared" si="35"/>
        <v>0.5024633013219244</v>
      </c>
      <c r="AS57" s="25"/>
      <c r="AV57" s="39">
        <f>[5]非r不同兵种属性值!AK55*携带兵力!I57/2</f>
        <v>107.74383068520919</v>
      </c>
      <c r="AW57" s="23">
        <f>[5]非r不同兵种属性值!AL55</f>
        <v>204.52436517046303</v>
      </c>
      <c r="AX57" s="39">
        <f>[5]非r不同兵种属性值!AM55*携带兵力!I57</f>
        <v>443.84025774802586</v>
      </c>
      <c r="AY57" s="23">
        <f t="shared" si="77"/>
        <v>4.1194029850746263</v>
      </c>
      <c r="AZ57" s="23">
        <f t="shared" si="78"/>
        <v>0.57202513895850071</v>
      </c>
      <c r="BA57" s="39">
        <f t="shared" si="36"/>
        <v>7.6009757097149355E-2</v>
      </c>
      <c r="BB57" s="39">
        <f t="shared" si="37"/>
        <v>7.3973376291337642E-2</v>
      </c>
      <c r="BD57" s="39">
        <f>[5]非r不同兵种属性值!AP55*携带兵力!I57/2</f>
        <v>215.48766137041838</v>
      </c>
      <c r="BE57" s="23">
        <f>[5]非r不同兵种属性值!AQ55</f>
        <v>100.02583266786064</v>
      </c>
      <c r="BF57" s="39">
        <f>[5]非r不同兵种属性值!AR55*携带兵力!I57</f>
        <v>845.4100147581446</v>
      </c>
      <c r="BG57" s="23">
        <f t="shared" si="79"/>
        <v>3.9232409381663111</v>
      </c>
      <c r="BH57" s="23">
        <f t="shared" si="80"/>
        <v>0.39528741340368623</v>
      </c>
      <c r="BI57" s="39">
        <f t="shared" si="38"/>
        <v>7.3494126458253234E-2</v>
      </c>
      <c r="BJ57" s="39">
        <f t="shared" si="39"/>
        <v>0.13695920367700068</v>
      </c>
      <c r="BL57" s="39">
        <f>[5]非r不同兵种属性值!AU55*携带兵力!I57/2</f>
        <v>247.81081057598115</v>
      </c>
      <c r="BM57" s="23">
        <f>[5]非r不同兵种属性值!AV55</f>
        <v>37.204730443533535</v>
      </c>
      <c r="BN57" s="39">
        <f>[5]非r不同兵种属性值!AW55*携带兵力!I57</f>
        <v>861.8257432000504</v>
      </c>
      <c r="BO57" s="23">
        <f t="shared" si="81"/>
        <v>3.4777568468337923</v>
      </c>
      <c r="BP57" s="23">
        <f t="shared" si="82"/>
        <v>0.19558303674178379</v>
      </c>
      <c r="BQ57" s="39">
        <f t="shared" si="40"/>
        <v>7.1161539869085508E-2</v>
      </c>
      <c r="BR57" s="39">
        <f t="shared" si="41"/>
        <v>0.13650844143425128</v>
      </c>
      <c r="BT57" s="39">
        <f>[5]非r不同兵种属性值!AZ55*携带兵力!I57/2</f>
        <v>226.26204443893931</v>
      </c>
      <c r="BU57" s="23">
        <f>[5]非r不同兵种属性值!BA55</f>
        <v>59.974838693127829</v>
      </c>
      <c r="BV57" s="39">
        <f>[5]非r不同兵种属性值!BB55*携带兵力!I57</f>
        <v>845.4100147581446</v>
      </c>
      <c r="BW57" s="23">
        <f t="shared" si="83"/>
        <v>3.7364199411107726</v>
      </c>
      <c r="BX57" s="23">
        <f t="shared" si="84"/>
        <v>0.28157883571787645</v>
      </c>
      <c r="BY57" s="39">
        <f t="shared" si="42"/>
        <v>7.0548054266183768E-2</v>
      </c>
      <c r="BZ57" s="39">
        <f t="shared" si="43"/>
        <v>0.13391234238908969</v>
      </c>
      <c r="CB57" s="23">
        <f t="shared" si="44"/>
        <v>199.32608676763698</v>
      </c>
      <c r="CC57" s="23">
        <f t="shared" si="45"/>
        <v>100.43244174374627</v>
      </c>
      <c r="CD57" s="23">
        <f t="shared" si="46"/>
        <v>749.12150761609132</v>
      </c>
      <c r="CE57" s="23">
        <f t="shared" si="20"/>
        <v>3.7582712818185939</v>
      </c>
      <c r="CF57" s="23">
        <f t="shared" si="85"/>
        <v>0.66762488582634072</v>
      </c>
      <c r="DB57" s="39">
        <f>([3]非r分类武将战斗属性!S57+[3]非r分类武将战斗属性!AB57+[3]非r分类武将战斗属性!AK57+[3]非r分类武将战斗属性!AT57)/4</f>
        <v>313.96985543517218</v>
      </c>
      <c r="DC57" s="39">
        <f>DB57*[3]非r分类武将战斗属性!O56</f>
        <v>40.768712064719224</v>
      </c>
      <c r="DD57" s="39">
        <f>([2]非r各类型装备属性!J55+[2]非r各类型装备属性!O55+[2]非r各类型装备属性!T55+[2]非r各类型装备属性!Y55)/4</f>
        <v>181.59375</v>
      </c>
      <c r="DE57" s="7">
        <f t="shared" si="49"/>
        <v>0.58540170933338509</v>
      </c>
      <c r="DF57" s="7">
        <f t="shared" si="50"/>
        <v>7.6013901706990614E-2</v>
      </c>
      <c r="DG57" s="7">
        <f t="shared" si="51"/>
        <v>0.33858438895962445</v>
      </c>
      <c r="DI57" s="39">
        <f>([3]非r分类武将战斗属性!T57+[3]非r分类武将战斗属性!AC57+[3]非r分类武将战斗属性!AL57+[3]非r分类武将战斗属性!AU57)/4</f>
        <v>86.754828475508106</v>
      </c>
      <c r="DJ57" s="39">
        <f>DI57*[3]非r分类武将战斗属性!O56</f>
        <v>11.265038859988207</v>
      </c>
      <c r="DK57" s="39">
        <f>([2]非r各类型装备属性!K55+[2]非r各类型装备属性!P55+[2]非r各类型装备属性!U55+[2]非r各类型装备属性!Z55)/4</f>
        <v>62.952500000000001</v>
      </c>
      <c r="DL57" s="7">
        <f t="shared" si="52"/>
        <v>0.56139201424441065</v>
      </c>
      <c r="DM57" s="7">
        <f t="shared" si="53"/>
        <v>7.2896263727104324E-2</v>
      </c>
      <c r="DN57" s="7">
        <f t="shared" si="54"/>
        <v>0.40736672987254469</v>
      </c>
      <c r="DP57" s="39">
        <f>([3]非r分类武将战斗属性!U57+[3]非r分类武将战斗属性!AD57+[3]非r分类武将战斗属性!AM57+[3]非r分类武将战斗属性!AV57)/4</f>
        <v>404.85586621903781</v>
      </c>
      <c r="DQ57" s="39">
        <f>DP57*[3]非r分类武将战斗属性!O56</f>
        <v>52.570181346611633</v>
      </c>
      <c r="DR57" s="39">
        <f>([2]非r各类型装备属性!L55+[2]非r各类型装备属性!Q55+[2]非r各类型装备属性!V55+[2]非r各类型装备属性!AA55)/4</f>
        <v>225.17625000000001</v>
      </c>
      <c r="DS57" s="7">
        <f t="shared" si="55"/>
        <v>0.59310650969512846</v>
      </c>
      <c r="DT57" s="7">
        <f t="shared" si="56"/>
        <v>7.7014363318277115E-2</v>
      </c>
      <c r="DU57" s="7">
        <f t="shared" si="57"/>
        <v>0.32987912698659444</v>
      </c>
      <c r="DW57" s="4">
        <f t="shared" si="58"/>
        <v>0.16027751810077737</v>
      </c>
      <c r="DX57" s="4">
        <f t="shared" si="59"/>
        <v>0.15768573824558355</v>
      </c>
    </row>
    <row r="58" spans="7:128" x14ac:dyDescent="0.15">
      <c r="G58" s="23">
        <v>52</v>
      </c>
      <c r="H58" s="23">
        <f>[2]非r各类型装备属性!J56+[3]非r分类武将战斗属性!BC58</f>
        <v>308.52245196005589</v>
      </c>
      <c r="I58" s="23">
        <f>[2]非r各类型装备属性!K56+[3]非r分类武将战斗属性!T58</f>
        <v>339.34668069323845</v>
      </c>
      <c r="J58" s="23">
        <f>[2]非r各类型装备属性!L56+[3]非r分类武将战斗属性!BE58</f>
        <v>963.51384627217885</v>
      </c>
      <c r="K58" s="23">
        <f t="shared" si="66"/>
        <v>3.1229942590917958</v>
      </c>
      <c r="L58" s="23">
        <f t="shared" si="67"/>
        <v>0.68495842859815093</v>
      </c>
      <c r="M58" s="39">
        <f t="shared" si="27"/>
        <v>0.16323939257145817</v>
      </c>
      <c r="N58" s="39">
        <f t="shared" si="28"/>
        <v>0.16058564104536313</v>
      </c>
      <c r="P58" s="23">
        <f>[2]非r各类型装备属性!O56+[3]非r分类武将战斗属性!BH58</f>
        <v>615.39472764545633</v>
      </c>
      <c r="Q58" s="23">
        <f>[2]非r各类型装备属性!P56+[3]非r分类武将战斗属性!BI58</f>
        <v>97.341490392011181</v>
      </c>
      <c r="R58" s="23">
        <f>[2]非r各类型装备属性!Q56+[3]非r分类武将战斗属性!BJ58</f>
        <v>691.2877084294787</v>
      </c>
      <c r="S58" s="23">
        <f t="shared" si="68"/>
        <v>1.1233240672606901</v>
      </c>
      <c r="T58" s="23">
        <f t="shared" si="69"/>
        <v>0.3841090597385256</v>
      </c>
      <c r="U58" s="39">
        <f t="shared" si="29"/>
        <v>0.12852855631692903</v>
      </c>
      <c r="V58" s="39">
        <f t="shared" si="30"/>
        <v>0.13716025960902353</v>
      </c>
      <c r="X58" s="23">
        <f>[2]非r各类型装备属性!T56+[3]非r分类武将战斗属性!BM58</f>
        <v>673.13955137080075</v>
      </c>
      <c r="Y58" s="23">
        <f>[2]非r各类型装备属性!U56+[3]非r分类武将战斗属性!BN58</f>
        <v>57.744823725344517</v>
      </c>
      <c r="Z58" s="23">
        <f>[2]非r各类型装备属性!V56+[3]非r分类武将战斗属性!BO58</f>
        <v>557.6499039201118</v>
      </c>
      <c r="AA58" s="23">
        <f t="shared" si="70"/>
        <v>0.82843134500787763</v>
      </c>
      <c r="AB58" s="23">
        <f t="shared" si="71"/>
        <v>0.2700566880836861</v>
      </c>
      <c r="AC58" s="39">
        <f t="shared" si="31"/>
        <v>0.11366760408152664</v>
      </c>
      <c r="AD58" s="39">
        <f t="shared" si="32"/>
        <v>0.11265654624648727</v>
      </c>
      <c r="AF58" s="23">
        <f>[2]非r各类型装备属性!Y56+[3]非r分类武将战斗属性!BR58</f>
        <v>587.34740392011179</v>
      </c>
      <c r="AG58" s="23">
        <f>[2]非r各类型装备属性!Z56+[3]非r分类武将战斗属性!BS58</f>
        <v>134.4628926466946</v>
      </c>
      <c r="AH58" s="23">
        <f>[2]非r各类型装备属性!AA56+[3]非r分类武将战斗属性!BT58</f>
        <v>567.54907058677838</v>
      </c>
      <c r="AI58" s="23">
        <f t="shared" si="72"/>
        <v>0.96629195395911505</v>
      </c>
      <c r="AJ58" s="23">
        <f t="shared" si="73"/>
        <v>0.46279876758232708</v>
      </c>
      <c r="AK58" s="39">
        <f t="shared" si="33"/>
        <v>0.10968205488704236</v>
      </c>
      <c r="AL58" s="39">
        <f t="shared" si="34"/>
        <v>0.11210845838751178</v>
      </c>
      <c r="AN58" s="23">
        <f t="shared" si="74"/>
        <v>546.10103372410617</v>
      </c>
      <c r="AO58" s="23">
        <f t="shared" si="75"/>
        <v>157.22397186432218</v>
      </c>
      <c r="AP58" s="23">
        <f t="shared" si="76"/>
        <v>695.00013230213688</v>
      </c>
      <c r="AQ58" s="23">
        <f t="shared" si="11"/>
        <v>1.2726585180815744</v>
      </c>
      <c r="AR58" s="42">
        <f t="shared" si="35"/>
        <v>0.50182565809414248</v>
      </c>
      <c r="AS58" s="25"/>
      <c r="AV58" s="39">
        <f>[5]非r不同兵种属性值!AK56*携带兵力!I58/2</f>
        <v>113.91101271904806</v>
      </c>
      <c r="AW58" s="23">
        <f>[5]非r不同兵种属性值!AL56</f>
        <v>210.54425809707882</v>
      </c>
      <c r="AX58" s="39">
        <f>[5]非r不同兵种属性值!AM56*携带兵力!I58</f>
        <v>465.54935633002253</v>
      </c>
      <c r="AY58" s="23">
        <f t="shared" si="77"/>
        <v>4.0869565217391308</v>
      </c>
      <c r="AZ58" s="23">
        <f t="shared" si="78"/>
        <v>0.57427803383738074</v>
      </c>
      <c r="BA58" s="39">
        <f t="shared" si="36"/>
        <v>8.0360502800033914E-2</v>
      </c>
      <c r="BB58" s="39">
        <f t="shared" si="37"/>
        <v>7.7591559388337089E-2</v>
      </c>
      <c r="BD58" s="39">
        <f>[5]非r不同兵种属性值!AP56*携带兵力!I58/2</f>
        <v>227.82202543809612</v>
      </c>
      <c r="BE58" s="23">
        <f>[5]非r不同兵种属性值!AQ56</f>
        <v>102.82394000089896</v>
      </c>
      <c r="BF58" s="39">
        <f>[5]非r不同兵种属性值!AR56*携带兵力!I58</f>
        <v>886.76067872385249</v>
      </c>
      <c r="BG58" s="23">
        <f t="shared" si="79"/>
        <v>3.8923395445134581</v>
      </c>
      <c r="BH58" s="23">
        <f t="shared" si="80"/>
        <v>0.39715092787132533</v>
      </c>
      <c r="BI58" s="39">
        <f t="shared" si="38"/>
        <v>7.7700879210624449E-2</v>
      </c>
      <c r="BJ58" s="39">
        <f t="shared" si="39"/>
        <v>0.14365814727761414</v>
      </c>
      <c r="BL58" s="39">
        <f>[5]非r不同兵种属性值!AU56*携带兵力!I58/2</f>
        <v>261.99532925381055</v>
      </c>
      <c r="BM58" s="23">
        <f>[5]非r不同兵种属性值!AV56</f>
        <v>37.946930238426994</v>
      </c>
      <c r="BN58" s="39">
        <f>[5]非r不同兵种属性值!AW56*携带兵力!I58</f>
        <v>903.9793326796555</v>
      </c>
      <c r="BO58" s="23">
        <f t="shared" si="81"/>
        <v>3.4503643070824235</v>
      </c>
      <c r="BP58" s="23">
        <f t="shared" si="82"/>
        <v>0.19557558423357257</v>
      </c>
      <c r="BQ58" s="39">
        <f t="shared" si="40"/>
        <v>7.5234776985214691E-2</v>
      </c>
      <c r="BR58" s="39">
        <f t="shared" si="41"/>
        <v>0.14318533736840353</v>
      </c>
      <c r="BT58" s="39">
        <f>[5]非r不同兵种属性值!AZ56*携带兵力!I58/2</f>
        <v>239.21312671000098</v>
      </c>
      <c r="BU58" s="23">
        <f>[5]非r不同兵种属性值!BA56</f>
        <v>61.204726191011282</v>
      </c>
      <c r="BV58" s="39">
        <f>[5]非r不同兵种属性值!BB56*携带兵力!I58</f>
        <v>886.76067872385249</v>
      </c>
      <c r="BW58" s="23">
        <f t="shared" si="83"/>
        <v>3.7069900423937687</v>
      </c>
      <c r="BX58" s="23">
        <f t="shared" si="84"/>
        <v>0.28167983670056607</v>
      </c>
      <c r="BY58" s="39">
        <f t="shared" si="42"/>
        <v>7.4586175892505574E-2</v>
      </c>
      <c r="BZ58" s="39">
        <f t="shared" si="43"/>
        <v>0.14046225802094581</v>
      </c>
      <c r="CB58" s="23">
        <f t="shared" si="44"/>
        <v>210.73537353023892</v>
      </c>
      <c r="CC58" s="23">
        <f t="shared" si="45"/>
        <v>103.12996363185401</v>
      </c>
      <c r="CD58" s="23">
        <f t="shared" si="46"/>
        <v>785.76251161434573</v>
      </c>
      <c r="CE58" s="23">
        <f t="shared" si="20"/>
        <v>3.7286692710922344</v>
      </c>
      <c r="CF58" s="23">
        <f t="shared" si="85"/>
        <v>0.67347997208301413</v>
      </c>
      <c r="DB58" s="39">
        <f>([3]非r分类武将战斗属性!S58+[3]非r分类武将战斗属性!AB58+[3]非r分类武将战斗属性!AK58+[3]非r分类武将战斗属性!AT58)/4</f>
        <v>317.86738331984981</v>
      </c>
      <c r="DC58" s="39">
        <f>DB58*[3]非r分类武将战斗属性!O57</f>
        <v>42.624275404256409</v>
      </c>
      <c r="DD58" s="39">
        <f>([2]非r各类型装备属性!J56+[2]非r各类型装备属性!O56+[2]非r各类型装备属性!T56+[2]非r各类型装备属性!Y56)/4</f>
        <v>185.60937500000003</v>
      </c>
      <c r="DE58" s="7">
        <f t="shared" si="49"/>
        <v>0.58206698704115345</v>
      </c>
      <c r="DF58" s="7">
        <f t="shared" si="50"/>
        <v>7.8051995458756948E-2</v>
      </c>
      <c r="DG58" s="7">
        <f t="shared" si="51"/>
        <v>0.33988101750008975</v>
      </c>
      <c r="DI58" s="39">
        <f>([3]非r分类武将战斗属性!T58+[3]非r分类武将战斗属性!AC58+[3]非r分类武将战斗属性!AL58+[3]非r分类武将战斗属性!AU58)/4</f>
        <v>87.831776969958497</v>
      </c>
      <c r="DJ58" s="39">
        <f>DI58*[3]非r分类武将战斗属性!O57</f>
        <v>11.77776030907085</v>
      </c>
      <c r="DK58" s="39">
        <f>([2]非r各类型装备属性!K56+[2]非r各类型装备属性!P56+[2]非r各类型装备属性!U56+[2]非r各类型装备属性!Z56)/4</f>
        <v>64.344583333333347</v>
      </c>
      <c r="DL58" s="7">
        <f t="shared" si="52"/>
        <v>0.55864112786664433</v>
      </c>
      <c r="DM58" s="7">
        <f t="shared" si="53"/>
        <v>7.4910716027671478E-2</v>
      </c>
      <c r="DN58" s="7">
        <f t="shared" si="54"/>
        <v>0.40925427955006805</v>
      </c>
      <c r="DP58" s="39">
        <f>([3]非r分类武将战斗属性!U58+[3]非r分类武将战斗属性!AD58+[3]非r分类武将战斗属性!AM58+[3]非r分类武将战斗属性!AV58)/4</f>
        <v>409.88162585980632</v>
      </c>
      <c r="DQ58" s="39">
        <f>DP58*[3]非r分类武将战斗属性!O57</f>
        <v>54.962881442330634</v>
      </c>
      <c r="DR58" s="39">
        <f>([2]非r各类型装备属性!L56+[2]非r各类型装备属性!Q56+[2]非r各类型装备属性!V56+[2]非r各类型装备属性!AA56)/4</f>
        <v>230.15562500000004</v>
      </c>
      <c r="DS58" s="7">
        <f t="shared" si="55"/>
        <v>0.58975762278217636</v>
      </c>
      <c r="DT58" s="7">
        <f t="shared" si="56"/>
        <v>7.9083267596324225E-2</v>
      </c>
      <c r="DU58" s="7">
        <f t="shared" si="57"/>
        <v>0.33115910962149958</v>
      </c>
      <c r="DW58" s="4">
        <f t="shared" si="58"/>
        <v>0.16323939257145817</v>
      </c>
      <c r="DX58" s="4">
        <f t="shared" si="59"/>
        <v>0.16058564104536313</v>
      </c>
    </row>
    <row r="59" spans="7:128" x14ac:dyDescent="0.15">
      <c r="G59" s="23">
        <v>53</v>
      </c>
      <c r="H59" s="23">
        <f>[2]非r各类型装备属性!J57+[3]非r分类武将战斗属性!BC59</f>
        <v>314.34852850046309</v>
      </c>
      <c r="I59" s="23">
        <f>[2]非r各类型装备属性!K57+[3]非r分类武将战斗属性!T59</f>
        <v>344.98328789370396</v>
      </c>
      <c r="J59" s="23">
        <f>[2]非r各类型装备属性!L57+[3]非r分类武将战斗属性!BE59</f>
        <v>981.64329120148204</v>
      </c>
      <c r="K59" s="23">
        <f t="shared" si="66"/>
        <v>3.1227863412760843</v>
      </c>
      <c r="L59" s="23">
        <f t="shared" si="67"/>
        <v>0.68426895844593716</v>
      </c>
      <c r="M59" s="39">
        <f t="shared" si="27"/>
        <v>0.16632197275156782</v>
      </c>
      <c r="N59" s="39">
        <f t="shared" si="28"/>
        <v>0.16360721520024701</v>
      </c>
      <c r="P59" s="23">
        <f>[2]非r各类型装备属性!O57+[3]非r分类武将战斗属性!BH59</f>
        <v>626.84142936768546</v>
      </c>
      <c r="Q59" s="23">
        <f>[2]非r各类型装备属性!P57+[3]非r分类武将战斗属性!BI59</f>
        <v>99.277705700092611</v>
      </c>
      <c r="R59" s="23">
        <f>[2]非r各类型装备属性!Q57+[3]非r分类武将战斗属性!BJ59</f>
        <v>704.03684076787079</v>
      </c>
      <c r="S59" s="23">
        <f t="shared" si="68"/>
        <v>1.1231498235176554</v>
      </c>
      <c r="T59" s="23">
        <f t="shared" si="69"/>
        <v>0.38411586697009459</v>
      </c>
      <c r="U59" s="39">
        <f t="shared" si="29"/>
        <v>0.13091926260812142</v>
      </c>
      <c r="V59" s="39">
        <f t="shared" si="30"/>
        <v>0.13968984935870449</v>
      </c>
      <c r="X59" s="23">
        <f>[2]非r各类型装备属性!T57+[3]非r分类武将战斗属性!BM59</f>
        <v>685.66580173444481</v>
      </c>
      <c r="Y59" s="23">
        <f>[2]非r各类型装备属性!U57+[3]非r分类武将战斗属性!BN59</f>
        <v>58.824372366759292</v>
      </c>
      <c r="Z59" s="23">
        <f>[2]非r各类型装备属性!V57+[3]非r分类武将战斗属性!BO59</f>
        <v>568.01705700092623</v>
      </c>
      <c r="AA59" s="23">
        <f t="shared" si="70"/>
        <v>0.82841678200091506</v>
      </c>
      <c r="AB59" s="23">
        <f t="shared" si="71"/>
        <v>0.26983115855949991</v>
      </c>
      <c r="AC59" s="39">
        <f t="shared" si="31"/>
        <v>0.11578281015441486</v>
      </c>
      <c r="AD59" s="39">
        <f t="shared" si="32"/>
        <v>0.11475092060624777</v>
      </c>
      <c r="AF59" s="23">
        <f>[2]非r各类型装备属性!Y57+[3]非r分类武将战斗属性!BR59</f>
        <v>598.35705700092626</v>
      </c>
      <c r="AG59" s="23">
        <f>[2]非r各类型装备属性!Z57+[3]非r分类武将战斗属性!BS59</f>
        <v>136.94759758356489</v>
      </c>
      <c r="AH59" s="23">
        <f>[2]非r各类型装备属性!AA57+[3]非r分类武将战斗属性!BT59</f>
        <v>578.13039033425957</v>
      </c>
      <c r="AI59" s="23">
        <f t="shared" si="72"/>
        <v>0.96619632637401087</v>
      </c>
      <c r="AJ59" s="23">
        <f t="shared" si="73"/>
        <v>0.46246144804156375</v>
      </c>
      <c r="AK59" s="39">
        <f t="shared" si="33"/>
        <v>0.1117380125118443</v>
      </c>
      <c r="AL59" s="39">
        <f t="shared" si="34"/>
        <v>0.11419859562158213</v>
      </c>
      <c r="AN59" s="23">
        <f t="shared" si="74"/>
        <v>556.30320415087999</v>
      </c>
      <c r="AO59" s="23">
        <f t="shared" si="75"/>
        <v>160.00824088603019</v>
      </c>
      <c r="AP59" s="23">
        <f t="shared" si="76"/>
        <v>707.95689482613466</v>
      </c>
      <c r="AQ59" s="23">
        <f t="shared" si="11"/>
        <v>1.272609773849376</v>
      </c>
      <c r="AR59" s="42">
        <f t="shared" si="35"/>
        <v>0.50129741760493918</v>
      </c>
      <c r="AS59" s="25"/>
      <c r="AV59" s="39">
        <f>[5]非r不同兵种属性值!AK57*携带兵力!I59/2</f>
        <v>120.37603242394911</v>
      </c>
      <c r="AW59" s="23">
        <f>[5]非r不同兵种属性值!AL57</f>
        <v>216.64212878140793</v>
      </c>
      <c r="AX59" s="39">
        <f>[5]非r不同兵种属性值!AM57*携带兵力!I59</f>
        <v>488.28587800137097</v>
      </c>
      <c r="AY59" s="23">
        <f t="shared" si="77"/>
        <v>4.0563380281690131</v>
      </c>
      <c r="AZ59" s="23">
        <f t="shared" si="78"/>
        <v>0.57644857018894446</v>
      </c>
      <c r="BA59" s="39">
        <f t="shared" si="36"/>
        <v>8.4921363262045246E-2</v>
      </c>
      <c r="BB59" s="39">
        <f t="shared" si="37"/>
        <v>8.1380979666895156E-2</v>
      </c>
      <c r="BD59" s="39">
        <f>[5]非r不同兵种属性值!AP57*携带兵力!I59/2</f>
        <v>240.75206484789823</v>
      </c>
      <c r="BE59" s="23">
        <f>[5]非r不同兵种属性值!AQ57</f>
        <v>105.65911006730293</v>
      </c>
      <c r="BF59" s="39">
        <f>[5]非r不同兵种属性值!AR57*携带兵力!I59</f>
        <v>930.06833905023052</v>
      </c>
      <c r="BG59" s="23">
        <f t="shared" si="79"/>
        <v>3.8631790744466801</v>
      </c>
      <c r="BH59" s="23">
        <f t="shared" si="80"/>
        <v>0.39895584168234077</v>
      </c>
      <c r="BI59" s="39">
        <f t="shared" si="38"/>
        <v>8.2110792731662108E-2</v>
      </c>
      <c r="BJ59" s="39">
        <f t="shared" si="39"/>
        <v>0.15067413072691313</v>
      </c>
      <c r="BL59" s="39">
        <f>[5]非r不同兵种属性值!AU57*携带兵力!I59/2</f>
        <v>276.86487457508292</v>
      </c>
      <c r="BM59" s="23">
        <f>[5]非r不同兵种属性值!AV57</f>
        <v>38.700720547907473</v>
      </c>
      <c r="BN59" s="39">
        <f>[5]非r不同兵种属性值!AW57*携带兵力!I59</f>
        <v>948.12791844926403</v>
      </c>
      <c r="BO59" s="23">
        <f t="shared" si="81"/>
        <v>3.4245150090071879</v>
      </c>
      <c r="BP59" s="23">
        <f t="shared" si="82"/>
        <v>0.19557600377009898</v>
      </c>
      <c r="BQ59" s="39">
        <f t="shared" si="40"/>
        <v>7.9504726870594941E-2</v>
      </c>
      <c r="BR59" s="39">
        <f t="shared" si="41"/>
        <v>0.15017822970480324</v>
      </c>
      <c r="BT59" s="39">
        <f>[5]非r不同兵种属性值!AZ57*携带兵力!I59/2</f>
        <v>252.78966809029316</v>
      </c>
      <c r="BU59" s="23">
        <f>[5]非r不同兵种属性值!BA57</f>
        <v>62.453543741332162</v>
      </c>
      <c r="BV59" s="39">
        <f>[5]非r不同兵种属性值!BB57*携带兵力!I59</f>
        <v>930.06833905023052</v>
      </c>
      <c r="BW59" s="23">
        <f t="shared" si="83"/>
        <v>3.6792181661396945</v>
      </c>
      <c r="BX59" s="23">
        <f t="shared" si="84"/>
        <v>0.28178741668373763</v>
      </c>
      <c r="BY59" s="39">
        <f t="shared" si="42"/>
        <v>7.8819314421855427E-2</v>
      </c>
      <c r="BZ59" s="39">
        <f t="shared" si="43"/>
        <v>0.14732216047828237</v>
      </c>
      <c r="CB59" s="23">
        <f t="shared" si="44"/>
        <v>222.69565998430585</v>
      </c>
      <c r="CC59" s="23">
        <f t="shared" si="45"/>
        <v>105.86387578448762</v>
      </c>
      <c r="CD59" s="23">
        <f t="shared" si="46"/>
        <v>824.13761863777404</v>
      </c>
      <c r="CE59" s="23">
        <f t="shared" si="20"/>
        <v>3.7007349792800359</v>
      </c>
      <c r="CF59" s="23">
        <f t="shared" si="85"/>
        <v>0.67920725858803355</v>
      </c>
      <c r="DB59" s="39">
        <f>([3]非r分类武将战斗属性!S59+[3]非r分类武将战斗属性!AB59+[3]非r分类武将战斗属性!AK59+[3]非r分类武将战斗属性!AT59)/4</f>
        <v>322.04465027614236</v>
      </c>
      <c r="DC59" s="39">
        <f>DB59*[3]非r分类武将战斗属性!O58</f>
        <v>44.633553874737466</v>
      </c>
      <c r="DD59" s="39">
        <f>([2]非r各类型装备属性!J57+[2]非r各类型装备属性!O57+[2]非r各类型装备属性!T57+[2]非r各类型装备属性!Y57)/4</f>
        <v>189.625</v>
      </c>
      <c r="DE59" s="7">
        <f t="shared" si="49"/>
        <v>0.57890130395293882</v>
      </c>
      <c r="DF59" s="7">
        <f t="shared" si="50"/>
        <v>8.0232422789770594E-2</v>
      </c>
      <c r="DG59" s="7">
        <f t="shared" si="51"/>
        <v>0.3408662732572903</v>
      </c>
      <c r="DI59" s="39">
        <f>([3]非r分类武将战斗属性!T59+[3]非r分类武将战斗属性!AC59+[3]非r分类武将战斗属性!AL59+[3]非r分类武将战斗属性!AU59)/4</f>
        <v>88.986021786828815</v>
      </c>
      <c r="DJ59" s="39">
        <f>DI59*[3]非r分类武将战斗属性!O58</f>
        <v>12.332955675914301</v>
      </c>
      <c r="DK59" s="39">
        <f>([2]非r各类型装备属性!K57+[2]非r各类型装备属性!P57+[2]非r各类型装备属性!U57+[2]非r各类型装备属性!Z57)/4</f>
        <v>65.736666666666665</v>
      </c>
      <c r="DL59" s="7">
        <f t="shared" si="52"/>
        <v>0.55613399218738546</v>
      </c>
      <c r="DM59" s="7">
        <f t="shared" si="53"/>
        <v>7.7077003081977208E-2</v>
      </c>
      <c r="DN59" s="7">
        <f t="shared" si="54"/>
        <v>0.41083300649176702</v>
      </c>
      <c r="DP59" s="39">
        <f>([3]非r分类武将战斗属性!U59+[3]非r分类武将战斗属性!AD59+[3]非r分类武将战斗属性!AM59+[3]非r分类武将战斗属性!AV59)/4</f>
        <v>415.26810167186784</v>
      </c>
      <c r="DQ59" s="39">
        <f>DP59*[3]非r分类武将战斗属性!O58</f>
        <v>57.553793154266742</v>
      </c>
      <c r="DR59" s="39">
        <f>([2]非r各类型装备属性!L57+[2]非r各类型装备属性!Q57+[2]非r各类型装备属性!V57+[2]非r各类型装备属性!AA57)/4</f>
        <v>235.13499999999996</v>
      </c>
      <c r="DS59" s="7">
        <f t="shared" si="55"/>
        <v>0.58657257907468008</v>
      </c>
      <c r="DT59" s="7">
        <f t="shared" si="56"/>
        <v>8.1295617819219387E-2</v>
      </c>
      <c r="DU59" s="7">
        <f t="shared" si="57"/>
        <v>0.33213180310610035</v>
      </c>
      <c r="DW59" s="4">
        <f t="shared" si="58"/>
        <v>0.16632197275156782</v>
      </c>
      <c r="DX59" s="4">
        <f t="shared" si="59"/>
        <v>0.16360721520024701</v>
      </c>
    </row>
    <row r="60" spans="7:128" x14ac:dyDescent="0.15">
      <c r="G60" s="23">
        <v>54</v>
      </c>
      <c r="H60" s="23">
        <f>[2]非r各类型装备属性!J58+[3]非r分类武将战斗属性!BC60</f>
        <v>320.3447894295258</v>
      </c>
      <c r="I60" s="23">
        <f>[2]非r各类型装备属性!K58+[3]非r分类武将战斗属性!T60</f>
        <v>350.80925314473257</v>
      </c>
      <c r="J60" s="23">
        <f>[2]非r各类型装备属性!L58+[3]非r分类武将战斗属性!BE60</f>
        <v>1000.3173261744826</v>
      </c>
      <c r="K60" s="23">
        <f t="shared" si="66"/>
        <v>3.1226271167258903</v>
      </c>
      <c r="L60" s="23">
        <f t="shared" si="67"/>
        <v>0.68366644660148379</v>
      </c>
      <c r="M60" s="39">
        <f t="shared" si="27"/>
        <v>0.16949459758175972</v>
      </c>
      <c r="N60" s="39">
        <f t="shared" si="28"/>
        <v>0.16671955436241376</v>
      </c>
      <c r="P60" s="23">
        <f>[2]非r各类型装备属性!O58+[3]非r分类武将战斗属性!BH60</f>
        <v>638.6625367449567</v>
      </c>
      <c r="Q60" s="23">
        <f>[2]非r各类型装备属性!P58+[3]非r分类武将战斗属性!BI60</f>
        <v>101.24795788590515</v>
      </c>
      <c r="R60" s="23">
        <f>[2]非r各类型装备属性!Q58+[3]非r分类武将战斗属性!BJ60</f>
        <v>717.22845251676711</v>
      </c>
      <c r="S60" s="23">
        <f t="shared" si="68"/>
        <v>1.1230163212206463</v>
      </c>
      <c r="T60" s="23">
        <f t="shared" si="69"/>
        <v>0.38414365197507794</v>
      </c>
      <c r="U60" s="39">
        <f t="shared" si="29"/>
        <v>0.13338816556912209</v>
      </c>
      <c r="V60" s="39">
        <f t="shared" si="30"/>
        <v>0.14230723264221568</v>
      </c>
      <c r="X60" s="23">
        <f>[2]非r各类型装备属性!T58+[3]非r分类武将战斗属性!BM60</f>
        <v>698.60049463086193</v>
      </c>
      <c r="Y60" s="23">
        <f>[2]非r各类型装备属性!U58+[3]非r分类武将战斗属性!BN60</f>
        <v>59.937957885905163</v>
      </c>
      <c r="Z60" s="23">
        <f>[2]非r各类型装备属性!V58+[3]非r分类武将战斗属性!BO60</f>
        <v>578.72457885905158</v>
      </c>
      <c r="AA60" s="23">
        <f t="shared" si="70"/>
        <v>0.82840562425431385</v>
      </c>
      <c r="AB60" s="23">
        <f t="shared" si="71"/>
        <v>0.26967744352566203</v>
      </c>
      <c r="AC60" s="39">
        <f t="shared" si="31"/>
        <v>0.11796698659757884</v>
      </c>
      <c r="AD60" s="39">
        <f t="shared" si="32"/>
        <v>0.11691405633516198</v>
      </c>
      <c r="AF60" s="23">
        <f>[2]非r各类型装备属性!Y58+[3]非r分类武将战斗属性!BR60</f>
        <v>609.70707885905153</v>
      </c>
      <c r="AG60" s="23">
        <f>[2]非r各类型装备属性!Z58+[3]非r分类武将战斗属性!BS60</f>
        <v>139.5173947147629</v>
      </c>
      <c r="AH60" s="23">
        <f>[2]非r各类型装备属性!AA58+[3]非r分类武将战斗属性!BT60</f>
        <v>589.05207885905156</v>
      </c>
      <c r="AI60" s="23">
        <f t="shared" si="72"/>
        <v>0.96612307661139218</v>
      </c>
      <c r="AJ60" s="23">
        <f t="shared" si="73"/>
        <v>0.46222700420074592</v>
      </c>
      <c r="AK60" s="39">
        <f t="shared" si="33"/>
        <v>0.11385753106611607</v>
      </c>
      <c r="AL60" s="39">
        <f t="shared" si="34"/>
        <v>0.11635596619438056</v>
      </c>
      <c r="AN60" s="23">
        <f t="shared" si="74"/>
        <v>566.82872491609896</v>
      </c>
      <c r="AO60" s="23">
        <f t="shared" si="75"/>
        <v>162.87814090782646</v>
      </c>
      <c r="AP60" s="23">
        <f t="shared" si="76"/>
        <v>721.33060910233826</v>
      </c>
      <c r="AQ60" s="23">
        <f t="shared" si="11"/>
        <v>1.2725724321912379</v>
      </c>
      <c r="AR60" s="42">
        <f t="shared" si="35"/>
        <v>0.50085815513315723</v>
      </c>
      <c r="AS60" s="25"/>
      <c r="AV60" s="39">
        <f>[5]非r不同兵种属性值!AK58*携带兵力!I60/2</f>
        <v>127.11655157970736</v>
      </c>
      <c r="AW60" s="23">
        <f>[5]非r不同兵种属性值!AL58</f>
        <v>222.74748000767744</v>
      </c>
      <c r="AX60" s="39">
        <f>[5]非r不同兵种属性值!AM58*携带兵力!I60</f>
        <v>511.94885156758858</v>
      </c>
      <c r="AY60" s="23">
        <f t="shared" si="77"/>
        <v>4.0273972602739727</v>
      </c>
      <c r="AZ60" s="23">
        <f t="shared" si="78"/>
        <v>0.57846349425102406</v>
      </c>
      <c r="BA60" s="39">
        <f t="shared" si="36"/>
        <v>8.9676579597677164E-2</v>
      </c>
      <c r="BB60" s="39">
        <f t="shared" si="37"/>
        <v>8.5324808594598095E-2</v>
      </c>
      <c r="BD60" s="39">
        <f>[5]非r不同兵种属性值!AP58*携带兵力!I60/2</f>
        <v>254.23310315941472</v>
      </c>
      <c r="BE60" s="23">
        <f>[5]非r不同兵种属性值!AQ58</f>
        <v>108.49692753141485</v>
      </c>
      <c r="BF60" s="39">
        <f>[5]非r不同兵种属性值!AR58*携带兵力!I60</f>
        <v>975.14066965254972</v>
      </c>
      <c r="BG60" s="23">
        <f t="shared" si="79"/>
        <v>3.8356164383561646</v>
      </c>
      <c r="BH60" s="23">
        <f t="shared" si="80"/>
        <v>0.40062830828338525</v>
      </c>
      <c r="BI60" s="39">
        <f t="shared" si="38"/>
        <v>8.6708629694364242E-2</v>
      </c>
      <c r="BJ60" s="39">
        <f t="shared" si="39"/>
        <v>0.15797599656644443</v>
      </c>
      <c r="BL60" s="39">
        <f>[5]非r不同兵种属性值!AU58*携带兵力!I60/2</f>
        <v>292.36806863332697</v>
      </c>
      <c r="BM60" s="23">
        <f>[5]非r不同兵种属性值!AV58</f>
        <v>39.453428193241763</v>
      </c>
      <c r="BN60" s="39">
        <f>[5]非r不同兵种属性值!AW58*携带兵力!I60</f>
        <v>994.07543993706531</v>
      </c>
      <c r="BO60" s="23">
        <f t="shared" si="81"/>
        <v>3.400082110826486</v>
      </c>
      <c r="BP60" s="23">
        <f t="shared" si="82"/>
        <v>0.19553331945897534</v>
      </c>
      <c r="BQ60" s="39">
        <f t="shared" si="40"/>
        <v>8.3956635806729268E-2</v>
      </c>
      <c r="BR60" s="39">
        <f t="shared" si="41"/>
        <v>0.15745606353090488</v>
      </c>
      <c r="BT60" s="39">
        <f>[5]非r不同兵种属性值!AZ58*携带兵力!I60/2</f>
        <v>266.94475831738549</v>
      </c>
      <c r="BU60" s="23">
        <f>[5]非r不同兵种属性值!BA58</f>
        <v>63.700847603671605</v>
      </c>
      <c r="BV60" s="39">
        <f>[5]非r不同兵种属性值!BB58*携带兵力!I60</f>
        <v>975.14066965254972</v>
      </c>
      <c r="BW60" s="23">
        <f t="shared" si="83"/>
        <v>3.6529680365296802</v>
      </c>
      <c r="BX60" s="23">
        <f t="shared" si="84"/>
        <v>0.28183615927045502</v>
      </c>
      <c r="BY60" s="39">
        <f t="shared" si="42"/>
        <v>8.3232843327951431E-2</v>
      </c>
      <c r="BZ60" s="39">
        <f t="shared" si="43"/>
        <v>0.15446158544667327</v>
      </c>
      <c r="CB60" s="23">
        <f t="shared" si="44"/>
        <v>235.16562042245863</v>
      </c>
      <c r="CC60" s="23">
        <f t="shared" si="45"/>
        <v>108.59967083400142</v>
      </c>
      <c r="CD60" s="23">
        <f t="shared" si="46"/>
        <v>864.07640770243836</v>
      </c>
      <c r="CE60" s="23">
        <f t="shared" si="20"/>
        <v>3.6743313335945338</v>
      </c>
      <c r="CF60" s="23">
        <f t="shared" si="85"/>
        <v>0.68474083371627814</v>
      </c>
      <c r="DB60" s="39">
        <f>([3]非r分类武将战斗属性!S60+[3]非r分类武将战斗属性!AB60+[3]非r分类武将战斗属性!AK60+[3]非r分类武将战斗属性!AT60)/4</f>
        <v>326.5217341458266</v>
      </c>
      <c r="DC60" s="39">
        <f>DB60*[3]非r分类武将战斗属性!O59</f>
        <v>46.666365770272364</v>
      </c>
      <c r="DD60" s="39">
        <f>([2]非r各类型装备属性!J58+[2]非r各类型装备属性!O58+[2]非r各类型装备属性!T58+[2]非r各类型装备属性!Y58)/4</f>
        <v>193.640625</v>
      </c>
      <c r="DE60" s="7">
        <f t="shared" si="49"/>
        <v>0.57605008319604445</v>
      </c>
      <c r="DF60" s="7">
        <f t="shared" si="50"/>
        <v>8.232886535025169E-2</v>
      </c>
      <c r="DG60" s="7">
        <f t="shared" si="51"/>
        <v>0.34162105145370386</v>
      </c>
      <c r="DI60" s="39">
        <f>([3]非r分类武将战斗属性!T60+[3]非r分类武将战斗属性!AC60+[3]非r分类武将战斗属性!AL60+[3]非r分类武将战斗属性!AU60)/4</f>
        <v>90.22311075082051</v>
      </c>
      <c r="DJ60" s="39">
        <f>DI60*[3]非r分类武将战斗属性!O59</f>
        <v>12.894653699680521</v>
      </c>
      <c r="DK60" s="39">
        <f>([2]非r各类型装备属性!K58+[2]非r各类型装备属性!P58+[2]非r各类型装备属性!U58+[2]非r各类型装备属性!Z58)/4</f>
        <v>67.128749999999997</v>
      </c>
      <c r="DL60" s="7">
        <f t="shared" si="52"/>
        <v>0.55393013603880836</v>
      </c>
      <c r="DM60" s="7">
        <f t="shared" si="53"/>
        <v>7.9167490663941631E-2</v>
      </c>
      <c r="DN60" s="7">
        <f t="shared" si="54"/>
        <v>0.41214093939093083</v>
      </c>
      <c r="DP60" s="39">
        <f>([3]非r分类武将战斗属性!U60+[3]非r分类武将战斗属性!AD60+[3]非r分类武将战斗属性!AM60+[3]非r分类武将战斗属性!AV60)/4</f>
        <v>421.04118350382907</v>
      </c>
      <c r="DQ60" s="39">
        <f>DP60*[3]非r分类武将战斗属性!O59</f>
        <v>60.175050598509102</v>
      </c>
      <c r="DR60" s="39">
        <f>([2]非r各类型装备属性!L58+[2]非r各类型装备属性!Q58+[2]非r各类型装备属性!V58+[2]非r各类型装备属性!AA58)/4</f>
        <v>240.11437499999997</v>
      </c>
      <c r="DS60" s="7">
        <f t="shared" si="55"/>
        <v>0.58370070282723041</v>
      </c>
      <c r="DT60" s="7">
        <f t="shared" si="56"/>
        <v>8.3422289085159029E-2</v>
      </c>
      <c r="DU60" s="7">
        <f t="shared" si="57"/>
        <v>0.33287700808761039</v>
      </c>
      <c r="DW60" s="4">
        <f t="shared" si="58"/>
        <v>0.16949459758175972</v>
      </c>
      <c r="DX60" s="4">
        <f t="shared" si="59"/>
        <v>0.16671955436241376</v>
      </c>
    </row>
    <row r="61" spans="7:128" x14ac:dyDescent="0.15">
      <c r="G61" s="23">
        <v>55</v>
      </c>
      <c r="H61" s="23">
        <f>[2]非r各类型装备属性!J59+[3]非r分类武将战斗属性!BC61</f>
        <v>326.57135256796641</v>
      </c>
      <c r="I61" s="23">
        <f>[2]非r各类型装备属性!K59+[3]非r分类武将战斗属性!T61</f>
        <v>356.83816732927238</v>
      </c>
      <c r="J61" s="23">
        <f>[2]非r各类型装备属性!L59+[3]非r分类武将战斗属性!BE61</f>
        <v>1019.7283282174926</v>
      </c>
      <c r="K61" s="23">
        <f t="shared" si="66"/>
        <v>3.1225284159156783</v>
      </c>
      <c r="L61" s="23">
        <f t="shared" si="67"/>
        <v>0.68315545301580105</v>
      </c>
      <c r="M61" s="39">
        <f t="shared" si="27"/>
        <v>0.17278907543278652</v>
      </c>
      <c r="N61" s="39">
        <f t="shared" si="28"/>
        <v>0.16995472136958209</v>
      </c>
      <c r="P61" s="23">
        <f>[2]非r各类型装备属性!O59+[3]非r分类武将战斗属性!BH61</f>
        <v>650.99030898285957</v>
      </c>
      <c r="Q61" s="23">
        <f>[2]非r各类型装备属性!P59+[3]非r分类武将战斗属性!BI61</f>
        <v>103.26427051359329</v>
      </c>
      <c r="R61" s="23">
        <f>[2]非r各类型装备属性!Q59+[3]非r分类武将战斗属性!BJ61</f>
        <v>731.01885001004609</v>
      </c>
      <c r="S61" s="23">
        <f t="shared" si="68"/>
        <v>1.122933536679259</v>
      </c>
      <c r="T61" s="23">
        <f t="shared" si="69"/>
        <v>0.38421874424104485</v>
      </c>
      <c r="U61" s="39">
        <f t="shared" si="29"/>
        <v>0.13596288825874259</v>
      </c>
      <c r="V61" s="39">
        <f t="shared" si="30"/>
        <v>0.14504342262104086</v>
      </c>
      <c r="X61" s="23">
        <f>[2]非r各类型装备属性!T59+[3]非r分类武将战斗属性!BM61</f>
        <v>712.08791282978609</v>
      </c>
      <c r="Y61" s="23">
        <f>[2]非r各类型装备属性!U59+[3]非r分类武将战斗属性!BN61</f>
        <v>61.097603846926624</v>
      </c>
      <c r="Z61" s="23">
        <f>[2]非r各类型装备属性!V59+[3]非r分类武将战斗属性!BO61</f>
        <v>589.89270513593283</v>
      </c>
      <c r="AA61" s="23">
        <f t="shared" si="70"/>
        <v>0.82839870542352234</v>
      </c>
      <c r="AB61" s="23">
        <f t="shared" si="71"/>
        <v>0.26963040566042284</v>
      </c>
      <c r="AC61" s="39">
        <f t="shared" si="31"/>
        <v>0.12024449726946743</v>
      </c>
      <c r="AD61" s="39">
        <f t="shared" si="32"/>
        <v>0.11917024346180466</v>
      </c>
      <c r="AF61" s="23">
        <f>[2]非r各类型装备属性!Y59+[3]非r分类武将战斗属性!BR61</f>
        <v>621.51770513593294</v>
      </c>
      <c r="AG61" s="23">
        <f>[2]非r各类型装备属性!Z59+[3]非r分类武将战斗属性!BS61</f>
        <v>142.20234295064989</v>
      </c>
      <c r="AH61" s="23">
        <f>[2]非r各类型装备属性!AA59+[3]非r分类武将战斗属性!BT61</f>
        <v>600.43437180259957</v>
      </c>
      <c r="AI61" s="23">
        <f t="shared" si="72"/>
        <v>0.96607766253622296</v>
      </c>
      <c r="AJ61" s="23">
        <f t="shared" si="73"/>
        <v>0.4621425420002625</v>
      </c>
      <c r="AK61" s="39">
        <f t="shared" si="33"/>
        <v>0.1160630635174478</v>
      </c>
      <c r="AL61" s="39">
        <f t="shared" si="34"/>
        <v>0.11860432035606905</v>
      </c>
      <c r="AN61" s="23">
        <f t="shared" si="74"/>
        <v>577.79181987913626</v>
      </c>
      <c r="AO61" s="23">
        <f t="shared" si="75"/>
        <v>165.85059616011057</v>
      </c>
      <c r="AP61" s="23">
        <f t="shared" si="76"/>
        <v>735.26856379151786</v>
      </c>
      <c r="AQ61" s="23">
        <f t="shared" si="11"/>
        <v>1.2725492789865438</v>
      </c>
      <c r="AR61" s="42">
        <f t="shared" si="35"/>
        <v>0.50052904108846263</v>
      </c>
      <c r="AS61" s="25"/>
      <c r="AV61" s="39">
        <f>[5]非r不同兵种属性值!AK59*携带兵力!I61/2</f>
        <v>134.17612447448511</v>
      </c>
      <c r="AW61" s="23">
        <f>[5]非r不同兵种属性值!AL59</f>
        <v>228.90717667745977</v>
      </c>
      <c r="AX61" s="39">
        <f>[5]非r不同兵种属性值!AM59*携带兵力!I61</f>
        <v>536.70449789794043</v>
      </c>
      <c r="AY61" s="23">
        <f t="shared" si="77"/>
        <v>4</v>
      </c>
      <c r="AZ61" s="23">
        <f t="shared" si="78"/>
        <v>0.58038288908889857</v>
      </c>
      <c r="BA61" s="39">
        <f t="shared" si="36"/>
        <v>9.4656877936144718E-2</v>
      </c>
      <c r="BB61" s="39">
        <f t="shared" si="37"/>
        <v>8.9450749649656741E-2</v>
      </c>
      <c r="BD61" s="39">
        <f>[5]非r不同兵种属性值!AP59*携带兵力!I61/2</f>
        <v>268.35224894897021</v>
      </c>
      <c r="BE61" s="23">
        <f>[5]非r不同兵种属性值!AQ59</f>
        <v>111.36024811335881</v>
      </c>
      <c r="BF61" s="39">
        <f>[5]非r不同兵种属性值!AR59*携带兵力!I61</f>
        <v>1022.2942817103626</v>
      </c>
      <c r="BG61" s="23">
        <f t="shared" si="79"/>
        <v>3.8095238095238093</v>
      </c>
      <c r="BH61" s="23">
        <f t="shared" si="80"/>
        <v>0.40222548694590132</v>
      </c>
      <c r="BI61" s="39">
        <f t="shared" si="38"/>
        <v>9.1524099311236493E-2</v>
      </c>
      <c r="BJ61" s="39">
        <f t="shared" si="39"/>
        <v>0.16561503684890408</v>
      </c>
      <c r="BL61" s="39">
        <f>[5]非r不同兵种属性值!AU59*携带兵力!I61/2</f>
        <v>308.60508629131573</v>
      </c>
      <c r="BM61" s="23">
        <f>[5]非r不同兵种属性值!AV59</f>
        <v>40.213422929824013</v>
      </c>
      <c r="BN61" s="39">
        <f>[5]非r不同兵种属性值!AW59*携带兵力!I61</f>
        <v>1042.1446561125058</v>
      </c>
      <c r="BO61" s="23">
        <f t="shared" si="81"/>
        <v>3.3769523005487554</v>
      </c>
      <c r="BP61" s="23">
        <f t="shared" si="82"/>
        <v>0.19548273689239137</v>
      </c>
      <c r="BQ61" s="39">
        <f t="shared" si="40"/>
        <v>8.8619270083008114E-2</v>
      </c>
      <c r="BR61" s="39">
        <f t="shared" si="41"/>
        <v>0.16506996208620986</v>
      </c>
      <c r="BT61" s="39">
        <f>[5]非r不同兵种属性值!AZ59*携带兵力!I61/2</f>
        <v>281.76986139641878</v>
      </c>
      <c r="BU61" s="23">
        <f>[5]非r不同兵种属性值!BA59</f>
        <v>64.960144732792642</v>
      </c>
      <c r="BV61" s="39">
        <f>[5]非r不同兵种属性值!BB59*携带兵力!I61</f>
        <v>1022.2942817103626</v>
      </c>
      <c r="BW61" s="23">
        <f t="shared" si="83"/>
        <v>3.6281179138321984</v>
      </c>
      <c r="BX61" s="23">
        <f t="shared" si="84"/>
        <v>0.28187149152453572</v>
      </c>
      <c r="BY61" s="39">
        <f t="shared" si="42"/>
        <v>8.7855280905207819E-2</v>
      </c>
      <c r="BZ61" s="39">
        <f t="shared" si="43"/>
        <v>0.1619306839107772</v>
      </c>
      <c r="CB61" s="23">
        <f t="shared" si="44"/>
        <v>248.22583027779746</v>
      </c>
      <c r="CC61" s="23">
        <f t="shared" si="45"/>
        <v>111.36024811335881</v>
      </c>
      <c r="CD61" s="23">
        <f t="shared" si="46"/>
        <v>905.85942935779292</v>
      </c>
      <c r="CE61" s="23">
        <f t="shared" si="20"/>
        <v>3.649335882345591</v>
      </c>
      <c r="CF61" s="23">
        <f t="shared" si="85"/>
        <v>0.69013433863293272</v>
      </c>
      <c r="DB61" s="39">
        <f>([3]非r分类武将战斗属性!S61+[3]非r分类武将战斗属性!AB61+[3]非r分类武将战斗属性!AK61+[3]非r分类武将战斗属性!AT61)/4</f>
        <v>331.32015382690344</v>
      </c>
      <c r="DC61" s="39">
        <f>DB61*[3]非r分类武将战斗属性!O60</f>
        <v>48.815416052232777</v>
      </c>
      <c r="DD61" s="39">
        <f>([2]非r各类型装备属性!J59+[2]非r各类型装备属性!O59+[2]非r各类型装备属性!T59+[2]非r各类型装备属性!Y59)/4</f>
        <v>197.65625</v>
      </c>
      <c r="DE61" s="7">
        <f t="shared" si="49"/>
        <v>0.57342479146937331</v>
      </c>
      <c r="DF61" s="7">
        <f t="shared" si="50"/>
        <v>8.4486166769277019E-2</v>
      </c>
      <c r="DG61" s="7">
        <f t="shared" si="51"/>
        <v>0.34208904176134958</v>
      </c>
      <c r="DI61" s="39">
        <f>([3]非r分类武将战斗属性!T61+[3]非r分类武将战斗属性!AC61+[3]非r分类武将战斗属性!AL61+[3]非r分类武将战斗属性!AU61)/4</f>
        <v>91.54898987322332</v>
      </c>
      <c r="DJ61" s="39">
        <f>DI61*[3]非r分类武将战斗属性!O60</f>
        <v>13.488470224959057</v>
      </c>
      <c r="DK61" s="39">
        <f>([2]非r各类型装备属性!K59+[2]非r各类型装备属性!P59+[2]非r各类型装备属性!U59+[2]非r各类型装备属性!Z59)/4</f>
        <v>68.520833333333343</v>
      </c>
      <c r="DL61" s="7">
        <f t="shared" si="52"/>
        <v>0.5519967488379891</v>
      </c>
      <c r="DM61" s="7">
        <f t="shared" si="53"/>
        <v>8.1329042748434971E-2</v>
      </c>
      <c r="DN61" s="7">
        <f t="shared" si="54"/>
        <v>0.41314794712696717</v>
      </c>
      <c r="DP61" s="39">
        <f>([3]非r分类武将战斗属性!U61+[3]非r分类武将战斗属性!AD61+[3]非r分类武将战斗属性!AM61+[3]非r分类武将战斗属性!AV61)/4</f>
        <v>427.22861940837549</v>
      </c>
      <c r="DQ61" s="39">
        <f>DP61*[3]非r分类武将战斗属性!O60</f>
        <v>62.94619438314227</v>
      </c>
      <c r="DR61" s="39">
        <f>([2]非r各类型装备属性!L59+[2]非r各类型装备属性!Q59+[2]非r各类型装备属性!V59+[2]非r各类型装备属性!AA59)/4</f>
        <v>245.09375</v>
      </c>
      <c r="DS61" s="7">
        <f t="shared" si="55"/>
        <v>0.58105111580632496</v>
      </c>
      <c r="DT61" s="7">
        <f t="shared" si="56"/>
        <v>8.5609799579287313E-2</v>
      </c>
      <c r="DU61" s="7">
        <f t="shared" si="57"/>
        <v>0.33333908461438755</v>
      </c>
      <c r="DW61" s="4">
        <f t="shared" si="58"/>
        <v>0.17278907543278652</v>
      </c>
      <c r="DX61" s="4">
        <f t="shared" si="59"/>
        <v>0.16995472136958209</v>
      </c>
    </row>
    <row r="62" spans="7:128" x14ac:dyDescent="0.15">
      <c r="G62" s="23">
        <v>56</v>
      </c>
      <c r="H62" s="23">
        <f>[2]非r各类型装备属性!J60+[3]非r分类武将战斗属性!BC62</f>
        <v>333.03189354899075</v>
      </c>
      <c r="I62" s="23">
        <f>[2]非r各类型装备属性!K60+[3]非r分类武将战斗属性!T62</f>
        <v>363.08459679499936</v>
      </c>
      <c r="J62" s="23">
        <f>[2]非r各类型装备属性!L60+[3]非r分类武将战斗属性!BE62</f>
        <v>1039.8880593567706</v>
      </c>
      <c r="K62" s="23">
        <f t="shared" si="66"/>
        <v>3.1224879043117757</v>
      </c>
      <c r="L62" s="23">
        <f t="shared" si="67"/>
        <v>0.68274061372012096</v>
      </c>
      <c r="M62" s="39">
        <f t="shared" si="27"/>
        <v>0.17620735108412214</v>
      </c>
      <c r="N62" s="39">
        <f t="shared" si="28"/>
        <v>0.17331467655946176</v>
      </c>
      <c r="P62" s="23">
        <f>[2]非r各类型装备属性!O60+[3]非r分类武将战斗属性!BH62</f>
        <v>663.83283247444638</v>
      </c>
      <c r="Q62" s="23">
        <f>[2]非r各类型装备属性!P60+[3]非r分类武将战斗属性!BI62</f>
        <v>105.32737870979815</v>
      </c>
      <c r="R62" s="23">
        <f>[2]非r各类型装备属性!Q60+[3]非r分类武将战斗属性!BJ62</f>
        <v>745.41758989404275</v>
      </c>
      <c r="S62" s="23">
        <f t="shared" si="68"/>
        <v>1.1228995515565086</v>
      </c>
      <c r="T62" s="23">
        <f t="shared" si="69"/>
        <v>0.38434003348499224</v>
      </c>
      <c r="U62" s="39">
        <f t="shared" si="29"/>
        <v>0.13864511956442069</v>
      </c>
      <c r="V62" s="39">
        <f t="shared" si="30"/>
        <v>0.14790031545516719</v>
      </c>
      <c r="X62" s="23">
        <f>[2]非r各类型装备属性!T60+[3]非r分类武将战斗属性!BM62</f>
        <v>726.13687785091133</v>
      </c>
      <c r="Y62" s="23">
        <f>[2]非r各类型装备属性!U60+[3]非r分类武将战斗属性!BN62</f>
        <v>62.304045376464828</v>
      </c>
      <c r="Z62" s="23">
        <f>[2]非r各类型装备属性!V60+[3]非r分类武将战斗属性!BO62</f>
        <v>601.52878709798165</v>
      </c>
      <c r="AA62" s="23">
        <f t="shared" si="70"/>
        <v>0.82839586508576424</v>
      </c>
      <c r="AB62" s="23">
        <f t="shared" si="71"/>
        <v>0.26968640980611935</v>
      </c>
      <c r="AC62" s="39">
        <f t="shared" si="31"/>
        <v>0.1226168317884011</v>
      </c>
      <c r="AD62" s="39">
        <f t="shared" si="32"/>
        <v>0.12152096709050139</v>
      </c>
      <c r="AF62" s="23">
        <f>[2]非r各类型装备属性!Y60+[3]非r分类武将战斗属性!BR62</f>
        <v>633.79628709798158</v>
      </c>
      <c r="AG62" s="23">
        <f>[2]非r各类型装备属性!Z60+[3]非r分类武将战斗属性!BS62</f>
        <v>145.00428010782872</v>
      </c>
      <c r="AH62" s="23">
        <f>[2]非r各类型装备属性!AA60+[3]非r分类武将战斗属性!BT62</f>
        <v>612.28462043131492</v>
      </c>
      <c r="AI62" s="23">
        <f t="shared" si="72"/>
        <v>0.96605902069075855</v>
      </c>
      <c r="AJ62" s="23">
        <f t="shared" si="73"/>
        <v>0.46220292563262866</v>
      </c>
      <c r="AK62" s="39">
        <f t="shared" si="33"/>
        <v>0.11835598265135043</v>
      </c>
      <c r="AL62" s="39">
        <f t="shared" si="34"/>
        <v>0.1209451102086548</v>
      </c>
      <c r="AN62" s="23">
        <f t="shared" si="74"/>
        <v>589.19947274308242</v>
      </c>
      <c r="AO62" s="23">
        <f t="shared" si="75"/>
        <v>168.93007524727278</v>
      </c>
      <c r="AP62" s="23">
        <f t="shared" si="76"/>
        <v>749.7797641950275</v>
      </c>
      <c r="AQ62" s="23">
        <f t="shared" si="11"/>
        <v>1.2725397745255032</v>
      </c>
      <c r="AR62" s="42">
        <f t="shared" si="35"/>
        <v>0.50031108425952353</v>
      </c>
      <c r="AS62" s="25"/>
      <c r="AV62" s="39">
        <f>[5]非r不同兵种属性值!AK60*携带兵力!I62/2</f>
        <v>141.56666376000956</v>
      </c>
      <c r="AW62" s="23">
        <f>[5]非r不同兵种属性值!AL60</f>
        <v>235.10825057115875</v>
      </c>
      <c r="AX62" s="39">
        <f>[5]非r不同兵种属性值!AM60*携带兵力!I62</f>
        <v>562.58959883847956</v>
      </c>
      <c r="AY62" s="23">
        <f t="shared" si="77"/>
        <v>3.9740259740259742</v>
      </c>
      <c r="AZ62" s="23">
        <f t="shared" si="78"/>
        <v>0.58219862092023256</v>
      </c>
      <c r="BA62" s="39">
        <f t="shared" si="36"/>
        <v>9.9870662264557028E-2</v>
      </c>
      <c r="BB62" s="39">
        <f t="shared" si="37"/>
        <v>9.3764933139746598E-2</v>
      </c>
      <c r="BD62" s="39">
        <f>[5]非r不同兵种属性值!AP60*携带兵力!I62/2</f>
        <v>283.13332752001912</v>
      </c>
      <c r="BE62" s="23">
        <f>[5]非r不同兵种属性值!AQ60</f>
        <v>114.24274147471799</v>
      </c>
      <c r="BF62" s="39">
        <f>[5]非r不同兵种属性值!AR60*携带兵力!I62</f>
        <v>1071.599235882818</v>
      </c>
      <c r="BG62" s="23">
        <f t="shared" si="79"/>
        <v>3.7847866419294984</v>
      </c>
      <c r="BH62" s="23">
        <f t="shared" si="80"/>
        <v>0.40373775317315153</v>
      </c>
      <c r="BI62" s="39">
        <f t="shared" si="38"/>
        <v>9.6565327429735032E-2</v>
      </c>
      <c r="BJ62" s="39">
        <f t="shared" si="39"/>
        <v>0.17360260163156441</v>
      </c>
      <c r="BL62" s="39">
        <f>[5]非r不同兵种属性值!AU60*携带兵力!I62/2</f>
        <v>325.60332664802195</v>
      </c>
      <c r="BM62" s="23">
        <f>[5]非r不同兵种属性值!AV60</f>
        <v>40.97837465940971</v>
      </c>
      <c r="BN62" s="39">
        <f>[5]非r不同兵种属性值!AW60*携带兵力!I62</f>
        <v>1092.4069880358825</v>
      </c>
      <c r="BO62" s="23">
        <f t="shared" si="81"/>
        <v>3.3550240388568797</v>
      </c>
      <c r="BP62" s="23">
        <f t="shared" si="82"/>
        <v>0.19541579531060471</v>
      </c>
      <c r="BQ62" s="39">
        <f t="shared" si="40"/>
        <v>9.3500497645423786E-2</v>
      </c>
      <c r="BR62" s="39">
        <f t="shared" si="41"/>
        <v>0.17303123807250689</v>
      </c>
      <c r="BT62" s="39">
        <f>[5]非r不同兵种属性值!AZ60*携带兵力!I62/2</f>
        <v>297.28999389602006</v>
      </c>
      <c r="BU62" s="23">
        <f>[5]非r不同兵种属性值!BA60</f>
        <v>66.227676217227824</v>
      </c>
      <c r="BV62" s="39">
        <f>[5]非r不同兵种属性值!BB60*携带兵力!I62</f>
        <v>1071.599235882818</v>
      </c>
      <c r="BW62" s="23">
        <f t="shared" si="83"/>
        <v>3.6045587065995224</v>
      </c>
      <c r="BX62" s="23">
        <f t="shared" si="84"/>
        <v>0.28188266121004346</v>
      </c>
      <c r="BY62" s="39">
        <f t="shared" si="42"/>
        <v>9.2694427269836899E-2</v>
      </c>
      <c r="BZ62" s="39">
        <f t="shared" si="43"/>
        <v>0.16974055342895306</v>
      </c>
      <c r="CB62" s="23">
        <f t="shared" si="44"/>
        <v>261.89832795601768</v>
      </c>
      <c r="CC62" s="23">
        <f t="shared" si="45"/>
        <v>114.13926073062858</v>
      </c>
      <c r="CD62" s="23">
        <f t="shared" si="46"/>
        <v>949.54876465999951</v>
      </c>
      <c r="CE62" s="23">
        <f t="shared" si="20"/>
        <v>3.6256388960965933</v>
      </c>
      <c r="CF62" s="23">
        <f t="shared" si="85"/>
        <v>0.69538061900951442</v>
      </c>
      <c r="DB62" s="39">
        <f>([3]非r分类武将战斗属性!S62+[3]非r分类武将战斗属性!AB62+[3]非r分类武将战斗属性!AK62+[3]非r分类武将战斗属性!AT62)/4</f>
        <v>336.46297270319349</v>
      </c>
      <c r="DC62" s="39">
        <f>DB62*[3]非r分类武将战斗属性!O61</f>
        <v>51.064625039889023</v>
      </c>
      <c r="DD62" s="39">
        <f>([2]非r各类型装备属性!J60+[2]非r各类型装备属性!O60+[2]非r各类型装备属性!T60+[2]非r各类型装备属性!Y60)/4</f>
        <v>201.67187500000003</v>
      </c>
      <c r="DE62" s="7">
        <f t="shared" si="49"/>
        <v>0.57105104174101418</v>
      </c>
      <c r="DF62" s="7">
        <f t="shared" si="50"/>
        <v>8.6667805051067151E-2</v>
      </c>
      <c r="DG62" s="7">
        <f t="shared" si="51"/>
        <v>0.34228115320791891</v>
      </c>
      <c r="DI62" s="39">
        <f>([3]非r分类武将战斗属性!T62+[3]非r分类武将战斗属性!AC62+[3]非r分类武将战斗属性!AL62+[3]非r分类武将战斗属性!AU62)/4</f>
        <v>92.97003193114557</v>
      </c>
      <c r="DJ62" s="39">
        <f>DI62*[3]非r分类武将战斗属性!O61</f>
        <v>14.1099621820746</v>
      </c>
      <c r="DK62" s="39">
        <f>([2]非r各类型装备属性!K60+[2]非r各类型装备属性!P60+[2]非r各类型装备属性!U60+[2]非r各类型装备属性!Z60)/4</f>
        <v>69.912916666666661</v>
      </c>
      <c r="DL62" s="7">
        <f t="shared" si="52"/>
        <v>0.55034624115960362</v>
      </c>
      <c r="DM62" s="7">
        <f t="shared" si="53"/>
        <v>8.3525459640156008E-2</v>
      </c>
      <c r="DN62" s="7">
        <f t="shared" si="54"/>
        <v>0.41385713328032947</v>
      </c>
      <c r="DP62" s="39">
        <f>([3]非r分类武将战斗属性!U62+[3]非r分类武将战斗属性!AD62+[3]非r分类武将战斗属性!AM62+[3]非r分类武将战斗属性!AV62)/4</f>
        <v>433.8601490120127</v>
      </c>
      <c r="DQ62" s="39">
        <f>DP62*[3]非r分类武将战斗属性!O61</f>
        <v>65.846490183014808</v>
      </c>
      <c r="DR62" s="39">
        <f>([2]非r各类型装备属性!L60+[2]非r各类型装备属性!Q60+[2]非r各类型装备属性!V60+[2]非r各类型装备属性!AA60)/4</f>
        <v>250.073125</v>
      </c>
      <c r="DS62" s="7">
        <f t="shared" si="55"/>
        <v>0.57865011798205856</v>
      </c>
      <c r="DT62" s="7">
        <f t="shared" si="56"/>
        <v>8.7821108714114721E-2</v>
      </c>
      <c r="DU62" s="7">
        <f t="shared" si="57"/>
        <v>0.33352877330382674</v>
      </c>
      <c r="DW62" s="4">
        <f t="shared" si="58"/>
        <v>0.17620735108412214</v>
      </c>
      <c r="DX62" s="4">
        <f t="shared" si="59"/>
        <v>0.17331467655946176</v>
      </c>
    </row>
    <row r="63" spans="7:128" x14ac:dyDescent="0.15">
      <c r="G63" s="23">
        <v>57</v>
      </c>
      <c r="H63" s="23">
        <f>[2]非r各类型装备属性!J61+[3]非r分类武将战斗属性!BC63</f>
        <v>339.72367206849066</v>
      </c>
      <c r="I63" s="23">
        <f>[2]非r各类型装备属性!K61+[3]非r分类武将战斗属性!T63</f>
        <v>369.56415336679908</v>
      </c>
      <c r="J63" s="23">
        <f>[2]非r各类型装备属性!L61+[3]非r分类武将战斗属性!BE63</f>
        <v>1060.7877506191701</v>
      </c>
      <c r="K63" s="23">
        <f t="shared" si="66"/>
        <v>3.1225017207670707</v>
      </c>
      <c r="L63" s="23">
        <f t="shared" si="67"/>
        <v>0.68242663330257691</v>
      </c>
      <c r="M63" s="39">
        <f t="shared" si="27"/>
        <v>0.17974797463941308</v>
      </c>
      <c r="N63" s="39">
        <f t="shared" si="28"/>
        <v>0.17679795843652835</v>
      </c>
      <c r="P63" s="23">
        <f>[2]非r各类型装备属性!O61+[3]非r分类武将战斗属性!BH63</f>
        <v>677.18407855067949</v>
      </c>
      <c r="Q63" s="23">
        <f>[2]非r各类型装备属性!P61+[3]非r分类武将战斗属性!BI63</f>
        <v>107.43673441369813</v>
      </c>
      <c r="R63" s="23">
        <f>[2]非r各类型装备属性!Q61+[3]非r分类武将战斗属性!BJ63</f>
        <v>760.41754737807571</v>
      </c>
      <c r="S63" s="23">
        <f t="shared" si="68"/>
        <v>1.1229111425737206</v>
      </c>
      <c r="T63" s="23">
        <f t="shared" si="69"/>
        <v>0.38450357899691767</v>
      </c>
      <c r="U63" s="39">
        <f t="shared" si="29"/>
        <v>0.14143360036563896</v>
      </c>
      <c r="V63" s="39">
        <f t="shared" si="30"/>
        <v>0.15087649749564991</v>
      </c>
      <c r="X63" s="23">
        <f>[2]非r各类型装备属性!T61+[3]非r分类武将战斗属性!BM63</f>
        <v>740.74081296437771</v>
      </c>
      <c r="Y63" s="23">
        <f>[2]非r各类型装备属性!U61+[3]非r分类武将战斗属性!BN63</f>
        <v>63.556734413698138</v>
      </c>
      <c r="Z63" s="23">
        <f>[2]非r各类型装备属性!V61+[3]非r分类武将战斗属性!BO63</f>
        <v>613.62734413698138</v>
      </c>
      <c r="AA63" s="23">
        <f t="shared" si="70"/>
        <v>0.82839683381465146</v>
      </c>
      <c r="AB63" s="23">
        <f t="shared" si="71"/>
        <v>0.26983788567802214</v>
      </c>
      <c r="AC63" s="39">
        <f t="shared" si="31"/>
        <v>0.12508287959547074</v>
      </c>
      <c r="AD63" s="39">
        <f t="shared" si="32"/>
        <v>0.12396512002767306</v>
      </c>
      <c r="AF63" s="23">
        <f>[2]非r各类型装备属性!Y61+[3]非r分类武将战斗属性!BR63</f>
        <v>646.53734413698135</v>
      </c>
      <c r="AG63" s="23">
        <f>[2]非r各类型装备属性!Z61+[3]非r分类武将战斗属性!BS63</f>
        <v>147.92183603424533</v>
      </c>
      <c r="AH63" s="23">
        <f>[2]非r各类型装备属性!AA61+[3]非r分类武将战斗属性!BT63</f>
        <v>624.59734413698129</v>
      </c>
      <c r="AI63" s="23">
        <f t="shared" si="72"/>
        <v>0.96606537859110631</v>
      </c>
      <c r="AJ63" s="23">
        <f t="shared" si="73"/>
        <v>0.46239758379633167</v>
      </c>
      <c r="AK63" s="39">
        <f t="shared" si="33"/>
        <v>0.12073526501157449</v>
      </c>
      <c r="AL63" s="39">
        <f t="shared" si="34"/>
        <v>0.1233772531628605</v>
      </c>
      <c r="AN63" s="23">
        <f t="shared" si="74"/>
        <v>601.04647693013226</v>
      </c>
      <c r="AO63" s="23">
        <f t="shared" si="75"/>
        <v>172.11986455711016</v>
      </c>
      <c r="AP63" s="23">
        <f t="shared" si="76"/>
        <v>764.85749656780217</v>
      </c>
      <c r="AQ63" s="23">
        <f t="shared" si="11"/>
        <v>1.2725430160980911</v>
      </c>
      <c r="AR63" s="42">
        <f t="shared" si="35"/>
        <v>0.50020323250822862</v>
      </c>
      <c r="AS63" s="25"/>
      <c r="AV63" s="39">
        <f>[5]非r不同兵种属性值!AK61*携带兵力!I63/2</f>
        <v>148.74860512356634</v>
      </c>
      <c r="AW63" s="23">
        <f>[5]非r不同兵种属性值!AL61</f>
        <v>241.32904367933537</v>
      </c>
      <c r="AX63" s="39">
        <f>[5]非r不同兵种属性值!AM61*携带兵力!I63</f>
        <v>587.46284555129989</v>
      </c>
      <c r="AY63" s="23">
        <f t="shared" si="77"/>
        <v>3.9493670886075947</v>
      </c>
      <c r="AZ63" s="23">
        <f t="shared" si="78"/>
        <v>0.58389490230116958</v>
      </c>
      <c r="BA63" s="39">
        <f t="shared" si="36"/>
        <v>0.10493728756512619</v>
      </c>
      <c r="BB63" s="39">
        <f t="shared" si="37"/>
        <v>9.7910474258549984E-2</v>
      </c>
      <c r="BD63" s="39">
        <f>[5]非r不同兵种属性值!AP61*携带兵力!I63/2</f>
        <v>297.49721024713267</v>
      </c>
      <c r="BE63" s="23">
        <f>[5]非r不同兵种属性值!AQ61</f>
        <v>117.1338903916912</v>
      </c>
      <c r="BF63" s="39">
        <f>[5]非r不同兵种属性值!AR61*携带兵力!I63</f>
        <v>1118.9768486691426</v>
      </c>
      <c r="BG63" s="23">
        <f t="shared" si="79"/>
        <v>3.7613019891500898</v>
      </c>
      <c r="BH63" s="23">
        <f t="shared" si="80"/>
        <v>0.40514791673619799</v>
      </c>
      <c r="BI63" s="39">
        <f t="shared" si="38"/>
        <v>0.10146426691826262</v>
      </c>
      <c r="BJ63" s="39">
        <f t="shared" si="39"/>
        <v>0.18127793076897544</v>
      </c>
      <c r="BL63" s="39">
        <f>[5]非r不同兵种属性值!AU61*携带兵力!I63/2</f>
        <v>342.12179178420251</v>
      </c>
      <c r="BM63" s="23">
        <f>[5]非r不同兵种属性值!AV61</f>
        <v>41.744524767251647</v>
      </c>
      <c r="BN63" s="39">
        <f>[5]非r不同兵种属性值!AW61*携带兵力!I63</f>
        <v>1140.7045544685434</v>
      </c>
      <c r="BO63" s="23">
        <f t="shared" si="81"/>
        <v>3.3342060688962389</v>
      </c>
      <c r="BP63" s="23">
        <f t="shared" si="82"/>
        <v>0.19531930092118288</v>
      </c>
      <c r="BQ63" s="39">
        <f t="shared" si="40"/>
        <v>9.8243952592495187E-2</v>
      </c>
      <c r="BR63" s="39">
        <f t="shared" si="41"/>
        <v>0.1806813060483243</v>
      </c>
      <c r="BT63" s="39">
        <f>[5]非r不同兵种属性值!AZ61*携带兵力!I63/2</f>
        <v>312.3720707594893</v>
      </c>
      <c r="BU63" s="23">
        <f>[5]非r不同兵种属性值!BA61</f>
        <v>67.497365917197939</v>
      </c>
      <c r="BV63" s="39">
        <f>[5]非r不同兵种属性值!BB61*携带兵力!I63</f>
        <v>1118.9768486691426</v>
      </c>
      <c r="BW63" s="23">
        <f t="shared" si="83"/>
        <v>3.5821923706191332</v>
      </c>
      <c r="BX63" s="23">
        <f t="shared" si="84"/>
        <v>0.28185279915153205</v>
      </c>
      <c r="BY63" s="39">
        <f t="shared" si="42"/>
        <v>9.7396988760648159E-2</v>
      </c>
      <c r="BZ63" s="39">
        <f t="shared" si="43"/>
        <v>0.17724513344843038</v>
      </c>
      <c r="CB63" s="23">
        <f t="shared" si="44"/>
        <v>275.18491947859769</v>
      </c>
      <c r="CC63" s="23">
        <f t="shared" si="45"/>
        <v>116.92620618886903</v>
      </c>
      <c r="CD63" s="23">
        <f t="shared" si="46"/>
        <v>991.53027433953207</v>
      </c>
      <c r="CE63" s="23">
        <f t="shared" si="20"/>
        <v>3.6031417572526085</v>
      </c>
      <c r="CF63" s="23">
        <f t="shared" si="85"/>
        <v>0.70046644477484032</v>
      </c>
      <c r="DB63" s="39">
        <f>([3]非r分类武将战斗属性!S63+[3]非r分类武将战斗属性!AB63+[3]非r分类武将战斗属性!AK63+[3]非r分类武将战斗属性!AT63)/4</f>
        <v>341.9749094974319</v>
      </c>
      <c r="DC63" s="39">
        <f>DB63*[3]非r分类武将战斗属性!O62</f>
        <v>53.384067432700341</v>
      </c>
      <c r="DD63" s="39">
        <f>([2]非r各类型装备属性!J61+[2]非r各类型装备属性!O61+[2]非r各类型装备属性!T61+[2]非r各类型装备属性!Y61)/4</f>
        <v>205.6875</v>
      </c>
      <c r="DE63" s="7">
        <f t="shared" si="49"/>
        <v>0.56896583313171012</v>
      </c>
      <c r="DF63" s="7">
        <f t="shared" si="50"/>
        <v>8.881853480842529E-2</v>
      </c>
      <c r="DG63" s="7">
        <f t="shared" si="51"/>
        <v>0.34221563205986455</v>
      </c>
      <c r="DI63" s="39">
        <f>([3]非r分类武将战斗属性!T63+[3]非r分类武将战斗属性!AC63+[3]非r分类武将战斗属性!AL63+[3]非r分类武将战斗属性!AU63)/4</f>
        <v>94.493067097974603</v>
      </c>
      <c r="DJ63" s="39">
        <f>DI63*[3]非r分类武将战斗属性!O62</f>
        <v>14.75086073798299</v>
      </c>
      <c r="DK63" s="39">
        <f>([2]非r各类型装备属性!K61+[2]非r各类型装备属性!P61+[2]非r各类型装备属性!U61+[2]非r各类型装备属性!Z61)/4</f>
        <v>71.304999999999993</v>
      </c>
      <c r="DL63" s="7">
        <f t="shared" si="52"/>
        <v>0.54899570913049012</v>
      </c>
      <c r="DM63" s="7">
        <f t="shared" si="53"/>
        <v>8.5701094269038228E-2</v>
      </c>
      <c r="DN63" s="7">
        <f t="shared" si="54"/>
        <v>0.41427525046849351</v>
      </c>
      <c r="DP63" s="39">
        <f>([3]非r分类武将战斗属性!U63+[3]非r分类武将战斗属性!AD63+[3]非r分类武将战斗属性!AM63+[3]非r分类武将战斗属性!AV63)/4</f>
        <v>440.96764645721481</v>
      </c>
      <c r="DQ63" s="39">
        <f>DP63*[3]非r分类武将战斗属性!O62</f>
        <v>68.83735011058728</v>
      </c>
      <c r="DR63" s="39">
        <f>([2]非r各类型装备属性!L61+[2]非r各类型装备属性!Q61+[2]非r各类型装备属性!V61+[2]非r各类型装备属性!AA61)/4</f>
        <v>255.05250000000001</v>
      </c>
      <c r="DS63" s="7">
        <f t="shared" si="55"/>
        <v>0.57653569251265679</v>
      </c>
      <c r="DT63" s="7">
        <f t="shared" si="56"/>
        <v>9.0000229349239402E-2</v>
      </c>
      <c r="DU63" s="7">
        <f t="shared" si="57"/>
        <v>0.33346407813810375</v>
      </c>
      <c r="DW63" s="4">
        <f t="shared" si="58"/>
        <v>0.17974797463941308</v>
      </c>
      <c r="DX63" s="4">
        <f t="shared" si="59"/>
        <v>0.17679795843652835</v>
      </c>
    </row>
    <row r="64" spans="7:128" x14ac:dyDescent="0.15">
      <c r="G64" s="23">
        <v>58</v>
      </c>
      <c r="H64" s="23">
        <f>[2]非r各类型装备属性!J62+[3]非r分类武将战斗属性!BC64</f>
        <v>346.71924018540199</v>
      </c>
      <c r="I64" s="23">
        <f>[2]非r各类型装备属性!K62+[3]非r分类武将战斗属性!T64</f>
        <v>376.29356938428521</v>
      </c>
      <c r="J64" s="23">
        <f>[2]非r各类型装备属性!L62+[3]非r分类武将战斗属性!BE64</f>
        <v>1082.6595685932864</v>
      </c>
      <c r="K64" s="23">
        <f t="shared" si="66"/>
        <v>3.1225828944893665</v>
      </c>
      <c r="L64" s="23">
        <f t="shared" si="67"/>
        <v>0.68221827562248327</v>
      </c>
      <c r="M64" s="39">
        <f t="shared" si="27"/>
        <v>0.18344933343142966</v>
      </c>
      <c r="N64" s="39">
        <f t="shared" si="28"/>
        <v>0.1804432614322144</v>
      </c>
      <c r="P64" s="23">
        <f>[2]非r各类型装备属性!O62+[3]非r分类武将战斗属性!BH64</f>
        <v>691.20366174121773</v>
      </c>
      <c r="Q64" s="23">
        <f>[2]非r各类型装备属性!P62+[3]非r分类武将战斗属性!BI64</f>
        <v>109.6068480370804</v>
      </c>
      <c r="R64" s="23">
        <f>[2]非r各类型装备属性!Q62+[3]非r分类武将战斗属性!BJ64</f>
        <v>776.20735781537837</v>
      </c>
      <c r="S64" s="23">
        <f t="shared" si="68"/>
        <v>1.1229792328646335</v>
      </c>
      <c r="T64" s="23">
        <f t="shared" si="69"/>
        <v>0.38473818216702704</v>
      </c>
      <c r="U64" s="39">
        <f t="shared" si="29"/>
        <v>0.14436166703032949</v>
      </c>
      <c r="V64" s="39">
        <f t="shared" si="30"/>
        <v>0.15400939639194011</v>
      </c>
      <c r="X64" s="23">
        <f>[2]非r各类型装备属性!T62+[3]非r分类武将战斗属性!BM64</f>
        <v>756.07384311163139</v>
      </c>
      <c r="Y64" s="23">
        <f>[2]非r各类型装备属性!U62+[3]非r分类武将战斗属性!BN64</f>
        <v>64.870181370413732</v>
      </c>
      <c r="Z64" s="23">
        <f>[2]非r各类型装备属性!V62+[3]非r分类武将战斗属性!BO64</f>
        <v>626.33348037080395</v>
      </c>
      <c r="AA64" s="23">
        <f t="shared" si="70"/>
        <v>0.82840252453797458</v>
      </c>
      <c r="AB64" s="23">
        <f t="shared" si="71"/>
        <v>0.2701233911223091</v>
      </c>
      <c r="AC64" s="39">
        <f t="shared" si="31"/>
        <v>0.12767204375407487</v>
      </c>
      <c r="AD64" s="39">
        <f t="shared" si="32"/>
        <v>0.1265320162365261</v>
      </c>
      <c r="AF64" s="23">
        <f>[2]非r各类型装备属性!Y62+[3]非r分类武将战斗属性!BR64</f>
        <v>659.88598037080396</v>
      </c>
      <c r="AG64" s="23">
        <f>[2]非r各类型装备属性!Z62+[3]非r分类武将战斗属性!BS64</f>
        <v>150.99128675936765</v>
      </c>
      <c r="AH64" s="23">
        <f>[2]非r各类型装备属性!AA62+[3]非r分类武将战斗属性!BT64</f>
        <v>637.51764703747062</v>
      </c>
      <c r="AI64" s="23">
        <f t="shared" si="72"/>
        <v>0.9661027298674173</v>
      </c>
      <c r="AJ64" s="23">
        <f t="shared" si="73"/>
        <v>0.46277834699786835</v>
      </c>
      <c r="AK64" s="39">
        <f t="shared" si="33"/>
        <v>0.12322800753889897</v>
      </c>
      <c r="AL64" s="39">
        <f t="shared" si="34"/>
        <v>0.12592941176048802</v>
      </c>
      <c r="AN64" s="23">
        <f t="shared" si="74"/>
        <v>613.47068135226368</v>
      </c>
      <c r="AO64" s="23">
        <f t="shared" si="75"/>
        <v>175.44047138778674</v>
      </c>
      <c r="AP64" s="23">
        <f t="shared" si="76"/>
        <v>780.67951345423489</v>
      </c>
      <c r="AQ64" s="23">
        <f t="shared" si="11"/>
        <v>1.2725620590920423</v>
      </c>
      <c r="AR64" s="42">
        <f t="shared" si="35"/>
        <v>0.50022877391096077</v>
      </c>
      <c r="AS64" s="25"/>
      <c r="AV64" s="39">
        <f>[5]非r不同兵种属性值!AK62*携带兵力!I64/2</f>
        <v>156.29525539460627</v>
      </c>
      <c r="AW64" s="23">
        <f>[5]非r不同兵种属性值!AL62</f>
        <v>247.62743791633261</v>
      </c>
      <c r="AX64" s="39">
        <f>[5]非r不同兵种属性值!AM62*携带兵力!I64</f>
        <v>613.60359525289869</v>
      </c>
      <c r="AY64" s="23">
        <f t="shared" si="77"/>
        <v>3.925925925925926</v>
      </c>
      <c r="AZ64" s="23">
        <f t="shared" si="78"/>
        <v>0.58553578328249434</v>
      </c>
      <c r="BA64" s="39">
        <f t="shared" si="36"/>
        <v>0.11026120310025135</v>
      </c>
      <c r="BB64" s="39">
        <f t="shared" si="37"/>
        <v>0.10226726587548311</v>
      </c>
      <c r="BD64" s="39">
        <f>[5]非r不同兵种属性值!AP62*携带兵力!I64/2</f>
        <v>312.59051078921254</v>
      </c>
      <c r="BE64" s="23">
        <f>[5]非r不同兵种属性值!AQ62</f>
        <v>120.06178808064612</v>
      </c>
      <c r="BF64" s="39">
        <f>[5]非r不同兵种属性值!AR62*携带兵力!I64</f>
        <v>1168.7687528626641</v>
      </c>
      <c r="BG64" s="23">
        <f t="shared" si="79"/>
        <v>3.7389770723104054</v>
      </c>
      <c r="BH64" s="23">
        <f t="shared" si="80"/>
        <v>0.40651811875623245</v>
      </c>
      <c r="BI64" s="39">
        <f t="shared" si="38"/>
        <v>0.10661198132407833</v>
      </c>
      <c r="BJ64" s="39">
        <f t="shared" si="39"/>
        <v>0.18934438305704912</v>
      </c>
      <c r="BL64" s="39">
        <f>[5]非r不同兵种属性值!AU62*携带兵力!I64/2</f>
        <v>359.47908740759442</v>
      </c>
      <c r="BM64" s="23">
        <f>[5]非r不同兵种属性值!AV62</f>
        <v>42.521883278562164</v>
      </c>
      <c r="BN64" s="39">
        <f>[5]非r不同兵种属性值!AW62*携带兵力!I64</f>
        <v>1191.4632917532015</v>
      </c>
      <c r="BO64" s="23">
        <f t="shared" si="81"/>
        <v>3.3144161468348892</v>
      </c>
      <c r="BP64" s="23">
        <f t="shared" si="82"/>
        <v>0.19523193573206132</v>
      </c>
      <c r="BQ64" s="39">
        <f t="shared" si="40"/>
        <v>0.10322828673696864</v>
      </c>
      <c r="BR64" s="39">
        <f t="shared" si="41"/>
        <v>0.18872120990426067</v>
      </c>
      <c r="BT64" s="39">
        <f>[5]非r不同兵种属性值!AZ62*携带兵力!I64/2</f>
        <v>328.22003632867313</v>
      </c>
      <c r="BU64" s="23">
        <f>[5]非r不同兵种属性值!BA62</f>
        <v>68.785399421203508</v>
      </c>
      <c r="BV64" s="39">
        <f>[5]非r不同兵种属性值!BB62*携带兵力!I64</f>
        <v>1168.7687528626641</v>
      </c>
      <c r="BW64" s="23">
        <f t="shared" si="83"/>
        <v>3.5609305450575293</v>
      </c>
      <c r="BX64" s="23">
        <f t="shared" si="84"/>
        <v>0.28183183517338706</v>
      </c>
      <c r="BY64" s="39">
        <f t="shared" si="42"/>
        <v>0.10233835282264007</v>
      </c>
      <c r="BZ64" s="39">
        <f t="shared" si="43"/>
        <v>0.18513213550207311</v>
      </c>
      <c r="CB64" s="23">
        <f t="shared" si="44"/>
        <v>289.14622248002161</v>
      </c>
      <c r="CC64" s="23">
        <f t="shared" si="45"/>
        <v>119.7491271741861</v>
      </c>
      <c r="CD64" s="23">
        <f t="shared" si="46"/>
        <v>1035.6510981828571</v>
      </c>
      <c r="CE64" s="23">
        <f t="shared" si="20"/>
        <v>3.5817555882280803</v>
      </c>
      <c r="CF64" s="23">
        <f t="shared" si="85"/>
        <v>0.70544767544699605</v>
      </c>
      <c r="DB64" s="39">
        <f>([3]非r分类武将战斗属性!S64+[3]非r分类武将战斗属性!AB64+[3]非r分类武将战斗属性!AK64+[3]非r分类武将战斗属性!AT64)/4</f>
        <v>347.88245708067387</v>
      </c>
      <c r="DC64" s="39">
        <f>DB64*[3]非r分类武将战斗属性!O63</f>
        <v>55.88509927158983</v>
      </c>
      <c r="DD64" s="39">
        <f>([2]非r各类型装备属性!J62+[2]非r各类型装备属性!O62+[2]非r各类型装备属性!T62+[2]非r各类型装备属性!Y62)/4</f>
        <v>209.70312499999997</v>
      </c>
      <c r="DE64" s="7">
        <f t="shared" si="49"/>
        <v>0.56707266973841697</v>
      </c>
      <c r="DF64" s="7">
        <f t="shared" si="50"/>
        <v>9.1096609781584334E-2</v>
      </c>
      <c r="DG64" s="7">
        <f t="shared" si="51"/>
        <v>0.34183072047999868</v>
      </c>
      <c r="DI64" s="39">
        <f>([3]非r分类武将战斗属性!T64+[3]非r分类武将战斗属性!AC64+[3]非r分类武将战斗属性!AL64+[3]非r分类武将战斗属性!AU64)/4</f>
        <v>96.125415772291461</v>
      </c>
      <c r="DJ64" s="39">
        <f>DI64*[3]非r分类武将战斗属性!O63</f>
        <v>15.441935325044557</v>
      </c>
      <c r="DK64" s="39">
        <f>([2]非r各类型装备属性!K62+[2]非r各类型装备属性!P62+[2]非r各类型装备属性!U62+[2]非r各类型装备属性!Z62)/4</f>
        <v>72.697083333333325</v>
      </c>
      <c r="DL64" s="7">
        <f t="shared" si="52"/>
        <v>0.54790901444752516</v>
      </c>
      <c r="DM64" s="7">
        <f t="shared" si="53"/>
        <v>8.801809071130634E-2</v>
      </c>
      <c r="DN64" s="7">
        <f t="shared" si="54"/>
        <v>0.41436894667620072</v>
      </c>
      <c r="DP64" s="39">
        <f>([3]非r分类武将战斗属性!U64+[3]非r分类武将战斗属性!AD64+[3]非r分类武将战斗属性!AM64+[3]非r分类武将战斗属性!AV64)/4</f>
        <v>448.58527360402684</v>
      </c>
      <c r="DQ64" s="39">
        <f>DP64*[3]非r分类武将战斗属性!O63</f>
        <v>72.062364850207942</v>
      </c>
      <c r="DR64" s="39">
        <f>([2]非r各类型装备属性!L62+[2]非r各类型装备属性!Q62+[2]非r各类型装备属性!V62+[2]非r各类型装备属性!AA62)/4</f>
        <v>260.03187499999996</v>
      </c>
      <c r="DS64" s="7">
        <f t="shared" si="55"/>
        <v>0.57460874260577588</v>
      </c>
      <c r="DT64" s="7">
        <f t="shared" si="56"/>
        <v>9.2307231851591801E-2</v>
      </c>
      <c r="DU64" s="7">
        <f t="shared" si="57"/>
        <v>0.33308402554263206</v>
      </c>
      <c r="DW64" s="4">
        <f t="shared" si="58"/>
        <v>0.18344933343142966</v>
      </c>
      <c r="DX64" s="4">
        <f t="shared" si="59"/>
        <v>0.1804432614322144</v>
      </c>
    </row>
    <row r="65" spans="7:128" x14ac:dyDescent="0.15">
      <c r="G65" s="23">
        <v>59</v>
      </c>
      <c r="H65" s="23">
        <f>[2]非r各类型装备属性!J63+[3]非r分类武将战斗属性!BC65</f>
        <v>353.95097733919647</v>
      </c>
      <c r="I65" s="23">
        <f>[2]非r各类型装备属性!K63+[3]非r分类武将战斗属性!T65</f>
        <v>383.29077812502237</v>
      </c>
      <c r="J65" s="23">
        <f>[2]非r各类型装备属性!L63+[3]非r分类武将战斗属性!BE65</f>
        <v>1105.2871274854288</v>
      </c>
      <c r="K65" s="23">
        <f t="shared" si="66"/>
        <v>3.1227124609016568</v>
      </c>
      <c r="L65" s="23">
        <f t="shared" si="67"/>
        <v>0.68212035263673498</v>
      </c>
      <c r="M65" s="39">
        <f t="shared" si="27"/>
        <v>0.18727564938581828</v>
      </c>
      <c r="N65" s="39">
        <f t="shared" si="28"/>
        <v>0.18421452124757146</v>
      </c>
      <c r="P65" s="23">
        <f>[2]非r各类型装备属性!O63+[3]非r分类武将战斗属性!BH65</f>
        <v>705.74281681289904</v>
      </c>
      <c r="Q65" s="23">
        <f>[2]非r各类型装备属性!P63+[3]非r分类武将战斗属性!BI65</f>
        <v>111.8241954678393</v>
      </c>
      <c r="R65" s="23">
        <f>[2]非r各类型装备属性!Q63+[3]非r分类武将战斗属性!BJ65</f>
        <v>792.61120774857761</v>
      </c>
      <c r="S65" s="23">
        <f t="shared" si="68"/>
        <v>1.1230878853687412</v>
      </c>
      <c r="T65" s="23">
        <f t="shared" si="69"/>
        <v>0.38501094947935199</v>
      </c>
      <c r="U65" s="39">
        <f t="shared" si="29"/>
        <v>0.14739824912550104</v>
      </c>
      <c r="V65" s="39">
        <f t="shared" si="30"/>
        <v>0.15726412852154315</v>
      </c>
      <c r="X65" s="23">
        <f>[2]非r各类型装备属性!T63+[3]非r分类武将战斗属性!BM65</f>
        <v>771.97367894740489</v>
      </c>
      <c r="Y65" s="23">
        <f>[2]非r各类型装备属性!U63+[3]非r分类武将战斗属性!BN65</f>
        <v>66.230862134505969</v>
      </c>
      <c r="Z65" s="23">
        <f>[2]非r各类型装备属性!V63+[3]非r分类武将战斗属性!BO65</f>
        <v>639.51195467839307</v>
      </c>
      <c r="AA65" s="23">
        <f t="shared" si="70"/>
        <v>0.82841160536765335</v>
      </c>
      <c r="AB65" s="23">
        <f t="shared" si="71"/>
        <v>0.2704947066844422</v>
      </c>
      <c r="AC65" s="39">
        <f t="shared" si="31"/>
        <v>0.13035691978172997</v>
      </c>
      <c r="AD65" s="39">
        <f t="shared" si="32"/>
        <v>0.1291943342784633</v>
      </c>
      <c r="AF65" s="23">
        <f>[2]非r各类型装备属性!Y63+[3]非r分类武将战斗属性!BR65</f>
        <v>673.706954678393</v>
      </c>
      <c r="AG65" s="23">
        <f>[2]非r各类型装备属性!Z63+[3]非r分类武将战斗属性!BS65</f>
        <v>154.17882200293158</v>
      </c>
      <c r="AH65" s="23">
        <f>[2]非r各类型装备属性!AA63+[3]非r分类武将战斗属性!BT65</f>
        <v>650.91028801172638</v>
      </c>
      <c r="AI65" s="23">
        <f t="shared" si="72"/>
        <v>0.96616234030484505</v>
      </c>
      <c r="AJ65" s="23">
        <f t="shared" si="73"/>
        <v>0.4632793501942547</v>
      </c>
      <c r="AK65" s="39">
        <f t="shared" si="33"/>
        <v>0.12580895512201551</v>
      </c>
      <c r="AL65" s="39">
        <f t="shared" si="34"/>
        <v>0.12857487170602003</v>
      </c>
      <c r="AN65" s="23">
        <f t="shared" si="74"/>
        <v>626.34360694447332</v>
      </c>
      <c r="AO65" s="23">
        <f t="shared" si="75"/>
        <v>178.88116443257482</v>
      </c>
      <c r="AP65" s="23">
        <f t="shared" si="76"/>
        <v>797.08014448103154</v>
      </c>
      <c r="AQ65" s="23">
        <f t="shared" si="11"/>
        <v>1.2725924486871858</v>
      </c>
      <c r="AR65" s="42">
        <f t="shared" si="35"/>
        <v>0.5003652637509437</v>
      </c>
      <c r="AS65" s="25"/>
      <c r="AV65" s="39">
        <f>[5]非r不同兵种属性值!AK63*携带兵力!I65/2</f>
        <v>164.17105116206048</v>
      </c>
      <c r="AW65" s="23">
        <f>[5]非r不同兵种属性值!AL63</f>
        <v>253.90864660849709</v>
      </c>
      <c r="AX65" s="39">
        <f>[5]非r不同兵种属性值!AM63*携带兵力!I65</f>
        <v>640.8604888735855</v>
      </c>
      <c r="AY65" s="23">
        <f t="shared" si="77"/>
        <v>3.9036144578313254</v>
      </c>
      <c r="AZ65" s="23">
        <f t="shared" si="78"/>
        <v>0.58703313317955175</v>
      </c>
      <c r="BA65" s="39">
        <f t="shared" si="36"/>
        <v>0.11581732004378166</v>
      </c>
      <c r="BB65" s="39">
        <f t="shared" si="37"/>
        <v>0.10681008147893091</v>
      </c>
      <c r="BD65" s="39">
        <f>[5]非r不同兵种属性值!AP63*携带兵力!I65/2</f>
        <v>328.34210232412096</v>
      </c>
      <c r="BE65" s="23">
        <f>[5]非r不同兵种属性值!AQ63</f>
        <v>122.98046474942035</v>
      </c>
      <c r="BF65" s="39">
        <f>[5]非r不同兵种属性值!AR63*携带兵力!I65</f>
        <v>1220.6866454734964</v>
      </c>
      <c r="BG65" s="23">
        <f t="shared" si="79"/>
        <v>3.7177280550774534</v>
      </c>
      <c r="BH65" s="23">
        <f t="shared" si="80"/>
        <v>0.4077595333004429</v>
      </c>
      <c r="BI65" s="39">
        <f t="shared" si="38"/>
        <v>0.11198421216468937</v>
      </c>
      <c r="BJ65" s="39">
        <f t="shared" si="39"/>
        <v>0.19775525246294542</v>
      </c>
      <c r="BL65" s="39">
        <f>[5]非r不同兵种属性值!AU63*携带兵力!I65/2</f>
        <v>377.59341767273906</v>
      </c>
      <c r="BM65" s="23">
        <f>[5]非r不同兵种属性值!AV63</f>
        <v>43.294143202602058</v>
      </c>
      <c r="BN65" s="39">
        <f>[5]非r不同兵种属性值!AW63*携带兵力!I65</f>
        <v>1244.3892987836612</v>
      </c>
      <c r="BO65" s="23">
        <f t="shared" si="81"/>
        <v>3.2955799559572188</v>
      </c>
      <c r="BP65" s="23">
        <f t="shared" si="82"/>
        <v>0.1950941142272109</v>
      </c>
      <c r="BQ65" s="39">
        <f t="shared" si="40"/>
        <v>0.10843001152197208</v>
      </c>
      <c r="BR65" s="39">
        <f t="shared" si="41"/>
        <v>0.19710439732709123</v>
      </c>
      <c r="BT65" s="39">
        <f>[5]非r不同兵种属性值!AZ63*携带兵力!I65/2</f>
        <v>344.75920744032709</v>
      </c>
      <c r="BU65" s="23">
        <f>[5]非r不同兵种属性值!BA63</f>
        <v>70.065400835128941</v>
      </c>
      <c r="BV65" s="39">
        <f>[5]非r不同兵种属性值!BB63*携带兵力!I65</f>
        <v>1220.6866454734964</v>
      </c>
      <c r="BW65" s="23">
        <f t="shared" si="83"/>
        <v>3.54069338578805</v>
      </c>
      <c r="BX65" s="23">
        <f t="shared" si="84"/>
        <v>0.28174312042378491</v>
      </c>
      <c r="BY65" s="39">
        <f t="shared" si="42"/>
        <v>0.10749523339443895</v>
      </c>
      <c r="BZ65" s="39">
        <f t="shared" si="43"/>
        <v>0.19335589260224267</v>
      </c>
      <c r="CB65" s="23">
        <f t="shared" si="44"/>
        <v>303.71644464981188</v>
      </c>
      <c r="CC65" s="23">
        <f t="shared" si="45"/>
        <v>122.56216384891212</v>
      </c>
      <c r="CD65" s="23">
        <f t="shared" si="46"/>
        <v>1081.6557696510599</v>
      </c>
      <c r="CE65" s="23">
        <f t="shared" si="20"/>
        <v>3.5614000779517223</v>
      </c>
      <c r="CF65" s="23">
        <f t="shared" si="85"/>
        <v>0.71024934501993253</v>
      </c>
      <c r="DB65" s="39">
        <f>([3]非r分类武将战斗属性!S65+[3]非r分类武将战斗属性!AB65+[3]非r分类武将战斗属性!AK65+[3]非r分类武将战斗属性!AT65)/4</f>
        <v>354.21400980906321</v>
      </c>
      <c r="DC65" s="39">
        <f>DB65*[3]非r分类武将战斗属性!O64</f>
        <v>58.410847135410194</v>
      </c>
      <c r="DD65" s="39">
        <f>([2]非r各类型装备属性!J63+[2]非r各类型装备属性!O63+[2]非r各类型装备属性!T63+[2]非r各类型装备属性!Y63)/4</f>
        <v>213.71875</v>
      </c>
      <c r="DE65" s="7">
        <f t="shared" si="49"/>
        <v>0.56552666281219832</v>
      </c>
      <c r="DF65" s="7">
        <f t="shared" si="50"/>
        <v>9.3256874481978128E-2</v>
      </c>
      <c r="DG65" s="7">
        <f t="shared" si="51"/>
        <v>0.34121646270582373</v>
      </c>
      <c r="DI65" s="39">
        <f>([3]非r分类武将战斗属性!T65+[3]非r分类武将战斗属性!AC65+[3]非r分类武将战斗属性!AL65+[3]非r分类武将战斗属性!AU65)/4</f>
        <v>97.874923763030623</v>
      </c>
      <c r="DJ65" s="39">
        <f>DI65*[3]非r分类武将战斗属性!O64</f>
        <v>16.139839340047551</v>
      </c>
      <c r="DK65" s="39">
        <f>([2]非r各类型装备属性!K63+[2]非r各类型装备属性!P63+[2]非r各类型装备属性!U63+[2]非r各类型装备属性!Z63)/4</f>
        <v>74.089166666666671</v>
      </c>
      <c r="DL65" s="7">
        <f t="shared" si="52"/>
        <v>0.54715052908727202</v>
      </c>
      <c r="DM65" s="7">
        <f t="shared" si="53"/>
        <v>9.0226600387158684E-2</v>
      </c>
      <c r="DN65" s="7">
        <f t="shared" si="54"/>
        <v>0.41418092788965993</v>
      </c>
      <c r="DP65" s="39">
        <f>([3]非r分类武将战斗属性!U65+[3]非r分类武将战斗属性!AD65+[3]非r分类武将战斗属性!AM65+[3]非r分类武将战斗属性!AV65)/4</f>
        <v>456.74964422747627</v>
      </c>
      <c r="DQ65" s="39">
        <f>DP65*[3]非r分类武将战斗属性!O64</f>
        <v>75.319250253555253</v>
      </c>
      <c r="DR65" s="39">
        <f>([2]非r各类型装备属性!L63+[2]非r各类型装备属性!Q63+[2]非r各类型装备属性!V63+[2]非r各类型装备属性!AA63)/4</f>
        <v>265.01125000000002</v>
      </c>
      <c r="DS65" s="7">
        <f t="shared" si="55"/>
        <v>0.57302850584097786</v>
      </c>
      <c r="DT65" s="7">
        <f t="shared" si="56"/>
        <v>9.4493948663838104E-2</v>
      </c>
      <c r="DU65" s="7">
        <f t="shared" si="57"/>
        <v>0.33247754549518405</v>
      </c>
      <c r="DW65" s="4">
        <f t="shared" si="58"/>
        <v>0.18727564938581828</v>
      </c>
      <c r="DX65" s="4">
        <f t="shared" si="59"/>
        <v>0.18421452124757146</v>
      </c>
    </row>
    <row r="66" spans="7:128" x14ac:dyDescent="0.15">
      <c r="G66" s="23">
        <v>60</v>
      </c>
      <c r="H66" s="23">
        <f>[2]非r各类型装备属性!J64+[3]非r分类武将战斗属性!BC66</f>
        <v>360.08698417322699</v>
      </c>
      <c r="I66" s="23">
        <f>[2]非r各类型装备属性!K64+[3]非r分类武将战斗属性!T66</f>
        <v>389.07499999999999</v>
      </c>
      <c r="J66" s="23">
        <f>[2]非r各类型装备属性!L64+[3]非r分类武将战斗属性!BE66</f>
        <v>1124.4083493543264</v>
      </c>
      <c r="K66" s="23">
        <f t="shared" si="66"/>
        <v>3.1226020344390109</v>
      </c>
      <c r="L66" s="23">
        <f t="shared" si="67"/>
        <v>0.68130280611128136</v>
      </c>
      <c r="M66" s="39">
        <f t="shared" si="27"/>
        <v>0.19052221384826828</v>
      </c>
      <c r="N66" s="39">
        <f t="shared" si="28"/>
        <v>0.18740139155905441</v>
      </c>
      <c r="P66" s="23">
        <f>[2]非r各类型装备属性!O64+[3]非r分类武将战斗属性!BH66</f>
        <v>717.87136518109946</v>
      </c>
      <c r="Q66" s="23">
        <f>[2]非r各类型装备属性!P64+[3]非r分类武将战斗属性!BI66</f>
        <v>113.82239683464539</v>
      </c>
      <c r="R66" s="23">
        <f>[2]非r各类型装备属性!Q64+[3]非r分类武将战斗属性!BJ66</f>
        <v>806.16615885039016</v>
      </c>
      <c r="S66" s="23">
        <f t="shared" si="68"/>
        <v>1.1229952857180985</v>
      </c>
      <c r="T66" s="23">
        <f t="shared" si="69"/>
        <v>0.38476598814885621</v>
      </c>
      <c r="U66" s="39">
        <f t="shared" si="29"/>
        <v>0.14993136281977848</v>
      </c>
      <c r="V66" s="39">
        <f t="shared" si="30"/>
        <v>0.15995360294650596</v>
      </c>
      <c r="X66" s="23">
        <f>[2]非r各类型装备属性!T64+[3]非r分类武将战斗属性!BM66</f>
        <v>785.24376201574478</v>
      </c>
      <c r="Y66" s="23">
        <f>[2]非r各类型装备属性!U64+[3]非r分类武将战斗属性!BN66</f>
        <v>67.3723968346454</v>
      </c>
      <c r="Z66" s="23">
        <f>[2]非r各类型装备属性!V64+[3]非r分类武将战斗属性!BO66</f>
        <v>650.49896834645403</v>
      </c>
      <c r="AA66" s="23">
        <f t="shared" si="70"/>
        <v>0.82840386617857775</v>
      </c>
      <c r="AB66" s="23">
        <f t="shared" si="71"/>
        <v>0.27016782005475481</v>
      </c>
      <c r="AC66" s="39">
        <f t="shared" si="31"/>
        <v>0.13259773083683635</v>
      </c>
      <c r="AD66" s="39">
        <f t="shared" si="32"/>
        <v>0.13141393299928369</v>
      </c>
      <c r="AF66" s="23">
        <f>[2]非r各类型装备属性!Y64+[3]非r分类武将战斗属性!BR66</f>
        <v>685.33646834645401</v>
      </c>
      <c r="AG66" s="23">
        <f>[2]非r各类型装备属性!Z64+[3]非r分类武将战斗属性!BS66</f>
        <v>156.8184920866135</v>
      </c>
      <c r="AH66" s="23">
        <f>[2]非r各类型装备属性!AA64+[3]非r分类武将战斗属性!BT66</f>
        <v>662.11146834645399</v>
      </c>
      <c r="AI66" s="23">
        <f t="shared" si="72"/>
        <v>0.96611153634354796</v>
      </c>
      <c r="AJ66" s="23">
        <f t="shared" si="73"/>
        <v>0.46283923619648648</v>
      </c>
      <c r="AK66" s="39">
        <f t="shared" si="33"/>
        <v>0.12798066635788125</v>
      </c>
      <c r="AL66" s="39">
        <f t="shared" si="34"/>
        <v>0.13078745053757115</v>
      </c>
      <c r="AN66" s="23">
        <f t="shared" si="74"/>
        <v>637.13464492913135</v>
      </c>
      <c r="AO66" s="23">
        <f t="shared" si="75"/>
        <v>181.77207143897607</v>
      </c>
      <c r="AP66" s="23">
        <f t="shared" si="76"/>
        <v>810.79623622440613</v>
      </c>
      <c r="AQ66" s="23">
        <f t="shared" si="11"/>
        <v>1.2725665488094611</v>
      </c>
      <c r="AR66" s="42">
        <f t="shared" si="35"/>
        <v>0.49968671514538998</v>
      </c>
      <c r="AS66" s="25"/>
      <c r="AV66" s="39">
        <f>[5]非r不同兵种属性值!AK64*携带兵力!I66/2</f>
        <v>171.58494961406794</v>
      </c>
      <c r="AW66" s="23">
        <f>[5]非r不同兵种属性值!AL64</f>
        <v>260.28994293580701</v>
      </c>
      <c r="AX66" s="39">
        <f>[5]非r不同兵种属性值!AM64*携带兵力!I66</f>
        <v>666.15333379579317</v>
      </c>
      <c r="AY66" s="23">
        <f t="shared" si="77"/>
        <v>3.8823529411764706</v>
      </c>
      <c r="AZ66" s="23">
        <f t="shared" si="78"/>
        <v>0.58850522625061119</v>
      </c>
      <c r="BA66" s="39">
        <f t="shared" si="36"/>
        <v>0.12104758350198798</v>
      </c>
      <c r="BB66" s="39">
        <f t="shared" si="37"/>
        <v>0.11102555563263219</v>
      </c>
      <c r="BD66" s="39">
        <f>[5]非r不同兵种属性值!AP64*携带兵力!I66/2</f>
        <v>343.16989922813588</v>
      </c>
      <c r="BE66" s="23">
        <f>[5]非r不同兵种属性值!AQ64</f>
        <v>125.94674658184211</v>
      </c>
      <c r="BF66" s="39">
        <f>[5]非r不同兵种属性值!AR64*携带兵力!I66</f>
        <v>1268.8634929443681</v>
      </c>
      <c r="BG66" s="23">
        <f t="shared" si="79"/>
        <v>3.6974789915966393</v>
      </c>
      <c r="BH66" s="23">
        <f t="shared" si="80"/>
        <v>0.40898872282246901</v>
      </c>
      <c r="BI66" s="39">
        <f t="shared" si="38"/>
        <v>0.11704137401716176</v>
      </c>
      <c r="BJ66" s="39">
        <f t="shared" si="39"/>
        <v>0.20556006024862863</v>
      </c>
      <c r="BL66" s="39">
        <f>[5]非r不同兵种属性值!AU64*携带兵力!I66/2</f>
        <v>394.64538411235623</v>
      </c>
      <c r="BM66" s="23">
        <f>[5]非r不同兵种属性值!AV64</f>
        <v>44.081361303644741</v>
      </c>
      <c r="BN66" s="39">
        <f>[5]非r不同兵种属性值!AW64*携带兵力!I66</f>
        <v>1293.5016190209576</v>
      </c>
      <c r="BO66" s="23">
        <f t="shared" si="81"/>
        <v>3.2776301740620268</v>
      </c>
      <c r="BP66" s="23">
        <f t="shared" si="82"/>
        <v>0.19498007730252498</v>
      </c>
      <c r="BQ66" s="39">
        <f t="shared" si="40"/>
        <v>0.11332666710700787</v>
      </c>
      <c r="BR66" s="39">
        <f t="shared" si="41"/>
        <v>0.20488351780905734</v>
      </c>
      <c r="BT66" s="39">
        <f>[5]非r不同兵种属性值!AZ64*携带兵力!I66/2</f>
        <v>360.32839418954273</v>
      </c>
      <c r="BU66" s="23">
        <f>[5]非r不同兵种属性值!BA64</f>
        <v>71.369823063043867</v>
      </c>
      <c r="BV66" s="39">
        <f>[5]非r不同兵种属性值!BB64*携带兵力!I66</f>
        <v>1268.8634929443681</v>
      </c>
      <c r="BW66" s="23">
        <f t="shared" si="83"/>
        <v>3.52140856342537</v>
      </c>
      <c r="BX66" s="23">
        <f t="shared" si="84"/>
        <v>0.28168241268923933</v>
      </c>
      <c r="BY66" s="39">
        <f t="shared" si="42"/>
        <v>0.11234967477627854</v>
      </c>
      <c r="BZ66" s="39">
        <f t="shared" si="43"/>
        <v>0.20098707082479067</v>
      </c>
      <c r="CB66" s="23">
        <f t="shared" si="44"/>
        <v>317.4321567860257</v>
      </c>
      <c r="CC66" s="23">
        <f t="shared" si="45"/>
        <v>125.42196847108443</v>
      </c>
      <c r="CD66" s="23">
        <f t="shared" si="46"/>
        <v>1124.3454846763718</v>
      </c>
      <c r="CE66" s="23">
        <f t="shared" si="20"/>
        <v>3.5420024740413094</v>
      </c>
      <c r="CF66" s="23">
        <f t="shared" si="85"/>
        <v>0.71497298522082353</v>
      </c>
      <c r="DB66" s="39">
        <f>([3]非r分类武将战斗属性!S66+[3]非r分类武将战斗属性!AB66+[3]非r分类武将战斗属性!AK66+[3]非r分类武将战斗属性!AT66)/4</f>
        <v>358.625</v>
      </c>
      <c r="DC66" s="39">
        <f>DB66*[3]非r分类武将战斗属性!O65</f>
        <v>60.775269929131291</v>
      </c>
      <c r="DD66" s="39">
        <f>([2]非r各类型装备属性!J64+[2]非r各类型装备属性!O64+[2]非r各类型装备属性!T64+[2]非r各类型装备属性!Y64)/4</f>
        <v>217.734375</v>
      </c>
      <c r="DE66" s="7">
        <f t="shared" si="49"/>
        <v>0.56287160469807751</v>
      </c>
      <c r="DF66" s="7">
        <f t="shared" si="50"/>
        <v>9.538842442933132E-2</v>
      </c>
      <c r="DG66" s="7">
        <f t="shared" si="51"/>
        <v>0.34173997087259106</v>
      </c>
      <c r="DI66" s="39">
        <f>([3]非r分类武将战斗属性!T66+[3]非r分类武将战斗属性!AC66+[3]非r分类武将战斗属性!AL66+[3]非r分类武将战斗属性!AU66)/4</f>
        <v>99.09375</v>
      </c>
      <c r="DJ66" s="39">
        <f>DI66*[3]非r分类武将战斗属性!O65</f>
        <v>16.793166690944172</v>
      </c>
      <c r="DK66" s="39">
        <f>([2]非r各类型装备属性!K64+[2]非r各类型装备属性!P64+[2]非r各类型装备属性!U64+[2]非r各类型装备属性!Z64)/4</f>
        <v>75.481250000000003</v>
      </c>
      <c r="DL66" s="7">
        <f t="shared" si="52"/>
        <v>0.54515387988669883</v>
      </c>
      <c r="DM66" s="7">
        <f t="shared" si="53"/>
        <v>9.2385846505478805E-2</v>
      </c>
      <c r="DN66" s="7">
        <f t="shared" si="54"/>
        <v>0.4152521858966674</v>
      </c>
      <c r="DP66" s="39">
        <f>([3]非r分类武将战斗属性!U66+[3]非r分类武将战斗属性!AD66+[3]非r分类武将战斗属性!AM66+[3]非r分类武将战斗属性!AV66)/4</f>
        <v>462.4375</v>
      </c>
      <c r="DQ66" s="39">
        <f>DP66*[3]非r分类武将战斗属性!O65</f>
        <v>78.36811122440615</v>
      </c>
      <c r="DR66" s="39">
        <f>([2]非r各类型装备属性!L64+[2]非r各类型装备属性!Q64+[2]非r各类型装备属性!V64+[2]非r各类型装备属性!AA64)/4</f>
        <v>269.99062499999997</v>
      </c>
      <c r="DS66" s="7">
        <f t="shared" si="55"/>
        <v>0.57034983555598306</v>
      </c>
      <c r="DT66" s="7">
        <f t="shared" si="56"/>
        <v>9.6655741261625697E-2</v>
      </c>
      <c r="DU66" s="7">
        <f t="shared" si="57"/>
        <v>0.33299442318239125</v>
      </c>
      <c r="DW66" s="4">
        <f t="shared" si="58"/>
        <v>0.19052221384826828</v>
      </c>
      <c r="DX66" s="4">
        <f t="shared" si="59"/>
        <v>0.18740139155905441</v>
      </c>
    </row>
    <row r="67" spans="7:128" x14ac:dyDescent="0.15">
      <c r="G67" s="23">
        <v>61</v>
      </c>
      <c r="H67" s="23">
        <f>[2]非r各类型装备属性!J65+[3]非r分类武将战斗属性!BC67</f>
        <v>366.17351228703785</v>
      </c>
      <c r="I67" s="23">
        <f>[2]非r各类型装备属性!K65+[3]非r分类武将战斗属性!T67</f>
        <v>394.85425080116136</v>
      </c>
      <c r="J67" s="23">
        <f>[2]非r各类型装备属性!L65+[3]非r分类武将战斗属性!BE67</f>
        <v>1143.2882393185214</v>
      </c>
      <c r="K67" s="23">
        <f t="shared" si="66"/>
        <v>3.1222581671126313</v>
      </c>
      <c r="L67" s="23">
        <f t="shared" si="67"/>
        <v>0.68046143742549647</v>
      </c>
      <c r="M67" s="39">
        <f t="shared" si="27"/>
        <v>0.19374259909367086</v>
      </c>
      <c r="N67" s="39">
        <f t="shared" si="28"/>
        <v>0.19054803988642025</v>
      </c>
      <c r="P67" s="23">
        <f>[2]非r各类型装备属性!O65+[3]非r分类武将战斗属性!BH67</f>
        <v>729.66972703148349</v>
      </c>
      <c r="Q67" s="23">
        <f>[2]非r各类型装备属性!P65+[3]非r分类武将战斗属性!BI67</f>
        <v>115.93520245740757</v>
      </c>
      <c r="R67" s="23">
        <f>[2]非r各类型装备属性!Q65+[3]非r分类武将战斗属性!BJ67</f>
        <v>819.20513194629859</v>
      </c>
      <c r="S67" s="23">
        <f t="shared" si="68"/>
        <v>1.1227067556702293</v>
      </c>
      <c r="T67" s="23">
        <f t="shared" si="69"/>
        <v>0.38471279577061035</v>
      </c>
      <c r="U67" s="39">
        <f t="shared" si="29"/>
        <v>0.15239551525302492</v>
      </c>
      <c r="V67" s="39">
        <f t="shared" si="30"/>
        <v>0.16254070078299573</v>
      </c>
      <c r="X67" s="23">
        <f>[2]非r各类型装备属性!T65+[3]非r分类武将战斗属性!BM67</f>
        <v>798.15992948889095</v>
      </c>
      <c r="Y67" s="23">
        <f>[2]非r各类型装备属性!U65+[3]非r分类武将战斗属性!BN67</f>
        <v>68.490202457407577</v>
      </c>
      <c r="Z67" s="23">
        <f>[2]非r各类型装备属性!V65+[3]非r分类武将战斗属性!BO67</f>
        <v>661.1795245740758</v>
      </c>
      <c r="AA67" s="23">
        <f t="shared" si="70"/>
        <v>0.82837975216003157</v>
      </c>
      <c r="AB67" s="23">
        <f t="shared" si="71"/>
        <v>0.26974182917638589</v>
      </c>
      <c r="AC67" s="39">
        <f t="shared" si="31"/>
        <v>0.1347787790423659</v>
      </c>
      <c r="AD67" s="39">
        <f t="shared" si="32"/>
        <v>0.13357162112607596</v>
      </c>
      <c r="AF67" s="23">
        <f>[2]非r各类型装备属性!Y65+[3]非r分类武将战斗属性!BR67</f>
        <v>696.76327457407581</v>
      </c>
      <c r="AG67" s="23">
        <f>[2]非r各类型装备属性!Z65+[3]非r分类武将战斗属性!BS67</f>
        <v>159.36425614351896</v>
      </c>
      <c r="AH67" s="23">
        <f>[2]非r各类型装备属性!AA65+[3]非r分类武将战斗属性!BT67</f>
        <v>673.04077457407584</v>
      </c>
      <c r="AI67" s="23">
        <f t="shared" si="72"/>
        <v>0.96595328590689389</v>
      </c>
      <c r="AJ67" s="23">
        <f t="shared" si="73"/>
        <v>0.46221442337895624</v>
      </c>
      <c r="AK67" s="39">
        <f t="shared" si="33"/>
        <v>0.13011452372998614</v>
      </c>
      <c r="AL67" s="39">
        <f t="shared" si="34"/>
        <v>0.13294632584179275</v>
      </c>
      <c r="AN67" s="23">
        <f t="shared" si="74"/>
        <v>647.691610845372</v>
      </c>
      <c r="AO67" s="23">
        <f t="shared" si="75"/>
        <v>184.66097796487389</v>
      </c>
      <c r="AP67" s="23">
        <f t="shared" si="76"/>
        <v>824.17841760324291</v>
      </c>
      <c r="AQ67" s="23">
        <f t="shared" si="11"/>
        <v>1.2724858617938852</v>
      </c>
      <c r="AR67" s="42">
        <f t="shared" si="35"/>
        <v>0.49897451898325051</v>
      </c>
      <c r="AS67" s="25"/>
      <c r="AV67" s="39">
        <f>[5]非r不同兵种属性值!AK65*携带兵力!I67/2</f>
        <v>178.87857084148612</v>
      </c>
      <c r="AW67" s="23">
        <f>[5]非r不同兵种属性值!AL65</f>
        <v>266.70292036543339</v>
      </c>
      <c r="AX67" s="39">
        <f>[5]非r不同兵种属性值!AM65*携带兵力!I67</f>
        <v>690.84137704298098</v>
      </c>
      <c r="AY67" s="23">
        <f t="shared" si="77"/>
        <v>3.862068965517242</v>
      </c>
      <c r="AZ67" s="23">
        <f t="shared" si="78"/>
        <v>0.58989028945904298</v>
      </c>
      <c r="BA67" s="39">
        <f t="shared" si="36"/>
        <v>0.12619299530263572</v>
      </c>
      <c r="BB67" s="39">
        <f t="shared" si="37"/>
        <v>0.1151402295071635</v>
      </c>
      <c r="BD67" s="39">
        <f>[5]非r不同兵种属性值!AP65*携带兵力!I67/2</f>
        <v>357.75714168297225</v>
      </c>
      <c r="BE67" s="23">
        <f>[5]非r不同兵种属性值!AQ65</f>
        <v>128.92747809134696</v>
      </c>
      <c r="BF67" s="39">
        <f>[5]非r不同兵种属性值!AR65*携带兵力!I67</f>
        <v>1315.8883372247253</v>
      </c>
      <c r="BG67" s="23">
        <f t="shared" si="79"/>
        <v>3.6781609195402294</v>
      </c>
      <c r="BH67" s="23">
        <f t="shared" si="80"/>
        <v>0.41014319209483718</v>
      </c>
      <c r="BI67" s="39">
        <f t="shared" si="38"/>
        <v>0.12201649247561526</v>
      </c>
      <c r="BJ67" s="39">
        <f t="shared" si="39"/>
        <v>0.21317823972751163</v>
      </c>
      <c r="BL67" s="39">
        <f>[5]非r不同兵种属性值!AU65*携带兵力!I67/2</f>
        <v>411.42071293541812</v>
      </c>
      <c r="BM67" s="23">
        <f>[5]非r不同兵种属性值!AV65</f>
        <v>44.871818355321736</v>
      </c>
      <c r="BN67" s="39">
        <f>[5]非r不同兵种属性值!AW65*携带兵力!I67</f>
        <v>1341.4395670737492</v>
      </c>
      <c r="BO67" s="23">
        <f t="shared" si="81"/>
        <v>3.2605056694953491</v>
      </c>
      <c r="BP67" s="23">
        <f t="shared" si="82"/>
        <v>0.19484764450506065</v>
      </c>
      <c r="BQ67" s="39">
        <f t="shared" si="40"/>
        <v>0.118143883224758</v>
      </c>
      <c r="BR67" s="39">
        <f t="shared" si="41"/>
        <v>0.21247662421818406</v>
      </c>
      <c r="BT67" s="39">
        <f>[5]非r不同兵种属性值!AZ65*携带兵力!I67/2</f>
        <v>375.64499876712085</v>
      </c>
      <c r="BU67" s="23">
        <f>[5]非r不同兵种属性值!BA65</f>
        <v>72.679705786788716</v>
      </c>
      <c r="BV67" s="39">
        <f>[5]非r不同兵种属性值!BB65*携带兵力!I67</f>
        <v>1315.8883372247253</v>
      </c>
      <c r="BW67" s="23">
        <f t="shared" si="83"/>
        <v>3.5030103995621231</v>
      </c>
      <c r="BX67" s="23">
        <f t="shared" si="84"/>
        <v>0.28159546158811988</v>
      </c>
      <c r="BY67" s="39">
        <f t="shared" si="42"/>
        <v>0.11712536154067647</v>
      </c>
      <c r="BZ67" s="39">
        <f t="shared" si="43"/>
        <v>0.20843577256493545</v>
      </c>
      <c r="CB67" s="23">
        <f t="shared" si="44"/>
        <v>330.92535605674931</v>
      </c>
      <c r="CC67" s="23">
        <f t="shared" si="45"/>
        <v>128.29548064972269</v>
      </c>
      <c r="CD67" s="23">
        <f t="shared" si="46"/>
        <v>1166.0144046415453</v>
      </c>
      <c r="CE67" s="23">
        <f t="shared" si="20"/>
        <v>3.5234967139888469</v>
      </c>
      <c r="CF67" s="23">
        <f t="shared" si="85"/>
        <v>0.71956664399009962</v>
      </c>
      <c r="DB67" s="39">
        <f>([3]非r分类武将战斗属性!S67+[3]非r分类武将战斗属性!AB67+[3]非r分类武将战斗属性!AK67+[3]非r分类武将战斗属性!AT67)/4</f>
        <v>362.26152210183881</v>
      </c>
      <c r="DC67" s="39">
        <f>DB67*[3]非r分类武将战斗属性!O66</f>
        <v>63.031651243533247</v>
      </c>
      <c r="DD67" s="39">
        <f>([2]非r各类型装备属性!J65+[2]非r各类型装备属性!O65+[2]非r各类型装备属性!T65+[2]非r各类型装备属性!Y65)/4</f>
        <v>222.3984375</v>
      </c>
      <c r="DE67" s="7">
        <f t="shared" si="49"/>
        <v>0.5593117403960387</v>
      </c>
      <c r="DF67" s="7">
        <f t="shared" si="50"/>
        <v>9.7317380969723935E-2</v>
      </c>
      <c r="DG67" s="7">
        <f t="shared" si="51"/>
        <v>0.34337087863423749</v>
      </c>
      <c r="DI67" s="39">
        <f>([3]非r分类武将战斗属性!T67+[3]非r分类武将战斗属性!AC67+[3]非r分类武将战斗属性!AL67+[3]非r分类武将战斗属性!AU67)/4</f>
        <v>100.09857847550809</v>
      </c>
      <c r="DJ67" s="39">
        <f>DI67*[3]非r分类武将战斗属性!O66</f>
        <v>17.416640475186821</v>
      </c>
      <c r="DK67" s="39">
        <f>([2]非r各类型装备属性!K65+[2]非r各类型装备属性!P65+[2]非r各类型装备属性!U65+[2]非r各类型装备属性!Z65)/4</f>
        <v>77.098124999999996</v>
      </c>
      <c r="DL67" s="7">
        <f t="shared" si="52"/>
        <v>0.54206676244587415</v>
      </c>
      <c r="DM67" s="7">
        <f t="shared" si="53"/>
        <v>9.4316843044662119E-2</v>
      </c>
      <c r="DN67" s="7">
        <f t="shared" si="54"/>
        <v>0.41751173339212772</v>
      </c>
      <c r="DP67" s="39">
        <f>([3]非r分类武将战斗属性!U67+[3]非r分类武将战斗属性!AD67+[3]非r分类武将战斗属性!AM67+[3]非r分类武将战斗属性!AV67)/4</f>
        <v>467.12669955237106</v>
      </c>
      <c r="DQ67" s="39">
        <f>DP67*[3]非r分类武将战斗属性!O66</f>
        <v>81.277655550871813</v>
      </c>
      <c r="DR67" s="39">
        <f>([2]非r各类型装备属性!L65+[2]非r各类型装备属性!Q65+[2]非r各类型装备属性!V65+[2]非r各类型装备属性!AA65)/4</f>
        <v>275.77406250000001</v>
      </c>
      <c r="DS67" s="7">
        <f t="shared" si="55"/>
        <v>0.56677861197918977</v>
      </c>
      <c r="DT67" s="7">
        <f t="shared" si="56"/>
        <v>9.8616578419065862E-2</v>
      </c>
      <c r="DU67" s="7">
        <f t="shared" si="57"/>
        <v>0.33460480960174432</v>
      </c>
      <c r="DW67" s="4">
        <f t="shared" si="58"/>
        <v>0.19374259909367086</v>
      </c>
      <c r="DX67" s="4">
        <f t="shared" si="59"/>
        <v>0.19054803988642025</v>
      </c>
    </row>
    <row r="68" spans="7:128" x14ac:dyDescent="0.15">
      <c r="G68" s="23">
        <v>62</v>
      </c>
      <c r="H68" s="23">
        <f>[2]非r各类型装备属性!J66+[3]非r分类武将战斗属性!BC68</f>
        <v>372.49268099694052</v>
      </c>
      <c r="I68" s="23">
        <f>[2]非r各类型装备属性!K66+[3]非r分类武将战斗属性!T68</f>
        <v>400.79834735990505</v>
      </c>
      <c r="J68" s="23">
        <f>[2]非r各类型装备属性!L66+[3]非r分类武将战斗属性!BE68</f>
        <v>1162.9125791902097</v>
      </c>
      <c r="K68" s="23">
        <f t="shared" si="66"/>
        <v>3.1219743058515594</v>
      </c>
      <c r="L68" s="23">
        <f t="shared" si="67"/>
        <v>0.67968978198767283</v>
      </c>
      <c r="M68" s="39">
        <f t="shared" si="27"/>
        <v>0.19708607460155589</v>
      </c>
      <c r="N68" s="39">
        <f t="shared" si="28"/>
        <v>0.1938187631983683</v>
      </c>
      <c r="P68" s="23">
        <f>[2]非r各类型装备属性!O66+[3]非r分类武将战斗属性!BH68</f>
        <v>741.97989819326915</v>
      </c>
      <c r="Q68" s="23">
        <f>[2]非r各类型装备属性!P66+[3]非r分类武将战斗属性!BI68</f>
        <v>118.0945361993881</v>
      </c>
      <c r="R68" s="23">
        <f>[2]非r各类型装备属性!Q66+[3]非r分类武将战斗属性!BJ68</f>
        <v>832.84897059204536</v>
      </c>
      <c r="S68" s="23">
        <f t="shared" si="68"/>
        <v>1.1224683749789497</v>
      </c>
      <c r="T68" s="23">
        <f t="shared" si="69"/>
        <v>0.38470466528429759</v>
      </c>
      <c r="U68" s="39">
        <f t="shared" si="29"/>
        <v>0.154966561861585</v>
      </c>
      <c r="V68" s="39">
        <f t="shared" si="30"/>
        <v>0.1652478116254058</v>
      </c>
      <c r="X68" s="23">
        <f>[2]非r各类型装备属性!T66+[3]非r分类武将战斗属性!BM68</f>
        <v>811.63443439265711</v>
      </c>
      <c r="Y68" s="23">
        <f>[2]非r各类型装备属性!U66+[3]非r分类武将战斗属性!BN68</f>
        <v>69.654536199388104</v>
      </c>
      <c r="Z68" s="23">
        <f>[2]非r各类型装备属性!V66+[3]非r分类武将战斗属性!BO68</f>
        <v>672.32536199388096</v>
      </c>
      <c r="AA68" s="23">
        <f t="shared" si="70"/>
        <v>0.82835982987461521</v>
      </c>
      <c r="AB68" s="23">
        <f t="shared" si="71"/>
        <v>0.2694206245066959</v>
      </c>
      <c r="AC68" s="39">
        <f t="shared" si="31"/>
        <v>0.13705410915107347</v>
      </c>
      <c r="AD68" s="39">
        <f t="shared" si="32"/>
        <v>0.13582330545330934</v>
      </c>
      <c r="AF68" s="23">
        <f>[2]非r各类型装备属性!Y66+[3]非r分类武将战斗属性!BR68</f>
        <v>708.655361993881</v>
      </c>
      <c r="AG68" s="23">
        <f>[2]非r各类型装备属性!Z66+[3]非r分类武将战斗属性!BS68</f>
        <v>162.02634049847026</v>
      </c>
      <c r="AH68" s="23">
        <f>[2]非r各类型装备属性!AA66+[3]非r分类武将战斗属性!BT68</f>
        <v>684.43536199388097</v>
      </c>
      <c r="AI68" s="23">
        <f t="shared" si="72"/>
        <v>0.96582259685179783</v>
      </c>
      <c r="AJ68" s="23">
        <f t="shared" si="73"/>
        <v>0.46173671375760339</v>
      </c>
      <c r="AK68" s="39">
        <f t="shared" si="33"/>
        <v>0.13233526834619627</v>
      </c>
      <c r="AL68" s="39">
        <f t="shared" si="34"/>
        <v>0.13519710854200118</v>
      </c>
      <c r="AN68" s="23">
        <f t="shared" si="74"/>
        <v>658.69059389418692</v>
      </c>
      <c r="AO68" s="23">
        <f t="shared" si="75"/>
        <v>187.64344006428789</v>
      </c>
      <c r="AP68" s="23">
        <f t="shared" si="76"/>
        <v>838.13056844250423</v>
      </c>
      <c r="AQ68" s="23">
        <f t="shared" si="11"/>
        <v>1.2724192150482458</v>
      </c>
      <c r="AR68" s="42">
        <f t="shared" si="35"/>
        <v>0.49835792436255633</v>
      </c>
      <c r="AS68" s="25"/>
      <c r="AV68" s="39">
        <f>[5]非r不同兵种属性值!AK66*携带兵力!I68/2</f>
        <v>186.48527653860637</v>
      </c>
      <c r="AW68" s="23">
        <f>[5]非r不同兵种属性值!AL66</f>
        <v>273.21481910926644</v>
      </c>
      <c r="AX68" s="39">
        <f>[5]非r不同兵种属性值!AM66*携带兵力!I68</f>
        <v>716.60634355284697</v>
      </c>
      <c r="AY68" s="23">
        <f t="shared" si="77"/>
        <v>3.8426966292134832</v>
      </c>
      <c r="AZ68" s="23">
        <f t="shared" si="78"/>
        <v>0.59125272089376613</v>
      </c>
      <c r="BA68" s="39">
        <f t="shared" si="36"/>
        <v>0.13155927798138017</v>
      </c>
      <c r="BB68" s="39">
        <f t="shared" si="37"/>
        <v>0.11943439059214116</v>
      </c>
      <c r="BD68" s="39">
        <f>[5]非r不同兵种属性值!AP66*携带兵力!I68/2</f>
        <v>372.97055307721274</v>
      </c>
      <c r="BE68" s="23">
        <f>[5]非r不同兵种属性值!AQ66</f>
        <v>131.95514483295844</v>
      </c>
      <c r="BF68" s="39">
        <f>[5]非r不同兵种属性值!AR66*携带兵力!I68</f>
        <v>1364.9644639101843</v>
      </c>
      <c r="BG68" s="23">
        <f t="shared" si="79"/>
        <v>3.6597110754414115</v>
      </c>
      <c r="BH68" s="23">
        <f t="shared" si="80"/>
        <v>0.41128644089680499</v>
      </c>
      <c r="BI68" s="39">
        <f t="shared" si="38"/>
        <v>0.12720517183553351</v>
      </c>
      <c r="BJ68" s="39">
        <f t="shared" si="39"/>
        <v>0.22112873370446665</v>
      </c>
      <c r="BL68" s="39">
        <f>[5]非r不同兵种属性值!AU66*携带兵力!I68/2</f>
        <v>428.9161360387946</v>
      </c>
      <c r="BM68" s="23">
        <f>[5]非r不同兵种属性值!AV66</f>
        <v>45.676780903716377</v>
      </c>
      <c r="BN68" s="39">
        <f>[5]非r不同兵种属性值!AW66*携带兵力!I68</f>
        <v>1391.4686282579551</v>
      </c>
      <c r="BO68" s="23">
        <f t="shared" si="81"/>
        <v>3.2441508055833541</v>
      </c>
      <c r="BP68" s="23">
        <f t="shared" si="82"/>
        <v>0.19473656113342686</v>
      </c>
      <c r="BQ68" s="39">
        <f t="shared" si="40"/>
        <v>0.12316788216089689</v>
      </c>
      <c r="BR68" s="39">
        <f t="shared" si="41"/>
        <v>0.22040095140678309</v>
      </c>
      <c r="BT68" s="39">
        <f>[5]非r不同兵种属性值!AZ66*携带兵力!I68/2</f>
        <v>391.61908073107338</v>
      </c>
      <c r="BU68" s="23">
        <f>[5]非r不同兵种属性值!BA66</f>
        <v>74.013302390281169</v>
      </c>
      <c r="BV68" s="39">
        <f>[5]非r不同兵种属性值!BB66*携带兵力!I68</f>
        <v>1364.9644639101843</v>
      </c>
      <c r="BW68" s="23">
        <f t="shared" si="83"/>
        <v>3.485439119468011</v>
      </c>
      <c r="BX68" s="23">
        <f t="shared" si="84"/>
        <v>0.28153361731674653</v>
      </c>
      <c r="BY68" s="39">
        <f t="shared" si="42"/>
        <v>0.12210604844306816</v>
      </c>
      <c r="BZ68" s="39">
        <f t="shared" si="43"/>
        <v>0.2162093959726421</v>
      </c>
      <c r="CB68" s="23">
        <f t="shared" si="44"/>
        <v>344.99776159642175</v>
      </c>
      <c r="CC68" s="23">
        <f t="shared" si="45"/>
        <v>131.2150118090556</v>
      </c>
      <c r="CD68" s="23">
        <f t="shared" si="46"/>
        <v>1209.5009749077926</v>
      </c>
      <c r="CE68" s="23">
        <f t="shared" si="20"/>
        <v>3.5058226734893032</v>
      </c>
      <c r="CF68" s="23">
        <f t="shared" si="85"/>
        <v>0.72408466880942246</v>
      </c>
      <c r="DB68" s="39">
        <f>([3]非r分类武将战斗属性!S68+[3]非r分类武将战斗属性!AB68+[3]非r分类武将战斗属性!AK68+[3]非r分类武将战斗属性!AT68)/4</f>
        <v>366.15904998651644</v>
      </c>
      <c r="DC68" s="39">
        <f>DB68*[3]非r分类武将战斗属性!O67</f>
        <v>65.469043907670553</v>
      </c>
      <c r="DD68" s="39">
        <f>([2]非r各类型装备属性!J66+[2]非r各类型装备属性!O66+[2]非r各类型装备属性!T66+[2]非r各类型装备属性!Y66)/4</f>
        <v>227.06250000000003</v>
      </c>
      <c r="DE68" s="7">
        <f t="shared" si="49"/>
        <v>0.55588929518756236</v>
      </c>
      <c r="DF68" s="7">
        <f t="shared" si="50"/>
        <v>9.9392711106768283E-2</v>
      </c>
      <c r="DG68" s="7">
        <f t="shared" si="51"/>
        <v>0.34471799370566952</v>
      </c>
      <c r="DI68" s="39">
        <f>([3]非r分类武将战斗属性!T68+[3]非r分类武将战斗属性!AC68+[3]非r分类武将战斗属性!AL68+[3]非r分类武将战斗属性!AU68)/4</f>
        <v>101.17552696995847</v>
      </c>
      <c r="DJ68" s="39">
        <f>DI68*[3]非r分类武将战斗属性!O67</f>
        <v>18.090130553435284</v>
      </c>
      <c r="DK68" s="39">
        <f>([2]非r各类型装备属性!K66+[2]非r各类型装备属性!P66+[2]非r各类型装备属性!U66+[2]非r各类型装备属性!Z66)/4</f>
        <v>78.715000000000003</v>
      </c>
      <c r="DL68" s="7">
        <f t="shared" si="52"/>
        <v>0.5391903225356296</v>
      </c>
      <c r="DM68" s="7">
        <f t="shared" si="53"/>
        <v>9.6406943654611554E-2</v>
      </c>
      <c r="DN68" s="7">
        <f t="shared" si="54"/>
        <v>0.41949241589810826</v>
      </c>
      <c r="DP68" s="39">
        <f>([3]非r分类武将战斗属性!U68+[3]非r分类武将战斗属性!AD68+[3]非r分类武将战斗属性!AM68+[3]非r分类武将战斗属性!AV68)/4</f>
        <v>472.15245919313963</v>
      </c>
      <c r="DQ68" s="39">
        <f>DP68*[3]非r分类武将战斗属性!O67</f>
        <v>84.420609249364674</v>
      </c>
      <c r="DR68" s="39">
        <f>([2]非r各类型装备属性!L66+[2]非r各类型装备属性!Q66+[2]非r各类型装备属性!V66+[2]非r各类型装备属性!AA66)/4</f>
        <v>281.5575</v>
      </c>
      <c r="DS68" s="7">
        <f t="shared" si="55"/>
        <v>0.56333998182471645</v>
      </c>
      <c r="DT68" s="7">
        <f t="shared" si="56"/>
        <v>0.10072488992525742</v>
      </c>
      <c r="DU68" s="7">
        <f t="shared" si="57"/>
        <v>0.33593512825002619</v>
      </c>
      <c r="DW68" s="4">
        <f t="shared" si="58"/>
        <v>0.19708607460155589</v>
      </c>
      <c r="DX68" s="4">
        <f t="shared" si="59"/>
        <v>0.1938187631983683</v>
      </c>
    </row>
    <row r="69" spans="7:128" x14ac:dyDescent="0.15">
      <c r="G69" s="23">
        <v>63</v>
      </c>
      <c r="H69" s="23">
        <f>[2]非r各类型装备属性!J67+[3]非r分类武将战斗属性!BC69</f>
        <v>378.96719509193503</v>
      </c>
      <c r="I69" s="23">
        <f>[2]非r各类型装备属性!K67+[3]非r分类武将战斗属性!T69</f>
        <v>406.91912122703729</v>
      </c>
      <c r="J69" s="23">
        <f>[2]非r各类型装备属性!L67+[3]非r分类武将战斗属性!BE69</f>
        <v>1183.034024294192</v>
      </c>
      <c r="K69" s="23">
        <f t="shared" si="66"/>
        <v>3.1217320116776746</v>
      </c>
      <c r="L69" s="23">
        <f t="shared" si="67"/>
        <v>0.67899168681223698</v>
      </c>
      <c r="M69" s="39">
        <f t="shared" si="27"/>
        <v>0.20051174343488631</v>
      </c>
      <c r="N69" s="39">
        <f t="shared" si="28"/>
        <v>0.19717233738236534</v>
      </c>
      <c r="P69" s="23">
        <f>[2]非r各类型装备属性!O67+[3]非r分类武将战斗属性!BH69</f>
        <v>754.63182920225711</v>
      </c>
      <c r="Q69" s="23">
        <f>[2]非r各类型装备属性!P67+[3]非r分类武将战斗属性!BI69</f>
        <v>120.28493901838701</v>
      </c>
      <c r="R69" s="23">
        <f>[2]非r各类型装备属性!Q67+[3]非r分类武将战斗属性!BJ69</f>
        <v>846.89670723903112</v>
      </c>
      <c r="S69" s="23">
        <f t="shared" si="68"/>
        <v>1.122264758079857</v>
      </c>
      <c r="T69" s="23">
        <f t="shared" si="69"/>
        <v>0.38470875370939295</v>
      </c>
      <c r="U69" s="39">
        <f t="shared" si="29"/>
        <v>0.15760898688434774</v>
      </c>
      <c r="V69" s="39">
        <f t="shared" si="30"/>
        <v>0.16803506096012519</v>
      </c>
      <c r="X69" s="23">
        <f>[2]非r各类型装备属性!T67+[3]非r分类武将战斗属性!BM69</f>
        <v>825.48176822064397</v>
      </c>
      <c r="Y69" s="23">
        <f>[2]非r各类型装备属性!U67+[3]非r分类武将战斗属性!BN69</f>
        <v>70.849939018387005</v>
      </c>
      <c r="Z69" s="23">
        <f>[2]非r各类型装备属性!V67+[3]非r分类武将战斗属性!BO69</f>
        <v>683.78189018387002</v>
      </c>
      <c r="AA69" s="23">
        <f t="shared" si="70"/>
        <v>0.82834281326138404</v>
      </c>
      <c r="AB69" s="23">
        <f t="shared" si="71"/>
        <v>0.26915608187501061</v>
      </c>
      <c r="AC69" s="39">
        <f t="shared" si="31"/>
        <v>0.13939239584948396</v>
      </c>
      <c r="AD69" s="39">
        <f t="shared" si="32"/>
        <v>0.13813775559270106</v>
      </c>
      <c r="AF69" s="23">
        <f>[2]非r各类型装备属性!Y67+[3]非r分类武将战斗属性!BR69</f>
        <v>720.85814018387009</v>
      </c>
      <c r="AG69" s="23">
        <f>[2]非r各类型装备属性!Z67+[3]非r分类武将战斗属性!BS69</f>
        <v>164.76609754596751</v>
      </c>
      <c r="AH69" s="23">
        <f>[2]非r各类型装备属性!AA67+[3]非r分类武将战斗属性!BT69</f>
        <v>696.14064018387012</v>
      </c>
      <c r="AI69" s="23">
        <f t="shared" si="72"/>
        <v>0.96571100661539977</v>
      </c>
      <c r="AJ69" s="23">
        <f t="shared" si="73"/>
        <v>0.46134088732345957</v>
      </c>
      <c r="AK69" s="39">
        <f t="shared" si="33"/>
        <v>0.1346140317803679</v>
      </c>
      <c r="AL69" s="39">
        <f t="shared" si="34"/>
        <v>0.13750926225854224</v>
      </c>
      <c r="AN69" s="23">
        <f t="shared" si="74"/>
        <v>669.98473317467653</v>
      </c>
      <c r="AO69" s="23">
        <f t="shared" si="75"/>
        <v>190.70502420244469</v>
      </c>
      <c r="AP69" s="23">
        <f t="shared" si="76"/>
        <v>852.46331547524073</v>
      </c>
      <c r="AQ69" s="23">
        <f t="shared" si="11"/>
        <v>1.2723622991167307</v>
      </c>
      <c r="AR69" s="42">
        <f t="shared" si="35"/>
        <v>0.49781383284162251</v>
      </c>
      <c r="AS69" s="25"/>
      <c r="AV69" s="39">
        <f>[5]非r不同兵种属性值!AK67*携带兵力!I69/2</f>
        <v>196.92933489045407</v>
      </c>
      <c r="AW69" s="23">
        <f>[5]非r不同兵种属性值!AL67</f>
        <v>279.72482237947605</v>
      </c>
      <c r="AX69" s="39">
        <f>[5]非r不同兵种属性值!AM67*携带兵力!I69</f>
        <v>753.09240155909902</v>
      </c>
      <c r="AY69" s="23">
        <f t="shared" si="77"/>
        <v>3.8241758241758239</v>
      </c>
      <c r="AZ69" s="23">
        <f t="shared" si="78"/>
        <v>0.59250575109490056</v>
      </c>
      <c r="BA69" s="39">
        <f t="shared" si="36"/>
        <v>0.13892722038127273</v>
      </c>
      <c r="BB69" s="39">
        <f t="shared" si="37"/>
        <v>0.12551540025984984</v>
      </c>
      <c r="BD69" s="39">
        <f>[5]非r不同兵种属性值!AP67*携带兵力!I69/2</f>
        <v>393.85866978090814</v>
      </c>
      <c r="BE69" s="23">
        <f>[5]非r不同兵种属性值!AQ67</f>
        <v>134.98102202833596</v>
      </c>
      <c r="BF69" s="39">
        <f>[5]非r不同兵种属性值!AR67*携带兵力!I69</f>
        <v>1434.4617172554267</v>
      </c>
      <c r="BG69" s="23">
        <f t="shared" si="79"/>
        <v>3.6420722135007848</v>
      </c>
      <c r="BH69" s="23">
        <f t="shared" si="80"/>
        <v>0.41233076922839085</v>
      </c>
      <c r="BI69" s="39">
        <f t="shared" si="38"/>
        <v>0.13432926367788381</v>
      </c>
      <c r="BJ69" s="39">
        <f t="shared" si="39"/>
        <v>0.23238751738308933</v>
      </c>
      <c r="BL69" s="39">
        <f>[5]非r不同兵种属性值!AU67*携带兵力!I69/2</f>
        <v>452.93747024804435</v>
      </c>
      <c r="BM69" s="23">
        <f>[5]非r不同兵种属性值!AV67</f>
        <v>46.479314189002473</v>
      </c>
      <c r="BN69" s="39">
        <f>[5]非r不同兵种属性值!AW67*携带兵力!I69</f>
        <v>1462.3153428332018</v>
      </c>
      <c r="BO69" s="23">
        <f t="shared" si="81"/>
        <v>3.2285148367883694</v>
      </c>
      <c r="BP69" s="23">
        <f t="shared" si="82"/>
        <v>0.1945886613080734</v>
      </c>
      <c r="BQ69" s="39">
        <f t="shared" si="40"/>
        <v>0.13006586666797729</v>
      </c>
      <c r="BR69" s="39">
        <f t="shared" si="41"/>
        <v>0.23162268000297714</v>
      </c>
      <c r="BT69" s="39">
        <f>[5]非r不同兵种属性值!AZ67*携带兵力!I69/2</f>
        <v>413.5516032699536</v>
      </c>
      <c r="BU69" s="23">
        <f>[5]非r不同兵种属性值!BA67</f>
        <v>75.343180534684379</v>
      </c>
      <c r="BV69" s="39">
        <f>[5]非r不同兵种属性值!BB67*携带兵力!I69</f>
        <v>1434.4617172554267</v>
      </c>
      <c r="BW69" s="23">
        <f t="shared" si="83"/>
        <v>3.46864020333408</v>
      </c>
      <c r="BX69" s="23">
        <f t="shared" si="84"/>
        <v>0.28142195376661994</v>
      </c>
      <c r="BY69" s="39">
        <f t="shared" si="42"/>
        <v>0.1289445652349766</v>
      </c>
      <c r="BZ69" s="39">
        <f t="shared" si="43"/>
        <v>0.227217711254703</v>
      </c>
      <c r="CB69" s="23">
        <f t="shared" si="44"/>
        <v>364.31926954734001</v>
      </c>
      <c r="CC69" s="23">
        <f t="shared" si="45"/>
        <v>134.13208478287473</v>
      </c>
      <c r="CD69" s="23">
        <f t="shared" si="46"/>
        <v>1271.0827947257885</v>
      </c>
      <c r="CE69" s="23">
        <f t="shared" si="20"/>
        <v>3.4889255138908393</v>
      </c>
      <c r="CF69" s="23">
        <f t="shared" si="85"/>
        <v>0.72845579813556605</v>
      </c>
      <c r="DB69" s="39">
        <f>([3]非r分类武将战斗属性!S69+[3]非r分类武将战斗属性!AB69+[3]非r分类武将战斗属性!AK69+[3]非r分类武将战斗属性!AT69)/4</f>
        <v>370.33631694280905</v>
      </c>
      <c r="DC69" s="39">
        <f>DB69*[3]非r分类武将战斗属性!O68</f>
        <v>67.921853731867557</v>
      </c>
      <c r="DD69" s="39">
        <f>([2]非r各类型装备属性!J67+[2]非r各类型装备属性!O67+[2]非r各类型装备属性!T67+[2]非r各类型装备属性!Y67)/4</f>
        <v>231.7265625</v>
      </c>
      <c r="DE69" s="7">
        <f t="shared" si="49"/>
        <v>0.55275336676403941</v>
      </c>
      <c r="DF69" s="7">
        <f t="shared" si="50"/>
        <v>0.10137821112732603</v>
      </c>
      <c r="DG69" s="7">
        <f t="shared" si="51"/>
        <v>0.34586842210863467</v>
      </c>
      <c r="DI69" s="39">
        <f>([3]非r分类武将战斗属性!T69+[3]非r分类武将战斗属性!AC69+[3]非r分类武将战斗属性!AL69+[3]非r分类武将战斗属性!AU69)/4</f>
        <v>102.32977178682881</v>
      </c>
      <c r="DJ69" s="39">
        <f>DI69*[3]非r分类武将战斗属性!O68</f>
        <v>18.767880636437088</v>
      </c>
      <c r="DK69" s="39">
        <f>([2]非r各类型装备属性!K67+[2]非r各类型装备属性!P67+[2]非r各类型装备属性!U67+[2]非r各类型装备属性!Z67)/4</f>
        <v>80.331874999999982</v>
      </c>
      <c r="DL69" s="7">
        <f t="shared" si="52"/>
        <v>0.53658665897653379</v>
      </c>
      <c r="DM69" s="7">
        <f t="shared" si="53"/>
        <v>9.8413142049754654E-2</v>
      </c>
      <c r="DN69" s="7">
        <f t="shared" si="54"/>
        <v>0.42123628014499992</v>
      </c>
      <c r="DP69" s="39">
        <f>([3]非r分类武将战斗属性!U69+[3]非r分类武将战斗属性!AD69+[3]非r分类武将战斗属性!AM69+[3]非r分类武将战斗属性!AV69)/4</f>
        <v>477.5389350052011</v>
      </c>
      <c r="DQ69" s="39">
        <f>DP69*[3]非r分类武将战斗属性!O68</f>
        <v>87.583442970039741</v>
      </c>
      <c r="DR69" s="39">
        <f>([2]非r各类型装备属性!L67+[2]非r各类型装备属性!Q67+[2]非r各类型装备属性!V67+[2]非r各类型装备属性!AA67)/4</f>
        <v>287.3409375</v>
      </c>
      <c r="DS69" s="7">
        <f t="shared" si="55"/>
        <v>0.56018707941581902</v>
      </c>
      <c r="DT69" s="7">
        <f t="shared" si="56"/>
        <v>0.10274159765011442</v>
      </c>
      <c r="DU69" s="7">
        <f t="shared" si="57"/>
        <v>0.33707132293406666</v>
      </c>
      <c r="DW69" s="4">
        <f t="shared" si="58"/>
        <v>0.20051174343488631</v>
      </c>
      <c r="DX69" s="4">
        <f t="shared" si="59"/>
        <v>0.19717233738236534</v>
      </c>
    </row>
    <row r="70" spans="7:128" x14ac:dyDescent="0.15">
      <c r="G70" s="23">
        <v>64</v>
      </c>
      <c r="H70" s="23">
        <f>[2]非r各类型装备属性!J68+[3]非r分类武将战斗属性!BC70</f>
        <v>385.67974661220205</v>
      </c>
      <c r="I70" s="23">
        <f>[2]非r各类型装备属性!K68+[3]非r分类武将战斗属性!T70</f>
        <v>413.22925314473258</v>
      </c>
      <c r="J70" s="23">
        <f>[2]非r各类型装备属性!L68+[3]非r分类武将战斗属性!BE70</f>
        <v>1203.9171891590468</v>
      </c>
      <c r="K70" s="23">
        <f t="shared" si="66"/>
        <v>3.1215463081331465</v>
      </c>
      <c r="L70" s="23">
        <f t="shared" si="67"/>
        <v>0.67837110693551184</v>
      </c>
      <c r="M70" s="39">
        <f t="shared" si="27"/>
        <v>0.20406335799587416</v>
      </c>
      <c r="N70" s="39">
        <f t="shared" si="28"/>
        <v>0.20065286485984113</v>
      </c>
      <c r="P70" s="23">
        <f>[2]非r各类型装备属性!O68+[3]非r分类武将战斗属性!BH70</f>
        <v>767.80744254684464</v>
      </c>
      <c r="Q70" s="23">
        <f>[2]非r各类型装备属性!P68+[3]非r分类武将战斗属性!BI70</f>
        <v>122.52294932244041</v>
      </c>
      <c r="R70" s="23">
        <f>[2]非r各类型装备属性!Q68+[3]非r分类武将战斗属性!BJ70</f>
        <v>861.56334119172539</v>
      </c>
      <c r="S70" s="23">
        <f t="shared" si="68"/>
        <v>1.1221086088119816</v>
      </c>
      <c r="T70" s="23">
        <f t="shared" si="69"/>
        <v>0.38475635771850425</v>
      </c>
      <c r="U70" s="39">
        <f t="shared" si="29"/>
        <v>0.16036078582849719</v>
      </c>
      <c r="V70" s="39">
        <f t="shared" si="30"/>
        <v>0.17094510737931057</v>
      </c>
      <c r="X70" s="23">
        <f>[2]非r各类型装备属性!T68+[3]非r分类武将战斗属性!BM70</f>
        <v>839.90039186928504</v>
      </c>
      <c r="Y70" s="23">
        <f>[2]非r各类型装备属性!U68+[3]非r分类武将战斗属性!BN70</f>
        <v>72.092949322440433</v>
      </c>
      <c r="Z70" s="23">
        <f>[2]非r各类型装备属性!V68+[3]非r分类武将战斗属性!BO70</f>
        <v>695.71449322440412</v>
      </c>
      <c r="AA70" s="23">
        <f t="shared" si="70"/>
        <v>0.82832976381403955</v>
      </c>
      <c r="AB70" s="23">
        <f t="shared" si="71"/>
        <v>0.26899054506395137</v>
      </c>
      <c r="AC70" s="39">
        <f t="shared" si="31"/>
        <v>0.14182715161588738</v>
      </c>
      <c r="AD70" s="39">
        <f t="shared" si="32"/>
        <v>0.14054838246957665</v>
      </c>
      <c r="AF70" s="23">
        <f>[2]非r各类型装备属性!Y68+[3]非r分类武将战斗属性!BR70</f>
        <v>733.53699322440411</v>
      </c>
      <c r="AG70" s="23">
        <f>[2]非r各类型装备属性!Z68+[3]非r分类武将战斗属性!BS70</f>
        <v>167.62487330610105</v>
      </c>
      <c r="AH70" s="23">
        <f>[2]非r各类型装备属性!AA68+[3]非r分类武将战斗属性!BT70</f>
        <v>708.3219932244042</v>
      </c>
      <c r="AI70" s="23">
        <f t="shared" si="72"/>
        <v>0.96562545552179657</v>
      </c>
      <c r="AJ70" s="23">
        <f t="shared" si="73"/>
        <v>0.46108440969531328</v>
      </c>
      <c r="AK70" s="39">
        <f t="shared" si="33"/>
        <v>0.13698169808112121</v>
      </c>
      <c r="AL70" s="39">
        <f t="shared" si="34"/>
        <v>0.13991545545173417</v>
      </c>
      <c r="AN70" s="23">
        <f t="shared" si="74"/>
        <v>681.73114356318388</v>
      </c>
      <c r="AO70" s="23">
        <f t="shared" si="75"/>
        <v>193.8675062739286</v>
      </c>
      <c r="AP70" s="23">
        <f t="shared" si="76"/>
        <v>867.37925419989506</v>
      </c>
      <c r="AQ70" s="23">
        <f t="shared" si="11"/>
        <v>1.272318658740438</v>
      </c>
      <c r="AR70" s="42">
        <f t="shared" si="35"/>
        <v>0.49736716327096819</v>
      </c>
      <c r="AS70" s="25"/>
      <c r="AV70" s="39">
        <f>[5]非r不同兵种属性值!AK68*携带兵力!I70/2</f>
        <v>207.83940825302059</v>
      </c>
      <c r="AW70" s="23">
        <f>[5]非r不同兵种属性值!AL68</f>
        <v>286.30917167291454</v>
      </c>
      <c r="AX70" s="39">
        <f>[5]非r不同兵种属性值!AM68*携带兵力!I70</f>
        <v>791.13065076956229</v>
      </c>
      <c r="AY70" s="23">
        <f t="shared" si="77"/>
        <v>3.806451612903226</v>
      </c>
      <c r="AZ70" s="23">
        <f t="shared" si="78"/>
        <v>0.59372014073655366</v>
      </c>
      <c r="BA70" s="39">
        <f t="shared" si="36"/>
        <v>0.14662392116615211</v>
      </c>
      <c r="BB70" s="39">
        <f t="shared" si="37"/>
        <v>0.13185510846159371</v>
      </c>
      <c r="BD70" s="39">
        <f>[5]非r不同兵种属性值!AP68*携带兵力!I70/2</f>
        <v>415.67881650604119</v>
      </c>
      <c r="BE70" s="23">
        <f>[5]非r不同兵种属性值!AQ68</f>
        <v>138.04192205658379</v>
      </c>
      <c r="BF70" s="39">
        <f>[5]非r不同兵种属性值!AR68*携带兵力!I70</f>
        <v>1506.9155252753569</v>
      </c>
      <c r="BG70" s="23">
        <f t="shared" si="79"/>
        <v>3.6251920122887871</v>
      </c>
      <c r="BH70" s="23">
        <f t="shared" si="80"/>
        <v>0.41334629171644022</v>
      </c>
      <c r="BI70" s="39">
        <f t="shared" si="38"/>
        <v>0.14177123326702851</v>
      </c>
      <c r="BJ70" s="39">
        <f t="shared" si="39"/>
        <v>0.24412527264568196</v>
      </c>
      <c r="BL70" s="39">
        <f>[5]非r不同兵种属性值!AU68*携带兵力!I70/2</f>
        <v>478.03063898194739</v>
      </c>
      <c r="BM70" s="23">
        <f>[5]非r不同兵种属性值!AV68</f>
        <v>47.292139963829634</v>
      </c>
      <c r="BN70" s="39">
        <f>[5]非r不同兵种属性值!AW68*携带兵力!I70</f>
        <v>1536.1760209117715</v>
      </c>
      <c r="BO70" s="23">
        <f t="shared" si="81"/>
        <v>3.2135513827802669</v>
      </c>
      <c r="BP70" s="23">
        <f t="shared" si="82"/>
        <v>0.19444810596569273</v>
      </c>
      <c r="BQ70" s="39">
        <f t="shared" si="40"/>
        <v>0.13727163998815223</v>
      </c>
      <c r="BR70" s="39">
        <f t="shared" si="41"/>
        <v>0.24332180378447935</v>
      </c>
      <c r="BT70" s="39">
        <f>[5]非r不同兵种属性值!AZ68*携带兵力!I70/2</f>
        <v>436.46275733134337</v>
      </c>
      <c r="BU70" s="23">
        <f>[5]非r不同兵种属性值!BA68</f>
        <v>76.689956698102108</v>
      </c>
      <c r="BV70" s="39">
        <f>[5]非r不同兵种属性值!BB68*携带兵力!I70</f>
        <v>1506.9155252753569</v>
      </c>
      <c r="BW70" s="23">
        <f t="shared" si="83"/>
        <v>3.4525638212274155</v>
      </c>
      <c r="BX70" s="23">
        <f t="shared" si="84"/>
        <v>0.28131751909205305</v>
      </c>
      <c r="BY70" s="39">
        <f t="shared" si="42"/>
        <v>0.13608821738411123</v>
      </c>
      <c r="BZ70" s="39">
        <f t="shared" si="43"/>
        <v>0.23869434268511483</v>
      </c>
      <c r="CB70" s="23">
        <f t="shared" si="44"/>
        <v>384.50290526808817</v>
      </c>
      <c r="CC70" s="23">
        <f t="shared" si="45"/>
        <v>137.08329759785752</v>
      </c>
      <c r="CD70" s="23">
        <f t="shared" si="46"/>
        <v>1335.284430558012</v>
      </c>
      <c r="CE70" s="23">
        <f t="shared" si="20"/>
        <v>3.4727551138449981</v>
      </c>
      <c r="CF70" s="23">
        <f t="shared" si="85"/>
        <v>0.73273936988497579</v>
      </c>
      <c r="DB70" s="39">
        <f>([3]非r分类武将战斗属性!S70+[3]非r分类武将战斗属性!AB70+[3]非r分类武将战斗属性!AK70+[3]非r分类武将战斗属性!AT70)/4</f>
        <v>374.81340081249334</v>
      </c>
      <c r="DC70" s="39">
        <f>DB70*[3]非r分类武将战斗属性!O69</f>
        <v>70.527117750690692</v>
      </c>
      <c r="DD70" s="39">
        <f>([2]非r各类型装备属性!J68+[2]非r各类型装备属性!O68+[2]非r各类型装备属性!T68+[2]非r各类型装备属性!Y68)/4</f>
        <v>236.390625</v>
      </c>
      <c r="DE70" s="7">
        <f t="shared" si="49"/>
        <v>0.54979650607344599</v>
      </c>
      <c r="DF70" s="7">
        <f t="shared" si="50"/>
        <v>0.10345297910561736</v>
      </c>
      <c r="DG70" s="7">
        <f t="shared" si="51"/>
        <v>0.34675051482093683</v>
      </c>
      <c r="DI70" s="39">
        <f>([3]非r分类武将战斗属性!T70+[3]非r分类武将战斗属性!AC70+[3]非r分类武将战斗属性!AL70+[3]非r分类武将战斗属性!AU70)/4</f>
        <v>103.5668607508205</v>
      </c>
      <c r="DJ70" s="39">
        <f>DI70*[3]非r分类武将战斗属性!O69</f>
        <v>19.487756220585581</v>
      </c>
      <c r="DK70" s="39">
        <f>([2]非r各类型装备属性!K68+[2]非r各类型装备属性!P68+[2]非r各类型装备属性!U68+[2]非r各类型装备属性!Z68)/4</f>
        <v>81.948750000000004</v>
      </c>
      <c r="DL70" s="7">
        <f t="shared" si="52"/>
        <v>0.53421464350237124</v>
      </c>
      <c r="DM70" s="7">
        <f t="shared" si="53"/>
        <v>0.10052100321056384</v>
      </c>
      <c r="DN70" s="7">
        <f t="shared" si="54"/>
        <v>0.42270492655024428</v>
      </c>
      <c r="DP70" s="39">
        <f>([3]非r分类武将战斗属性!U70+[3]非r分类武将战斗属性!AD70+[3]非r分类武将战斗属性!AM70+[3]非r分类武将战斗属性!AV70)/4</f>
        <v>483.31201683716245</v>
      </c>
      <c r="DQ70" s="39">
        <f>DP70*[3]非r分类武将战斗属性!O69</f>
        <v>90.94286236273274</v>
      </c>
      <c r="DR70" s="39">
        <f>([2]非r各类型装备属性!L68+[2]非r各类型装备属性!Q68+[2]非r各类型装备属性!V68+[2]非r各类型装备属性!AA68)/4</f>
        <v>293.12437499999999</v>
      </c>
      <c r="DS70" s="7">
        <f t="shared" si="55"/>
        <v>0.55720956490132867</v>
      </c>
      <c r="DT70" s="7">
        <f t="shared" si="56"/>
        <v>0.10484786432507201</v>
      </c>
      <c r="DU70" s="7">
        <f t="shared" si="57"/>
        <v>0.33794257077359952</v>
      </c>
      <c r="DW70" s="4">
        <f t="shared" si="58"/>
        <v>0.20406335799587416</v>
      </c>
      <c r="DX70" s="4">
        <f t="shared" si="59"/>
        <v>0.20065286485984113</v>
      </c>
    </row>
    <row r="71" spans="7:128" x14ac:dyDescent="0.15">
      <c r="G71" s="23">
        <v>65</v>
      </c>
      <c r="H71" s="23">
        <f>[2]非r各类型装备属性!J69+[3]非r分类武将战斗属性!BC71</f>
        <v>392.59501771833459</v>
      </c>
      <c r="I71" s="23">
        <f>[2]非r各类型装备属性!K69+[3]非r分类武将战斗属性!T71</f>
        <v>419.74233399593902</v>
      </c>
      <c r="J71" s="23">
        <f>[2]非r各类型装备属性!L69+[3]非r分类武将战斗属性!BE71</f>
        <v>1225.4490566986706</v>
      </c>
      <c r="K71" s="23">
        <f t="shared" ref="K71:K102" si="86">J71/H71</f>
        <v>3.1214075609534686</v>
      </c>
      <c r="L71" s="23">
        <f t="shared" ref="L71:L106" si="87">1-1/(1+(I71/($D$11*G71^2+$D$12*G71+$D$13)))</f>
        <v>0.6778321037700431</v>
      </c>
      <c r="M71" s="39">
        <f t="shared" si="27"/>
        <v>0.20772223159700248</v>
      </c>
      <c r="N71" s="39">
        <f t="shared" si="28"/>
        <v>0.20424150944977842</v>
      </c>
      <c r="P71" s="23">
        <f>[2]非r各类型装备属性!O69+[3]非r分类武将战斗属性!BH71</f>
        <v>781.42903898033614</v>
      </c>
      <c r="Q71" s="23">
        <f>[2]非r各类型装备属性!P69+[3]非r分类武将战斗属性!BI71</f>
        <v>124.80150354366691</v>
      </c>
      <c r="R71" s="23">
        <f>[2]非r各类型装备属性!Q69+[3]非r分类武将战斗属性!BJ71</f>
        <v>876.75704606766988</v>
      </c>
      <c r="S71" s="23">
        <f t="shared" ref="S71:S102" si="88">R71/P71</f>
        <v>1.121991892202681</v>
      </c>
      <c r="T71" s="23">
        <f t="shared" ref="T71:T106" si="89">1-1/(1+(Q71/($D$11*G71^2+$D$12*G71+$D$13)))</f>
        <v>0.38483171425340768</v>
      </c>
      <c r="U71" s="39">
        <f t="shared" si="29"/>
        <v>0.16320573078118963</v>
      </c>
      <c r="V71" s="39">
        <f t="shared" si="30"/>
        <v>0.17395973136263287</v>
      </c>
      <c r="X71" s="23">
        <f>[2]非r各类型装备属性!T69+[3]非r分类武将战斗属性!BM71</f>
        <v>854.80554252400293</v>
      </c>
      <c r="Y71" s="23">
        <f>[2]非r各类型装备属性!U69+[3]非r分类武将战斗属性!BN71</f>
        <v>73.376503543666914</v>
      </c>
      <c r="Z71" s="23">
        <f>[2]非r各类型装备属性!V69+[3]非r分类武将战斗属性!BO71</f>
        <v>708.05253543666913</v>
      </c>
      <c r="AA71" s="23">
        <f t="shared" ref="AA71:AA102" si="90">Z71/X71</f>
        <v>0.82832000988901755</v>
      </c>
      <c r="AB71" s="23">
        <f t="shared" ref="AB71:AB106" si="91">1-1/(1+(Y71/($D$11*G71^2+$D$12*G71+$D$13)))</f>
        <v>0.26890004302596493</v>
      </c>
      <c r="AC71" s="39">
        <f t="shared" si="31"/>
        <v>0.14434406324282387</v>
      </c>
      <c r="AD71" s="39">
        <f t="shared" si="32"/>
        <v>0.1430409162498322</v>
      </c>
      <c r="AF71" s="23">
        <f>[2]非r各类型装备属性!Y69+[3]非r分类武将战斗属性!BR71</f>
        <v>746.62128543666915</v>
      </c>
      <c r="AG71" s="23">
        <f>[2]非r各类型装备属性!Z69+[3]非r分类武将战斗属性!BS71</f>
        <v>170.58500885916729</v>
      </c>
      <c r="AH71" s="23">
        <f>[2]非r各类型装备属性!AA69+[3]非r分类武将战斗属性!BT71</f>
        <v>720.90878543666918</v>
      </c>
      <c r="AI71" s="23">
        <f t="shared" ref="AI71:AI102" si="92">AH71/AF71</f>
        <v>0.96556152295475772</v>
      </c>
      <c r="AJ71" s="23">
        <f t="shared" ref="AJ71:AJ106" si="93">1-1/(1+(AG71/($D$11*G71^2+$D$12*G71+$D$13)))</f>
        <v>0.46093466305219077</v>
      </c>
      <c r="AK71" s="39">
        <f t="shared" si="33"/>
        <v>0.1394250766455031</v>
      </c>
      <c r="AL71" s="39">
        <f t="shared" si="34"/>
        <v>0.14240173539489762</v>
      </c>
      <c r="AN71" s="23">
        <f t="shared" ref="AN71:AN106" si="94">(H71+P71+X71+AF71)/4</f>
        <v>693.86272116483576</v>
      </c>
      <c r="AO71" s="23">
        <f t="shared" ref="AO71:AO106" si="95">(I71+Q71+Y71+AG71)/4</f>
        <v>197.12633748561001</v>
      </c>
      <c r="AP71" s="23">
        <f t="shared" ref="AP71:AP106" si="96">(J71+R71+Z71+AH71)/4</f>
        <v>882.7918559099196</v>
      </c>
      <c r="AQ71" s="23">
        <f t="shared" ref="AQ71:AQ106" si="97">AP71/AN71</f>
        <v>1.2722860430200305</v>
      </c>
      <c r="AR71" s="42">
        <f t="shared" si="35"/>
        <v>0.49700768419788044</v>
      </c>
      <c r="AS71" s="25"/>
      <c r="AV71" s="39">
        <f>[5]非r不同兵种属性值!AK69*携带兵力!I71/2</f>
        <v>217.84190338401152</v>
      </c>
      <c r="AW71" s="23">
        <f>[5]非r不同兵种属性值!AL69</f>
        <v>292.91024303030201</v>
      </c>
      <c r="AX71" s="39">
        <f>[5]非r不同兵种属性值!AM69*携带兵力!I71</f>
        <v>825.50616019204369</v>
      </c>
      <c r="AY71" s="23">
        <f t="shared" ref="AY71:AY102" si="98">AX71/AV71</f>
        <v>3.7894736842105265</v>
      </c>
      <c r="AZ71" s="23">
        <f t="shared" ref="AZ71:AZ106" si="99">1-1/(1+(AW71/($D$11*G71^2+$D$12*G71+$D$13)))</f>
        <v>0.5948500202346052</v>
      </c>
      <c r="BA71" s="39">
        <f t="shared" si="36"/>
        <v>0.15368035512099582</v>
      </c>
      <c r="BB71" s="39">
        <f t="shared" si="37"/>
        <v>0.13758436003200727</v>
      </c>
      <c r="BD71" s="39">
        <f>[5]非r不同兵种属性值!AP69*携带兵力!I71/2</f>
        <v>435.68380676802303</v>
      </c>
      <c r="BE71" s="23">
        <f>[5]非r不同兵种属性值!AQ69</f>
        <v>141.11004408759075</v>
      </c>
      <c r="BF71" s="39">
        <f>[5]非r不同兵种属性值!AR69*携带兵力!I71</f>
        <v>1572.3926860800832</v>
      </c>
      <c r="BG71" s="23">
        <f t="shared" ref="BG71:BG102" si="100">BF71/BD71</f>
        <v>3.6090225563909777</v>
      </c>
      <c r="BH71" s="23">
        <f t="shared" ref="BH71:BH106" si="101">1-1/(1+(BE71/($D$11*G71^2+$D$12*G71+$D$13)))</f>
        <v>0.41428620951442963</v>
      </c>
      <c r="BI71" s="39">
        <f t="shared" si="38"/>
        <v>0.14859412639585085</v>
      </c>
      <c r="BJ71" s="39">
        <f t="shared" si="39"/>
        <v>0.25473278810717281</v>
      </c>
      <c r="BL71" s="39">
        <f>[5]非r不同兵种属性值!AU69*携带兵力!I71/2</f>
        <v>501.03637778322644</v>
      </c>
      <c r="BM71" s="23">
        <f>[5]非r不同兵种属性值!AV69</f>
        <v>48.1056968480423</v>
      </c>
      <c r="BN71" s="39">
        <f>[5]非r不同兵种属性值!AW69*携带兵力!I71</f>
        <v>1602.9245828971721</v>
      </c>
      <c r="BO71" s="23">
        <f t="shared" ref="BO71:BO102" si="102">BN71/BL71</f>
        <v>3.1992179689409257</v>
      </c>
      <c r="BP71" s="23">
        <f t="shared" ref="BP71:BP106" si="103">1-1/(1+(BM71/($D$11*G71^2+$D$12*G71+$D$13)))</f>
        <v>0.19428348160165787</v>
      </c>
      <c r="BQ71" s="39">
        <f t="shared" si="40"/>
        <v>0.14387798534943752</v>
      </c>
      <c r="BR71" s="39">
        <f t="shared" si="41"/>
        <v>0.25389440762753895</v>
      </c>
      <c r="BT71" s="39">
        <f>[5]非r不同兵种属性值!AZ69*携带兵力!I71/2</f>
        <v>457.46799710642415</v>
      </c>
      <c r="BU71" s="23">
        <f>[5]非r不同兵种属性值!BA69</f>
        <v>78.038130442379739</v>
      </c>
      <c r="BV71" s="39">
        <f>[5]非r不同兵种属性值!BB69*携带兵力!I71</f>
        <v>1572.3926860800832</v>
      </c>
      <c r="BW71" s="23">
        <f t="shared" ref="BW71:BW102" si="104">BV71/BT71</f>
        <v>3.4371643394199789</v>
      </c>
      <c r="BX71" s="23">
        <f t="shared" ref="BX71:BX106" si="105">1-1/(1+(BU71/($D$11*G71^2+$D$12*G71+$D$13)))</f>
        <v>0.28117985200084572</v>
      </c>
      <c r="BY71" s="39">
        <f t="shared" si="42"/>
        <v>0.14263760925936456</v>
      </c>
      <c r="BZ71" s="39">
        <f t="shared" si="43"/>
        <v>0.24906587818065354</v>
      </c>
      <c r="CB71" s="23">
        <f t="shared" si="44"/>
        <v>403.0075212604213</v>
      </c>
      <c r="CC71" s="23">
        <f t="shared" si="45"/>
        <v>140.04102860207868</v>
      </c>
      <c r="CD71" s="23">
        <f t="shared" si="46"/>
        <v>1393.3040288123455</v>
      </c>
      <c r="CE71" s="23">
        <f t="shared" ref="CE71:CE106" si="106">CD71/CB71</f>
        <v>3.4572655727484545</v>
      </c>
      <c r="CF71" s="23">
        <f t="shared" ref="CF71:CF106" si="107">1-1/(1+(CC71/($D$11*O71^2+$D$12*O71+$D$13)))</f>
        <v>0.73689891931339979</v>
      </c>
      <c r="DB71" s="39">
        <f>([3]非r分类武将战斗属性!S71+[3]非r分类武将战斗属性!AB71+[3]非r分类武将战斗属性!AK71+[3]非r分类武将战斗属性!AT71)/4</f>
        <v>379.61182049357012</v>
      </c>
      <c r="DC71" s="39">
        <f>DB71*[3]非r分类武将战斗属性!O70</f>
        <v>73.196213171265583</v>
      </c>
      <c r="DD71" s="39">
        <f>([2]非r各类型装备属性!J69+[2]非r各类型装备属性!O69+[2]非r各类型装备属性!T69+[2]非r各类型装备属性!Y69)/4</f>
        <v>241.0546875</v>
      </c>
      <c r="DE71" s="7">
        <f t="shared" si="49"/>
        <v>0.54709931649921939</v>
      </c>
      <c r="DF71" s="7">
        <f t="shared" si="50"/>
        <v>0.10549091475672016</v>
      </c>
      <c r="DG71" s="7">
        <f t="shared" si="51"/>
        <v>0.34740976874406032</v>
      </c>
      <c r="DI71" s="39">
        <f>([3]非r分类武将战斗属性!T71+[3]非r分类武将战斗属性!AC71+[3]非r分类武将战斗属性!AL71+[3]非r分类武将战斗属性!AU71)/4</f>
        <v>104.89273987322332</v>
      </c>
      <c r="DJ71" s="39">
        <f>DI71*[3]非r分类武将战斗属性!O70</f>
        <v>20.225269428902333</v>
      </c>
      <c r="DK71" s="39">
        <f>([2]非r各类型装备属性!K69+[2]非r各类型装备属性!P69+[2]非r各类型装备属性!U69+[2]非r各类型装备属性!Z69)/4</f>
        <v>83.565624999999997</v>
      </c>
      <c r="DL71" s="7">
        <f t="shared" si="52"/>
        <v>0.53210921082973184</v>
      </c>
      <c r="DM71" s="7">
        <f t="shared" si="53"/>
        <v>0.10260054382828857</v>
      </c>
      <c r="DN71" s="7">
        <f t="shared" si="54"/>
        <v>0.42391912752957323</v>
      </c>
      <c r="DP71" s="39">
        <f>([3]非r分类武将战斗属性!U71+[3]非r分类武将战斗属性!AD71+[3]非r分类武将战斗属性!AM71+[3]非r分类武将战斗属性!AV71)/4</f>
        <v>489.49945274170875</v>
      </c>
      <c r="DQ71" s="39">
        <f>DP71*[3]非r分类武将战斗属性!O70</f>
        <v>94.384590668210876</v>
      </c>
      <c r="DR71" s="39">
        <f>([2]非r各类型装备属性!L69+[2]非r各类型装备属性!Q69+[2]非r各类型装备属性!V69+[2]非r各类型装备属性!AA69)/4</f>
        <v>298.90781250000003</v>
      </c>
      <c r="DS71" s="7">
        <f t="shared" si="55"/>
        <v>0.55449022265522285</v>
      </c>
      <c r="DT71" s="7">
        <f t="shared" si="56"/>
        <v>0.10691601880595726</v>
      </c>
      <c r="DU71" s="7">
        <f t="shared" si="57"/>
        <v>0.33859375853881996</v>
      </c>
      <c r="DW71" s="4">
        <f t="shared" si="58"/>
        <v>0.20772223159700248</v>
      </c>
      <c r="DX71" s="4">
        <f t="shared" si="59"/>
        <v>0.20424150944977842</v>
      </c>
    </row>
    <row r="72" spans="7:128" x14ac:dyDescent="0.15">
      <c r="G72" s="23">
        <v>66</v>
      </c>
      <c r="H72" s="23">
        <f>[2]非r各类型装备属性!J70+[3]非r分类武将战斗属性!BC72</f>
        <v>396.76700096500912</v>
      </c>
      <c r="I72" s="23">
        <f>[2]非r各类型装备属性!K70+[3]非r分类武将战斗属性!T72</f>
        <v>423.46999999999997</v>
      </c>
      <c r="J72" s="23">
        <f>[2]非r各类型装备属性!L70+[3]非r分类武将战斗属性!BE72</f>
        <v>1238.2024030880293</v>
      </c>
      <c r="K72" s="23">
        <f t="shared" si="86"/>
        <v>3.1207292947157832</v>
      </c>
      <c r="L72" s="23">
        <f t="shared" si="87"/>
        <v>0.67583268165786237</v>
      </c>
      <c r="M72" s="39">
        <f t="shared" ref="M72:M106" si="108">H72/$D$19</f>
        <v>0.20992963014021651</v>
      </c>
      <c r="N72" s="39">
        <f t="shared" ref="N72:N106" si="109">J72/$C$19</f>
        <v>0.20636706718133821</v>
      </c>
      <c r="P72" s="23">
        <f>[2]非r各类型装备属性!O70+[3]非r分类武将战斗属性!BH72</f>
        <v>789.01540212302007</v>
      </c>
      <c r="Q72" s="23">
        <f>[2]非r各类型装备属性!P70+[3]非r分类武将战斗属性!BI72</f>
        <v>126.53140019300182</v>
      </c>
      <c r="R72" s="23">
        <f>[2]非r各类型装备属性!Q70+[3]非r分类武将战斗属性!BJ72</f>
        <v>884.81820250902365</v>
      </c>
      <c r="S72" s="23">
        <f t="shared" si="88"/>
        <v>1.1214206974011216</v>
      </c>
      <c r="T72" s="23">
        <f t="shared" si="89"/>
        <v>0.38383395343966742</v>
      </c>
      <c r="U72" s="39">
        <f t="shared" ref="U72:U106" si="110">P72/$D$20</f>
        <v>0.16479018423621969</v>
      </c>
      <c r="V72" s="39">
        <f t="shared" ref="V72:V106" si="111">R72/$C$20</f>
        <v>0.1755591671644888</v>
      </c>
      <c r="X72" s="23">
        <f>[2]非r各类型装备属性!T70+[3]非r分类武将战斗属性!BM72</f>
        <v>863.12680231602189</v>
      </c>
      <c r="Y72" s="23">
        <f>[2]非r各类型装备属性!U70+[3]非r分类武将战斗属性!BN72</f>
        <v>74.111400193001828</v>
      </c>
      <c r="Z72" s="23">
        <f>[2]非r各类型装备属性!V70+[3]非r分类武将战斗属性!BO72</f>
        <v>714.90400193001824</v>
      </c>
      <c r="AA72" s="23">
        <f t="shared" si="90"/>
        <v>0.82827227704170636</v>
      </c>
      <c r="AB72" s="23">
        <f t="shared" si="91"/>
        <v>0.26732686175305997</v>
      </c>
      <c r="AC72" s="39">
        <f t="shared" ref="AC72:AC106" si="112">X72/$D$21</f>
        <v>0.14574920674029415</v>
      </c>
      <c r="AD72" s="39">
        <f t="shared" ref="AD72:AD106" si="113">Z72/$C$21</f>
        <v>0.14442505089495322</v>
      </c>
      <c r="AF72" s="23">
        <f>[2]非r各类型装备属性!Y70+[3]非r分类武将战斗属性!BR72</f>
        <v>754.21900193001829</v>
      </c>
      <c r="AG72" s="23">
        <f>[2]非r各类型装备属性!Z70+[3]非r分类武将战斗属性!BS72</f>
        <v>172.17350048250458</v>
      </c>
      <c r="AH72" s="23">
        <f>[2]非r各类型装备属性!AA70+[3]非r分类武将战斗属性!BT72</f>
        <v>728.00900193001826</v>
      </c>
      <c r="AI72" s="23">
        <f t="shared" si="92"/>
        <v>0.96524882039178328</v>
      </c>
      <c r="AJ72" s="23">
        <f t="shared" si="93"/>
        <v>0.45877026983186708</v>
      </c>
      <c r="AK72" s="39">
        <f t="shared" ref="AK72:AK106" si="114">AF72/$D$22</f>
        <v>0.14084388458076905</v>
      </c>
      <c r="AL72" s="39">
        <f t="shared" ref="AL72:AL106" si="115">AH72/$C$22</f>
        <v>0.14380424729481842</v>
      </c>
      <c r="AN72" s="23">
        <f t="shared" si="94"/>
        <v>700.78205183351736</v>
      </c>
      <c r="AO72" s="23">
        <f t="shared" si="95"/>
        <v>199.07157521712705</v>
      </c>
      <c r="AP72" s="23">
        <f t="shared" si="96"/>
        <v>891.48340236427237</v>
      </c>
      <c r="AQ72" s="23">
        <f t="shared" si="97"/>
        <v>1.2721264764584173</v>
      </c>
      <c r="AR72" s="42">
        <f t="shared" ref="AR72:AR106" si="116">1-1/(1+(AO72/($D$11*G72^2+$D$12*G72+$D$13)))</f>
        <v>0.49496704427400384</v>
      </c>
      <c r="AS72" s="25"/>
      <c r="AV72" s="39">
        <f>[5]非r不同兵种属性值!AK70*携带兵力!I72/2</f>
        <v>226.19128845876446</v>
      </c>
      <c r="AW72" s="23">
        <f>[5]非r不同兵种属性值!AL70</f>
        <v>299.56647778929397</v>
      </c>
      <c r="AX72" s="39">
        <f>[5]非r不同兵种属性值!AM70*携带兵力!I72</f>
        <v>853.46403686502867</v>
      </c>
      <c r="AY72" s="23">
        <f t="shared" si="98"/>
        <v>3.7731958762886593</v>
      </c>
      <c r="AZ72" s="23">
        <f t="shared" si="99"/>
        <v>0.59593104454832824</v>
      </c>
      <c r="BA72" s="39">
        <f t="shared" ref="BA72:BA106" si="117">AV72/$D$23</f>
        <v>0.15957057386861692</v>
      </c>
      <c r="BB72" s="39">
        <f t="shared" ref="BB72:BB106" si="118">AX72/$C$23</f>
        <v>0.14224400614417146</v>
      </c>
      <c r="BD72" s="39">
        <f>[5]非r不同兵种属性值!AP70*携带兵力!I72/2</f>
        <v>452.38257691752892</v>
      </c>
      <c r="BE72" s="23">
        <f>[5]非r不同兵种属性值!AQ70</f>
        <v>144.20392054040514</v>
      </c>
      <c r="BF72" s="39">
        <f>[5]非r不同兵种属性值!AR70*携带兵力!I72</f>
        <v>1625.6457845048167</v>
      </c>
      <c r="BG72" s="23">
        <f t="shared" si="100"/>
        <v>3.5935198821796757</v>
      </c>
      <c r="BH72" s="23">
        <f t="shared" si="101"/>
        <v>0.41518568694041191</v>
      </c>
      <c r="BI72" s="39">
        <f t="shared" ref="BI72:BI106" si="119">BD72/$D$24</f>
        <v>0.15428940155573787</v>
      </c>
      <c r="BJ72" s="39">
        <f t="shared" ref="BJ72:BJ106" si="120">BF72/$C$24</f>
        <v>0.26335996524757016</v>
      </c>
      <c r="BL72" s="39">
        <f>[5]非r不同兵种属性值!AU70*携带兵力!I72/2</f>
        <v>520.2399634551582</v>
      </c>
      <c r="BM72" s="23">
        <f>[5]非r不同兵种属性值!AV70</f>
        <v>48.926330183351737</v>
      </c>
      <c r="BN72" s="39">
        <f>[5]非r不同兵种属性值!AW70*携带兵力!I72</f>
        <v>1657.2117220680168</v>
      </c>
      <c r="BO72" s="23">
        <f t="shared" si="102"/>
        <v>3.1854756237135158</v>
      </c>
      <c r="BP72" s="23">
        <f t="shared" si="103"/>
        <v>0.19411641561200332</v>
      </c>
      <c r="BQ72" s="39">
        <f t="shared" ref="BQ72:BQ106" si="121">BL72/$D$25</f>
        <v>0.14939250154123043</v>
      </c>
      <c r="BR72" s="39">
        <f t="shared" ref="BR72:BR106" si="122">BN72/$C$25</f>
        <v>0.26249319086951983</v>
      </c>
      <c r="BT72" s="39">
        <f>[5]非r不同兵种属性值!AZ70*携带兵力!I72/2</f>
        <v>475.00170576340537</v>
      </c>
      <c r="BU72" s="23">
        <f>[5]非r不同兵种属性值!BA70</f>
        <v>79.397991964211158</v>
      </c>
      <c r="BV72" s="39">
        <f>[5]非r不同兵种属性值!BB70*携带兵力!I72</f>
        <v>1625.6457845048167</v>
      </c>
      <c r="BW72" s="23">
        <f t="shared" si="104"/>
        <v>3.4223998877901676</v>
      </c>
      <c r="BX72" s="23">
        <f t="shared" si="105"/>
        <v>0.28103694002705903</v>
      </c>
      <c r="BY72" s="39">
        <f t="shared" ref="BY72:BY106" si="123">BT72/$D$26</f>
        <v>0.14810458465458595</v>
      </c>
      <c r="BZ72" s="39">
        <f t="shared" ref="BZ72:BZ106" si="124">BV72/$C$26</f>
        <v>0.25750113092789351</v>
      </c>
      <c r="CB72" s="23">
        <f t="shared" ref="CB72:CB106" si="125">(AV72+BD72+BL72+BT72)/4</f>
        <v>418.45388364871428</v>
      </c>
      <c r="CC72" s="23">
        <f t="shared" ref="CC72:CC106" si="126">(AW72+BE72+BM72+BU72)/4</f>
        <v>143.02368011931551</v>
      </c>
      <c r="CD72" s="23">
        <f t="shared" ref="CD72:CD106" si="127">(AX72+BF72+BN72+BV72)/4</f>
        <v>1440.4918319856697</v>
      </c>
      <c r="CE72" s="23">
        <f t="shared" si="106"/>
        <v>3.442414775614655</v>
      </c>
      <c r="CF72" s="23">
        <f t="shared" si="107"/>
        <v>0.74096442483589042</v>
      </c>
      <c r="DB72" s="39">
        <f>([3]非r分类武将战斗属性!S72+[3]非r分类武将战斗属性!AB72+[3]非r分类武将战斗属性!AK72+[3]非r分类武将战斗属性!AT72)/4</f>
        <v>380</v>
      </c>
      <c r="DC72" s="39">
        <f>DB72*[3]非r分类武将战斗属性!O71</f>
        <v>75.0633018335174</v>
      </c>
      <c r="DD72" s="39">
        <f>([2]非r各类型装备属性!J70+[2]非r各类型装备属性!O70+[2]非r各类型装备属性!T70+[2]非r各类型装备属性!Y70)/4</f>
        <v>245.71874999999994</v>
      </c>
      <c r="DE72" s="7">
        <f t="shared" ref="DE72:DE106" si="128">DB72/$AN72</f>
        <v>0.54225133050393171</v>
      </c>
      <c r="DF72" s="7">
        <f t="shared" ref="DF72:DF106" si="129">DC72/$AN72</f>
        <v>0.10711361918748165</v>
      </c>
      <c r="DG72" s="7">
        <f t="shared" ref="DG72:DG106" si="130">DD72/$AN72</f>
        <v>0.35063505030858666</v>
      </c>
      <c r="DI72" s="39">
        <f>([3]非r分类武将战斗属性!T72+[3]非r分类武将战斗属性!AC72+[3]非r分类武将战斗属性!AL72+[3]非r分类武将战斗属性!AU72)/4</f>
        <v>105</v>
      </c>
      <c r="DJ72" s="39">
        <f>DI72*[3]非r分类武将战斗属性!O71</f>
        <v>20.741175506629808</v>
      </c>
      <c r="DK72" s="39">
        <f>([2]非r各类型装备属性!K70+[2]非r各类型装备属性!P70+[2]非r各类型装备属性!U70+[2]非r各类型装备属性!Z70)/4</f>
        <v>85.18249999999999</v>
      </c>
      <c r="DL72" s="7">
        <f t="shared" ref="DL72:DL106" si="131">DI72/$AO72</f>
        <v>0.52744848120821197</v>
      </c>
      <c r="DM72" s="7">
        <f t="shared" ref="DM72:DM106" si="132">DJ72/$AO72</f>
        <v>0.10418953828042724</v>
      </c>
      <c r="DN72" s="7">
        <f t="shared" ref="DN72:DN106" si="133">DK72/$AO72</f>
        <v>0.42789885952874773</v>
      </c>
      <c r="DP72" s="39">
        <f>([3]非r分类武将战斗属性!U72+[3]非r分类武将战斗属性!AD72+[3]非r分类武将战斗属性!AM72+[3]非r分类武将战斗属性!AV72)/4</f>
        <v>490</v>
      </c>
      <c r="DQ72" s="39">
        <f>DP72*[3]非r分类武将战斗属性!O71</f>
        <v>96.79215236427244</v>
      </c>
      <c r="DR72" s="39">
        <f>([2]非r各类型装备属性!L70+[2]非r各类型装备属性!Q70+[2]非r各类型装备属性!V70+[2]非r各类型装备属性!AA70)/4</f>
        <v>304.69124999999997</v>
      </c>
      <c r="DS72" s="7">
        <f t="shared" ref="DS72:DS106" si="134">DP72/$AP72</f>
        <v>0.54964567898907357</v>
      </c>
      <c r="DT72" s="7">
        <f t="shared" ref="DT72:DT106" si="135">DQ72/$AP72</f>
        <v>0.10857426185117224</v>
      </c>
      <c r="DU72" s="7">
        <f t="shared" ref="DU72:DU106" si="136">DR72/$AP72</f>
        <v>0.34178005915975418</v>
      </c>
      <c r="DW72" s="4">
        <f t="shared" ref="DW72:DW106" si="137">H72/$D$19</f>
        <v>0.20992963014021651</v>
      </c>
      <c r="DX72" s="4">
        <f t="shared" ref="DX72:DX106" si="138">J72/$C$19</f>
        <v>0.20636706718133821</v>
      </c>
    </row>
    <row r="73" spans="7:128" x14ac:dyDescent="0.15">
      <c r="G73" s="23">
        <v>67</v>
      </c>
      <c r="H73" s="23">
        <f>[2]非r各类型装备属性!J71+[3]非r分类武将战斗属性!BC73</f>
        <v>400.69184007849424</v>
      </c>
      <c r="I73" s="23">
        <f>[2]非r各类型装备属性!K71+[3]非r分类武将战斗属性!T73</f>
        <v>426.95249999999999</v>
      </c>
      <c r="J73" s="23">
        <f>[2]非r各类型装备属性!L71+[3]非r分类武将战斗属性!BE73</f>
        <v>1250.1648882511818</v>
      </c>
      <c r="K73" s="23">
        <f t="shared" si="86"/>
        <v>3.1200158406177638</v>
      </c>
      <c r="L73" s="23">
        <f t="shared" si="87"/>
        <v>0.67371091114942028</v>
      </c>
      <c r="M73" s="39">
        <f t="shared" si="108"/>
        <v>0.21200626459179595</v>
      </c>
      <c r="N73" s="39">
        <f t="shared" si="109"/>
        <v>0.2083608147085303</v>
      </c>
      <c r="P73" s="23">
        <f>[2]非r各类型装备属性!O71+[3]非r分类武将战斗属性!BH73</f>
        <v>796.05804817268745</v>
      </c>
      <c r="Q73" s="23">
        <f>[2]非r各类型装备属性!P71+[3]非r分类武将战斗属性!BI73</f>
        <v>128.21186801569883</v>
      </c>
      <c r="R73" s="23">
        <f>[2]非r各类型装备属性!Q71+[3]非r分类武将战斗属性!BJ73</f>
        <v>892.2367842040851</v>
      </c>
      <c r="S73" s="23">
        <f t="shared" si="88"/>
        <v>1.1208187471405775</v>
      </c>
      <c r="T73" s="23">
        <f t="shared" si="89"/>
        <v>0.38273128471790363</v>
      </c>
      <c r="U73" s="39">
        <f t="shared" si="110"/>
        <v>0.16626107940114604</v>
      </c>
      <c r="V73" s="39">
        <f t="shared" si="111"/>
        <v>0.17703110797700097</v>
      </c>
      <c r="X73" s="23">
        <f>[2]非r各类型装备属性!T71+[3]非r分类武将战斗属性!BM73</f>
        <v>870.85491618838626</v>
      </c>
      <c r="Y73" s="23">
        <f>[2]非r各类型装备属性!U71+[3]非r分类武将战斗属性!BN73</f>
        <v>74.796868015698848</v>
      </c>
      <c r="Z73" s="23">
        <f>[2]非r各类型装备属性!V71+[3]非r分类武将战斗属性!BO73</f>
        <v>721.26118015698853</v>
      </c>
      <c r="AA73" s="23">
        <f t="shared" si="90"/>
        <v>0.8282219767603205</v>
      </c>
      <c r="AB73" s="23">
        <f t="shared" si="91"/>
        <v>0.26563569849611612</v>
      </c>
      <c r="AC73" s="39">
        <f t="shared" si="112"/>
        <v>0.14705419050800173</v>
      </c>
      <c r="AD73" s="39">
        <f t="shared" si="113"/>
        <v>0.1457093293246442</v>
      </c>
      <c r="AF73" s="23">
        <f>[2]非r各类型装备属性!Y71+[3]非r分类武将战斗属性!BR73</f>
        <v>761.3224301569885</v>
      </c>
      <c r="AG73" s="23">
        <f>[2]非r各类型装备属性!Z71+[3]非r分类武将战斗属性!BS73</f>
        <v>173.63842003924714</v>
      </c>
      <c r="AH73" s="23">
        <f>[2]非r各类型装备属性!AA71+[3]非r分类武将战斗属性!BT73</f>
        <v>734.61493015698852</v>
      </c>
      <c r="AI73" s="23">
        <f t="shared" si="92"/>
        <v>0.96491959393013971</v>
      </c>
      <c r="AJ73" s="23">
        <f t="shared" si="93"/>
        <v>0.4564406214119</v>
      </c>
      <c r="AK73" s="39">
        <f t="shared" si="114"/>
        <v>0.14217038845135171</v>
      </c>
      <c r="AL73" s="39">
        <f t="shared" si="115"/>
        <v>0.14510912200631873</v>
      </c>
      <c r="AN73" s="23">
        <f t="shared" si="94"/>
        <v>707.23180864913911</v>
      </c>
      <c r="AO73" s="23">
        <f t="shared" si="95"/>
        <v>200.89991401766116</v>
      </c>
      <c r="AP73" s="23">
        <f t="shared" si="96"/>
        <v>899.56944569231086</v>
      </c>
      <c r="AQ73" s="23">
        <f t="shared" si="97"/>
        <v>1.2719584083902415</v>
      </c>
      <c r="AR73" s="42">
        <f t="shared" si="116"/>
        <v>0.4927883545642574</v>
      </c>
      <c r="AS73" s="25"/>
      <c r="AV73" s="39">
        <f>[5]非r不同兵种属性值!AK71*携带兵力!I73/2</f>
        <v>234.54050737123353</v>
      </c>
      <c r="AW73" s="23">
        <f>[5]非r不同兵种属性值!AL71</f>
        <v>306.25950549301569</v>
      </c>
      <c r="AX73" s="39">
        <f>[5]非r不同兵种属性值!AM71*携带兵力!I73</f>
        <v>881.30372466766528</v>
      </c>
      <c r="AY73" s="23">
        <f t="shared" si="98"/>
        <v>3.7575757575757569</v>
      </c>
      <c r="AZ73" s="23">
        <f t="shared" si="99"/>
        <v>0.59695111626678621</v>
      </c>
      <c r="BA73" s="39">
        <f t="shared" si="117"/>
        <v>0.16546067539416831</v>
      </c>
      <c r="BB73" s="39">
        <f t="shared" si="118"/>
        <v>0.14688395411127755</v>
      </c>
      <c r="BD73" s="39">
        <f>[5]非r不同兵种属性值!AP71*携带兵力!I73/2</f>
        <v>469.08101474246706</v>
      </c>
      <c r="BE73" s="23">
        <f>[5]非r不同兵种属性值!AQ71</f>
        <v>147.31469884474171</v>
      </c>
      <c r="BF73" s="39">
        <f>[5]非r不同兵种属性值!AR71*携带兵力!I73</f>
        <v>1678.6737612717436</v>
      </c>
      <c r="BG73" s="23">
        <f t="shared" si="100"/>
        <v>3.5786435786435788</v>
      </c>
      <c r="BH73" s="23">
        <f t="shared" si="101"/>
        <v>0.41603192401740563</v>
      </c>
      <c r="BI73" s="39">
        <f t="shared" si="119"/>
        <v>0.15998456337315481</v>
      </c>
      <c r="BJ73" s="39">
        <f t="shared" si="120"/>
        <v>0.27195067193878258</v>
      </c>
      <c r="BL73" s="39">
        <f>[5]非r不同兵种属性值!AU71*携带兵力!I73/2</f>
        <v>539.44316695383702</v>
      </c>
      <c r="BM73" s="23">
        <f>[5]非r不同兵种属性值!AV71</f>
        <v>49.75101671511014</v>
      </c>
      <c r="BN73" s="39">
        <f>[5]非r不同兵种属性值!AW71*携带兵力!I73</f>
        <v>1711.2693682867291</v>
      </c>
      <c r="BO73" s="23">
        <f t="shared" si="102"/>
        <v>3.172288524757922</v>
      </c>
      <c r="BP73" s="23">
        <f t="shared" si="103"/>
        <v>0.19393762731763942</v>
      </c>
      <c r="BQ73" s="39">
        <f t="shared" si="121"/>
        <v>0.15490690798786286</v>
      </c>
      <c r="BR73" s="39">
        <f t="shared" si="122"/>
        <v>0.27105562369442054</v>
      </c>
      <c r="BT73" s="39">
        <f>[5]非r不同兵种属性值!AZ71*携带兵力!I73/2</f>
        <v>492.53506547959051</v>
      </c>
      <c r="BU73" s="23">
        <f>[5]非r不同兵种属性值!BA71</f>
        <v>80.764637524529448</v>
      </c>
      <c r="BV73" s="39">
        <f>[5]非r不同兵种属性值!BB71*携带兵力!I73</f>
        <v>1678.6737612717436</v>
      </c>
      <c r="BW73" s="23">
        <f t="shared" si="104"/>
        <v>3.4082319796605502</v>
      </c>
      <c r="BX73" s="23">
        <f t="shared" si="105"/>
        <v>0.28087686913528231</v>
      </c>
      <c r="BY73" s="39">
        <f t="shared" si="123"/>
        <v>0.15357145125076294</v>
      </c>
      <c r="BZ73" s="39">
        <f t="shared" si="124"/>
        <v>0.26590072456536051</v>
      </c>
      <c r="CB73" s="23">
        <f t="shared" si="125"/>
        <v>433.899938636782</v>
      </c>
      <c r="CC73" s="23">
        <f t="shared" si="126"/>
        <v>146.02246464434924</v>
      </c>
      <c r="CD73" s="23">
        <f t="shared" si="127"/>
        <v>1487.4801538744703</v>
      </c>
      <c r="CE73" s="23">
        <f t="shared" si="106"/>
        <v>3.4281640106882825</v>
      </c>
      <c r="CF73" s="23">
        <f t="shared" si="107"/>
        <v>0.74492719448907629</v>
      </c>
      <c r="DB73" s="39">
        <f>([3]非r分类武将战斗属性!S73+[3]非r分类武将战斗属性!AB73+[3]非r分类武将战斗属性!AK73+[3]非r分类武将战斗属性!AT73)/4</f>
        <v>380</v>
      </c>
      <c r="DC73" s="39">
        <f>DB73*[3]非r分类武将战斗属性!O72</f>
        <v>76.848996149139055</v>
      </c>
      <c r="DD73" s="39">
        <f>([2]非r各类型装备属性!J71+[2]非r各类型装备属性!O71+[2]非r各类型装备属性!T71+[2]非r各类型装备属性!Y71)/4</f>
        <v>250.3828125</v>
      </c>
      <c r="DE73" s="7">
        <f t="shared" si="128"/>
        <v>0.5373061496284024</v>
      </c>
      <c r="DF73" s="7">
        <f t="shared" si="129"/>
        <v>0.10866167953605745</v>
      </c>
      <c r="DG73" s="7">
        <f t="shared" si="130"/>
        <v>0.35403217083554006</v>
      </c>
      <c r="DI73" s="39">
        <f>([3]非r分类武将战斗属性!T73+[3]非r分类武将战斗属性!AC73+[3]非r分类武将战斗属性!AL73+[3]非r分类武将战斗属性!AU73)/4</f>
        <v>105</v>
      </c>
      <c r="DJ73" s="39">
        <f>DI73*[3]非r分类武将战斗属性!O72</f>
        <v>21.234591041209477</v>
      </c>
      <c r="DK73" s="39">
        <f>([2]非r各类型装备属性!K71+[2]非r各类型装备属性!P71+[2]非r各类型装备属性!U71+[2]非r各类型装备属性!Z71)/4</f>
        <v>86.799374999999998</v>
      </c>
      <c r="DL73" s="7">
        <f t="shared" si="131"/>
        <v>0.52264830730972545</v>
      </c>
      <c r="DM73" s="7">
        <f t="shared" si="132"/>
        <v>0.10569736251526091</v>
      </c>
      <c r="DN73" s="7">
        <f t="shared" si="133"/>
        <v>0.43205282304087717</v>
      </c>
      <c r="DP73" s="39">
        <f>([3]非r分类武将战斗属性!U73+[3]非r分类武将战斗属性!AD73+[3]非r分类武将战斗属性!AM73+[3]非r分类武将战斗属性!AV73)/4</f>
        <v>490</v>
      </c>
      <c r="DQ73" s="39">
        <f>DP73*[3]非r分类武将战斗属性!O72</f>
        <v>99.094758192310891</v>
      </c>
      <c r="DR73" s="39">
        <f>([2]非r各类型装备属性!L71+[2]非r各类型装备属性!Q71+[2]非r各类型装备属性!V71+[2]非r各类型装备属性!AA71)/4</f>
        <v>310.47468750000002</v>
      </c>
      <c r="DS73" s="7">
        <f t="shared" si="134"/>
        <v>0.54470502788463959</v>
      </c>
      <c r="DT73" s="7">
        <f t="shared" si="135"/>
        <v>0.11015798576400883</v>
      </c>
      <c r="DU73" s="7">
        <f t="shared" si="136"/>
        <v>0.34513698635135159</v>
      </c>
      <c r="DW73" s="4">
        <f t="shared" si="137"/>
        <v>0.21200626459179595</v>
      </c>
      <c r="DX73" s="4">
        <f t="shared" si="138"/>
        <v>0.2083608147085303</v>
      </c>
    </row>
    <row r="74" spans="7:128" x14ac:dyDescent="0.15">
      <c r="G74" s="23">
        <v>68</v>
      </c>
      <c r="H74" s="23">
        <f>[2]非r各类型装备属性!J72+[3]非r分类武将战斗属性!BC74</f>
        <v>404.61155876627697</v>
      </c>
      <c r="I74" s="23">
        <f>[2]非r各类型装备属性!K72+[3]非r分类武将战斗属性!T74</f>
        <v>430.435</v>
      </c>
      <c r="J74" s="23">
        <f>[2]非r各类型装备属性!L72+[3]非r分类武将战斗属性!BE74</f>
        <v>1262.1109880520862</v>
      </c>
      <c r="K74" s="23">
        <f t="shared" si="86"/>
        <v>3.1193152066650227</v>
      </c>
      <c r="L74" s="23">
        <f t="shared" si="87"/>
        <v>0.67159451721367103</v>
      </c>
      <c r="M74" s="39">
        <f t="shared" si="108"/>
        <v>0.21408018982342703</v>
      </c>
      <c r="N74" s="39">
        <f t="shared" si="109"/>
        <v>0.21035183134201438</v>
      </c>
      <c r="P74" s="23">
        <f>[2]非r各类型装备属性!O72+[3]非r分类武将战斗属性!BH74</f>
        <v>803.0894292858095</v>
      </c>
      <c r="Q74" s="23">
        <f>[2]非r各类型装备属性!P72+[3]非r分类武将战斗属性!BI74</f>
        <v>129.89131175325539</v>
      </c>
      <c r="R74" s="23">
        <f>[2]非r各类型装备属性!Q72+[3]非r分类武将战斗属性!BJ74</f>
        <v>899.6420527923201</v>
      </c>
      <c r="S74" s="23">
        <f t="shared" si="88"/>
        <v>1.1202264903329324</v>
      </c>
      <c r="T74" s="23">
        <f t="shared" si="89"/>
        <v>0.38161650899479216</v>
      </c>
      <c r="U74" s="39">
        <f t="shared" si="110"/>
        <v>0.16772962182243303</v>
      </c>
      <c r="V74" s="39">
        <f t="shared" si="111"/>
        <v>0.17850040730006347</v>
      </c>
      <c r="X74" s="23">
        <f>[2]非r各类型装备属性!T72+[3]非r分类武将战斗属性!BM74</f>
        <v>878.57074103906484</v>
      </c>
      <c r="Y74" s="23">
        <f>[2]非r各类型装备属性!U72+[3]非r分类武将战斗属性!BN74</f>
        <v>75.481311753255397</v>
      </c>
      <c r="Z74" s="23">
        <f>[2]非r各类型装备属性!V72+[3]非r分类武将战斗属性!BO74</f>
        <v>727.60811753255393</v>
      </c>
      <c r="AA74" s="23">
        <f t="shared" si="90"/>
        <v>0.82817248918627662</v>
      </c>
      <c r="AB74" s="23">
        <f t="shared" si="91"/>
        <v>0.26395637679262429</v>
      </c>
      <c r="AC74" s="39">
        <f t="shared" si="112"/>
        <v>0.14835709912851483</v>
      </c>
      <c r="AD74" s="39">
        <f t="shared" si="113"/>
        <v>0.14699153889546548</v>
      </c>
      <c r="AF74" s="23">
        <f>[2]非r各类型装备属性!Y72+[3]非r分类武将战斗属性!BR74</f>
        <v>768.41561753255394</v>
      </c>
      <c r="AG74" s="23">
        <f>[2]非r各类型装备属性!Z72+[3]非r分类武将战斗属性!BS74</f>
        <v>175.10077938313847</v>
      </c>
      <c r="AH74" s="23">
        <f>[2]非r各类型装备属性!AA72+[3]非r分类武将战斗属性!BT74</f>
        <v>741.2106175325539</v>
      </c>
      <c r="AI74" s="23">
        <f t="shared" si="92"/>
        <v>0.96459598246147371</v>
      </c>
      <c r="AJ74" s="23">
        <f t="shared" si="93"/>
        <v>0.45412216776798098</v>
      </c>
      <c r="AK74" s="39">
        <f t="shared" si="114"/>
        <v>0.14349497993138263</v>
      </c>
      <c r="AL74" s="39">
        <f t="shared" si="115"/>
        <v>0.14641197383359089</v>
      </c>
      <c r="AN74" s="23">
        <f t="shared" si="94"/>
        <v>713.67183665592631</v>
      </c>
      <c r="AO74" s="23">
        <f t="shared" si="95"/>
        <v>202.7271007224123</v>
      </c>
      <c r="AP74" s="23">
        <f t="shared" si="96"/>
        <v>907.64294397737854</v>
      </c>
      <c r="AQ74" s="23">
        <f t="shared" si="97"/>
        <v>1.2717931370675191</v>
      </c>
      <c r="AR74" s="42">
        <f t="shared" si="116"/>
        <v>0.49061862772441078</v>
      </c>
      <c r="AS74" s="25"/>
      <c r="AV74" s="39">
        <f>[5]非r不同兵种属性值!AK72*携带兵力!I74/2</f>
        <v>243.05493065059963</v>
      </c>
      <c r="AW74" s="23">
        <f>[5]非r不同兵种属性值!AL72</f>
        <v>312.98708091130754</v>
      </c>
      <c r="AX74" s="39">
        <f>[5]非r不同兵种属性值!AM72*携带兵力!I74</f>
        <v>909.6511265933334</v>
      </c>
      <c r="AY74" s="23">
        <f t="shared" si="98"/>
        <v>3.7425742574257432</v>
      </c>
      <c r="AZ74" s="23">
        <f t="shared" si="99"/>
        <v>0.59791167835506698</v>
      </c>
      <c r="BA74" s="39">
        <f t="shared" si="117"/>
        <v>0.17146732321029959</v>
      </c>
      <c r="BB74" s="39">
        <f t="shared" si="118"/>
        <v>0.15160852109888889</v>
      </c>
      <c r="BD74" s="39">
        <f>[5]非r不同兵种属性值!AP72*携带兵力!I74/2</f>
        <v>486.10986130119926</v>
      </c>
      <c r="BE74" s="23">
        <f>[5]非r不同兵种属性值!AQ72</f>
        <v>150.44130408444065</v>
      </c>
      <c r="BF74" s="39">
        <f>[5]非r不同兵种属性值!AR72*携带兵力!I74</f>
        <v>1732.6688125587302</v>
      </c>
      <c r="BG74" s="23">
        <f t="shared" si="100"/>
        <v>3.5643564356435649</v>
      </c>
      <c r="BH74" s="23">
        <f t="shared" si="101"/>
        <v>0.41682577997458303</v>
      </c>
      <c r="BI74" s="39">
        <f t="shared" si="119"/>
        <v>0.16579241424715135</v>
      </c>
      <c r="BJ74" s="39">
        <f t="shared" si="120"/>
        <v>0.28069804788379088</v>
      </c>
      <c r="BL74" s="39">
        <f>[5]非r不同兵种属性值!AU72*携带兵力!I74/2</f>
        <v>559.02634049637913</v>
      </c>
      <c r="BM74" s="23">
        <f>[5]非r不同兵种属性值!AV72</f>
        <v>50.579403959424013</v>
      </c>
      <c r="BN74" s="39">
        <f>[5]非r不同兵种属性值!AW72*携带兵力!I74</f>
        <v>1766.3128671715215</v>
      </c>
      <c r="BO74" s="23">
        <f t="shared" si="102"/>
        <v>3.1596236871471035</v>
      </c>
      <c r="BP74" s="23">
        <f t="shared" si="103"/>
        <v>0.19374672274700155</v>
      </c>
      <c r="BQ74" s="39">
        <f t="shared" si="121"/>
        <v>0.16053042691979238</v>
      </c>
      <c r="BR74" s="39">
        <f t="shared" si="122"/>
        <v>0.27977421014085346</v>
      </c>
      <c r="BT74" s="39">
        <f>[5]非r不同兵种属性值!AZ72*携带兵力!I74/2</f>
        <v>510.41535436625941</v>
      </c>
      <c r="BU74" s="23">
        <f>[5]非r不同兵种属性值!BA72</f>
        <v>82.137493609321041</v>
      </c>
      <c r="BV74" s="39">
        <f>[5]非r不同兵种属性值!BB72*携带兵力!I74</f>
        <v>1732.6688125587302</v>
      </c>
      <c r="BW74" s="23">
        <f t="shared" si="104"/>
        <v>3.3946251768033937</v>
      </c>
      <c r="BX74" s="23">
        <f t="shared" si="105"/>
        <v>0.28069919059242676</v>
      </c>
      <c r="BY74" s="39">
        <f t="shared" si="123"/>
        <v>0.15914648967048417</v>
      </c>
      <c r="BZ74" s="39">
        <f t="shared" si="124"/>
        <v>0.27445350211594105</v>
      </c>
      <c r="CB74" s="23">
        <f t="shared" si="125"/>
        <v>449.65162170360935</v>
      </c>
      <c r="CC74" s="23">
        <f t="shared" si="126"/>
        <v>149.0363206411233</v>
      </c>
      <c r="CD74" s="23">
        <f t="shared" si="127"/>
        <v>1535.3254047205787</v>
      </c>
      <c r="CE74" s="23">
        <f t="shared" si="106"/>
        <v>3.4144776324916668</v>
      </c>
      <c r="CF74" s="23">
        <f t="shared" si="107"/>
        <v>0.74878956846196143</v>
      </c>
      <c r="DB74" s="39">
        <f>([3]非r分类武将战斗属性!S74+[3]非r分类武将战斗属性!AB74+[3]非r分类武将战斗属性!AK74+[3]非r分类武将战斗属性!AT74)/4</f>
        <v>380</v>
      </c>
      <c r="DC74" s="39">
        <f>DB74*[3]非r分类武将战斗属性!O73</f>
        <v>78.624961655926271</v>
      </c>
      <c r="DD74" s="39">
        <f>([2]非r各类型装备属性!J72+[2]非r各类型装备属性!O72+[2]非r各类型装备属性!T72+[2]非r各类型装备属性!Y72)/4</f>
        <v>255.04687500000003</v>
      </c>
      <c r="DE74" s="7">
        <f t="shared" si="128"/>
        <v>0.53245760934125896</v>
      </c>
      <c r="DF74" s="7">
        <f t="shared" si="129"/>
        <v>0.11016962925753331</v>
      </c>
      <c r="DG74" s="7">
        <f t="shared" si="130"/>
        <v>0.35737276140120772</v>
      </c>
      <c r="DI74" s="39">
        <f>([3]非r分类武将战斗属性!T74+[3]非r分类武将战斗属性!AC74+[3]非r分类武将战斗属性!AL74+[3]非r分类武将战斗属性!AU74)/4</f>
        <v>105</v>
      </c>
      <c r="DJ74" s="39">
        <f>DI74*[3]非r分类武将战斗属性!O73</f>
        <v>21.725318352295417</v>
      </c>
      <c r="DK74" s="39">
        <f>([2]非r各类型装备属性!K72+[2]非r各类型装备属性!P72+[2]非r各类型装备属性!U72+[2]非r各类型装备属性!Z72)/4</f>
        <v>88.416250000000005</v>
      </c>
      <c r="DL74" s="7">
        <f t="shared" si="131"/>
        <v>0.51793765917746304</v>
      </c>
      <c r="DM74" s="7">
        <f t="shared" si="132"/>
        <v>0.10716533840260063</v>
      </c>
      <c r="DN74" s="7">
        <f t="shared" si="133"/>
        <v>0.43613433864999396</v>
      </c>
      <c r="DP74" s="39">
        <f>([3]非r分类武将战斗属性!U74+[3]非r分类武将战斗属性!AD74+[3]非r分类武将战斗属性!AM74+[3]非r分类武将战斗属性!AV74)/4</f>
        <v>490</v>
      </c>
      <c r="DQ74" s="39">
        <f>DP74*[3]非r分类武将战斗属性!O73</f>
        <v>101.3848189773786</v>
      </c>
      <c r="DR74" s="39">
        <f>([2]非r各类型装备属性!L72+[2]非r各类型装备属性!Q72+[2]非r各类型装备属性!V72+[2]非r各类型装备属性!AA72)/4</f>
        <v>316.25812500000001</v>
      </c>
      <c r="DS74" s="7">
        <f t="shared" si="134"/>
        <v>0.53985986808069364</v>
      </c>
      <c r="DT74" s="7">
        <f t="shared" si="135"/>
        <v>0.11170121428267882</v>
      </c>
      <c r="DU74" s="7">
        <f t="shared" si="136"/>
        <v>0.3484389176366276</v>
      </c>
      <c r="DW74" s="4">
        <f t="shared" si="137"/>
        <v>0.21408018982342703</v>
      </c>
      <c r="DX74" s="4">
        <f t="shared" si="138"/>
        <v>0.21035183134201438</v>
      </c>
    </row>
    <row r="75" spans="7:128" x14ac:dyDescent="0.15">
      <c r="G75" s="23">
        <v>69</v>
      </c>
      <c r="H75" s="23">
        <f>[2]非r各类型装备属性!J73+[3]非r分类武将战斗属性!BC75</f>
        <v>408.54573764839745</v>
      </c>
      <c r="I75" s="23">
        <f>[2]非r各类型装备属性!K73+[3]非r分类武将战斗属性!T75</f>
        <v>433.91750000000002</v>
      </c>
      <c r="J75" s="23">
        <f>[2]非r各类型装备属性!L73+[3]非r分类武将战斗属性!BE75</f>
        <v>1274.1033604748718</v>
      </c>
      <c r="K75" s="23">
        <f t="shared" si="86"/>
        <v>3.1186308975064878</v>
      </c>
      <c r="L75" s="23">
        <f t="shared" si="87"/>
        <v>0.66948371294671272</v>
      </c>
      <c r="M75" s="39">
        <f t="shared" si="108"/>
        <v>0.21616176595153308</v>
      </c>
      <c r="N75" s="39">
        <f t="shared" si="109"/>
        <v>0.2123505600791453</v>
      </c>
      <c r="P75" s="23">
        <f>[2]非r各类型装备属性!O73+[3]非r分类武将战斗属性!BH75</f>
        <v>810.1526228264745</v>
      </c>
      <c r="Q75" s="23">
        <f>[2]非r各类型装备属性!P73+[3]非r分类武将战斗属性!BI75</f>
        <v>131.57364752967948</v>
      </c>
      <c r="R75" s="23">
        <f>[2]非r各类型装备属性!Q73+[3]非r分类武将战斗属性!BJ75</f>
        <v>907.08491788583342</v>
      </c>
      <c r="S75" s="23">
        <f t="shared" si="88"/>
        <v>1.119646955805907</v>
      </c>
      <c r="T75" s="23">
        <f t="shared" si="89"/>
        <v>0.38049758423739266</v>
      </c>
      <c r="U75" s="39">
        <f t="shared" si="110"/>
        <v>0.16920480844329039</v>
      </c>
      <c r="V75" s="39">
        <f t="shared" si="111"/>
        <v>0.17997716624718912</v>
      </c>
      <c r="X75" s="23">
        <f>[2]非r各类型装备属性!T73+[3]非r分类武将战斗属性!BM75</f>
        <v>886.32127035615395</v>
      </c>
      <c r="Y75" s="23">
        <f>[2]非r各类型装备属性!U73+[3]非r分类武将战斗属性!BN75</f>
        <v>76.16864752967949</v>
      </c>
      <c r="Z75" s="23">
        <f>[2]非r各类型装备属性!V73+[3]非r分类武将战斗属性!BO75</f>
        <v>733.98397529679494</v>
      </c>
      <c r="AA75" s="23">
        <f t="shared" si="90"/>
        <v>0.8281240672491762</v>
      </c>
      <c r="AB75" s="23">
        <f t="shared" si="91"/>
        <v>0.26229898509339833</v>
      </c>
      <c r="AC75" s="39">
        <f t="shared" si="112"/>
        <v>0.14966586801015772</v>
      </c>
      <c r="AD75" s="39">
        <f t="shared" si="113"/>
        <v>0.14827959096904952</v>
      </c>
      <c r="AF75" s="23">
        <f>[2]非r各类型装备属性!Y73+[3]非r分类武将战斗属性!BR75</f>
        <v>775.53772529679486</v>
      </c>
      <c r="AG75" s="23">
        <f>[2]非r各类型装备属性!Z73+[3]非r分类武将战斗属性!BS75</f>
        <v>176.57036882419874</v>
      </c>
      <c r="AH75" s="23">
        <f>[2]非r各类型装备属性!AA73+[3]非r分类武将战斗属性!BT75</f>
        <v>747.83522529679499</v>
      </c>
      <c r="AI75" s="23">
        <f t="shared" si="92"/>
        <v>0.96427962290371083</v>
      </c>
      <c r="AJ75" s="23">
        <f t="shared" si="93"/>
        <v>0.45182886506507225</v>
      </c>
      <c r="AK75" s="39">
        <f t="shared" si="114"/>
        <v>0.1448249720442194</v>
      </c>
      <c r="AL75" s="39">
        <f t="shared" si="115"/>
        <v>0.1477205383302311</v>
      </c>
      <c r="AN75" s="23">
        <f t="shared" si="94"/>
        <v>720.13933903195516</v>
      </c>
      <c r="AO75" s="23">
        <f t="shared" si="95"/>
        <v>204.55754097088942</v>
      </c>
      <c r="AP75" s="23">
        <f t="shared" si="96"/>
        <v>915.75186973857376</v>
      </c>
      <c r="AQ75" s="23">
        <f t="shared" si="97"/>
        <v>1.2716315025500067</v>
      </c>
      <c r="AR75" s="42">
        <f t="shared" si="116"/>
        <v>0.48846349423764557</v>
      </c>
      <c r="AS75" s="25"/>
      <c r="AV75" s="39">
        <f>[5]非r不同兵种属性值!AK73*携带兵力!I75/2</f>
        <v>251.75428612475855</v>
      </c>
      <c r="AW75" s="23">
        <f>[5]非r不同兵种属性值!AL73</f>
        <v>319.77292274478151</v>
      </c>
      <c r="AX75" s="39">
        <f>[5]非r不同兵种属性值!AM73*携带兵力!I75</f>
        <v>938.57908613502207</v>
      </c>
      <c r="AY75" s="23">
        <f t="shared" si="98"/>
        <v>3.7281553398058249</v>
      </c>
      <c r="AZ75" s="23">
        <f t="shared" si="99"/>
        <v>0.59883363453791483</v>
      </c>
      <c r="BA75" s="39">
        <f t="shared" si="117"/>
        <v>0.17760443465591436</v>
      </c>
      <c r="BB75" s="39">
        <f t="shared" si="118"/>
        <v>0.15642984768917034</v>
      </c>
      <c r="BD75" s="39">
        <f>[5]非r不同兵种属性值!AP73*携带兵力!I75/2</f>
        <v>503.5085722495171</v>
      </c>
      <c r="BE75" s="23">
        <f>[5]非r不同兵种属性值!AQ73</f>
        <v>153.59513521255448</v>
      </c>
      <c r="BF75" s="39">
        <f>[5]非r不同兵种属性值!AR73*携带兵力!I75</f>
        <v>1787.7696878762326</v>
      </c>
      <c r="BG75" s="23">
        <f t="shared" si="100"/>
        <v>3.5506241331484047</v>
      </c>
      <c r="BH75" s="23">
        <f t="shared" si="101"/>
        <v>0.41758786006398108</v>
      </c>
      <c r="BI75" s="39">
        <f t="shared" si="119"/>
        <v>0.17172641090623711</v>
      </c>
      <c r="BJ75" s="39">
        <f t="shared" si="120"/>
        <v>0.2896245709597563</v>
      </c>
      <c r="BL75" s="39">
        <f>[5]非r不同兵种属性值!AU73*携带兵力!I75/2</f>
        <v>579.03485808694461</v>
      </c>
      <c r="BM75" s="23">
        <f>[5]非r不同兵种属性值!AV73</f>
        <v>51.415320685558491</v>
      </c>
      <c r="BN75" s="39">
        <f>[5]非r不同兵种属性值!AW73*携带兵力!I75</f>
        <v>1822.4836623981014</v>
      </c>
      <c r="BO75" s="23">
        <f t="shared" si="102"/>
        <v>3.1474506878901019</v>
      </c>
      <c r="BP75" s="23">
        <f t="shared" si="103"/>
        <v>0.1935560397347178</v>
      </c>
      <c r="BQ75" s="39">
        <f t="shared" si="121"/>
        <v>0.16627608797038548</v>
      </c>
      <c r="BR75" s="39">
        <f t="shared" si="122"/>
        <v>0.28867135410644401</v>
      </c>
      <c r="BT75" s="39">
        <f>[5]非r不同兵种属性值!AZ73*携带兵力!I75/2</f>
        <v>528.68400086199301</v>
      </c>
      <c r="BU75" s="23">
        <f>[5]非r不同兵种属性值!BA73</f>
        <v>83.522778328860852</v>
      </c>
      <c r="BV75" s="39">
        <f>[5]非r不同兵种属性值!BB73*携带兵力!I75</f>
        <v>1787.7696878762326</v>
      </c>
      <c r="BW75" s="23">
        <f t="shared" si="104"/>
        <v>3.381546793474671</v>
      </c>
      <c r="BX75" s="23">
        <f t="shared" si="105"/>
        <v>0.28051991318697522</v>
      </c>
      <c r="BY75" s="39">
        <f t="shared" si="123"/>
        <v>0.16484261721828661</v>
      </c>
      <c r="BZ75" s="39">
        <f t="shared" si="124"/>
        <v>0.28318144140297069</v>
      </c>
      <c r="CB75" s="23">
        <f t="shared" si="125"/>
        <v>465.74542933080329</v>
      </c>
      <c r="CC75" s="23">
        <f t="shared" si="126"/>
        <v>152.07653924293885</v>
      </c>
      <c r="CD75" s="23">
        <f t="shared" si="127"/>
        <v>1584.1505310713972</v>
      </c>
      <c r="CE75" s="23">
        <f t="shared" si="106"/>
        <v>3.4013227641279298</v>
      </c>
      <c r="CF75" s="23">
        <f t="shared" si="107"/>
        <v>0.75256900089777667</v>
      </c>
      <c r="DB75" s="39">
        <f>([3]非r分类武将战斗属性!S75+[3]非r分类武将战斗属性!AB75+[3]非r分类武将战斗属性!AK75+[3]非r分类武将战斗属性!AT75)/4</f>
        <v>380</v>
      </c>
      <c r="DC75" s="39">
        <f>DB75*[3]非r分类武将战斗属性!O74</f>
        <v>80.428401531955146</v>
      </c>
      <c r="DD75" s="39">
        <f>([2]非r各类型装备属性!J73+[2]非r各类型装备属性!O73+[2]非r各类型装备属性!T73+[2]非r各类型装备属性!Y73)/4</f>
        <v>259.7109375</v>
      </c>
      <c r="DE75" s="7">
        <f t="shared" si="128"/>
        <v>0.52767565858964693</v>
      </c>
      <c r="DF75" s="7">
        <f t="shared" si="129"/>
        <v>0.11168449933601843</v>
      </c>
      <c r="DG75" s="7">
        <f t="shared" si="130"/>
        <v>0.36063984207433458</v>
      </c>
      <c r="DI75" s="39">
        <f>([3]非r分类武将战斗属性!T75+[3]非r分类武将战斗属性!AC75+[3]非r分类武将战斗属性!AL75+[3]非r分类武将战斗属性!AU75)/4</f>
        <v>105</v>
      </c>
      <c r="DJ75" s="39">
        <f>DI75*[3]非r分类武将战斗属性!O74</f>
        <v>22.223637265408659</v>
      </c>
      <c r="DK75" s="39">
        <f>([2]非r各类型装备属性!K73+[2]非r各类型装备属性!P73+[2]非r各类型装备属性!U73+[2]非r各类型装备属性!Z73)/4</f>
        <v>90.033125000000013</v>
      </c>
      <c r="DL75" s="7">
        <f t="shared" si="131"/>
        <v>0.51330300267415974</v>
      </c>
      <c r="DM75" s="7">
        <f t="shared" si="132"/>
        <v>0.10864247370167254</v>
      </c>
      <c r="DN75" s="7">
        <f t="shared" si="133"/>
        <v>0.44013593716798066</v>
      </c>
      <c r="DP75" s="39">
        <f>([3]非r分类武将战斗属性!U75+[3]非r分类武将战斗属性!AD75+[3]非r分类武将战斗属性!AM75+[3]非r分类武将战斗属性!AV75)/4</f>
        <v>490</v>
      </c>
      <c r="DQ75" s="39">
        <f>DP75*[3]非r分类武将战斗属性!O74</f>
        <v>103.71030723857373</v>
      </c>
      <c r="DR75" s="39">
        <f>([2]非r各类型装备属性!L73+[2]非r各类型装备属性!Q73+[2]非r各类型装备属性!V73+[2]非r各类型装备属性!AA73)/4</f>
        <v>322.04156250000005</v>
      </c>
      <c r="DS75" s="7">
        <f t="shared" si="134"/>
        <v>0.53507944257857076</v>
      </c>
      <c r="DT75" s="7">
        <f t="shared" si="135"/>
        <v>0.11325153752422111</v>
      </c>
      <c r="DU75" s="7">
        <f t="shared" si="136"/>
        <v>0.35166901989720817</v>
      </c>
      <c r="DW75" s="4">
        <f t="shared" si="137"/>
        <v>0.21616176595153308</v>
      </c>
      <c r="DX75" s="4">
        <f t="shared" si="138"/>
        <v>0.2123505600791453</v>
      </c>
    </row>
    <row r="76" spans="7:128" x14ac:dyDescent="0.15">
      <c r="G76" s="23">
        <v>70</v>
      </c>
      <c r="H76" s="23">
        <f>[2]非r各类型装备属性!J74+[3]非r分类武将战斗属性!BC76</f>
        <v>412.45705028269725</v>
      </c>
      <c r="I76" s="23">
        <f>[2]非r各类型装备属性!K74+[3]非r分类武将战斗属性!T76</f>
        <v>437.4</v>
      </c>
      <c r="J76" s="23">
        <f>[2]非r各类型装备属性!L74+[3]非r分类武将战斗属性!BE76</f>
        <v>1286.0225609046313</v>
      </c>
      <c r="K76" s="23">
        <f t="shared" si="86"/>
        <v>3.1179550938047829</v>
      </c>
      <c r="L76" s="23">
        <f t="shared" si="87"/>
        <v>0.66737870003051569</v>
      </c>
      <c r="M76" s="39">
        <f t="shared" si="108"/>
        <v>0.21823124353581871</v>
      </c>
      <c r="N76" s="39">
        <f t="shared" si="109"/>
        <v>0.21433709348410521</v>
      </c>
      <c r="P76" s="23">
        <f>[2]非r各类型装备属性!O74+[3]非r分类武将战斗属性!BH76</f>
        <v>817.165510621934</v>
      </c>
      <c r="Q76" s="23">
        <f>[2]非r各类型装备属性!P74+[3]非r分类武将战斗属性!BI76</f>
        <v>133.25141005653944</v>
      </c>
      <c r="R76" s="23">
        <f>[2]非r各类型装备属性!Q74+[3]非r分类武将战斗属性!BJ76</f>
        <v>914.46833073501284</v>
      </c>
      <c r="S76" s="23">
        <f t="shared" si="88"/>
        <v>1.1190735767091087</v>
      </c>
      <c r="T76" s="23">
        <f t="shared" si="89"/>
        <v>0.37936192209190145</v>
      </c>
      <c r="U76" s="39">
        <f t="shared" si="110"/>
        <v>0.17066948843398785</v>
      </c>
      <c r="V76" s="39">
        <f t="shared" si="111"/>
        <v>0.18144212911408983</v>
      </c>
      <c r="X76" s="23">
        <f>[2]非r各类型装备属性!T74+[3]非r分类武将战斗属性!BM76</f>
        <v>894.01692067847353</v>
      </c>
      <c r="Y76" s="23">
        <f>[2]非r各类型装备属性!U74+[3]非r分类武将战斗属性!BN76</f>
        <v>76.851410056539464</v>
      </c>
      <c r="Z76" s="23">
        <f>[2]非r各类型装备属性!V74+[3]非r分类武将战斗属性!BO76</f>
        <v>740.31410056539448</v>
      </c>
      <c r="AA76" s="23">
        <f t="shared" si="90"/>
        <v>0.82807616214195001</v>
      </c>
      <c r="AB76" s="23">
        <f t="shared" si="91"/>
        <v>0.26064453970833223</v>
      </c>
      <c r="AC76" s="39">
        <f t="shared" si="112"/>
        <v>0.15096536992206577</v>
      </c>
      <c r="AD76" s="39">
        <f t="shared" si="113"/>
        <v>0.14955840415462521</v>
      </c>
      <c r="AF76" s="23">
        <f>[2]非r各类型装备属性!Y74+[3]非r分类武将战斗属性!BR76</f>
        <v>782.61410056539455</v>
      </c>
      <c r="AG76" s="23">
        <f>[2]非r各类型装备属性!Z74+[3]非r分类武将战斗属性!BS76</f>
        <v>178.02852514134864</v>
      </c>
      <c r="AH76" s="23">
        <f>[2]非r各类型装备属性!AA74+[3]非r分类武将战斗属性!BT76</f>
        <v>754.41410056539451</v>
      </c>
      <c r="AI76" s="23">
        <f t="shared" si="92"/>
        <v>0.96396691552116531</v>
      </c>
      <c r="AJ76" s="23">
        <f t="shared" si="93"/>
        <v>0.44953460127097544</v>
      </c>
      <c r="AK76" s="39">
        <f t="shared" si="114"/>
        <v>0.14614642400847705</v>
      </c>
      <c r="AL76" s="39">
        <f t="shared" si="115"/>
        <v>0.14902006924748534</v>
      </c>
      <c r="AN76" s="23">
        <f t="shared" si="94"/>
        <v>726.56339553712473</v>
      </c>
      <c r="AO76" s="23">
        <f t="shared" si="95"/>
        <v>206.38283631360684</v>
      </c>
      <c r="AP76" s="23">
        <f t="shared" si="96"/>
        <v>923.80477319260831</v>
      </c>
      <c r="AQ76" s="23">
        <f t="shared" si="97"/>
        <v>1.2714716690477772</v>
      </c>
      <c r="AR76" s="42">
        <f t="shared" si="116"/>
        <v>0.48631287284459312</v>
      </c>
      <c r="AS76" s="25"/>
      <c r="AV76" s="39">
        <f>[5]非r不同兵种属性值!AK74*携带兵力!I76/2</f>
        <v>260.60390765699054</v>
      </c>
      <c r="AW76" s="23">
        <f>[5]非r不同兵种属性值!AL74</f>
        <v>326.57131285337152</v>
      </c>
      <c r="AX76" s="39">
        <f>[5]非r不同兵种属性值!AM74*携带兵力!I76</f>
        <v>967.95737129739325</v>
      </c>
      <c r="AY76" s="23">
        <f t="shared" si="98"/>
        <v>3.7142857142857135</v>
      </c>
      <c r="AZ76" s="23">
        <f t="shared" si="99"/>
        <v>0.59968511955256532</v>
      </c>
      <c r="BA76" s="39">
        <f t="shared" si="117"/>
        <v>0.18384755390263885</v>
      </c>
      <c r="BB76" s="39">
        <f t="shared" si="118"/>
        <v>0.16132622854956555</v>
      </c>
      <c r="BD76" s="39">
        <f>[5]非r不同兵种属性值!AP74*携带兵力!I76/2</f>
        <v>521.20781531398109</v>
      </c>
      <c r="BE76" s="23">
        <f>[5]非r不同兵种属性值!AQ74</f>
        <v>156.75423016961835</v>
      </c>
      <c r="BF76" s="39">
        <f>[5]非r不同兵种属性值!AR74*携带兵力!I76</f>
        <v>1843.7283262807493</v>
      </c>
      <c r="BG76" s="23">
        <f t="shared" si="100"/>
        <v>3.5374149659863945</v>
      </c>
      <c r="BH76" s="23">
        <f t="shared" si="101"/>
        <v>0.41828541894955917</v>
      </c>
      <c r="BI76" s="39">
        <f t="shared" si="119"/>
        <v>0.17776290691590446</v>
      </c>
      <c r="BJ76" s="39">
        <f t="shared" si="120"/>
        <v>0.29869005447774416</v>
      </c>
      <c r="BL76" s="39">
        <f>[5]非r不同兵种属性值!AU74*携带兵力!I76/2</f>
        <v>599.38898761107816</v>
      </c>
      <c r="BM76" s="23">
        <f>[5]非r不同兵种属性值!AV74</f>
        <v>52.251410056539449</v>
      </c>
      <c r="BN76" s="39">
        <f>[5]非r不同兵种属性值!AW74*携带兵力!I76</f>
        <v>1879.5288763056178</v>
      </c>
      <c r="BO76" s="23">
        <f t="shared" si="102"/>
        <v>3.1357414219381288</v>
      </c>
      <c r="BP76" s="23">
        <f t="shared" si="103"/>
        <v>0.19334370927281352</v>
      </c>
      <c r="BQ76" s="39">
        <f t="shared" si="121"/>
        <v>0.17212099520532656</v>
      </c>
      <c r="BR76" s="39">
        <f t="shared" si="122"/>
        <v>0.29770700116530768</v>
      </c>
      <c r="BT76" s="39">
        <f>[5]非r不同兵种属性值!AZ74*携带兵力!I76/2</f>
        <v>547.26820607968011</v>
      </c>
      <c r="BU76" s="23">
        <f>[5]非r不同兵种属性值!BA74</f>
        <v>84.9085413418766</v>
      </c>
      <c r="BV76" s="39">
        <f>[5]非r不同兵种属性值!BB74*携带兵力!I76</f>
        <v>1843.7283262807493</v>
      </c>
      <c r="BW76" s="23">
        <f t="shared" si="104"/>
        <v>3.3689666342727569</v>
      </c>
      <c r="BX76" s="23">
        <f t="shared" si="105"/>
        <v>0.28031081911963951</v>
      </c>
      <c r="BY76" s="39">
        <f t="shared" si="123"/>
        <v>0.17063713534633748</v>
      </c>
      <c r="BZ76" s="39">
        <f t="shared" si="124"/>
        <v>0.29204524975020996</v>
      </c>
      <c r="CB76" s="23">
        <f t="shared" si="125"/>
        <v>482.11722916543249</v>
      </c>
      <c r="CC76" s="23">
        <f t="shared" si="126"/>
        <v>155.12137360535149</v>
      </c>
      <c r="CD76" s="23">
        <f t="shared" si="127"/>
        <v>1633.7357250411276</v>
      </c>
      <c r="CE76" s="23">
        <f t="shared" si="106"/>
        <v>3.3886690336066203</v>
      </c>
      <c r="CF76" s="23">
        <f t="shared" si="107"/>
        <v>0.75624188195912345</v>
      </c>
      <c r="DB76" s="39">
        <f>([3]非r分类武将战斗属性!S76+[3]非r分类武将战斗属性!AB76+[3]非r分类武将战斗属性!AK76+[3]非r分类武将战斗属性!AT76)/4</f>
        <v>380</v>
      </c>
      <c r="DC76" s="39">
        <f>DB76*[3]非r分类武将战斗属性!O75</f>
        <v>82.188395537124762</v>
      </c>
      <c r="DD76" s="39">
        <f>([2]非r各类型装备属性!J74+[2]非r各类型装备属性!O74+[2]非r各类型装备属性!T74+[2]非r各类型装备属性!Y74)/4</f>
        <v>264.375</v>
      </c>
      <c r="DE76" s="7">
        <f t="shared" si="128"/>
        <v>0.52301010804305426</v>
      </c>
      <c r="DF76" s="7">
        <f t="shared" si="129"/>
        <v>0.11311937270988659</v>
      </c>
      <c r="DG76" s="7">
        <f t="shared" si="130"/>
        <v>0.36387051924705915</v>
      </c>
      <c r="DI76" s="39">
        <f>([3]非r分类武将战斗属性!T76+[3]非r分类武将战斗属性!AC76+[3]非r分类武将战斗属性!AL76+[3]非r分类武将战斗属性!AU76)/4</f>
        <v>105</v>
      </c>
      <c r="DJ76" s="39">
        <f>DI76*[3]非r分类武将战斗属性!O75</f>
        <v>22.709951398416052</v>
      </c>
      <c r="DK76" s="39">
        <f>([2]非r各类型装备属性!K74+[2]非r各类型装备属性!P74+[2]非r各类型装备属性!U74+[2]非r各类型装备属性!Z74)/4</f>
        <v>91.65</v>
      </c>
      <c r="DL76" s="7">
        <f t="shared" si="131"/>
        <v>0.50876323765823417</v>
      </c>
      <c r="DM76" s="7">
        <f t="shared" si="132"/>
        <v>0.11003798476685041</v>
      </c>
      <c r="DN76" s="7">
        <f t="shared" si="133"/>
        <v>0.44407762601311584</v>
      </c>
      <c r="DP76" s="39">
        <f>([3]非r分类武将战斗属性!U76+[3]非r分类武将战斗属性!AD76+[3]非r分类武将战斗属性!AM76+[3]非r分类武将战斗属性!AV76)/4</f>
        <v>490</v>
      </c>
      <c r="DQ76" s="39">
        <f>DP76*[3]非r分类武将战斗属性!O75</f>
        <v>105.97977319260825</v>
      </c>
      <c r="DR76" s="39">
        <f>([2]非r各类型装备属性!L74+[2]非r各类型装备属性!Q74+[2]非r各类型装备属性!V74+[2]非r各类型装备属性!AA74)/4</f>
        <v>327.82500000000005</v>
      </c>
      <c r="DS76" s="7">
        <f t="shared" si="134"/>
        <v>0.53041509875143034</v>
      </c>
      <c r="DT76" s="7">
        <f t="shared" si="135"/>
        <v>0.11472096298696223</v>
      </c>
      <c r="DU76" s="7">
        <f t="shared" si="136"/>
        <v>0.35486393826160745</v>
      </c>
      <c r="DW76" s="4">
        <f t="shared" si="137"/>
        <v>0.21823124353581871</v>
      </c>
      <c r="DX76" s="4">
        <f t="shared" si="138"/>
        <v>0.21433709348410521</v>
      </c>
    </row>
    <row r="77" spans="7:128" x14ac:dyDescent="0.15">
      <c r="G77" s="23">
        <v>71</v>
      </c>
      <c r="H77" s="23">
        <f>[2]非r各类型装备属性!J75+[3]非r分类武将战斗属性!BC77</f>
        <v>415.21556744676479</v>
      </c>
      <c r="I77" s="23">
        <f>[2]非r各类型装备属性!K75+[3]非r分类武将战斗属性!T77</f>
        <v>439.5</v>
      </c>
      <c r="J77" s="23">
        <f>[2]非r各类型装备属性!L75+[3]非r分类武将战斗属性!BE77</f>
        <v>1294.4898158296473</v>
      </c>
      <c r="K77" s="23">
        <f t="shared" si="86"/>
        <v>3.1176331460539837</v>
      </c>
      <c r="L77" s="23">
        <f t="shared" si="87"/>
        <v>0.66457993104699686</v>
      </c>
      <c r="M77" s="39">
        <f t="shared" si="108"/>
        <v>0.21969077642685972</v>
      </c>
      <c r="N77" s="39">
        <f t="shared" si="109"/>
        <v>0.21574830263827455</v>
      </c>
      <c r="P77" s="23">
        <f>[2]非r各类型装备属性!O75+[3]非r分类武将战斗属性!BH77</f>
        <v>822.27424838288255</v>
      </c>
      <c r="Q77" s="23">
        <f>[2]非r各类型装备属性!P75+[3]非r分类武将战斗属性!BI77</f>
        <v>134.34311348935296</v>
      </c>
      <c r="R77" s="23">
        <f>[2]非r各类型装备属性!Q75+[3]非r分类武将战斗属性!BJ77</f>
        <v>919.96047536158835</v>
      </c>
      <c r="S77" s="23">
        <f t="shared" si="88"/>
        <v>1.1188000562717602</v>
      </c>
      <c r="T77" s="23">
        <f t="shared" si="89"/>
        <v>0.37719547140405651</v>
      </c>
      <c r="U77" s="39">
        <f t="shared" si="110"/>
        <v>0.17173647627044328</v>
      </c>
      <c r="V77" s="39">
        <f t="shared" si="111"/>
        <v>0.18253184034952147</v>
      </c>
      <c r="X77" s="23">
        <f>[2]非r各类型装备属性!T75+[3]非r分类武将战斗属性!BM77</f>
        <v>899.61736187223539</v>
      </c>
      <c r="Y77" s="23">
        <f>[2]非r各类型装备属性!U75+[3]非r分类武将战斗属性!BN77</f>
        <v>77.343113489352959</v>
      </c>
      <c r="Z77" s="23">
        <f>[2]非r各类型装备属性!V75+[3]非r分类武将战斗属性!BO77</f>
        <v>744.93113489352959</v>
      </c>
      <c r="AA77" s="23">
        <f t="shared" si="90"/>
        <v>0.82805331073559862</v>
      </c>
      <c r="AB77" s="23">
        <f t="shared" si="91"/>
        <v>0.25853158361418627</v>
      </c>
      <c r="AC77" s="39">
        <f t="shared" si="112"/>
        <v>0.15191107090041125</v>
      </c>
      <c r="AD77" s="39">
        <f t="shared" si="113"/>
        <v>0.15049113836232927</v>
      </c>
      <c r="AF77" s="23">
        <f>[2]非r各类型装备属性!Y75+[3]非r分类武将战斗属性!BR77</f>
        <v>787.68113489352959</v>
      </c>
      <c r="AG77" s="23">
        <f>[2]非r各类型装备属性!Z75+[3]非r分类武将战斗属性!BS77</f>
        <v>179.1077837233824</v>
      </c>
      <c r="AH77" s="23">
        <f>[2]非r各类型装备属性!AA75+[3]非r分类武将战斗属性!BT77</f>
        <v>759.18113489352959</v>
      </c>
      <c r="AI77" s="23">
        <f t="shared" si="92"/>
        <v>0.96381784615947119</v>
      </c>
      <c r="AJ77" s="23">
        <f t="shared" si="93"/>
        <v>0.44673327964458731</v>
      </c>
      <c r="AK77" s="39">
        <f t="shared" si="114"/>
        <v>0.14709264890635473</v>
      </c>
      <c r="AL77" s="39">
        <f t="shared" si="115"/>
        <v>0.14996170565798114</v>
      </c>
      <c r="AN77" s="23">
        <f t="shared" si="94"/>
        <v>731.19707814885305</v>
      </c>
      <c r="AO77" s="23">
        <f t="shared" si="95"/>
        <v>207.57350267552209</v>
      </c>
      <c r="AP77" s="23">
        <f t="shared" si="96"/>
        <v>929.64064024457389</v>
      </c>
      <c r="AQ77" s="23">
        <f t="shared" si="97"/>
        <v>1.2713954527801365</v>
      </c>
      <c r="AR77" s="42">
        <f t="shared" si="116"/>
        <v>0.4834109072031727</v>
      </c>
      <c r="AS77" s="25"/>
      <c r="AV77" s="39">
        <f>[5]非r不同兵种属性值!AK75*携带兵力!I77/2</f>
        <v>263.85441474330702</v>
      </c>
      <c r="AW77" s="23">
        <f>[5]非r不同兵种属性值!AL75</f>
        <v>327.76945930845591</v>
      </c>
      <c r="AX77" s="39">
        <f>[5]非r不同兵种属性值!AM75*携带兵力!I77</f>
        <v>980.03068333228327</v>
      </c>
      <c r="AY77" s="23">
        <f t="shared" si="98"/>
        <v>3.7142857142857144</v>
      </c>
      <c r="AZ77" s="23">
        <f t="shared" si="99"/>
        <v>0.5963896391333372</v>
      </c>
      <c r="BA77" s="39">
        <f t="shared" si="117"/>
        <v>0.18614068059492561</v>
      </c>
      <c r="BB77" s="39">
        <f t="shared" si="118"/>
        <v>0.16333844722204721</v>
      </c>
      <c r="BD77" s="39">
        <f>[5]非r不同兵种属性值!AP75*携带兵力!I77/2</f>
        <v>527.70882948661404</v>
      </c>
      <c r="BE77" s="23">
        <f>[5]非r不同兵种属性值!AQ75</f>
        <v>157.32934046805883</v>
      </c>
      <c r="BF77" s="39">
        <f>[5]非r不同兵种属性值!AR75*携带兵力!I77</f>
        <v>1866.7251111091107</v>
      </c>
      <c r="BG77" s="23">
        <f t="shared" si="100"/>
        <v>3.537414965986394</v>
      </c>
      <c r="BH77" s="23">
        <f t="shared" si="101"/>
        <v>0.41495348580545122</v>
      </c>
      <c r="BI77" s="39">
        <f t="shared" si="119"/>
        <v>0.17998013993366449</v>
      </c>
      <c r="BJ77" s="39">
        <f t="shared" si="120"/>
        <v>0.3024156092762933</v>
      </c>
      <c r="BL77" s="39">
        <f>[5]非r不同兵种属性值!AU75*携带兵力!I77/2</f>
        <v>606.86515390960619</v>
      </c>
      <c r="BM77" s="23">
        <f>[5]非r不同兵种属性值!AV75</f>
        <v>52.443113489352946</v>
      </c>
      <c r="BN77" s="39">
        <f>[5]非r不同兵种属性值!AW75*携带兵力!I77</f>
        <v>1902.97220064521</v>
      </c>
      <c r="BO77" s="23">
        <f t="shared" si="102"/>
        <v>3.1357414219381292</v>
      </c>
      <c r="BP77" s="23">
        <f t="shared" si="103"/>
        <v>0.19121460710533644</v>
      </c>
      <c r="BQ77" s="39">
        <f t="shared" si="121"/>
        <v>0.17426785677639386</v>
      </c>
      <c r="BR77" s="39">
        <f t="shared" si="122"/>
        <v>0.30142029436046414</v>
      </c>
      <c r="BT77" s="39">
        <f>[5]非r不同兵种属性值!AZ75*携带兵力!I77/2</f>
        <v>554.09427096094487</v>
      </c>
      <c r="BU77" s="23">
        <f>[5]非r不同兵种属性值!BA75</f>
        <v>85.220059420198538</v>
      </c>
      <c r="BV77" s="39">
        <f>[5]非r不同兵种属性值!BB75*携带兵力!I77</f>
        <v>1866.7251111091107</v>
      </c>
      <c r="BW77" s="23">
        <f t="shared" si="104"/>
        <v>3.3689666342727556</v>
      </c>
      <c r="BX77" s="23">
        <f t="shared" si="105"/>
        <v>0.27755355304817397</v>
      </c>
      <c r="BY77" s="39">
        <f t="shared" si="123"/>
        <v>0.17276548876443767</v>
      </c>
      <c r="BZ77" s="39">
        <f t="shared" si="124"/>
        <v>0.29568792403845429</v>
      </c>
      <c r="CB77" s="23">
        <f t="shared" si="125"/>
        <v>488.13066727511807</v>
      </c>
      <c r="CC77" s="23">
        <f t="shared" si="126"/>
        <v>155.69049317151655</v>
      </c>
      <c r="CD77" s="23">
        <f t="shared" si="127"/>
        <v>1654.1132765489288</v>
      </c>
      <c r="CE77" s="23">
        <f t="shared" si="106"/>
        <v>3.3886690336066199</v>
      </c>
      <c r="CF77" s="23">
        <f t="shared" si="107"/>
        <v>0.7569163298261572</v>
      </c>
      <c r="DB77" s="39">
        <f>([3]非r分类武将战斗属性!S77+[3]非r分类武将战斗属性!AB77+[3]非r分类武将战斗属性!AK77+[3]非r分类武将战斗属性!AT77)/4</f>
        <v>380</v>
      </c>
      <c r="DC77" s="39">
        <f>DB77*[3]非r分类武将战斗属性!O76</f>
        <v>84.009578148853038</v>
      </c>
      <c r="DD77" s="39">
        <f>([2]非r各类型装备属性!J75+[2]非r各类型装备属性!O75+[2]非r各类型装备属性!T75+[2]非r各类型装备属性!Y75)/4</f>
        <v>267.1875</v>
      </c>
      <c r="DE77" s="7">
        <f t="shared" si="128"/>
        <v>0.51969573095400379</v>
      </c>
      <c r="DF77" s="7">
        <f t="shared" si="129"/>
        <v>0.11489320821896232</v>
      </c>
      <c r="DG77" s="7">
        <f t="shared" si="130"/>
        <v>0.3654110608270339</v>
      </c>
      <c r="DI77" s="39">
        <f>([3]非r分类武将战斗属性!T77+[3]非r分类武将战斗属性!AC77+[3]非r分类武将战斗属性!AL77+[3]非r分类武将战斗属性!AU77)/4</f>
        <v>105</v>
      </c>
      <c r="DJ77" s="39">
        <f>DI77*[3]非r分类武将战斗属性!O76</f>
        <v>23.213172909551499</v>
      </c>
      <c r="DK77" s="39">
        <f>([2]非r各类型装备属性!K75+[2]非r各类型装备属性!P75+[2]非r各类型装备属性!U75+[2]非r各类型装备属性!Z75)/4</f>
        <v>92.625</v>
      </c>
      <c r="DL77" s="7">
        <f t="shared" si="131"/>
        <v>0.50584491106331375</v>
      </c>
      <c r="DM77" s="7">
        <f t="shared" si="132"/>
        <v>0.11183109891361337</v>
      </c>
      <c r="DN77" s="7">
        <f t="shared" si="133"/>
        <v>0.44622747511656607</v>
      </c>
      <c r="DP77" s="39">
        <f>([3]非r分类武将战斗属性!U77+[3]非r分类武将战斗属性!AD77+[3]非r分类武将战斗属性!AM77+[3]非r分类武将战斗属性!AV77)/4</f>
        <v>490</v>
      </c>
      <c r="DQ77" s="39">
        <f>DP77*[3]非r分类武将战斗属性!O76</f>
        <v>108.32814024457366</v>
      </c>
      <c r="DR77" s="39">
        <f>([2]非r各类型装备属性!L75+[2]非r各类型装备属性!Q75+[2]非r各类型装备属性!V75+[2]非r各类型装备属性!AA75)/4</f>
        <v>331.3125</v>
      </c>
      <c r="DS77" s="7">
        <f t="shared" si="134"/>
        <v>0.52708539062049686</v>
      </c>
      <c r="DT77" s="7">
        <f t="shared" si="135"/>
        <v>0.11652689819592464</v>
      </c>
      <c r="DU77" s="7">
        <f t="shared" si="136"/>
        <v>0.35638771118357826</v>
      </c>
      <c r="DW77" s="4">
        <f t="shared" si="137"/>
        <v>0.21969077642685972</v>
      </c>
      <c r="DX77" s="4">
        <f t="shared" si="138"/>
        <v>0.21574830263827455</v>
      </c>
    </row>
    <row r="78" spans="7:128" x14ac:dyDescent="0.15">
      <c r="G78" s="23">
        <v>72</v>
      </c>
      <c r="H78" s="23">
        <f>[2]非r各类型装备属性!J76+[3]非r分类武将战斗属性!BC78</f>
        <v>417.93362860527384</v>
      </c>
      <c r="I78" s="23">
        <f>[2]非r各类型装备属性!K76+[3]非r分类武将战斗属性!T78</f>
        <v>441.6</v>
      </c>
      <c r="J78" s="23">
        <f>[2]非r各类型装备属性!L76+[3]非r分类武将战斗属性!BE78</f>
        <v>1302.8276115368762</v>
      </c>
      <c r="K78" s="23">
        <f t="shared" si="86"/>
        <v>3.117307443970629</v>
      </c>
      <c r="L78" s="23">
        <f t="shared" si="87"/>
        <v>0.66179115214003126</v>
      </c>
      <c r="M78" s="39">
        <f t="shared" si="108"/>
        <v>0.22112890402395446</v>
      </c>
      <c r="N78" s="39">
        <f t="shared" si="109"/>
        <v>0.21713793525614605</v>
      </c>
      <c r="P78" s="23">
        <f>[2]非r各类型装备属性!O76+[3]非r分类武将战斗属性!BH78</f>
        <v>827.29398293160261</v>
      </c>
      <c r="Q78" s="23">
        <f>[2]非r各类型装备属性!P76+[3]非r分类武将战斗属性!BI78</f>
        <v>135.42672572105477</v>
      </c>
      <c r="R78" s="23">
        <f>[2]非r各类型装备属性!Q76+[3]非r分类武将战斗属性!BJ78</f>
        <v>925.34743437371208</v>
      </c>
      <c r="S78" s="23">
        <f t="shared" si="88"/>
        <v>1.1185231048032609</v>
      </c>
      <c r="T78" s="23">
        <f t="shared" si="89"/>
        <v>0.37503241029542134</v>
      </c>
      <c r="U78" s="39">
        <f t="shared" si="110"/>
        <v>0.172784875298998</v>
      </c>
      <c r="V78" s="39">
        <f t="shared" si="111"/>
        <v>0.18360068142335553</v>
      </c>
      <c r="X78" s="23">
        <f>[2]非r各类型装备属性!T76+[3]非r分类武将战斗属性!BM78</f>
        <v>905.12070865265741</v>
      </c>
      <c r="Y78" s="23">
        <f>[2]非r各类型装备属性!U76+[3]非r分类武将战斗属性!BN78</f>
        <v>77.826725721054771</v>
      </c>
      <c r="Z78" s="23">
        <f>[2]非r各类型装备属性!V76+[3]非r分类武将战斗属性!BO78</f>
        <v>749.46725721054781</v>
      </c>
      <c r="AA78" s="23">
        <f t="shared" si="90"/>
        <v>0.82803017326405903</v>
      </c>
      <c r="AB78" s="23">
        <f t="shared" si="91"/>
        <v>0.25642504473717431</v>
      </c>
      <c r="AC78" s="39">
        <f t="shared" si="112"/>
        <v>0.15284037633445752</v>
      </c>
      <c r="AD78" s="39">
        <f t="shared" si="113"/>
        <v>0.15140752670920163</v>
      </c>
      <c r="AF78" s="23">
        <f>[2]非r各类型装备属性!Y76+[3]非r分类武将战斗属性!BR78</f>
        <v>792.66725721054786</v>
      </c>
      <c r="AG78" s="23">
        <f>[2]非r各类型装备属性!Z76+[3]非r分类武将战斗属性!BS78</f>
        <v>180.16681430263694</v>
      </c>
      <c r="AH78" s="23">
        <f>[2]非r各类型装备属性!AA76+[3]非r分类武将战斗属性!BT78</f>
        <v>763.86725721054768</v>
      </c>
      <c r="AI78" s="23">
        <f t="shared" si="92"/>
        <v>0.9636669740827325</v>
      </c>
      <c r="AJ78" s="23">
        <f t="shared" si="93"/>
        <v>0.443928122516413</v>
      </c>
      <c r="AK78" s="39">
        <f t="shared" si="114"/>
        <v>0.14802376418497626</v>
      </c>
      <c r="AL78" s="39">
        <f t="shared" si="115"/>
        <v>0.15088735944899706</v>
      </c>
      <c r="AN78" s="23">
        <f t="shared" si="94"/>
        <v>735.75389435002035</v>
      </c>
      <c r="AO78" s="23">
        <f t="shared" si="95"/>
        <v>208.75506643618664</v>
      </c>
      <c r="AP78" s="23">
        <f t="shared" si="96"/>
        <v>935.37739008292101</v>
      </c>
      <c r="AQ78" s="23">
        <f t="shared" si="97"/>
        <v>1.2713182998633694</v>
      </c>
      <c r="AR78" s="42">
        <f t="shared" si="116"/>
        <v>0.48052075572230601</v>
      </c>
      <c r="AS78" s="25"/>
      <c r="AV78" s="39">
        <f>[5]非r不同兵种属性值!AK76*携带兵力!I78/2</f>
        <v>267.08063303435296</v>
      </c>
      <c r="AW78" s="23">
        <f>[5]非r不同兵种属性值!AL76</f>
        <v>328.91703575659233</v>
      </c>
      <c r="AX78" s="39">
        <f>[5]非r不同兵种属性值!AM76*携带兵力!I78</f>
        <v>992.01377984188252</v>
      </c>
      <c r="AY78" s="23">
        <f t="shared" si="98"/>
        <v>3.7142857142857149</v>
      </c>
      <c r="AZ78" s="23">
        <f t="shared" si="99"/>
        <v>0.59307391592505931</v>
      </c>
      <c r="BA78" s="39">
        <f t="shared" si="117"/>
        <v>0.18841667233464057</v>
      </c>
      <c r="BB78" s="39">
        <f t="shared" si="118"/>
        <v>0.16533562997364709</v>
      </c>
      <c r="BD78" s="39">
        <f>[5]非r不同兵种属性值!AP76*携带兵力!I78/2</f>
        <v>534.16126606870591</v>
      </c>
      <c r="BE78" s="23">
        <f>[5]非r不同兵种属性值!AQ76</f>
        <v>157.88017716316432</v>
      </c>
      <c r="BF78" s="39">
        <f>[5]非r不同兵种属性值!AR76*携带兵力!I78</f>
        <v>1889.550056841681</v>
      </c>
      <c r="BG78" s="23">
        <f t="shared" si="100"/>
        <v>3.5374149659863949</v>
      </c>
      <c r="BH78" s="23">
        <f t="shared" si="101"/>
        <v>0.41161775012947444</v>
      </c>
      <c r="BI78" s="39">
        <f t="shared" si="119"/>
        <v>0.18218080509988463</v>
      </c>
      <c r="BJ78" s="39">
        <f t="shared" si="120"/>
        <v>0.30611332557599658</v>
      </c>
      <c r="BL78" s="39">
        <f>[5]非r不同兵种属性值!AU76*携带兵力!I78/2</f>
        <v>614.28545597901177</v>
      </c>
      <c r="BM78" s="23">
        <f>[5]非r不同兵种属性值!AV76</f>
        <v>52.626725721054768</v>
      </c>
      <c r="BN78" s="39">
        <f>[5]非r不同兵种属性值!AW76*携带兵力!I78</f>
        <v>1926.2403492075387</v>
      </c>
      <c r="BO78" s="23">
        <f t="shared" si="102"/>
        <v>3.1357414219381297</v>
      </c>
      <c r="BP78" s="23">
        <f t="shared" si="103"/>
        <v>0.1890961333568425</v>
      </c>
      <c r="BQ78" s="39">
        <f t="shared" si="121"/>
        <v>0.17639867633315715</v>
      </c>
      <c r="BR78" s="39">
        <f t="shared" si="122"/>
        <v>0.30510584067927116</v>
      </c>
      <c r="BT78" s="39">
        <f>[5]非r不同兵种属性值!AZ76*携带兵力!I78/2</f>
        <v>560.86932937214135</v>
      </c>
      <c r="BU78" s="23">
        <f>[5]非r不同兵种属性值!BA76</f>
        <v>85.518429296714004</v>
      </c>
      <c r="BV78" s="39">
        <f>[5]非r不同兵种属性值!BB76*携带兵力!I78</f>
        <v>1889.550056841681</v>
      </c>
      <c r="BW78" s="23">
        <f t="shared" si="104"/>
        <v>3.3689666342727564</v>
      </c>
      <c r="BX78" s="23">
        <f t="shared" si="105"/>
        <v>0.27480353769773036</v>
      </c>
      <c r="BY78" s="39">
        <f t="shared" si="123"/>
        <v>0.17487793846688277</v>
      </c>
      <c r="BZ78" s="39">
        <f t="shared" si="124"/>
        <v>0.29930337913668464</v>
      </c>
      <c r="CB78" s="23">
        <f t="shared" si="125"/>
        <v>494.09917111355298</v>
      </c>
      <c r="CC78" s="23">
        <f t="shared" si="126"/>
        <v>156.23559198438136</v>
      </c>
      <c r="CD78" s="23">
        <f t="shared" si="127"/>
        <v>1674.3385606831957</v>
      </c>
      <c r="CE78" s="23">
        <f t="shared" si="106"/>
        <v>3.3886690336066203</v>
      </c>
      <c r="CF78" s="23">
        <f t="shared" si="107"/>
        <v>0.75755882135132813</v>
      </c>
      <c r="DB78" s="39">
        <f>([3]非r分类武将战斗属性!S78+[3]非r分类武将战斗属性!AB78+[3]非r分类武将战斗属性!AK78+[3]非r分类武将战斗属性!AT78)/4</f>
        <v>380</v>
      </c>
      <c r="DC78" s="39">
        <f>DB78*[3]非r分类武将战斗属性!O77</f>
        <v>85.753894350020374</v>
      </c>
      <c r="DD78" s="39">
        <f>([2]非r各类型装备属性!J76+[2]非r各类型装备属性!O76+[2]非r各类型装备属性!T76+[2]非r各类型装备属性!Y76)/4</f>
        <v>270</v>
      </c>
      <c r="DE78" s="7">
        <f t="shared" si="128"/>
        <v>0.51647704880406997</v>
      </c>
      <c r="DF78" s="7">
        <f t="shared" si="129"/>
        <v>0.11655241651935404</v>
      </c>
      <c r="DG78" s="7">
        <f t="shared" si="130"/>
        <v>0.36697053467657603</v>
      </c>
      <c r="DI78" s="39">
        <f>([3]非r分类武将战斗属性!T78+[3]非r分类武将战斗属性!AC78+[3]非r分类武将战斗属性!AL78+[3]非r分类武将战斗属性!AU78)/4</f>
        <v>105</v>
      </c>
      <c r="DJ78" s="39">
        <f>DI78*[3]非r分类武将战斗属性!O77</f>
        <v>23.695155017768791</v>
      </c>
      <c r="DK78" s="39">
        <f>([2]非r各类型装备属性!K76+[2]非r各类型装备属性!P76+[2]非r各类型装备属性!U76+[2]非r各类型装备属性!Z76)/4</f>
        <v>93.600000000000009</v>
      </c>
      <c r="DL78" s="7">
        <f t="shared" si="131"/>
        <v>0.50298180443010687</v>
      </c>
      <c r="DM78" s="7">
        <f t="shared" si="132"/>
        <v>0.11350696978179474</v>
      </c>
      <c r="DN78" s="7">
        <f t="shared" si="133"/>
        <v>0.44837235137769532</v>
      </c>
      <c r="DP78" s="39">
        <f>([3]非r分类武将战斗属性!U78+[3]非r分类武将战斗属性!AD78+[3]非r分类武将战斗属性!AM78+[3]非r分类武将战斗属性!AV78)/4</f>
        <v>490</v>
      </c>
      <c r="DQ78" s="39">
        <f>DP78*[3]非r分类武将战斗属性!O77</f>
        <v>110.57739008292101</v>
      </c>
      <c r="DR78" s="39">
        <f>([2]非r各类型装备属性!L76+[2]非r各类型装备属性!Q76+[2]非r各类型装备属性!V76+[2]非r各类型装备属性!AA76)/4</f>
        <v>334.79999999999995</v>
      </c>
      <c r="DS78" s="7">
        <f t="shared" si="134"/>
        <v>0.52385273066795168</v>
      </c>
      <c r="DT78" s="7">
        <f t="shared" si="135"/>
        <v>0.1182168729491295</v>
      </c>
      <c r="DU78" s="7">
        <f t="shared" si="136"/>
        <v>0.35793039638291879</v>
      </c>
      <c r="DW78" s="4">
        <f t="shared" si="137"/>
        <v>0.22112890402395446</v>
      </c>
      <c r="DX78" s="4">
        <f t="shared" si="138"/>
        <v>0.21713793525614605</v>
      </c>
    </row>
    <row r="79" spans="7:128" x14ac:dyDescent="0.15">
      <c r="G79" s="23">
        <v>73</v>
      </c>
      <c r="H79" s="23">
        <f>[2]非r各类型装备属性!J77+[3]非r分类武将战斗属性!BC79</f>
        <v>420.70145792430327</v>
      </c>
      <c r="I79" s="23">
        <f>[2]非r各类型装备属性!K77+[3]非r分类武将战斗属性!T79</f>
        <v>443.7</v>
      </c>
      <c r="J79" s="23">
        <f>[2]非r各类型装备属性!L77+[3]非r分类武将战斗属性!BE79</f>
        <v>1311.3246653577705</v>
      </c>
      <c r="K79" s="23">
        <f t="shared" si="86"/>
        <v>3.11699577136649</v>
      </c>
      <c r="L79" s="23">
        <f t="shared" si="87"/>
        <v>0.65901259505703425</v>
      </c>
      <c r="M79" s="39">
        <f t="shared" si="108"/>
        <v>0.2225933639811129</v>
      </c>
      <c r="N79" s="39">
        <f t="shared" si="109"/>
        <v>0.21855411089296176</v>
      </c>
      <c r="P79" s="23">
        <f>[2]非r各类型装备属性!O77+[3]非r分类武将战斗属性!BH79</f>
        <v>832.42320743346727</v>
      </c>
      <c r="Q79" s="23">
        <f>[2]非r各类型装备属性!P77+[3]非r分类武将战斗属性!BI79</f>
        <v>136.52029158486064</v>
      </c>
      <c r="R79" s="23">
        <f>[2]非r各类型装备属性!Q77+[3]非r分类武将战斗属性!BJ79</f>
        <v>930.86379060318848</v>
      </c>
      <c r="S79" s="23">
        <f t="shared" si="88"/>
        <v>1.1182578552479741</v>
      </c>
      <c r="T79" s="23">
        <f t="shared" si="89"/>
        <v>0.37290407771558887</v>
      </c>
      <c r="U79" s="39">
        <f t="shared" si="110"/>
        <v>0.17385614190339749</v>
      </c>
      <c r="V79" s="39">
        <f t="shared" si="111"/>
        <v>0.18469519654825164</v>
      </c>
      <c r="X79" s="23">
        <f>[2]非r各类型装备属性!T77+[3]非r分类武将战斗属性!BM79</f>
        <v>910.74349901832784</v>
      </c>
      <c r="Y79" s="23">
        <f>[2]非r各类型装备属性!U77+[3]非r分类武将战斗属性!BN79</f>
        <v>78.320291584860655</v>
      </c>
      <c r="Z79" s="23">
        <f>[2]非r各类型装备属性!V77+[3]非r分类武将战斗属性!BO79</f>
        <v>754.10291584860659</v>
      </c>
      <c r="AA79" s="23">
        <f t="shared" si="90"/>
        <v>0.82800801395940682</v>
      </c>
      <c r="AB79" s="23">
        <f t="shared" si="91"/>
        <v>0.25436900751772995</v>
      </c>
      <c r="AC79" s="39">
        <f t="shared" si="112"/>
        <v>0.15378985123578653</v>
      </c>
      <c r="AD79" s="39">
        <f t="shared" si="113"/>
        <v>0.15234402340375897</v>
      </c>
      <c r="AF79" s="23">
        <f>[2]非r各类型装备属性!Y77+[3]非r分类武将战斗属性!BR79</f>
        <v>797.75291584860656</v>
      </c>
      <c r="AG79" s="23">
        <f>[2]非r各类型装备属性!Z77+[3]非r分类武将战斗属性!BS79</f>
        <v>181.25072896215164</v>
      </c>
      <c r="AH79" s="23">
        <f>[2]非r各类型装备属性!AA77+[3]非r分类武将战斗属性!BT79</f>
        <v>768.65291584860654</v>
      </c>
      <c r="AI79" s="23">
        <f t="shared" si="92"/>
        <v>0.96352254009746241</v>
      </c>
      <c r="AJ79" s="23">
        <f t="shared" si="93"/>
        <v>0.44118104169089456</v>
      </c>
      <c r="AK79" s="39">
        <f t="shared" si="114"/>
        <v>0.14897346701187797</v>
      </c>
      <c r="AL79" s="39">
        <f t="shared" si="115"/>
        <v>0.15183267473552722</v>
      </c>
      <c r="AN79" s="23">
        <f t="shared" si="94"/>
        <v>740.40527005617628</v>
      </c>
      <c r="AO79" s="23">
        <f t="shared" si="95"/>
        <v>209.94782803296823</v>
      </c>
      <c r="AP79" s="23">
        <f t="shared" si="96"/>
        <v>941.236071914543</v>
      </c>
      <c r="AQ79" s="23">
        <f t="shared" si="97"/>
        <v>1.2712444251553332</v>
      </c>
      <c r="AR79" s="42">
        <f t="shared" si="116"/>
        <v>0.47766674745613702</v>
      </c>
      <c r="AS79" s="25"/>
      <c r="AV79" s="39">
        <f>[5]非r不同兵种属性值!AK77*携带兵力!I79/2</f>
        <v>270.37386755000546</v>
      </c>
      <c r="AW79" s="23">
        <f>[5]非r不同兵种属性值!AL77</f>
        <v>330.12682240537907</v>
      </c>
      <c r="AX79" s="39">
        <f>[5]非r不同兵种属性值!AM77*携带兵力!I79</f>
        <v>1004.2457937571631</v>
      </c>
      <c r="AY79" s="23">
        <f t="shared" si="98"/>
        <v>3.7142857142857144</v>
      </c>
      <c r="AZ79" s="23">
        <f t="shared" si="99"/>
        <v>0.5898209726775101</v>
      </c>
      <c r="BA79" s="39">
        <f t="shared" si="117"/>
        <v>0.19073994183421905</v>
      </c>
      <c r="BB79" s="39">
        <f t="shared" si="118"/>
        <v>0.16737429895952718</v>
      </c>
      <c r="BD79" s="39">
        <f>[5]非r不同兵种属性值!AP77*携带兵力!I79/2</f>
        <v>540.74773510001091</v>
      </c>
      <c r="BE79" s="23">
        <f>[5]非r不同兵种属性值!AQ77</f>
        <v>158.46087475458194</v>
      </c>
      <c r="BF79" s="39">
        <f>[5]非r不同兵种属性值!AR77*携带兵力!I79</f>
        <v>1912.8491309660251</v>
      </c>
      <c r="BG79" s="23">
        <f t="shared" si="100"/>
        <v>3.5374149659863949</v>
      </c>
      <c r="BH79" s="23">
        <f t="shared" si="101"/>
        <v>0.40836129661546916</v>
      </c>
      <c r="BI79" s="39">
        <f t="shared" si="119"/>
        <v>0.18442718331393929</v>
      </c>
      <c r="BJ79" s="39">
        <f t="shared" si="120"/>
        <v>0.30988785223498638</v>
      </c>
      <c r="BL79" s="39">
        <f>[5]非r不同兵种属性值!AU77*携带兵力!I79/2</f>
        <v>621.85989536501256</v>
      </c>
      <c r="BM79" s="23">
        <f>[5]非r不同兵种属性值!AV77</f>
        <v>52.820291584860648</v>
      </c>
      <c r="BN79" s="39">
        <f>[5]非r不同兵种属性值!AW77*携带兵力!I79</f>
        <v>1949.9918325381807</v>
      </c>
      <c r="BO79" s="23">
        <f t="shared" si="102"/>
        <v>3.1357414219381292</v>
      </c>
      <c r="BP79" s="23">
        <f t="shared" si="103"/>
        <v>0.18704049945709156</v>
      </c>
      <c r="BQ79" s="39">
        <f t="shared" si="121"/>
        <v>0.17857375807838069</v>
      </c>
      <c r="BR79" s="39">
        <f t="shared" si="122"/>
        <v>0.30886794455792604</v>
      </c>
      <c r="BT79" s="39">
        <f>[5]非r不同兵种属性值!AZ77*携带兵力!I79/2</f>
        <v>567.78512185501154</v>
      </c>
      <c r="BU79" s="23">
        <f>[5]非r不同兵种属性值!BA77</f>
        <v>85.832973825398554</v>
      </c>
      <c r="BV79" s="39">
        <f>[5]非r不同兵种属性值!BB77*携带兵力!I79</f>
        <v>1912.8491309660251</v>
      </c>
      <c r="BW79" s="23">
        <f t="shared" si="104"/>
        <v>3.3689666342727564</v>
      </c>
      <c r="BX79" s="23">
        <f t="shared" si="105"/>
        <v>0.27212886262856339</v>
      </c>
      <c r="BY79" s="39">
        <f t="shared" si="123"/>
        <v>0.17703426877223744</v>
      </c>
      <c r="BZ79" s="39">
        <f t="shared" si="124"/>
        <v>0.30299393583346157</v>
      </c>
      <c r="CB79" s="23">
        <f t="shared" si="125"/>
        <v>500.19165496751015</v>
      </c>
      <c r="CC79" s="23">
        <f t="shared" si="126"/>
        <v>156.81024064255504</v>
      </c>
      <c r="CD79" s="23">
        <f t="shared" si="127"/>
        <v>1694.9839720568484</v>
      </c>
      <c r="CE79" s="23">
        <f t="shared" si="106"/>
        <v>3.3886690336066199</v>
      </c>
      <c r="CF79" s="23">
        <f t="shared" si="107"/>
        <v>0.75823247511994063</v>
      </c>
      <c r="DB79" s="39">
        <f>([3]非r分类武将战斗属性!S79+[3]非r分类武将战斗属性!AB79+[3]非r分类武将战斗属性!AK79+[3]非r分类武将战斗属性!AT79)/4</f>
        <v>380</v>
      </c>
      <c r="DC79" s="39">
        <f>DB79*[3]非r分类武将战斗属性!O78</f>
        <v>87.592770056176207</v>
      </c>
      <c r="DD79" s="39">
        <f>([2]非r各类型装备属性!J77+[2]非r各类型装备属性!O77+[2]非r各类型装备属性!T77+[2]非r各类型装备属性!Y77)/4</f>
        <v>272.8125</v>
      </c>
      <c r="DE79" s="7">
        <f t="shared" si="128"/>
        <v>0.51323243548924025</v>
      </c>
      <c r="DF79" s="7">
        <f t="shared" si="129"/>
        <v>0.1183038176504745</v>
      </c>
      <c r="DG79" s="7">
        <f t="shared" si="130"/>
        <v>0.36846374686028516</v>
      </c>
      <c r="DI79" s="39">
        <f>([3]非r分类武将战斗属性!T79+[3]非r分类武将战斗属性!AC79+[3]非r分类武将战斗属性!AL79+[3]非r分类武将战斗属性!AU79)/4</f>
        <v>105</v>
      </c>
      <c r="DJ79" s="39">
        <f>DI79*[3]非r分类武将战斗属性!O78</f>
        <v>24.203265410259217</v>
      </c>
      <c r="DK79" s="39">
        <f>([2]非r各类型装备属性!K77+[2]非r各类型装备属性!P77+[2]非r各类型装备属性!U77+[2]非r各类型装备属性!Z77)/4</f>
        <v>94.575000000000003</v>
      </c>
      <c r="DL79" s="7">
        <f t="shared" si="131"/>
        <v>0.5001242498374967</v>
      </c>
      <c r="DM79" s="7">
        <f t="shared" si="132"/>
        <v>0.11528228530403546</v>
      </c>
      <c r="DN79" s="7">
        <f t="shared" si="133"/>
        <v>0.45046905646077384</v>
      </c>
      <c r="DP79" s="39">
        <f>([3]非r分类武将战斗属性!U79+[3]非r分类武将战斗属性!AD79+[3]非r分类武将战斗属性!AM79+[3]非r分类武将战斗属性!AV79)/4</f>
        <v>490</v>
      </c>
      <c r="DQ79" s="39">
        <f>DP79*[3]非r分类武将战斗属性!O78</f>
        <v>112.94857191454301</v>
      </c>
      <c r="DR79" s="39">
        <f>([2]非r各类型装备属性!L77+[2]非r各类型装备属性!Q77+[2]非r各类型装备属性!V77+[2]非r各类型装备属性!AA77)/4</f>
        <v>338.28750000000002</v>
      </c>
      <c r="DS79" s="7">
        <f t="shared" si="134"/>
        <v>0.52059203277590516</v>
      </c>
      <c r="DT79" s="7">
        <f t="shared" si="135"/>
        <v>0.1200002584737295</v>
      </c>
      <c r="DU79" s="7">
        <f t="shared" si="136"/>
        <v>0.35940770875036537</v>
      </c>
      <c r="DW79" s="4">
        <f t="shared" si="137"/>
        <v>0.2225933639811129</v>
      </c>
      <c r="DX79" s="4">
        <f t="shared" si="138"/>
        <v>0.21855411089296176</v>
      </c>
    </row>
    <row r="80" spans="7:128" x14ac:dyDescent="0.15">
      <c r="G80" s="23">
        <v>74</v>
      </c>
      <c r="H80" s="23">
        <f>[2]非r各类型装备属性!J78+[3]非r分类武将战斗属性!BC80</f>
        <v>423.41141736207521</v>
      </c>
      <c r="I80" s="23">
        <f>[2]非r各类型装备属性!K78+[3]非r分类武将战斗属性!T80</f>
        <v>445.79999999999995</v>
      </c>
      <c r="J80" s="23">
        <f>[2]非r各类型装备属性!L78+[3]非r分类武将战斗属性!BE80</f>
        <v>1319.6365355586408</v>
      </c>
      <c r="K80" s="23">
        <f t="shared" si="86"/>
        <v>3.1166767863280582</v>
      </c>
      <c r="L80" s="23">
        <f t="shared" si="87"/>
        <v>0.65624447977389155</v>
      </c>
      <c r="M80" s="39">
        <f t="shared" si="108"/>
        <v>0.224027204953479</v>
      </c>
      <c r="N80" s="39">
        <f t="shared" si="109"/>
        <v>0.21993942259310681</v>
      </c>
      <c r="P80" s="23">
        <f>[2]非r各类型装备属性!O78+[3]非r分类武将战斗属性!BH80</f>
        <v>837.42511819656556</v>
      </c>
      <c r="Q80" s="23">
        <f>[2]非r各类型装备属性!P78+[3]非r分类武将战斗属性!BI80</f>
        <v>137.60228347241505</v>
      </c>
      <c r="R80" s="23">
        <f>[2]非r各类型装备属性!Q78+[3]非r分类武将战斗属性!BJ80</f>
        <v>936.22968514139552</v>
      </c>
      <c r="S80" s="23">
        <f t="shared" si="88"/>
        <v>1.117986151594796</v>
      </c>
      <c r="T80" s="23">
        <f t="shared" si="89"/>
        <v>0.37077343398767604</v>
      </c>
      <c r="U80" s="39">
        <f t="shared" si="110"/>
        <v>0.17490081833679311</v>
      </c>
      <c r="V80" s="39">
        <f t="shared" si="111"/>
        <v>0.18575985816297527</v>
      </c>
      <c r="X80" s="23">
        <f>[2]非r各类型装备属性!T78+[3]非r分类武将战斗属性!BM80</f>
        <v>916.22740166898052</v>
      </c>
      <c r="Y80" s="23">
        <f>[2]非r各类型装备属性!U78+[3]非r分类武将战斗属性!BN80</f>
        <v>78.802283472415041</v>
      </c>
      <c r="Z80" s="23">
        <f>[2]非r各类型装备属性!V78+[3]非r分类武将战斗属性!BO80</f>
        <v>758.62283472415038</v>
      </c>
      <c r="AA80" s="23">
        <f t="shared" si="90"/>
        <v>0.82798531602772307</v>
      </c>
      <c r="AB80" s="23">
        <f t="shared" si="91"/>
        <v>0.25231079446617521</v>
      </c>
      <c r="AC80" s="39">
        <f t="shared" si="112"/>
        <v>0.1547158732977002</v>
      </c>
      <c r="AD80" s="39">
        <f t="shared" si="113"/>
        <v>0.15325713832811125</v>
      </c>
      <c r="AF80" s="23">
        <f>[2]非r各类型装备属性!Y78+[3]非r分类武将战斗属性!BR80</f>
        <v>802.7228347241504</v>
      </c>
      <c r="AG80" s="23">
        <f>[2]非r各类型装备属性!Z78+[3]非r分类武将战斗属性!BS80</f>
        <v>182.3057086810376</v>
      </c>
      <c r="AH80" s="23">
        <f>[2]非r各类型装备属性!AA78+[3]非r分类武将战斗属性!BT80</f>
        <v>773.32283472415043</v>
      </c>
      <c r="AI80" s="23">
        <f t="shared" si="92"/>
        <v>0.96337465594821026</v>
      </c>
      <c r="AJ80" s="23">
        <f t="shared" si="93"/>
        <v>0.43841856064959328</v>
      </c>
      <c r="AK80" s="39">
        <f t="shared" si="114"/>
        <v>0.14990155643774986</v>
      </c>
      <c r="AL80" s="39">
        <f t="shared" si="115"/>
        <v>0.15275512784674578</v>
      </c>
      <c r="AN80" s="23">
        <f t="shared" si="94"/>
        <v>744.94669298794281</v>
      </c>
      <c r="AO80" s="23">
        <f t="shared" si="95"/>
        <v>211.12756890646691</v>
      </c>
      <c r="AP80" s="23">
        <f t="shared" si="96"/>
        <v>946.95297253708418</v>
      </c>
      <c r="AQ80" s="23">
        <f t="shared" si="97"/>
        <v>1.2711687714712909</v>
      </c>
      <c r="AR80" s="42">
        <f t="shared" si="116"/>
        <v>0.47482002302564774</v>
      </c>
      <c r="AS80" s="25"/>
      <c r="AV80" s="39">
        <f>[5]非r不同兵种属性值!AK78*携带兵力!I80/2</f>
        <v>273.62428842634267</v>
      </c>
      <c r="AW80" s="23">
        <f>[5]非r不同兵种属性值!AL78</f>
        <v>331.26427170259399</v>
      </c>
      <c r="AX80" s="39">
        <f>[5]非r不同兵种属性值!AM78*携带兵力!I80</f>
        <v>1016.3187855835583</v>
      </c>
      <c r="AY80" s="23">
        <f t="shared" si="98"/>
        <v>3.7142857142857135</v>
      </c>
      <c r="AZ80" s="23">
        <f t="shared" si="99"/>
        <v>0.58653239528779277</v>
      </c>
      <c r="BA80" s="39">
        <f t="shared" si="117"/>
        <v>0.19303300770817827</v>
      </c>
      <c r="BB80" s="39">
        <f t="shared" si="118"/>
        <v>0.1693864642639264</v>
      </c>
      <c r="BD80" s="39">
        <f>[5]非r不同兵种属性值!AP78*携带兵力!I80/2</f>
        <v>547.24857685268535</v>
      </c>
      <c r="BE80" s="23">
        <f>[5]非r不同兵种属性值!AQ78</f>
        <v>159.00685041724512</v>
      </c>
      <c r="BF80" s="39">
        <f>[5]非r不同兵种属性值!AR78*携带兵力!I80</f>
        <v>1935.8453058734447</v>
      </c>
      <c r="BG80" s="23">
        <f t="shared" si="100"/>
        <v>3.5374149659863945</v>
      </c>
      <c r="BH80" s="23">
        <f t="shared" si="101"/>
        <v>0.40508528333342109</v>
      </c>
      <c r="BI80" s="39">
        <f t="shared" si="119"/>
        <v>0.18664435752622455</v>
      </c>
      <c r="BJ80" s="39">
        <f t="shared" si="120"/>
        <v>0.31361330822433636</v>
      </c>
      <c r="BL80" s="39">
        <f>[5]非r不同兵种属性值!AU78*携带兵力!I80/2</f>
        <v>629.33586338058808</v>
      </c>
      <c r="BM80" s="23">
        <f>[5]非r不同兵种属性值!AV78</f>
        <v>53.002283472415037</v>
      </c>
      <c r="BN80" s="39">
        <f>[5]非r不同兵种属性值!AW78*携带兵力!I80</f>
        <v>1973.4345351137056</v>
      </c>
      <c r="BO80" s="23">
        <f t="shared" si="102"/>
        <v>3.1357414219381292</v>
      </c>
      <c r="BP80" s="23">
        <f t="shared" si="103"/>
        <v>0.1849848564309583</v>
      </c>
      <c r="BQ80" s="39">
        <f t="shared" si="121"/>
        <v>0.18072056271036532</v>
      </c>
      <c r="BR80" s="39">
        <f t="shared" si="122"/>
        <v>0.31258113926908565</v>
      </c>
      <c r="BT80" s="39">
        <f>[5]非r不同兵种属性值!AZ78*携带兵力!I80/2</f>
        <v>574.61100569531959</v>
      </c>
      <c r="BU80" s="23">
        <f>[5]非r不同兵种属性值!BA78</f>
        <v>86.128710642674434</v>
      </c>
      <c r="BV80" s="39">
        <f>[5]非r不同兵种属性值!BB78*携带兵力!I80</f>
        <v>1935.8453058734447</v>
      </c>
      <c r="BW80" s="23">
        <f t="shared" si="104"/>
        <v>3.3689666342727569</v>
      </c>
      <c r="BX80" s="23">
        <f t="shared" si="105"/>
        <v>0.2694480151961417</v>
      </c>
      <c r="BY80" s="39">
        <f t="shared" si="123"/>
        <v>0.17916256574212835</v>
      </c>
      <c r="BZ80" s="39">
        <f t="shared" si="124"/>
        <v>0.3066365135106644</v>
      </c>
      <c r="CB80" s="23">
        <f t="shared" si="125"/>
        <v>506.20493358873392</v>
      </c>
      <c r="CC80" s="23">
        <f t="shared" si="126"/>
        <v>157.35052905873215</v>
      </c>
      <c r="CD80" s="23">
        <f t="shared" si="127"/>
        <v>1715.3609831110384</v>
      </c>
      <c r="CE80" s="23">
        <f t="shared" si="106"/>
        <v>3.3886690336066203</v>
      </c>
      <c r="CF80" s="23">
        <f t="shared" si="107"/>
        <v>0.75886244309587714</v>
      </c>
      <c r="DB80" s="39">
        <f>([3]非r分类武将战斗属性!S80+[3]非r分类武将战斗属性!AB80+[3]非r分类武将战斗属性!AK80+[3]非r分类武将战斗属性!AT80)/4</f>
        <v>380</v>
      </c>
      <c r="DC80" s="39">
        <f>DB80*[3]非r分类武将战斗属性!O79</f>
        <v>89.321692987942882</v>
      </c>
      <c r="DD80" s="39">
        <f>([2]非r各类型装备属性!J78+[2]非r各类型装备属性!O78+[2]非r各类型装备属性!T78+[2]非r各类型装备属性!Y78)/4</f>
        <v>275.625</v>
      </c>
      <c r="DE80" s="7">
        <f t="shared" si="128"/>
        <v>0.5101036135563467</v>
      </c>
      <c r="DF80" s="7">
        <f t="shared" si="129"/>
        <v>0.11990346937400068</v>
      </c>
      <c r="DG80" s="7">
        <f t="shared" si="130"/>
        <v>0.36999291706965276</v>
      </c>
      <c r="DI80" s="39">
        <f>([3]非r分类武将战斗属性!T80+[3]非r分类武将战斗属性!AC80+[3]非r分类武将战斗属性!AL80+[3]非r分类武将战斗属性!AU80)/4</f>
        <v>105</v>
      </c>
      <c r="DJ80" s="39">
        <f>DI80*[3]非r分类武将战斗属性!O79</f>
        <v>24.680994115089479</v>
      </c>
      <c r="DK80" s="39">
        <f>([2]非r各类型装备属性!K78+[2]非r各类型装备属性!P78+[2]非r各类型装备属性!U78+[2]非r各类型装备属性!Z78)/4</f>
        <v>95.55</v>
      </c>
      <c r="DL80" s="7">
        <f t="shared" si="131"/>
        <v>0.49732965023869896</v>
      </c>
      <c r="DM80" s="7">
        <f t="shared" si="132"/>
        <v>0.1169008587695318</v>
      </c>
      <c r="DN80" s="7">
        <f t="shared" si="133"/>
        <v>0.45256998171721602</v>
      </c>
      <c r="DP80" s="39">
        <f>([3]非r分类武将战斗属性!U80+[3]非r分类武将战斗属性!AD80+[3]非r分类武将战斗属性!AM80+[3]非r分类武将战斗属性!AV80)/4</f>
        <v>490</v>
      </c>
      <c r="DQ80" s="39">
        <f>DP80*[3]非r分类武将战斗属性!O79</f>
        <v>115.17797253708423</v>
      </c>
      <c r="DR80" s="39">
        <f>([2]非r各类型装备属性!L78+[2]非r各类型装备属性!Q78+[2]非r各类型装备属性!V78+[2]非r各类型装备属性!AA78)/4</f>
        <v>341.77500000000003</v>
      </c>
      <c r="DS80" s="7">
        <f t="shared" si="134"/>
        <v>0.51744913866967224</v>
      </c>
      <c r="DT80" s="7">
        <f t="shared" si="135"/>
        <v>0.12163008710823142</v>
      </c>
      <c r="DU80" s="7">
        <f t="shared" si="136"/>
        <v>0.3609207742220964</v>
      </c>
      <c r="DW80" s="4">
        <f t="shared" si="137"/>
        <v>0.224027204953479</v>
      </c>
      <c r="DX80" s="4">
        <f t="shared" si="138"/>
        <v>0.21993942259310681</v>
      </c>
    </row>
    <row r="81" spans="3:128" x14ac:dyDescent="0.15">
      <c r="G81" s="23">
        <v>75</v>
      </c>
      <c r="H81" s="23">
        <f>[2]非r各类型装备属性!J79+[3]非r分类武将战斗属性!BC81</f>
        <v>426.18668773946359</v>
      </c>
      <c r="I81" s="23">
        <f>[2]非r各类型装备属性!K79+[3]非r分类武将战斗属性!T81</f>
        <v>447.9</v>
      </c>
      <c r="J81" s="23">
        <f>[2]非r各类型装备属性!L79+[3]非r分类武将战斗属性!BE81</f>
        <v>1328.1574007662834</v>
      </c>
      <c r="K81" s="23">
        <f t="shared" si="86"/>
        <v>3.116374675640297</v>
      </c>
      <c r="L81" s="23">
        <f t="shared" si="87"/>
        <v>0.65348701488182082</v>
      </c>
      <c r="M81" s="39">
        <f t="shared" si="108"/>
        <v>0.22549560197855223</v>
      </c>
      <c r="N81" s="39">
        <f t="shared" si="109"/>
        <v>0.22135956679438057</v>
      </c>
      <c r="P81" s="23">
        <f>[2]非r各类型装备属性!O79+[3]非r分类武将战斗属性!BH81</f>
        <v>842.57071302681993</v>
      </c>
      <c r="Q81" s="23">
        <f>[2]非r各类型装备属性!P79+[3]非r分类武将战斗属性!BI81</f>
        <v>138.69733754789272</v>
      </c>
      <c r="R81" s="23">
        <f>[2]非r各类型装备属性!Q79+[3]非r分类武将战斗属性!BJ81</f>
        <v>941.76538812260537</v>
      </c>
      <c r="S81" s="23">
        <f t="shared" si="88"/>
        <v>1.1177286055189863</v>
      </c>
      <c r="T81" s="23">
        <f t="shared" si="89"/>
        <v>0.36868240071006753</v>
      </c>
      <c r="U81" s="39">
        <f t="shared" si="110"/>
        <v>0.17597550397385542</v>
      </c>
      <c r="V81" s="39">
        <f t="shared" si="111"/>
        <v>0.18685821192908833</v>
      </c>
      <c r="X81" s="23">
        <f>[2]非r各类型装备属性!T79+[3]非r分类武将战斗属性!BM81</f>
        <v>921.8680505747127</v>
      </c>
      <c r="Y81" s="23">
        <f>[2]非r各类型装备属性!U79+[3]非r分类武将战斗属性!BN81</f>
        <v>79.297337547892724</v>
      </c>
      <c r="Z81" s="23">
        <f>[2]非r各类型装备属性!V79+[3]非r分类武将战斗属性!BO81</f>
        <v>763.27337547892716</v>
      </c>
      <c r="AA81" s="23">
        <f t="shared" si="90"/>
        <v>0.82796380133044623</v>
      </c>
      <c r="AB81" s="23">
        <f t="shared" si="91"/>
        <v>0.25030935601188486</v>
      </c>
      <c r="AC81" s="39">
        <f t="shared" si="112"/>
        <v>0.15566836382551719</v>
      </c>
      <c r="AD81" s="39">
        <f t="shared" si="113"/>
        <v>0.15419664151089443</v>
      </c>
      <c r="AF81" s="23">
        <f>[2]非r各类型装备属性!Y79+[3]非r分类武将战斗属性!BR81</f>
        <v>807.82337547892723</v>
      </c>
      <c r="AG81" s="23">
        <f>[2]非r各类型装备属性!Z79+[3]非r分类武将战斗属性!BS81</f>
        <v>183.39334386973181</v>
      </c>
      <c r="AH81" s="23">
        <f>[2]非r各类型装备属性!AA79+[3]非r分类武将战斗属性!BT81</f>
        <v>778.12337547892719</v>
      </c>
      <c r="AI81" s="23">
        <f t="shared" si="92"/>
        <v>0.96323453752202692</v>
      </c>
      <c r="AJ81" s="23">
        <f t="shared" si="93"/>
        <v>0.43572402971165258</v>
      </c>
      <c r="AK81" s="39">
        <f t="shared" si="114"/>
        <v>0.15085403837141498</v>
      </c>
      <c r="AL81" s="39">
        <f t="shared" si="115"/>
        <v>0.15370338281065229</v>
      </c>
      <c r="AN81" s="23">
        <f t="shared" si="94"/>
        <v>749.61220670498085</v>
      </c>
      <c r="AO81" s="23">
        <f t="shared" si="95"/>
        <v>212.32200474137932</v>
      </c>
      <c r="AP81" s="23">
        <f t="shared" si="96"/>
        <v>952.82988496168582</v>
      </c>
      <c r="AQ81" s="23">
        <f t="shared" si="97"/>
        <v>1.2710970771807133</v>
      </c>
      <c r="AR81" s="42">
        <f t="shared" si="116"/>
        <v>0.47201337974439861</v>
      </c>
      <c r="AS81" s="25"/>
      <c r="AV81" s="39">
        <f>[5]非r不同兵种属性值!AK79*携带兵力!I81/2</f>
        <v>279.28602212643682</v>
      </c>
      <c r="AW81" s="23">
        <f>[5]非r不同兵种属性值!AL79</f>
        <v>332.48335967432951</v>
      </c>
      <c r="AX81" s="39">
        <f>[5]非r不同兵种属性值!AM79*携带兵力!I81</f>
        <v>1037.348082183908</v>
      </c>
      <c r="AY81" s="23">
        <f t="shared" si="98"/>
        <v>3.7142857142857135</v>
      </c>
      <c r="AZ81" s="23">
        <f t="shared" si="99"/>
        <v>0.58332116899745978</v>
      </c>
      <c r="BA81" s="39">
        <f t="shared" si="117"/>
        <v>0.19702717610330642</v>
      </c>
      <c r="BB81" s="39">
        <f t="shared" si="118"/>
        <v>0.17289134703065134</v>
      </c>
      <c r="BD81" s="39">
        <f>[5]非r不同兵种属性值!AP79*携带兵力!I81/2</f>
        <v>558.57204425287364</v>
      </c>
      <c r="BE81" s="23">
        <f>[5]非r不同兵种属性值!AQ79</f>
        <v>159.59201264367817</v>
      </c>
      <c r="BF81" s="39">
        <f>[5]非r不同兵种属性值!AR79*携带兵力!I81</f>
        <v>1975.9011089217297</v>
      </c>
      <c r="BG81" s="23">
        <f t="shared" si="100"/>
        <v>3.537414965986394</v>
      </c>
      <c r="BH81" s="23">
        <f t="shared" si="101"/>
        <v>0.40190184532088424</v>
      </c>
      <c r="BI81" s="39">
        <f t="shared" si="119"/>
        <v>0.1905063343083884</v>
      </c>
      <c r="BJ81" s="39">
        <f t="shared" si="120"/>
        <v>0.32010248009640763</v>
      </c>
      <c r="BL81" s="39">
        <f>[5]非r不同兵种属性值!AU79*携带兵力!I81/2</f>
        <v>642.35785089080468</v>
      </c>
      <c r="BM81" s="23">
        <f>[5]非r不同兵种属性值!AV79</f>
        <v>53.197337547892722</v>
      </c>
      <c r="BN81" s="39">
        <f>[5]非r不同兵种属性值!AW79*携带兵力!I81</f>
        <v>2014.2681207454525</v>
      </c>
      <c r="BO81" s="23">
        <f t="shared" si="102"/>
        <v>3.1357414219381288</v>
      </c>
      <c r="BP81" s="23">
        <f t="shared" si="103"/>
        <v>0.18299905323050447</v>
      </c>
      <c r="BQ81" s="39">
        <f t="shared" si="121"/>
        <v>0.18445996649678284</v>
      </c>
      <c r="BR81" s="39">
        <f t="shared" si="122"/>
        <v>0.3190489538786429</v>
      </c>
      <c r="BT81" s="39">
        <f>[5]非r不同兵种属性值!AZ79*携带兵力!I81/2</f>
        <v>586.50064646551732</v>
      </c>
      <c r="BU81" s="23">
        <f>[5]非r不同兵种属性值!BA79</f>
        <v>86.44567351532568</v>
      </c>
      <c r="BV81" s="39">
        <f>[5]非r不同兵种属性值!BB79*携带兵力!I81</f>
        <v>1975.9011089217297</v>
      </c>
      <c r="BW81" s="23">
        <f t="shared" si="104"/>
        <v>3.3689666342727564</v>
      </c>
      <c r="BX81" s="23">
        <f t="shared" si="105"/>
        <v>0.26685237860179656</v>
      </c>
      <c r="BY81" s="39">
        <f t="shared" si="123"/>
        <v>0.18286973202510476</v>
      </c>
      <c r="BZ81" s="39">
        <f t="shared" si="124"/>
        <v>0.31298132409823054</v>
      </c>
      <c r="CB81" s="23">
        <f t="shared" si="125"/>
        <v>516.67914093390812</v>
      </c>
      <c r="CC81" s="23">
        <f t="shared" si="126"/>
        <v>157.92959584530652</v>
      </c>
      <c r="CD81" s="23">
        <f t="shared" si="127"/>
        <v>1750.8546051932049</v>
      </c>
      <c r="CE81" s="23">
        <f t="shared" si="106"/>
        <v>3.3886690336066199</v>
      </c>
      <c r="CF81" s="23">
        <f t="shared" si="107"/>
        <v>0.75953399131695276</v>
      </c>
      <c r="DB81" s="39">
        <f>([3]非r分类武将战斗属性!S81+[3]非r分类武将战斗属性!AB81+[3]非r分类武将战斗属性!AK81+[3]非r分类武将战斗属性!AT81)/4</f>
        <v>380</v>
      </c>
      <c r="DC81" s="39">
        <f>DB81*[3]非r分类武将战斗属性!O80</f>
        <v>91.174706704980849</v>
      </c>
      <c r="DD81" s="39">
        <f>([2]非r各类型装备属性!J79+[2]非r各类型装备属性!O79+[2]非r各类型装备属性!T79+[2]非r各类型装备属性!Y79)/4</f>
        <v>278.4375</v>
      </c>
      <c r="DE81" s="7">
        <f t="shared" si="128"/>
        <v>0.50692877810827019</v>
      </c>
      <c r="DF81" s="7">
        <f t="shared" si="129"/>
        <v>0.12162916490614697</v>
      </c>
      <c r="DG81" s="7">
        <f t="shared" si="130"/>
        <v>0.37144205698558286</v>
      </c>
      <c r="DI81" s="39">
        <f>([3]非r分类武将战斗属性!T81+[3]非r分类武将战斗属性!AC81+[3]非r分类武将战斗属性!AL81+[3]非r分类武将战斗属性!AU81)/4</f>
        <v>105</v>
      </c>
      <c r="DJ81" s="39">
        <f>DI81*[3]非r分类武将战斗属性!O80</f>
        <v>25.193011063218393</v>
      </c>
      <c r="DK81" s="39">
        <f>([2]非r各类型装备属性!K79+[2]非r各类型装备属性!P79+[2]非r各类型装备属性!U79+[2]非r各类型装备属性!Z79)/4</f>
        <v>96.525000000000006</v>
      </c>
      <c r="DL81" s="7">
        <f t="shared" si="131"/>
        <v>0.49453187919874897</v>
      </c>
      <c r="DM81" s="7">
        <f t="shared" si="132"/>
        <v>0.11865473432160252</v>
      </c>
      <c r="DN81" s="7">
        <f t="shared" si="133"/>
        <v>0.45461609180627854</v>
      </c>
      <c r="DP81" s="39">
        <f>([3]非r分类武将战斗属性!U81+[3]非r分类武将战斗属性!AD81+[3]非r分类武将战斗属性!AM81+[3]非r分类武将战斗属性!AV81)/4</f>
        <v>490</v>
      </c>
      <c r="DQ81" s="39">
        <f>DP81*[3]非r分类武将战斗属性!O80</f>
        <v>117.56738496168582</v>
      </c>
      <c r="DR81" s="39">
        <f>([2]非r各类型装备属性!L79+[2]非r各类型装备属性!Q79+[2]非r各类型装备属性!V79+[2]非r各类型装备属性!AA79)/4</f>
        <v>345.26250000000005</v>
      </c>
      <c r="DS81" s="7">
        <f t="shared" si="134"/>
        <v>0.514257589663766</v>
      </c>
      <c r="DT81" s="7">
        <f t="shared" si="135"/>
        <v>0.12338759186422171</v>
      </c>
      <c r="DU81" s="7">
        <f t="shared" si="136"/>
        <v>0.36235481847201234</v>
      </c>
      <c r="DW81" s="4">
        <f t="shared" si="137"/>
        <v>0.22549560197855223</v>
      </c>
      <c r="DX81" s="4">
        <f t="shared" si="138"/>
        <v>0.22135956679438057</v>
      </c>
    </row>
    <row r="82" spans="3:128" x14ac:dyDescent="0.15">
      <c r="G82" s="23">
        <v>76</v>
      </c>
      <c r="H82" s="23">
        <f>[2]非r各类型装备属性!J80+[3]非r分类武将战斗属性!BC82</f>
        <v>428.89051525632192</v>
      </c>
      <c r="I82" s="23">
        <f>[2]非r各类型装备属性!K80+[3]非r分类武将战斗属性!T82</f>
        <v>450</v>
      </c>
      <c r="J82" s="23">
        <f>[2]非r各类型装备属性!L80+[3]非r分类武将战斗属性!BE82</f>
        <v>1336.4496488202301</v>
      </c>
      <c r="K82" s="23">
        <f t="shared" si="86"/>
        <v>3.1160624944608881</v>
      </c>
      <c r="L82" s="23">
        <f t="shared" si="87"/>
        <v>0.6507403979639057</v>
      </c>
      <c r="M82" s="39">
        <f t="shared" si="108"/>
        <v>0.22692619854831853</v>
      </c>
      <c r="N82" s="39">
        <f t="shared" si="109"/>
        <v>0.22274160813670502</v>
      </c>
      <c r="P82" s="23">
        <f>[2]非r各类型装备属性!O80+[3]非r分类武将战斗属性!BH82</f>
        <v>847.55913356390818</v>
      </c>
      <c r="Q82" s="23">
        <f>[2]非r各类型装备属性!P80+[3]非r分类武将战斗属性!BI82</f>
        <v>139.7781030512644</v>
      </c>
      <c r="R82" s="23">
        <f>[2]非r各类型装备属性!Q80+[3]非r分类武将战斗属性!BJ82</f>
        <v>947.11533966643685</v>
      </c>
      <c r="S82" s="23">
        <f t="shared" si="88"/>
        <v>1.1174622538534911</v>
      </c>
      <c r="T82" s="23">
        <f t="shared" si="89"/>
        <v>0.36658483725126656</v>
      </c>
      <c r="U82" s="39">
        <f t="shared" si="110"/>
        <v>0.17701736289973016</v>
      </c>
      <c r="V82" s="39">
        <f t="shared" si="111"/>
        <v>0.18791971025127713</v>
      </c>
      <c r="X82" s="23">
        <f>[2]非r各类型装备属性!T80+[3]非r分类武将战斗属性!BM82</f>
        <v>927.33723661517251</v>
      </c>
      <c r="Y82" s="23">
        <f>[2]非r各类型装备属性!U80+[3]非r分类武将战斗属性!BN82</f>
        <v>79.778103051264381</v>
      </c>
      <c r="Z82" s="23">
        <f>[2]非r各类型装备属性!V80+[3]非r分类武将战斗属性!BO82</f>
        <v>767.78103051264384</v>
      </c>
      <c r="AA82" s="23">
        <f t="shared" si="90"/>
        <v>0.82794155157090765</v>
      </c>
      <c r="AB82" s="23">
        <f t="shared" si="91"/>
        <v>0.24829932792518072</v>
      </c>
      <c r="AC82" s="39">
        <f t="shared" si="112"/>
        <v>0.15659190081309904</v>
      </c>
      <c r="AD82" s="39">
        <f t="shared" si="113"/>
        <v>0.15510727889144327</v>
      </c>
      <c r="AF82" s="23">
        <f>[2]非r各类型装备属性!Y80+[3]非r分类武将战斗属性!BR82</f>
        <v>812.78103051264384</v>
      </c>
      <c r="AG82" s="23">
        <f>[2]非r各类型装备属性!Z80+[3]非r分类武将战斗属性!BS82</f>
        <v>184.44525762816096</v>
      </c>
      <c r="AH82" s="23">
        <f>[2]非r各类型装备属性!AA80+[3]非r分类武将战斗属性!BT82</f>
        <v>782.78103051264384</v>
      </c>
      <c r="AI82" s="23">
        <f t="shared" si="92"/>
        <v>0.96308968975189035</v>
      </c>
      <c r="AJ82" s="23">
        <f t="shared" si="93"/>
        <v>0.43300540202546123</v>
      </c>
      <c r="AK82" s="39">
        <f t="shared" si="114"/>
        <v>0.15177983763074582</v>
      </c>
      <c r="AL82" s="39">
        <f t="shared" si="115"/>
        <v>0.15462341343459632</v>
      </c>
      <c r="AN82" s="23">
        <f t="shared" si="94"/>
        <v>754.14197898701173</v>
      </c>
      <c r="AO82" s="23">
        <f t="shared" si="95"/>
        <v>213.50036593267242</v>
      </c>
      <c r="AP82" s="23">
        <f t="shared" si="96"/>
        <v>958.5317623779888</v>
      </c>
      <c r="AQ82" s="23">
        <f t="shared" si="97"/>
        <v>1.2710229493729022</v>
      </c>
      <c r="AR82" s="42">
        <f t="shared" si="116"/>
        <v>0.46921057147640566</v>
      </c>
      <c r="AS82" s="25"/>
      <c r="AV82" s="39">
        <f>[5]非r不同兵种属性值!AK80*携带兵力!I82/2</f>
        <v>284.90562503612358</v>
      </c>
      <c r="AW82" s="23">
        <f>[5]非r不同兵种属性值!AL80</f>
        <v>333.61314407040231</v>
      </c>
      <c r="AX82" s="39">
        <f>[5]非r不同兵种属性值!AM80*携带兵力!I82</f>
        <v>1058.2208929913161</v>
      </c>
      <c r="AY82" s="23">
        <f t="shared" si="98"/>
        <v>3.714285714285714</v>
      </c>
      <c r="AZ82" s="23">
        <f t="shared" si="99"/>
        <v>0.58006245598943362</v>
      </c>
      <c r="BA82" s="39">
        <f t="shared" si="117"/>
        <v>0.20099162260043996</v>
      </c>
      <c r="BB82" s="39">
        <f t="shared" si="118"/>
        <v>0.17637014883188601</v>
      </c>
      <c r="BD82" s="39">
        <f>[5]非r不同兵种属性值!AP80*携带兵力!I82/2</f>
        <v>569.81125007224716</v>
      </c>
      <c r="BE82" s="23">
        <f>[5]非r不同兵种属性值!AQ80</f>
        <v>160.13430915379311</v>
      </c>
      <c r="BF82" s="39">
        <f>[5]非r不同兵种属性值!AR80*携带兵力!I82</f>
        <v>2015.6588437929834</v>
      </c>
      <c r="BG82" s="23">
        <f t="shared" si="100"/>
        <v>3.5374149659863949</v>
      </c>
      <c r="BH82" s="23">
        <f t="shared" si="101"/>
        <v>0.39868689443707128</v>
      </c>
      <c r="BI82" s="39">
        <f t="shared" si="119"/>
        <v>0.19433957287307574</v>
      </c>
      <c r="BJ82" s="39">
        <f t="shared" si="120"/>
        <v>0.32654336394319528</v>
      </c>
      <c r="BL82" s="39">
        <f>[5]非r不同兵种属性值!AU80*携带兵力!I82/2</f>
        <v>655.28293758308428</v>
      </c>
      <c r="BM82" s="23">
        <f>[5]非r不同兵种属性值!AV80</f>
        <v>53.378103051264375</v>
      </c>
      <c r="BN82" s="39">
        <f>[5]非r不同兵种属性值!AW80*携带兵力!I82</f>
        <v>2054.7978504685752</v>
      </c>
      <c r="BO82" s="23">
        <f t="shared" si="102"/>
        <v>3.1357414219381297</v>
      </c>
      <c r="BP82" s="23">
        <f t="shared" si="103"/>
        <v>0.18100524384175254</v>
      </c>
      <c r="BQ82" s="39">
        <f t="shared" si="121"/>
        <v>0.18817154417100229</v>
      </c>
      <c r="BR82" s="39">
        <f t="shared" si="122"/>
        <v>0.32546863938920978</v>
      </c>
      <c r="BT82" s="39">
        <f>[5]非r不同兵种属性值!AZ80*携带兵力!I82/2</f>
        <v>598.30181257585957</v>
      </c>
      <c r="BU82" s="23">
        <f>[5]非r不同兵种属性值!BA80</f>
        <v>86.739417458304601</v>
      </c>
      <c r="BV82" s="39">
        <f>[5]非r不同兵种属性值!BB80*携带兵力!I82</f>
        <v>2015.6588437929834</v>
      </c>
      <c r="BW82" s="23">
        <f t="shared" si="104"/>
        <v>3.3689666342727569</v>
      </c>
      <c r="BX82" s="23">
        <f t="shared" si="105"/>
        <v>0.2642404538761548</v>
      </c>
      <c r="BY82" s="39">
        <f t="shared" si="123"/>
        <v>0.1865493120855658</v>
      </c>
      <c r="BZ82" s="39">
        <f t="shared" si="124"/>
        <v>0.31927892089949039</v>
      </c>
      <c r="CB82" s="23">
        <f t="shared" si="125"/>
        <v>527.07540631682866</v>
      </c>
      <c r="CC82" s="23">
        <f t="shared" si="126"/>
        <v>158.46624343344109</v>
      </c>
      <c r="CD82" s="23">
        <f t="shared" si="127"/>
        <v>1786.0841077614643</v>
      </c>
      <c r="CE82" s="23">
        <f t="shared" si="106"/>
        <v>3.3886690336066199</v>
      </c>
      <c r="CF82" s="23">
        <f t="shared" si="107"/>
        <v>0.76015301481669406</v>
      </c>
      <c r="DB82" s="39">
        <f>([3]非r分类武将战斗属性!S82+[3]非r分类武将战斗属性!AB82+[3]非r分类武将战斗属性!AK82+[3]非r分类武将战斗属性!AT82)/4</f>
        <v>380</v>
      </c>
      <c r="DC82" s="39">
        <f>DB82*[3]非r分类武将战斗属性!O81</f>
        <v>92.891978987011541</v>
      </c>
      <c r="DD82" s="39">
        <f>([2]非r各类型装备属性!J80+[2]非r各类型装备属性!O80+[2]非r各类型装备属性!T80+[2]非r各类型装备属性!Y80)/4</f>
        <v>281.25</v>
      </c>
      <c r="DE82" s="7">
        <f t="shared" si="128"/>
        <v>0.5038838979769148</v>
      </c>
      <c r="DF82" s="7">
        <f t="shared" si="129"/>
        <v>0.12317571700727641</v>
      </c>
      <c r="DG82" s="7">
        <f t="shared" si="130"/>
        <v>0.37294038501580862</v>
      </c>
      <c r="DI82" s="39">
        <f>([3]非r分类武将战斗属性!T82+[3]非r分类武将战斗属性!AC82+[3]非r分类武将战斗属性!AL82+[3]非r分类武将战斗属性!AU82)/4</f>
        <v>105</v>
      </c>
      <c r="DJ82" s="39">
        <f>DI82*[3]非r分类武将战斗属性!O81</f>
        <v>25.66752050956898</v>
      </c>
      <c r="DK82" s="39">
        <f>([2]非r各类型装备属性!K80+[2]非r各类型装备属性!P80+[2]非r各类型装备属性!U80+[2]非r各类型装备属性!Z80)/4</f>
        <v>97.5</v>
      </c>
      <c r="DL82" s="7">
        <f t="shared" si="131"/>
        <v>0.49180243575372545</v>
      </c>
      <c r="DM82" s="7">
        <f t="shared" si="132"/>
        <v>0.12022237244156884</v>
      </c>
      <c r="DN82" s="7">
        <f t="shared" si="133"/>
        <v>0.45667369034274502</v>
      </c>
      <c r="DP82" s="39">
        <f>([3]非r分类武将战斗属性!U82+[3]非r分类武将战斗属性!AD82+[3]非r分类武将战斗属性!AM82+[3]非r分类武将战斗属性!AV82)/4</f>
        <v>490</v>
      </c>
      <c r="DQ82" s="39">
        <f>DP82*[3]非r分类武将战斗属性!O81</f>
        <v>119.78176237798857</v>
      </c>
      <c r="DR82" s="39">
        <f>([2]非r各类型装备属性!L80+[2]非r各类型装备属性!Q80+[2]非r各类型装备属性!V80+[2]非r各类型装备属性!AA80)/4</f>
        <v>348.75</v>
      </c>
      <c r="DS82" s="7">
        <f t="shared" si="134"/>
        <v>0.51119850090765451</v>
      </c>
      <c r="DT82" s="7">
        <f t="shared" si="135"/>
        <v>0.12496379053817275</v>
      </c>
      <c r="DU82" s="7">
        <f t="shared" si="136"/>
        <v>0.36383770855417247</v>
      </c>
      <c r="DW82" s="4">
        <f t="shared" si="137"/>
        <v>0.22692619854831853</v>
      </c>
      <c r="DX82" s="4">
        <f t="shared" si="138"/>
        <v>0.22274160813670502</v>
      </c>
    </row>
    <row r="83" spans="3:128" x14ac:dyDescent="0.15">
      <c r="G83" s="23">
        <v>77</v>
      </c>
      <c r="H83" s="23">
        <f>[2]非r各类型装备属性!J81+[3]非r分类武将战斗属性!BC83</f>
        <v>431.6572580493081</v>
      </c>
      <c r="I83" s="23">
        <f>[2]非r各类型装备属性!K81+[3]非r分类武将战斗属性!T83</f>
        <v>452.1</v>
      </c>
      <c r="J83" s="23">
        <f>[2]非r各类型装备属性!L81+[3]非r分类武将战斗属性!BE83</f>
        <v>1344.943225757786</v>
      </c>
      <c r="K83" s="23">
        <f t="shared" si="86"/>
        <v>3.1157665038129707</v>
      </c>
      <c r="L83" s="23">
        <f t="shared" si="87"/>
        <v>0.64800481596147241</v>
      </c>
      <c r="M83" s="39">
        <f t="shared" si="108"/>
        <v>0.22839008362397259</v>
      </c>
      <c r="N83" s="39">
        <f t="shared" si="109"/>
        <v>0.22415720429296432</v>
      </c>
      <c r="P83" s="23">
        <f>[2]非r各类型装备属性!O81+[3]非r分类武将战斗属性!BH83</f>
        <v>852.68596770847796</v>
      </c>
      <c r="Q83" s="23">
        <f>[2]非r各类型装备属性!P81+[3]非r分类武将战斗属性!BI83</f>
        <v>140.87145160986162</v>
      </c>
      <c r="R83" s="23">
        <f>[2]非r各类型装备属性!Q81+[3]非r分类武将战斗属性!BJ83</f>
        <v>952.6288709282012</v>
      </c>
      <c r="S83" s="23">
        <f t="shared" si="88"/>
        <v>1.1172095085466358</v>
      </c>
      <c r="T83" s="23">
        <f t="shared" si="89"/>
        <v>0.36452561123273275</v>
      </c>
      <c r="U83" s="39">
        <f t="shared" si="110"/>
        <v>0.17808813026492853</v>
      </c>
      <c r="V83" s="39">
        <f t="shared" si="111"/>
        <v>0.18901366486670657</v>
      </c>
      <c r="X83" s="23">
        <f>[2]非r各类型装备属性!T81+[3]非r分类武将战斗属性!BM83</f>
        <v>932.95741931833959</v>
      </c>
      <c r="Y83" s="23">
        <f>[2]非r各类型装备属性!U81+[3]非r分类武将战斗属性!BN83</f>
        <v>80.271451609861629</v>
      </c>
      <c r="Z83" s="23">
        <f>[2]非r各类型装备属性!V81+[3]非r分类武将战斗属性!BO83</f>
        <v>772.41451609861633</v>
      </c>
      <c r="AA83" s="23">
        <f t="shared" si="90"/>
        <v>0.82792043892311495</v>
      </c>
      <c r="AB83" s="23">
        <f t="shared" si="91"/>
        <v>0.24634369806635004</v>
      </c>
      <c r="AC83" s="39">
        <f t="shared" si="112"/>
        <v>0.15754093537965883</v>
      </c>
      <c r="AD83" s="39">
        <f t="shared" si="113"/>
        <v>0.15604333658557912</v>
      </c>
      <c r="AF83" s="23">
        <f>[2]非r各类型装备属性!Y81+[3]非r分类武将战斗属性!BR83</f>
        <v>817.86451609861638</v>
      </c>
      <c r="AG83" s="23">
        <f>[2]非r各类型装备属性!Z81+[3]非r分类武将战斗属性!BS83</f>
        <v>185.52862902465407</v>
      </c>
      <c r="AH83" s="23">
        <f>[2]非r各类型装备属性!AA81+[3]非r分类武将战斗属性!BT83</f>
        <v>787.5645160986162</v>
      </c>
      <c r="AI83" s="23">
        <f t="shared" si="92"/>
        <v>0.9629522990622732</v>
      </c>
      <c r="AJ83" s="23">
        <f t="shared" si="93"/>
        <v>0.43035239040423878</v>
      </c>
      <c r="AK83" s="39">
        <f t="shared" si="114"/>
        <v>0.15272913465893864</v>
      </c>
      <c r="AL83" s="39">
        <f t="shared" si="115"/>
        <v>0.15556829947626988</v>
      </c>
      <c r="AN83" s="23">
        <f t="shared" si="94"/>
        <v>758.79129029368551</v>
      </c>
      <c r="AO83" s="23">
        <f t="shared" si="95"/>
        <v>214.69288306109434</v>
      </c>
      <c r="AP83" s="23">
        <f t="shared" si="96"/>
        <v>964.38778222080487</v>
      </c>
      <c r="AQ83" s="23">
        <f t="shared" si="97"/>
        <v>1.2709526249932896</v>
      </c>
      <c r="AR83" s="42">
        <f t="shared" si="116"/>
        <v>0.46644695128084934</v>
      </c>
      <c r="AS83" s="25"/>
      <c r="AV83" s="39">
        <f>[5]非r不同兵种属性值!AK81*携带兵力!I83/2</f>
        <v>290.62512498349935</v>
      </c>
      <c r="AW83" s="23">
        <f>[5]非r不同兵种属性值!AL81</f>
        <v>334.82157256163515</v>
      </c>
      <c r="AX83" s="39">
        <f>[5]非r不同兵种属性值!AM81*携带兵力!I83</f>
        <v>1079.4647499387117</v>
      </c>
      <c r="AY83" s="23">
        <f t="shared" si="98"/>
        <v>3.714285714285714</v>
      </c>
      <c r="AZ83" s="23">
        <f t="shared" si="99"/>
        <v>0.57687916158442021</v>
      </c>
      <c r="BA83" s="39">
        <f t="shared" si="117"/>
        <v>0.20502654319823591</v>
      </c>
      <c r="BB83" s="39">
        <f t="shared" si="118"/>
        <v>0.17991079165645196</v>
      </c>
      <c r="BD83" s="39">
        <f>[5]非r不同兵种属性值!AP81*携带兵力!I83/2</f>
        <v>581.25024996699869</v>
      </c>
      <c r="BE83" s="23">
        <f>[5]非r不同兵种属性值!AQ81</f>
        <v>160.71435482958486</v>
      </c>
      <c r="BF83" s="39">
        <f>[5]非r不同兵种属性值!AR81*携带兵力!I83</f>
        <v>2056.1233332165939</v>
      </c>
      <c r="BG83" s="23">
        <f t="shared" si="100"/>
        <v>3.5374149659863945</v>
      </c>
      <c r="BH83" s="23">
        <f t="shared" si="101"/>
        <v>0.39556137790049906</v>
      </c>
      <c r="BI83" s="39">
        <f t="shared" si="119"/>
        <v>0.19824095311672538</v>
      </c>
      <c r="BJ83" s="39">
        <f t="shared" si="120"/>
        <v>0.3330987443525929</v>
      </c>
      <c r="BL83" s="39">
        <f>[5]非r不同兵种属性值!AU81*携带兵力!I83/2</f>
        <v>668.43778746204839</v>
      </c>
      <c r="BM83" s="23">
        <f>[5]非r不同兵种属性值!AV81</f>
        <v>53.571451609861626</v>
      </c>
      <c r="BN83" s="39">
        <f>[5]非r不同兵种属性值!AW81*携带兵力!I83</f>
        <v>2096.0480581334209</v>
      </c>
      <c r="BO83" s="23">
        <f t="shared" si="102"/>
        <v>3.1357414219381297</v>
      </c>
      <c r="BP83" s="23">
        <f t="shared" si="103"/>
        <v>0.17907802660348393</v>
      </c>
      <c r="BQ83" s="39">
        <f t="shared" si="121"/>
        <v>0.19194910081575858</v>
      </c>
      <c r="BR83" s="39">
        <f t="shared" si="122"/>
        <v>0.3320024446295346</v>
      </c>
      <c r="BT83" s="39">
        <f>[5]非r不同兵种属性值!AZ81*携带兵力!I83/2</f>
        <v>610.31276246534856</v>
      </c>
      <c r="BU83" s="23">
        <f>[5]非r不同兵种属性值!BA81</f>
        <v>87.053608866025129</v>
      </c>
      <c r="BV83" s="39">
        <f>[5]非r不同兵种属性值!BB81*携带兵力!I83</f>
        <v>2056.1233332165939</v>
      </c>
      <c r="BW83" s="23">
        <f t="shared" si="104"/>
        <v>3.3689666342727569</v>
      </c>
      <c r="BX83" s="23">
        <f t="shared" si="105"/>
        <v>0.26171020169248049</v>
      </c>
      <c r="BY83" s="39">
        <f t="shared" si="123"/>
        <v>0.1902943023100343</v>
      </c>
      <c r="BZ83" s="39">
        <f t="shared" si="124"/>
        <v>0.32568846711694849</v>
      </c>
      <c r="CB83" s="23">
        <f t="shared" si="125"/>
        <v>537.65648121947379</v>
      </c>
      <c r="CC83" s="23">
        <f t="shared" si="126"/>
        <v>159.04024696677669</v>
      </c>
      <c r="CD83" s="23">
        <f t="shared" si="127"/>
        <v>1821.9398686263303</v>
      </c>
      <c r="CE83" s="23">
        <f t="shared" si="106"/>
        <v>3.3886690336066203</v>
      </c>
      <c r="CF83" s="23">
        <f t="shared" si="107"/>
        <v>0.76081161056058921</v>
      </c>
      <c r="DB83" s="39">
        <f>([3]非r分类武将战斗属性!S83+[3]非r分类武将战斗属性!AB83+[3]非r分类武将战斗属性!AK83+[3]非r分类武将战斗属性!AT83)/4</f>
        <v>380</v>
      </c>
      <c r="DC83" s="39">
        <f>DB83*[3]非r分类武将战斗属性!O82</f>
        <v>94.728790293685449</v>
      </c>
      <c r="DD83" s="39">
        <f>([2]非r各类型装备属性!J81+[2]非r各类型装备属性!O81+[2]非r各类型装备属性!T81+[2]非r各类型装备属性!Y81)/4</f>
        <v>284.0625</v>
      </c>
      <c r="DE83" s="7">
        <f t="shared" si="128"/>
        <v>0.50079647046676479</v>
      </c>
      <c r="DF83" s="7">
        <f t="shared" si="129"/>
        <v>0.12484169429122105</v>
      </c>
      <c r="DG83" s="7">
        <f t="shared" si="130"/>
        <v>0.37436183524201411</v>
      </c>
      <c r="DI83" s="39">
        <f>([3]非r分类武将战斗属性!T83+[3]非r分类武将战斗属性!AC83+[3]非r分类武将战斗属性!AL83+[3]非r分类武将战斗属性!AU83)/4</f>
        <v>105</v>
      </c>
      <c r="DJ83" s="39">
        <f>DI83*[3]非r分类武将战斗属性!O82</f>
        <v>26.17506047588677</v>
      </c>
      <c r="DK83" s="39">
        <f>([2]非r各类型装备属性!K81+[2]非r各类型装备属性!P81+[2]非r各类型装备属性!U81+[2]非r各类型装备属性!Z81)/4</f>
        <v>98.475000000000009</v>
      </c>
      <c r="DL83" s="7">
        <f t="shared" si="131"/>
        <v>0.48907070650367368</v>
      </c>
      <c r="DM83" s="7">
        <f t="shared" si="132"/>
        <v>0.1219186220925555</v>
      </c>
      <c r="DN83" s="7">
        <f t="shared" si="133"/>
        <v>0.45867845545665969</v>
      </c>
      <c r="DP83" s="39">
        <f>([3]非r分类武将战斗属性!U83+[3]非r分类武将战斗属性!AD83+[3]非r分类武将战斗属性!AM83+[3]非r分类武将战斗属性!AV83)/4</f>
        <v>490</v>
      </c>
      <c r="DQ83" s="39">
        <f>DP83*[3]非r分类武将战斗属性!O82</f>
        <v>122.15028222080493</v>
      </c>
      <c r="DR83" s="39">
        <f>([2]非r各类型装备属性!L81+[2]非r各类型装备属性!Q81+[2]非r各类型装备属性!V81+[2]非r各类型装备属性!AA81)/4</f>
        <v>352.23749999999995</v>
      </c>
      <c r="DS83" s="7">
        <f t="shared" si="134"/>
        <v>0.50809436725921764</v>
      </c>
      <c r="DT83" s="7">
        <f t="shared" si="135"/>
        <v>0.12666095990921375</v>
      </c>
      <c r="DU83" s="7">
        <f t="shared" si="136"/>
        <v>0.36524467283156864</v>
      </c>
      <c r="DW83" s="4">
        <f t="shared" si="137"/>
        <v>0.22839008362397259</v>
      </c>
      <c r="DX83" s="4">
        <f t="shared" si="138"/>
        <v>0.22415720429296432</v>
      </c>
    </row>
    <row r="84" spans="3:128" x14ac:dyDescent="0.15">
      <c r="G84" s="23">
        <v>78</v>
      </c>
      <c r="H84" s="23">
        <f>[2]非r各类型装备属性!J82+[3]非r分类武将战斗属性!BC84</f>
        <v>434.37099992919337</v>
      </c>
      <c r="I84" s="23">
        <f>[2]非r各类型装备属性!K82+[3]非r分类武将战斗属性!T84</f>
        <v>454.2</v>
      </c>
      <c r="J84" s="23">
        <f>[2]非r各类型装备属性!L82+[3]非r分类武将战斗属性!BE84</f>
        <v>1353.2671997734187</v>
      </c>
      <c r="K84" s="23">
        <f t="shared" si="86"/>
        <v>3.1154639697263726</v>
      </c>
      <c r="L84" s="23">
        <f t="shared" si="87"/>
        <v>0.64528044553048813</v>
      </c>
      <c r="M84" s="39">
        <f t="shared" si="108"/>
        <v>0.22982592588846215</v>
      </c>
      <c r="N84" s="39">
        <f t="shared" si="109"/>
        <v>0.22554453329556978</v>
      </c>
      <c r="P84" s="23">
        <f>[2]非r各类型装备属性!O82+[3]非r分类武将战斗属性!BH84</f>
        <v>857.69619984422548</v>
      </c>
      <c r="Q84" s="23">
        <f>[2]非r各类型装备属性!P82+[3]非r分类武将战斗属性!BI84</f>
        <v>141.95419998583867</v>
      </c>
      <c r="R84" s="23">
        <f>[2]非r各类型装备属性!Q82+[3]非r分类武将战斗属性!BJ84</f>
        <v>958.00459981590279</v>
      </c>
      <c r="S84" s="23">
        <f t="shared" si="88"/>
        <v>1.1169509670089424</v>
      </c>
      <c r="T84" s="23">
        <f t="shared" si="89"/>
        <v>0.3624663014388726</v>
      </c>
      <c r="U84" s="39">
        <f t="shared" si="110"/>
        <v>0.17913454466253662</v>
      </c>
      <c r="V84" s="39">
        <f t="shared" si="111"/>
        <v>0.19008027774125053</v>
      </c>
      <c r="X84" s="23">
        <f>[2]非r各类型装备属性!T82+[3]非r分类武将战斗属性!BM84</f>
        <v>938.45039983006416</v>
      </c>
      <c r="Y84" s="23">
        <f>[2]非r各类型装备属性!U82+[3]非r分类武将战斗属性!BN84</f>
        <v>80.754199985838682</v>
      </c>
      <c r="Z84" s="23">
        <f>[2]非r各类型装备属性!V82+[3]非r分类武将战斗属性!BO84</f>
        <v>776.94199985838679</v>
      </c>
      <c r="AA84" s="23">
        <f t="shared" si="90"/>
        <v>0.82789884260167235</v>
      </c>
      <c r="AB84" s="23">
        <f t="shared" si="91"/>
        <v>0.24438814138881371</v>
      </c>
      <c r="AC84" s="39">
        <f t="shared" si="112"/>
        <v>0.15846849034617766</v>
      </c>
      <c r="AD84" s="39">
        <f t="shared" si="113"/>
        <v>0.15695797976937112</v>
      </c>
      <c r="AF84" s="23">
        <f>[2]非r各类型装备属性!Y82+[3]非r分类武将战斗属性!BR84</f>
        <v>822.84199985838677</v>
      </c>
      <c r="AG84" s="23">
        <f>[2]非r各类型装备属性!Z82+[3]非r分类武将战斗属性!BS84</f>
        <v>186.58549996459669</v>
      </c>
      <c r="AH84" s="23">
        <f>[2]非r各类型装备属性!AA82+[3]非r分类武将战斗属性!BT84</f>
        <v>792.24199985838675</v>
      </c>
      <c r="AI84" s="23">
        <f t="shared" si="92"/>
        <v>0.9628118156277069</v>
      </c>
      <c r="AJ84" s="23">
        <f t="shared" si="93"/>
        <v>0.42768795602617737</v>
      </c>
      <c r="AK84" s="39">
        <f t="shared" si="114"/>
        <v>0.15365863676160352</v>
      </c>
      <c r="AL84" s="39">
        <f t="shared" si="115"/>
        <v>0.15649224688560726</v>
      </c>
      <c r="AN84" s="23">
        <f t="shared" si="94"/>
        <v>763.33989986546749</v>
      </c>
      <c r="AO84" s="23">
        <f t="shared" si="95"/>
        <v>215.87347498406851</v>
      </c>
      <c r="AP84" s="23">
        <f t="shared" si="96"/>
        <v>970.11394982652382</v>
      </c>
      <c r="AQ84" s="23">
        <f t="shared" si="97"/>
        <v>1.2708807046474297</v>
      </c>
      <c r="AR84" s="42">
        <f t="shared" si="116"/>
        <v>0.46369211397564114</v>
      </c>
      <c r="AS84" s="25"/>
      <c r="AV84" s="39">
        <f>[5]非r不同兵种属性值!AK82*携带兵力!I84/2</f>
        <v>296.32002742193572</v>
      </c>
      <c r="AW84" s="23">
        <f>[5]非r不同兵种属性值!AL82</f>
        <v>335.96374991149173</v>
      </c>
      <c r="AX84" s="39">
        <f>[5]非r不同兵种属性值!AM82*携带兵力!I84</f>
        <v>1100.6172447100469</v>
      </c>
      <c r="AY84" s="23">
        <f t="shared" si="98"/>
        <v>3.714285714285714</v>
      </c>
      <c r="AZ84" s="23">
        <f t="shared" si="99"/>
        <v>0.57366573102208618</v>
      </c>
      <c r="BA84" s="39">
        <f t="shared" si="117"/>
        <v>0.20904411105603934</v>
      </c>
      <c r="BB84" s="39">
        <f t="shared" si="118"/>
        <v>0.18343620745167447</v>
      </c>
      <c r="BD84" s="39">
        <f>[5]非r不同兵种属性值!AP82*携带兵力!I84/2</f>
        <v>592.64005484387144</v>
      </c>
      <c r="BE84" s="23">
        <f>[5]非r不同兵种属性值!AQ82</f>
        <v>161.26259995751604</v>
      </c>
      <c r="BF84" s="39">
        <f>[5]非r不同兵种属性值!AR82*携带兵力!I84</f>
        <v>2096.4137994477087</v>
      </c>
      <c r="BG84" s="23">
        <f t="shared" si="100"/>
        <v>3.5374149659863949</v>
      </c>
      <c r="BH84" s="23">
        <f t="shared" si="101"/>
        <v>0.39242122859539907</v>
      </c>
      <c r="BI84" s="39">
        <f t="shared" si="119"/>
        <v>0.20212555492934048</v>
      </c>
      <c r="BJ84" s="39">
        <f t="shared" si="120"/>
        <v>0.33962593243229316</v>
      </c>
      <c r="BL84" s="39">
        <f>[5]非r不同兵种属性值!AU82*携带兵力!I84/2</f>
        <v>681.5360630704522</v>
      </c>
      <c r="BM84" s="23">
        <f>[5]非r不同兵种属性值!AV82</f>
        <v>53.754199985838682</v>
      </c>
      <c r="BN84" s="39">
        <f>[5]非r不同兵种属性值!AW82*携带兵力!I84</f>
        <v>2137.120863514654</v>
      </c>
      <c r="BO84" s="23">
        <f t="shared" si="102"/>
        <v>3.1357414219381288</v>
      </c>
      <c r="BP84" s="23">
        <f t="shared" si="103"/>
        <v>0.17715274016029636</v>
      </c>
      <c r="BQ84" s="39">
        <f t="shared" si="121"/>
        <v>0.1957104115501743</v>
      </c>
      <c r="BR84" s="39">
        <f t="shared" si="122"/>
        <v>0.33850815032719206</v>
      </c>
      <c r="BT84" s="39">
        <f>[5]非r不同兵种属性值!AZ82*携带兵力!I84/2</f>
        <v>622.2720575860651</v>
      </c>
      <c r="BU84" s="23">
        <f>[5]非r不同兵种属性值!BA82</f>
        <v>87.350574976987858</v>
      </c>
      <c r="BV84" s="39">
        <f>[5]非r不同兵种属性值!BB82*携带兵力!I84</f>
        <v>2096.4137994477087</v>
      </c>
      <c r="BW84" s="23">
        <f t="shared" si="104"/>
        <v>3.3689666342727564</v>
      </c>
      <c r="BX84" s="23">
        <f t="shared" si="105"/>
        <v>0.25917700488435524</v>
      </c>
      <c r="BY84" s="39">
        <f t="shared" si="123"/>
        <v>0.19402318668060448</v>
      </c>
      <c r="BZ84" s="39">
        <f t="shared" si="124"/>
        <v>0.33207044818503484</v>
      </c>
      <c r="CB84" s="23">
        <f t="shared" si="125"/>
        <v>548.19205073058106</v>
      </c>
      <c r="CC84" s="23">
        <f t="shared" si="126"/>
        <v>159.58278120795859</v>
      </c>
      <c r="CD84" s="23">
        <f t="shared" si="127"/>
        <v>1857.6414267800296</v>
      </c>
      <c r="CE84" s="23">
        <f t="shared" si="106"/>
        <v>3.3886690336066208</v>
      </c>
      <c r="CF84" s="23">
        <f t="shared" si="107"/>
        <v>0.7614307830451611</v>
      </c>
      <c r="DB84" s="39">
        <f>([3]非r分类武将战斗属性!S84+[3]非r分类武将战斗属性!AB84+[3]非r分类武将战斗属性!AK84+[3]非r分类武将战斗属性!AT84)/4</f>
        <v>380</v>
      </c>
      <c r="DC84" s="39">
        <f>DB84*[3]非r分类武将战斗属性!O83</f>
        <v>96.464899865467473</v>
      </c>
      <c r="DD84" s="39">
        <f>([2]非r各类型装备属性!J82+[2]非r各类型装备属性!O82+[2]非r各类型装备属性!T82+[2]非r各类型装备属性!Y82)/4</f>
        <v>286.875</v>
      </c>
      <c r="DE84" s="7">
        <f t="shared" si="128"/>
        <v>0.49781231148400856</v>
      </c>
      <c r="DF84" s="7">
        <f t="shared" si="129"/>
        <v>0.12637214415553102</v>
      </c>
      <c r="DG84" s="7">
        <f t="shared" si="130"/>
        <v>0.37581554436046039</v>
      </c>
      <c r="DI84" s="39">
        <f>([3]非r分类武将战斗属性!T84+[3]非r分类武将战斗属性!AC84+[3]非r分类武将战斗属性!AL84+[3]非r分类武将战斗属性!AU84)/4</f>
        <v>105</v>
      </c>
      <c r="DJ84" s="39">
        <f>DI84*[3]非r分类武将战斗属性!O83</f>
        <v>26.654774962826536</v>
      </c>
      <c r="DK84" s="39">
        <f>([2]非r各类型装备属性!K82+[2]非r各类型装备属性!P82+[2]非r各类型装备属性!U82+[2]非r各类型装备属性!Z82)/4</f>
        <v>99.45</v>
      </c>
      <c r="DL84" s="7">
        <f t="shared" si="131"/>
        <v>0.48639602437376345</v>
      </c>
      <c r="DM84" s="7">
        <f t="shared" si="132"/>
        <v>0.12347406259520148</v>
      </c>
      <c r="DN84" s="7">
        <f t="shared" si="133"/>
        <v>0.46068652022829309</v>
      </c>
      <c r="DP84" s="39">
        <f>([3]非r分类武将战斗属性!U84+[3]非r分类武将战斗属性!AD84+[3]非r分类武将战斗属性!AM84+[3]非r分类武将战斗属性!AV84)/4</f>
        <v>490</v>
      </c>
      <c r="DQ84" s="39">
        <f>DP84*[3]非r分类武将战斗属性!O83</f>
        <v>124.38894982652384</v>
      </c>
      <c r="DR84" s="39">
        <f>([2]非r各类型装备属性!L82+[2]非r各类型装备属性!Q82+[2]非r各类型装备属性!V82+[2]非r各类型装备属性!AA82)/4</f>
        <v>355.72500000000002</v>
      </c>
      <c r="DS84" s="7">
        <f t="shared" si="134"/>
        <v>0.50509530358533861</v>
      </c>
      <c r="DT84" s="7">
        <f t="shared" si="135"/>
        <v>0.12822096811283573</v>
      </c>
      <c r="DU84" s="7">
        <f t="shared" si="136"/>
        <v>0.36668372830182572</v>
      </c>
      <c r="DW84" s="4">
        <f t="shared" si="137"/>
        <v>0.22982592588846215</v>
      </c>
      <c r="DX84" s="4">
        <f t="shared" si="138"/>
        <v>0.22554453329556978</v>
      </c>
    </row>
    <row r="85" spans="3:128" x14ac:dyDescent="0.15">
      <c r="G85" s="23">
        <v>79</v>
      </c>
      <c r="H85" s="23">
        <f>[2]非r各类型装备属性!J83+[3]非r分类武将战斗属性!BC85</f>
        <v>437.12936614645764</v>
      </c>
      <c r="I85" s="23">
        <f>[2]非r各类型装备属性!K83+[3]非r分类武将战斗属性!T85</f>
        <v>456.29999999999995</v>
      </c>
      <c r="J85" s="23">
        <f>[2]非r各类型装备属性!L83+[3]非r分类武将战斗属性!BE85</f>
        <v>1361.7339716686643</v>
      </c>
      <c r="K85" s="23">
        <f t="shared" si="86"/>
        <v>3.1151738527043347</v>
      </c>
      <c r="L85" s="23">
        <f t="shared" si="87"/>
        <v>0.64256745338815979</v>
      </c>
      <c r="M85" s="39">
        <f t="shared" si="108"/>
        <v>0.2312853789134697</v>
      </c>
      <c r="N85" s="39">
        <f t="shared" si="109"/>
        <v>0.22695566194477737</v>
      </c>
      <c r="P85" s="23">
        <f>[2]非r各类型装备属性!O83+[3]非r分类武将战斗属性!BH85</f>
        <v>862.80460552220677</v>
      </c>
      <c r="Q85" s="23">
        <f>[2]非r各类型装备属性!P83+[3]非r分类武将战斗属性!BI85</f>
        <v>143.04587322929152</v>
      </c>
      <c r="R85" s="23">
        <f>[2]非r各类型装备属性!Q83+[3]非r分类武将战斗属性!BJ85</f>
        <v>963.49635198078977</v>
      </c>
      <c r="S85" s="23">
        <f t="shared" si="88"/>
        <v>1.1167028384110675</v>
      </c>
      <c r="T85" s="23">
        <f t="shared" si="89"/>
        <v>0.36043883558273582</v>
      </c>
      <c r="U85" s="39">
        <f t="shared" si="110"/>
        <v>0.18020146314164717</v>
      </c>
      <c r="V85" s="39">
        <f t="shared" si="111"/>
        <v>0.19116991110729953</v>
      </c>
      <c r="X85" s="23">
        <f>[2]非r各类型装备属性!T83+[3]非r分类武将战斗属性!BM85</f>
        <v>944.0504787514983</v>
      </c>
      <c r="Y85" s="23">
        <f>[2]非r各类型装备属性!U83+[3]非r分类武将战斗属性!BN85</f>
        <v>81.245873229291519</v>
      </c>
      <c r="Z85" s="23">
        <f>[2]非r各类型装备属性!V83+[3]非r分类武将战斗属性!BO85</f>
        <v>781.55873229291524</v>
      </c>
      <c r="AA85" s="23">
        <f t="shared" si="90"/>
        <v>0.82787811656694721</v>
      </c>
      <c r="AB85" s="23">
        <f t="shared" si="91"/>
        <v>0.24247731482249024</v>
      </c>
      <c r="AC85" s="39">
        <f t="shared" si="112"/>
        <v>0.15941413015054007</v>
      </c>
      <c r="AD85" s="39">
        <f t="shared" si="113"/>
        <v>0.15789065298846777</v>
      </c>
      <c r="AF85" s="23">
        <f>[2]非r各类型装备属性!Y83+[3]非r分类武将战斗属性!BR85</f>
        <v>827.90873229291515</v>
      </c>
      <c r="AG85" s="23">
        <f>[2]非r各类型装备属性!Z83+[3]非r分类武将战斗属性!BS85</f>
        <v>187.66468307322882</v>
      </c>
      <c r="AH85" s="23">
        <f>[2]非r各类型装备属性!AA83+[3]非r分类武将战斗属性!BT85</f>
        <v>797.00873229291528</v>
      </c>
      <c r="AI85" s="23">
        <f t="shared" si="92"/>
        <v>0.96267704543419719</v>
      </c>
      <c r="AJ85" s="23">
        <f t="shared" si="93"/>
        <v>0.42507631695594061</v>
      </c>
      <c r="AK85" s="39">
        <f t="shared" si="114"/>
        <v>0.15460480528345755</v>
      </c>
      <c r="AL85" s="39">
        <f t="shared" si="115"/>
        <v>0.15743382366279807</v>
      </c>
      <c r="AN85" s="23">
        <f t="shared" si="94"/>
        <v>767.97329567826955</v>
      </c>
      <c r="AO85" s="23">
        <f t="shared" si="95"/>
        <v>217.06410738295295</v>
      </c>
      <c r="AP85" s="23">
        <f t="shared" si="96"/>
        <v>975.94944705882119</v>
      </c>
      <c r="AQ85" s="23">
        <f t="shared" si="97"/>
        <v>1.2708116969052528</v>
      </c>
      <c r="AR85" s="42">
        <f t="shared" si="116"/>
        <v>0.46097140247382062</v>
      </c>
      <c r="AS85" s="25"/>
      <c r="AV85" s="39">
        <f>[5]非r不同兵种属性值!AK83*携带兵力!I85/2</f>
        <v>302.09689008403251</v>
      </c>
      <c r="AW85" s="23">
        <f>[5]非r不同兵种属性值!AL83</f>
        <v>337.16170768307194</v>
      </c>
      <c r="AX85" s="39">
        <f>[5]非r不同兵种属性值!AM83*携带兵力!I85</f>
        <v>1122.0741631692636</v>
      </c>
      <c r="AY85" s="23">
        <f t="shared" si="98"/>
        <v>3.714285714285714</v>
      </c>
      <c r="AZ85" s="23">
        <f t="shared" si="99"/>
        <v>0.57051124137988207</v>
      </c>
      <c r="BA85" s="39">
        <f t="shared" si="117"/>
        <v>0.21311949917744802</v>
      </c>
      <c r="BB85" s="39">
        <f t="shared" si="118"/>
        <v>0.1870123605282106</v>
      </c>
      <c r="BD85" s="39">
        <f>[5]非r不同兵种属性值!AP83*携带兵力!I85/2</f>
        <v>604.19378016806502</v>
      </c>
      <c r="BE85" s="23">
        <f>[5]非r不同兵种属性值!AQ83</f>
        <v>161.83761968787454</v>
      </c>
      <c r="BF85" s="39">
        <f>[5]非r不同兵种属性值!AR83*携带兵力!I85</f>
        <v>2137.2841203224066</v>
      </c>
      <c r="BG85" s="23">
        <f t="shared" si="100"/>
        <v>3.537414965986394</v>
      </c>
      <c r="BH85" s="23">
        <f t="shared" si="101"/>
        <v>0.38935318883219694</v>
      </c>
      <c r="BI85" s="39">
        <f t="shared" si="119"/>
        <v>0.20606606337720271</v>
      </c>
      <c r="BJ85" s="39">
        <f t="shared" si="120"/>
        <v>0.34624705887189827</v>
      </c>
      <c r="BL85" s="39">
        <f>[5]非r不同兵种属性值!AU83*携带兵力!I85/2</f>
        <v>694.8228471932747</v>
      </c>
      <c r="BM85" s="23">
        <f>[5]非r不同兵种属性值!AV83</f>
        <v>53.945873229291514</v>
      </c>
      <c r="BN85" s="39">
        <f>[5]非r不同兵种属性值!AW83*携带兵力!I85</f>
        <v>2178.7847828529389</v>
      </c>
      <c r="BO85" s="23">
        <f t="shared" si="102"/>
        <v>3.1357414219381297</v>
      </c>
      <c r="BP85" s="23">
        <f t="shared" si="103"/>
        <v>0.17528218013015628</v>
      </c>
      <c r="BQ85" s="39">
        <f t="shared" si="121"/>
        <v>0.19952585453222396</v>
      </c>
      <c r="BR85" s="39">
        <f t="shared" si="122"/>
        <v>0.34510748521337614</v>
      </c>
      <c r="BT85" s="39">
        <f>[5]非r不同兵种属性值!AZ83*携带兵力!I85/2</f>
        <v>634.40346917646821</v>
      </c>
      <c r="BU85" s="23">
        <f>[5]非r不同兵种属性值!BA83</f>
        <v>87.662043997598715</v>
      </c>
      <c r="BV85" s="39">
        <f>[5]非r不同兵种属性值!BB83*携带兵力!I85</f>
        <v>2137.2841203224066</v>
      </c>
      <c r="BW85" s="23">
        <f t="shared" si="104"/>
        <v>3.3689666342727564</v>
      </c>
      <c r="BX85" s="23">
        <f t="shared" si="105"/>
        <v>0.25671055195574255</v>
      </c>
      <c r="BY85" s="39">
        <f t="shared" si="123"/>
        <v>0.19780573662320491</v>
      </c>
      <c r="BZ85" s="39">
        <f t="shared" si="124"/>
        <v>0.33854427781442509</v>
      </c>
      <c r="CB85" s="23">
        <f t="shared" si="125"/>
        <v>558.87924665546007</v>
      </c>
      <c r="CC85" s="23">
        <f t="shared" si="126"/>
        <v>160.15181114945918</v>
      </c>
      <c r="CD85" s="23">
        <f t="shared" si="127"/>
        <v>1893.8567966667538</v>
      </c>
      <c r="CE85" s="23">
        <f t="shared" si="106"/>
        <v>3.3886690336066203</v>
      </c>
      <c r="CF85" s="23">
        <f t="shared" si="107"/>
        <v>0.7620767590509121</v>
      </c>
      <c r="DB85" s="39">
        <f>([3]非r分类武将战斗属性!S85+[3]非r分类武将战斗属性!AB85+[3]非r分类武将战斗属性!AK85+[3]非r分类武将战斗属性!AT85)/4</f>
        <v>380</v>
      </c>
      <c r="DC85" s="39">
        <f>DB85*[3]非r分类武将战斗属性!O84</f>
        <v>98.285795678269437</v>
      </c>
      <c r="DD85" s="39">
        <f>([2]非r各类型装备属性!J83+[2]非r各类型装备属性!O83+[2]非r各类型装备属性!T83+[2]非r各类型装备属性!Y83)/4</f>
        <v>289.6875</v>
      </c>
      <c r="DE85" s="7">
        <f t="shared" si="128"/>
        <v>0.49480887179076483</v>
      </c>
      <c r="DF85" s="7">
        <f t="shared" si="129"/>
        <v>0.12798074650690033</v>
      </c>
      <c r="DG85" s="7">
        <f t="shared" si="130"/>
        <v>0.37721038170233467</v>
      </c>
      <c r="DI85" s="39">
        <f>([3]非r分类武将战斗属性!T85+[3]非r分类武将战斗属性!AC85+[3]非r分类武将战斗属性!AL85+[3]非r分类武将战斗属性!AU85)/4</f>
        <v>105</v>
      </c>
      <c r="DJ85" s="39">
        <f>DI85*[3]非r分类武将战斗属性!O84</f>
        <v>27.157917226890241</v>
      </c>
      <c r="DK85" s="39">
        <f>([2]非r各类型装备属性!K83+[2]非r各类型装备属性!P83+[2]非r各类型装备属性!U83+[2]非r各类型装备属性!Z83)/4</f>
        <v>100.425</v>
      </c>
      <c r="DL85" s="7">
        <f t="shared" si="131"/>
        <v>0.48372806202710844</v>
      </c>
      <c r="DM85" s="7">
        <f t="shared" si="132"/>
        <v>0.12511473017958324</v>
      </c>
      <c r="DN85" s="7">
        <f t="shared" si="133"/>
        <v>0.46265133932449876</v>
      </c>
      <c r="DP85" s="39">
        <f>([3]非r分类武将战斗属性!U85+[3]非r分类武将战斗属性!AD85+[3]非r分类武将战斗属性!AM85+[3]非r分类武将战斗属性!AV85)/4</f>
        <v>490</v>
      </c>
      <c r="DQ85" s="39">
        <f>DP85*[3]非r分类武将战斗属性!O84</f>
        <v>126.73694705882112</v>
      </c>
      <c r="DR85" s="39">
        <f>([2]非r各类型装备属性!L83+[2]非r各类型装备属性!Q83+[2]非r各类型装备属性!V83+[2]非r各类型装备属性!AA83)/4</f>
        <v>359.21250000000003</v>
      </c>
      <c r="DS85" s="7">
        <f t="shared" si="134"/>
        <v>0.50207518583743538</v>
      </c>
      <c r="DT85" s="7">
        <f t="shared" si="135"/>
        <v>0.1298601556061772</v>
      </c>
      <c r="DU85" s="7">
        <f t="shared" si="136"/>
        <v>0.36806465855638731</v>
      </c>
      <c r="DW85" s="4">
        <f t="shared" si="137"/>
        <v>0.2312853789134697</v>
      </c>
      <c r="DX85" s="4">
        <f t="shared" si="138"/>
        <v>0.22695566194477737</v>
      </c>
    </row>
    <row r="86" spans="3:128" x14ac:dyDescent="0.15">
      <c r="G86" s="23">
        <v>80</v>
      </c>
      <c r="H86" s="23">
        <f>[2]非r各类型装备属性!J84+[3]非r分类武将战斗属性!BC86</f>
        <v>439.85293124756663</v>
      </c>
      <c r="I86" s="23">
        <f>[2]非r各类型装备属性!K84+[3]非r分类武将战斗属性!T86</f>
        <v>458.4</v>
      </c>
      <c r="J86" s="23">
        <f>[2]非r各类型装备属性!L84+[3]非r分类武将战斗属性!BE86</f>
        <v>1370.0893799922133</v>
      </c>
      <c r="K86" s="23">
        <f t="shared" si="86"/>
        <v>3.1148806400043583</v>
      </c>
      <c r="L86" s="23">
        <f t="shared" si="87"/>
        <v>0.63986599664991628</v>
      </c>
      <c r="M86" s="39">
        <f t="shared" si="108"/>
        <v>0.23272641864950622</v>
      </c>
      <c r="N86" s="39">
        <f t="shared" si="109"/>
        <v>0.22834822999870222</v>
      </c>
      <c r="P86" s="23">
        <f>[2]非r各类型装备属性!O84+[3]非r分类武将战斗属性!BH86</f>
        <v>867.83644874464665</v>
      </c>
      <c r="Q86" s="23">
        <f>[2]非r各类型装备属性!P84+[3]非r分类武将战斗属性!BI86</f>
        <v>144.13058624951333</v>
      </c>
      <c r="R86" s="23">
        <f>[2]非r各类型装备属性!Q84+[3]非r分类武将战斗属性!BJ86</f>
        <v>968.89762124367326</v>
      </c>
      <c r="S86" s="23">
        <f t="shared" si="88"/>
        <v>1.1164518644558141</v>
      </c>
      <c r="T86" s="23">
        <f t="shared" si="89"/>
        <v>0.35841736783504308</v>
      </c>
      <c r="U86" s="39">
        <f t="shared" si="110"/>
        <v>0.18125239113296709</v>
      </c>
      <c r="V86" s="39">
        <f t="shared" si="111"/>
        <v>0.19224159151660181</v>
      </c>
      <c r="X86" s="23">
        <f>[2]非r各类型装备属性!T84+[3]非r分类武将战斗属性!BM86</f>
        <v>949.56703499415994</v>
      </c>
      <c r="Y86" s="23">
        <f>[2]非r各类型装备属性!U84+[3]非r分类武将战斗属性!BN86</f>
        <v>81.730586249513323</v>
      </c>
      <c r="Z86" s="23">
        <f>[2]非r各类型装备属性!V84+[3]非r分类武将战斗属性!BO86</f>
        <v>786.10586249513324</v>
      </c>
      <c r="AA86" s="23">
        <f t="shared" si="90"/>
        <v>0.82785715333933008</v>
      </c>
      <c r="AB86" s="23">
        <f t="shared" si="91"/>
        <v>0.24057470701059203</v>
      </c>
      <c r="AC86" s="39">
        <f t="shared" si="112"/>
        <v>0.1603456661590949</v>
      </c>
      <c r="AD86" s="39">
        <f t="shared" si="113"/>
        <v>0.15880926515053204</v>
      </c>
      <c r="AF86" s="23">
        <f>[2]非r各类型装备属性!Y84+[3]非r分类武将战斗属性!BR86</f>
        <v>832.90586249513331</v>
      </c>
      <c r="AG86" s="23">
        <f>[2]非r各类型装备属性!Z84+[3]非r分类武将战斗属性!BS86</f>
        <v>188.72646562378333</v>
      </c>
      <c r="AH86" s="23">
        <f>[2]非r各类型装备属性!AA84+[3]非r分类武将战斗属性!BT86</f>
        <v>801.70586249513326</v>
      </c>
      <c r="AI86" s="23">
        <f t="shared" si="92"/>
        <v>0.96254078473342197</v>
      </c>
      <c r="AJ86" s="23">
        <f t="shared" si="93"/>
        <v>0.42246537903290882</v>
      </c>
      <c r="AK86" s="39">
        <f t="shared" si="114"/>
        <v>0.15553797618956738</v>
      </c>
      <c r="AL86" s="39">
        <f t="shared" si="115"/>
        <v>0.15836165185089052</v>
      </c>
      <c r="AN86" s="23">
        <f t="shared" si="94"/>
        <v>772.54056937037649</v>
      </c>
      <c r="AO86" s="23">
        <f t="shared" si="95"/>
        <v>218.24690953070251</v>
      </c>
      <c r="AP86" s="23">
        <f t="shared" si="96"/>
        <v>981.69968155653828</v>
      </c>
      <c r="AQ86" s="23">
        <f t="shared" si="97"/>
        <v>1.2707419137309868</v>
      </c>
      <c r="AR86" s="42">
        <f t="shared" si="116"/>
        <v>0.45826420111736732</v>
      </c>
      <c r="AS86" s="25"/>
      <c r="AV86" s="39">
        <f>[5]非r不同兵种属性值!AK84*携带兵力!I86/2</f>
        <v>307.86770929410704</v>
      </c>
      <c r="AW86" s="23">
        <f>[5]非r不同兵种属性值!AL84</f>
        <v>338.31616405945823</v>
      </c>
      <c r="AX86" s="39">
        <f>[5]非r不同兵种属性值!AM84*携带兵力!I86</f>
        <v>1143.5086345209688</v>
      </c>
      <c r="AY86" s="23">
        <f t="shared" si="98"/>
        <v>3.7142857142857135</v>
      </c>
      <c r="AZ86" s="23">
        <f t="shared" si="99"/>
        <v>0.56734360805575101</v>
      </c>
      <c r="BA86" s="39">
        <f t="shared" si="117"/>
        <v>0.21719062384063992</v>
      </c>
      <c r="BB86" s="39">
        <f t="shared" si="118"/>
        <v>0.19058477242016147</v>
      </c>
      <c r="BD86" s="39">
        <f>[5]非r不同兵种属性值!AP84*携带兵力!I86/2</f>
        <v>615.73541858821409</v>
      </c>
      <c r="BE86" s="23">
        <f>[5]非r不同兵种属性值!AQ84</f>
        <v>162.39175874853996</v>
      </c>
      <c r="BF86" s="39">
        <f>[5]非r不同兵种属性值!AR84*携带兵力!I86</f>
        <v>2178.1116848018455</v>
      </c>
      <c r="BG86" s="23">
        <f t="shared" si="100"/>
        <v>3.537414965986394</v>
      </c>
      <c r="BH86" s="23">
        <f t="shared" si="101"/>
        <v>0.38628673224223598</v>
      </c>
      <c r="BI86" s="39">
        <f t="shared" si="119"/>
        <v>0.21000244947091856</v>
      </c>
      <c r="BJ86" s="39">
        <f t="shared" si="120"/>
        <v>0.35286125863480866</v>
      </c>
      <c r="BL86" s="39">
        <f>[5]非r不同兵种属性值!AU84*携带兵力!I86/2</f>
        <v>708.09573137644611</v>
      </c>
      <c r="BM86" s="23">
        <f>[5]非r不同兵种属性值!AV84</f>
        <v>54.130586249513321</v>
      </c>
      <c r="BN86" s="39">
        <f>[5]非r不同兵种属性值!AW84*携带兵力!I86</f>
        <v>2220.405115574697</v>
      </c>
      <c r="BO86" s="23">
        <f t="shared" si="102"/>
        <v>3.1357414219381297</v>
      </c>
      <c r="BP86" s="23">
        <f t="shared" si="103"/>
        <v>0.17342288335127143</v>
      </c>
      <c r="BQ86" s="39">
        <f t="shared" si="121"/>
        <v>0.20333730599708613</v>
      </c>
      <c r="BR86" s="39">
        <f t="shared" si="122"/>
        <v>0.35169991622005048</v>
      </c>
      <c r="BT86" s="39">
        <f>[5]非r不同兵种属性值!AZ84*携带兵力!I86/2</f>
        <v>646.52218951762484</v>
      </c>
      <c r="BU86" s="23">
        <f>[5]非r不同兵种属性值!BA84</f>
        <v>87.962202655459137</v>
      </c>
      <c r="BV86" s="39">
        <f>[5]非r不同兵种属性值!BB84*携带兵力!I86</f>
        <v>2178.1116848018455</v>
      </c>
      <c r="BW86" s="23">
        <f t="shared" si="104"/>
        <v>3.368966634272756</v>
      </c>
      <c r="BX86" s="23">
        <f t="shared" si="105"/>
        <v>0.25425379414369143</v>
      </c>
      <c r="BY86" s="39">
        <f t="shared" si="123"/>
        <v>0.20158432945959798</v>
      </c>
      <c r="BZ86" s="39">
        <f t="shared" si="124"/>
        <v>0.34501133486135083</v>
      </c>
      <c r="CB86" s="23">
        <f t="shared" si="125"/>
        <v>569.55526219409808</v>
      </c>
      <c r="CC86" s="23">
        <f t="shared" si="126"/>
        <v>160.70017792824265</v>
      </c>
      <c r="CD86" s="23">
        <f t="shared" si="127"/>
        <v>1930.0342799248392</v>
      </c>
      <c r="CE86" s="23">
        <f t="shared" si="106"/>
        <v>3.3886690336066199</v>
      </c>
      <c r="CF86" s="23">
        <f t="shared" si="107"/>
        <v>0.76269597637915476</v>
      </c>
      <c r="DB86" s="39">
        <f>([3]非r分类武将战斗属性!S86+[3]非r分类武将战斗属性!AB86+[3]非r分类武将战斗属性!AK86+[3]非r分类武将战斗属性!AT86)/4</f>
        <v>380</v>
      </c>
      <c r="DC86" s="39">
        <f>DB86*[3]非r分类武将战斗属性!O85</f>
        <v>100.04056937037657</v>
      </c>
      <c r="DD86" s="39">
        <f>([2]非r各类型装备属性!J84+[2]非r各类型装备属性!O84+[2]非r各类型装备属性!T84+[2]非r各类型装备属性!Y84)/4</f>
        <v>292.5</v>
      </c>
      <c r="DE86" s="7">
        <f t="shared" si="128"/>
        <v>0.49188355287244195</v>
      </c>
      <c r="DF86" s="7">
        <f t="shared" si="129"/>
        <v>0.12949555445600744</v>
      </c>
      <c r="DG86" s="7">
        <f t="shared" si="130"/>
        <v>0.37862089267155075</v>
      </c>
      <c r="DI86" s="39">
        <f>([3]非r分类武将战斗属性!T86+[3]非r分类武将战斗属性!AC86+[3]非r分类武将战斗属性!AL86+[3]非r分类武将战斗属性!AU86)/4</f>
        <v>105</v>
      </c>
      <c r="DJ86" s="39">
        <f>DI86*[3]非r分类武将战斗属性!O85</f>
        <v>27.642788904972473</v>
      </c>
      <c r="DK86" s="39">
        <f>([2]非r各类型装备属性!K84+[2]非r各类型装备属性!P84+[2]非r各类型装备属性!U84+[2]非r各类型装备属性!Z84)/4</f>
        <v>101.4</v>
      </c>
      <c r="DL86" s="7">
        <f t="shared" si="131"/>
        <v>0.48110646893365894</v>
      </c>
      <c r="DM86" s="7">
        <f t="shared" si="132"/>
        <v>0.12665832915761743</v>
      </c>
      <c r="DN86" s="7">
        <f t="shared" si="133"/>
        <v>0.46461138999879065</v>
      </c>
      <c r="DP86" s="39">
        <f>([3]非r分类武将战斗属性!U86+[3]非r分类武将战斗属性!AD86+[3]非r分类武将战斗属性!AM86+[3]非r分类武将战斗属性!AV86)/4</f>
        <v>490</v>
      </c>
      <c r="DQ86" s="39">
        <f>DP86*[3]非r分类武将战斗属性!O85</f>
        <v>128.99968155653821</v>
      </c>
      <c r="DR86" s="39">
        <f>([2]非r各类型装备属性!L84+[2]非r各类型装备属性!Q84+[2]非r各类型装备属性!V84+[2]非r各类型装备属性!AA84)/4</f>
        <v>362.70000000000005</v>
      </c>
      <c r="DS86" s="7">
        <f t="shared" si="134"/>
        <v>0.49913431694617477</v>
      </c>
      <c r="DT86" s="7">
        <f t="shared" si="135"/>
        <v>0.13140442436734032</v>
      </c>
      <c r="DU86" s="7">
        <f t="shared" si="136"/>
        <v>0.36946125868648488</v>
      </c>
      <c r="DW86" s="4">
        <f t="shared" si="137"/>
        <v>0.23272641864950622</v>
      </c>
      <c r="DX86" s="4">
        <f t="shared" si="138"/>
        <v>0.22834822999870222</v>
      </c>
    </row>
    <row r="87" spans="3:128" x14ac:dyDescent="0.15">
      <c r="G87" s="23">
        <v>81</v>
      </c>
      <c r="H87" s="23">
        <f>[2]非r各类型装备属性!J85+[3]非r分类武将战斗属性!BC87</f>
        <v>442.60306751977259</v>
      </c>
      <c r="I87" s="23">
        <f>[2]非r各类型装备属性!K85+[3]非r分类武将战斗属性!T87</f>
        <v>460.5</v>
      </c>
      <c r="J87" s="23">
        <f>[2]非r各类型装备属性!L85+[3]非r分类武将战斗属性!BE87</f>
        <v>1378.5298160632724</v>
      </c>
      <c r="K87" s="23">
        <f t="shared" si="86"/>
        <v>3.1145961635290491</v>
      </c>
      <c r="L87" s="23">
        <f t="shared" si="87"/>
        <v>0.63717622315696265</v>
      </c>
      <c r="M87" s="39">
        <f t="shared" si="108"/>
        <v>0.23418151720622893</v>
      </c>
      <c r="N87" s="39">
        <f t="shared" si="109"/>
        <v>0.22975496934387873</v>
      </c>
      <c r="P87" s="23">
        <f>[2]非r各类型装备属性!O85+[3]非r分类武将战斗属性!BH87</f>
        <v>872.9267485434998</v>
      </c>
      <c r="Q87" s="23">
        <f>[2]非r各类型装备属性!P85+[3]非r分类武将战斗属性!BI87</f>
        <v>145.22061350395452</v>
      </c>
      <c r="R87" s="23">
        <f>[2]非r各类型装备属性!Q85+[3]非r分类武将战斗属性!BJ87</f>
        <v>974.36797555140879</v>
      </c>
      <c r="S87" s="23">
        <f t="shared" si="88"/>
        <v>1.1162081780368929</v>
      </c>
      <c r="T87" s="23">
        <f t="shared" si="89"/>
        <v>0.3564215463330217</v>
      </c>
      <c r="U87" s="39">
        <f t="shared" si="110"/>
        <v>0.18231552810014612</v>
      </c>
      <c r="V87" s="39">
        <f t="shared" si="111"/>
        <v>0.19332697927607315</v>
      </c>
      <c r="X87" s="23">
        <f>[2]非r各类型装备属性!T85+[3]非r分类武将战斗属性!BM87</f>
        <v>955.14736204745418</v>
      </c>
      <c r="Y87" s="23">
        <f>[2]非r各类型装备属性!U85+[3]非r分类武将战斗属性!BN87</f>
        <v>82.220613503954525</v>
      </c>
      <c r="Z87" s="23">
        <f>[2]非r各类型装备属性!V85+[3]非r分类武将战斗属性!BO87</f>
        <v>790.70613503954519</v>
      </c>
      <c r="AA87" s="23">
        <f t="shared" si="90"/>
        <v>0.82783679928151321</v>
      </c>
      <c r="AB87" s="23">
        <f t="shared" si="91"/>
        <v>0.23870766187394021</v>
      </c>
      <c r="AC87" s="39">
        <f t="shared" si="112"/>
        <v>0.16128797062604766</v>
      </c>
      <c r="AD87" s="39">
        <f t="shared" si="113"/>
        <v>0.15973861313930213</v>
      </c>
      <c r="AF87" s="23">
        <f>[2]非r各类型装备属性!Y85+[3]非r分类武将战斗属性!BR87</f>
        <v>837.95613503954519</v>
      </c>
      <c r="AG87" s="23">
        <f>[2]非r各类型装备属性!Z85+[3]非r分类武将战斗属性!BS87</f>
        <v>189.8015337598863</v>
      </c>
      <c r="AH87" s="23">
        <f>[2]非r各类型装备属性!AA85+[3]非r分类武将战斗属性!BT87</f>
        <v>806.45613503954519</v>
      </c>
      <c r="AI87" s="23">
        <f t="shared" si="92"/>
        <v>0.96240853347471056</v>
      </c>
      <c r="AJ87" s="23">
        <f t="shared" si="93"/>
        <v>0.41989489346033859</v>
      </c>
      <c r="AK87" s="39">
        <f t="shared" si="114"/>
        <v>0.15648107096910274</v>
      </c>
      <c r="AL87" s="39">
        <f t="shared" si="115"/>
        <v>0.15929997729176201</v>
      </c>
      <c r="AN87" s="23">
        <f t="shared" si="94"/>
        <v>777.15832828756788</v>
      </c>
      <c r="AO87" s="23">
        <f t="shared" si="95"/>
        <v>219.43569019194882</v>
      </c>
      <c r="AP87" s="23">
        <f t="shared" si="96"/>
        <v>987.51501542344295</v>
      </c>
      <c r="AQ87" s="23">
        <f t="shared" si="97"/>
        <v>1.2706741721463453</v>
      </c>
      <c r="AR87" s="42">
        <f t="shared" si="116"/>
        <v>0.45558620952759754</v>
      </c>
      <c r="AS87" s="25"/>
      <c r="AV87" s="39">
        <f>[5]非r不同兵种属性值!AK85*携带兵力!I87/2</f>
        <v>313.70154298533731</v>
      </c>
      <c r="AW87" s="23">
        <f>[5]非r不同兵种属性值!AL85</f>
        <v>339.50383439971569</v>
      </c>
      <c r="AX87" s="39">
        <f>[5]非r不同兵种属性值!AM85*携带兵力!I87</f>
        <v>1165.1771596598242</v>
      </c>
      <c r="AY87" s="23">
        <f t="shared" si="98"/>
        <v>3.714285714285714</v>
      </c>
      <c r="AZ87" s="23">
        <f t="shared" si="99"/>
        <v>0.56421869135100366</v>
      </c>
      <c r="BA87" s="39">
        <f t="shared" si="117"/>
        <v>0.22130620316425917</v>
      </c>
      <c r="BB87" s="39">
        <f t="shared" si="118"/>
        <v>0.19419619327663737</v>
      </c>
      <c r="BD87" s="39">
        <f>[5]非r不同兵种属性值!AP85*携带兵力!I87/2</f>
        <v>627.40308597067462</v>
      </c>
      <c r="BE87" s="23">
        <f>[5]非r不同兵种属性值!AQ85</f>
        <v>162.96184051186353</v>
      </c>
      <c r="BF87" s="39">
        <f>[5]非r不同兵种属性值!AR85*携带兵力!I87</f>
        <v>2219.3850660187131</v>
      </c>
      <c r="BG87" s="23">
        <f t="shared" si="100"/>
        <v>3.5374149659863949</v>
      </c>
      <c r="BH87" s="23">
        <f t="shared" si="101"/>
        <v>0.38327563640930362</v>
      </c>
      <c r="BI87" s="39">
        <f t="shared" si="119"/>
        <v>0.21398181894676693</v>
      </c>
      <c r="BJ87" s="39">
        <f t="shared" si="120"/>
        <v>0.35954768217586003</v>
      </c>
      <c r="BL87" s="39">
        <f>[5]非r不同兵种属性值!AU85*携带兵力!I87/2</f>
        <v>721.51354886627576</v>
      </c>
      <c r="BM87" s="23">
        <f>[5]非r不同兵种属性值!AV85</f>
        <v>54.320613503954512</v>
      </c>
      <c r="BN87" s="39">
        <f>[5]非r不同兵种属性值!AW85*携带兵力!I87</f>
        <v>2262.4799216695619</v>
      </c>
      <c r="BO87" s="23">
        <f t="shared" si="102"/>
        <v>3.1357414219381301</v>
      </c>
      <c r="BP87" s="23">
        <f t="shared" si="103"/>
        <v>0.17160708985381401</v>
      </c>
      <c r="BQ87" s="39">
        <f t="shared" si="121"/>
        <v>0.20719037661995093</v>
      </c>
      <c r="BR87" s="39">
        <f t="shared" si="122"/>
        <v>0.35836433330085371</v>
      </c>
      <c r="BT87" s="39">
        <f>[5]非r不同兵种属性值!AZ85*携带兵力!I87/2</f>
        <v>658.77324026920849</v>
      </c>
      <c r="BU87" s="23">
        <f>[5]非r不同兵种属性值!BA85</f>
        <v>88.270996943926079</v>
      </c>
      <c r="BV87" s="39">
        <f>[5]非r不同兵种属性值!BB85*携带兵力!I87</f>
        <v>2219.3850660187131</v>
      </c>
      <c r="BW87" s="23">
        <f t="shared" si="104"/>
        <v>3.3689666342727564</v>
      </c>
      <c r="BX87" s="23">
        <f t="shared" si="105"/>
        <v>0.25184954168180329</v>
      </c>
      <c r="BY87" s="39">
        <f t="shared" si="123"/>
        <v>0.20540418265408167</v>
      </c>
      <c r="BZ87" s="39">
        <f t="shared" si="124"/>
        <v>0.35154900896100033</v>
      </c>
      <c r="CB87" s="23">
        <f t="shared" si="125"/>
        <v>580.34785452287406</v>
      </c>
      <c r="CC87" s="23">
        <f t="shared" si="126"/>
        <v>161.26432133986495</v>
      </c>
      <c r="CD87" s="23">
        <f t="shared" si="127"/>
        <v>1966.6068033417032</v>
      </c>
      <c r="CE87" s="23">
        <f t="shared" si="106"/>
        <v>3.3886690336066203</v>
      </c>
      <c r="CF87" s="23">
        <f t="shared" si="107"/>
        <v>0.7633296541370842</v>
      </c>
      <c r="DB87" s="39">
        <f>([3]非r分类武将战斗属性!S87+[3]非r分类武将战斗属性!AB87+[3]非r分类武将战斗属性!AK87+[3]非r分类武将战斗属性!AT87)/4</f>
        <v>380</v>
      </c>
      <c r="DC87" s="39">
        <f>DB87*[3]非r分类武将战斗属性!O86</f>
        <v>101.84582828756793</v>
      </c>
      <c r="DD87" s="39">
        <f>([2]非r各类型装备属性!J85+[2]非r各类型装备属性!O85+[2]非r各类型装备属性!T85+[2]非r各类型装备属性!Y85)/4</f>
        <v>295.3125</v>
      </c>
      <c r="DE87" s="7">
        <f t="shared" si="128"/>
        <v>0.48896085413806512</v>
      </c>
      <c r="DF87" s="7">
        <f t="shared" si="129"/>
        <v>0.13104900839444192</v>
      </c>
      <c r="DG87" s="7">
        <f t="shared" si="130"/>
        <v>0.37999013746749305</v>
      </c>
      <c r="DI87" s="39">
        <f>([3]非r分类武将战斗属性!T87+[3]非r分类武将战斗属性!AC87+[3]非r分类武将战斗属性!AL87+[3]非r分类武将战斗属性!AU87)/4</f>
        <v>105</v>
      </c>
      <c r="DJ87" s="39">
        <f>DI87*[3]非r分类武将战斗属性!O86</f>
        <v>28.141610447880613</v>
      </c>
      <c r="DK87" s="39">
        <f>([2]非r各类型装备属性!K85+[2]非r各类型装备属性!P85+[2]非r各类型装备属性!U85+[2]非r各类型装备属性!Z85)/4</f>
        <v>102.375</v>
      </c>
      <c r="DL87" s="7">
        <f t="shared" si="131"/>
        <v>0.47850010136524496</v>
      </c>
      <c r="DM87" s="7">
        <f t="shared" si="132"/>
        <v>0.12824536620849628</v>
      </c>
      <c r="DN87" s="7">
        <f t="shared" si="133"/>
        <v>0.46653759883111384</v>
      </c>
      <c r="DP87" s="39">
        <f>([3]非r分类武将战斗属性!U87+[3]非r分类武将战斗属性!AD87+[3]非r分类武将战斗属性!AM87+[3]非r分类武将战斗属性!AV87)/4</f>
        <v>490</v>
      </c>
      <c r="DQ87" s="39">
        <f>DP87*[3]非r分类武将战斗属性!O86</f>
        <v>131.32751542344286</v>
      </c>
      <c r="DR87" s="39">
        <f>([2]非r各类型装备属性!L85+[2]非r各类型装备属性!Q85+[2]非r各类型装备属性!V85+[2]非r各类型装备属性!AA85)/4</f>
        <v>366.1875</v>
      </c>
      <c r="DS87" s="7">
        <f t="shared" si="134"/>
        <v>0.49619498675662133</v>
      </c>
      <c r="DT87" s="7">
        <f t="shared" si="135"/>
        <v>0.1329878668904392</v>
      </c>
      <c r="DU87" s="7">
        <f t="shared" si="136"/>
        <v>0.37081714635293933</v>
      </c>
      <c r="DW87" s="4">
        <f t="shared" si="137"/>
        <v>0.23418151720622893</v>
      </c>
      <c r="DX87" s="4">
        <f t="shared" si="138"/>
        <v>0.22975496934387873</v>
      </c>
    </row>
    <row r="88" spans="3:128" x14ac:dyDescent="0.15">
      <c r="G88" s="23">
        <v>82</v>
      </c>
      <c r="H88" s="23">
        <f>[2]非r各类型装备属性!J86+[3]非r分类武将战斗属性!BC88</f>
        <v>445.33635410190766</v>
      </c>
      <c r="I88" s="23">
        <f>[2]非r各类型装备属性!K86+[3]非r分类武将战斗属性!T88</f>
        <v>462.6</v>
      </c>
      <c r="J88" s="23">
        <f>[2]非r各类型装备属性!L86+[3]非r分类武将战斗属性!BE88</f>
        <v>1386.9163331261045</v>
      </c>
      <c r="K88" s="23">
        <f t="shared" si="86"/>
        <v>3.1143119584814589</v>
      </c>
      <c r="L88" s="23">
        <f t="shared" si="87"/>
        <v>0.6344982717945904</v>
      </c>
      <c r="M88" s="39">
        <f t="shared" si="108"/>
        <v>0.23562770058301999</v>
      </c>
      <c r="N88" s="39">
        <f t="shared" si="109"/>
        <v>0.2311527221876841</v>
      </c>
      <c r="P88" s="23">
        <f>[2]非r各类型装备属性!O86+[3]非r分类武将战斗属性!BH88</f>
        <v>877.97997902419695</v>
      </c>
      <c r="Q88" s="23">
        <f>[2]非r各类型装备属性!P86+[3]非r分类武将战斗属性!BI88</f>
        <v>146.30727082038152</v>
      </c>
      <c r="R88" s="23">
        <f>[2]非r各类型装备属性!Q86+[3]非r分类武将战斗属性!BJ88</f>
        <v>979.79452066495992</v>
      </c>
      <c r="S88" s="23">
        <f t="shared" si="88"/>
        <v>1.1159645368609903</v>
      </c>
      <c r="T88" s="23">
        <f t="shared" si="89"/>
        <v>0.35443745765126811</v>
      </c>
      <c r="U88" s="39">
        <f t="shared" si="110"/>
        <v>0.18337092293738447</v>
      </c>
      <c r="V88" s="39">
        <f t="shared" si="111"/>
        <v>0.19440367473511105</v>
      </c>
      <c r="X88" s="23">
        <f>[2]非r各类型装备属性!T86+[3]非r分类武将战斗属性!BM88</f>
        <v>960.68724984457845</v>
      </c>
      <c r="Y88" s="23">
        <f>[2]非r各类型装备属性!U86+[3]非r分类武将战斗属性!BN88</f>
        <v>82.707270820381538</v>
      </c>
      <c r="Z88" s="23">
        <f>[2]非r各类型装备属性!V86+[3]非r分类武将战斗属性!BO88</f>
        <v>795.27270820381534</v>
      </c>
      <c r="AA88" s="23">
        <f t="shared" si="90"/>
        <v>0.82781644945582011</v>
      </c>
      <c r="AB88" s="23">
        <f t="shared" si="91"/>
        <v>0.23685648857150166</v>
      </c>
      <c r="AC88" s="39">
        <f t="shared" si="112"/>
        <v>0.16222344644454212</v>
      </c>
      <c r="AD88" s="39">
        <f t="shared" si="113"/>
        <v>0.160661153172488</v>
      </c>
      <c r="AF88" s="23">
        <f>[2]非r各类型装备属性!Y86+[3]非r分类武将战斗属性!BR88</f>
        <v>842.97270820381539</v>
      </c>
      <c r="AG88" s="23">
        <f>[2]非r各类型装备属性!Z86+[3]非r分类武将战斗属性!BS88</f>
        <v>190.86817705095385</v>
      </c>
      <c r="AH88" s="23">
        <f>[2]非r各类型装备属性!AA86+[3]非r分类武将战斗属性!BT88</f>
        <v>811.17270820381532</v>
      </c>
      <c r="AI88" s="23">
        <f t="shared" si="92"/>
        <v>0.9622763587830041</v>
      </c>
      <c r="AJ88" s="23">
        <f t="shared" si="93"/>
        <v>0.41733669582264221</v>
      </c>
      <c r="AK88" s="39">
        <f t="shared" si="114"/>
        <v>0.15741787268045104</v>
      </c>
      <c r="AL88" s="39">
        <f t="shared" si="115"/>
        <v>0.16023164606495116</v>
      </c>
      <c r="AN88" s="23">
        <f t="shared" si="94"/>
        <v>781.74407279362458</v>
      </c>
      <c r="AO88" s="23">
        <f t="shared" si="95"/>
        <v>220.62067967292921</v>
      </c>
      <c r="AP88" s="23">
        <f t="shared" si="96"/>
        <v>993.28906754967375</v>
      </c>
      <c r="AQ88" s="23">
        <f t="shared" si="97"/>
        <v>1.2706064581981111</v>
      </c>
      <c r="AR88" s="42">
        <f t="shared" si="116"/>
        <v>0.45292624067178089</v>
      </c>
      <c r="AS88" s="25"/>
      <c r="AV88" s="39">
        <f>[5]非r不同兵种属性值!AK86*携带兵力!I88/2</f>
        <v>319.54887518448675</v>
      </c>
      <c r="AW88" s="23">
        <f>[5]非r不同兵种属性值!AL86</f>
        <v>340.67044262738455</v>
      </c>
      <c r="AX88" s="39">
        <f>[5]非r不同兵种属性值!AM86*携带兵力!I88</f>
        <v>1186.8958221138078</v>
      </c>
      <c r="AY88" s="23">
        <f t="shared" si="98"/>
        <v>3.714285714285714</v>
      </c>
      <c r="AZ88" s="23">
        <f t="shared" si="99"/>
        <v>0.56109724824240637</v>
      </c>
      <c r="BA88" s="39">
        <f t="shared" si="117"/>
        <v>0.22543130524478786</v>
      </c>
      <c r="BB88" s="39">
        <f t="shared" si="118"/>
        <v>0.19781597035230128</v>
      </c>
      <c r="BD88" s="39">
        <f>[5]非r不同兵种属性值!AP86*携带兵力!I88/2</f>
        <v>639.09775036897349</v>
      </c>
      <c r="BE88" s="23">
        <f>[5]非r不同兵种属性值!AQ86</f>
        <v>163.52181246114458</v>
      </c>
      <c r="BF88" s="39">
        <f>[5]非r不同兵种属性值!AR86*携带兵力!I88</f>
        <v>2260.7539468834434</v>
      </c>
      <c r="BG88" s="23">
        <f t="shared" si="100"/>
        <v>3.537414965986394</v>
      </c>
      <c r="BH88" s="23">
        <f t="shared" si="101"/>
        <v>0.38028168189621425</v>
      </c>
      <c r="BI88" s="39">
        <f t="shared" si="119"/>
        <v>0.217970396012894</v>
      </c>
      <c r="BJ88" s="39">
        <f t="shared" si="120"/>
        <v>0.36624957697404631</v>
      </c>
      <c r="BL88" s="39">
        <f>[5]非r不同兵种属性值!AU86*携带兵力!I88/2</f>
        <v>734.96241292431944</v>
      </c>
      <c r="BM88" s="23">
        <f>[5]非r不同兵种属性值!AV86</f>
        <v>54.507270820381528</v>
      </c>
      <c r="BN88" s="39">
        <f>[5]非r不同兵种属性值!AW86*携带兵力!I88</f>
        <v>2304.652081774384</v>
      </c>
      <c r="BO88" s="23">
        <f t="shared" si="102"/>
        <v>3.1357414219381292</v>
      </c>
      <c r="BP88" s="23">
        <f t="shared" si="103"/>
        <v>0.16981131582280973</v>
      </c>
      <c r="BQ88" s="39">
        <f t="shared" si="121"/>
        <v>0.21105236259883522</v>
      </c>
      <c r="BR88" s="39">
        <f t="shared" si="122"/>
        <v>0.36504417071955181</v>
      </c>
      <c r="BT88" s="39">
        <f>[5]非r不同兵种属性值!AZ86*携带兵力!I88/2</f>
        <v>671.05263788742218</v>
      </c>
      <c r="BU88" s="23">
        <f>[5]非r不同兵种属性值!BA86</f>
        <v>88.574315083119984</v>
      </c>
      <c r="BV88" s="39">
        <f>[5]非r不同兵种属性值!BB86*携带兵力!I88</f>
        <v>2260.7539468834434</v>
      </c>
      <c r="BW88" s="23">
        <f t="shared" si="104"/>
        <v>3.3689666342727564</v>
      </c>
      <c r="BX88" s="23">
        <f t="shared" si="105"/>
        <v>0.24946694440929218</v>
      </c>
      <c r="BY88" s="39">
        <f t="shared" si="123"/>
        <v>0.20923287434505403</v>
      </c>
      <c r="BZ88" s="39">
        <f t="shared" si="124"/>
        <v>0.35810181013664766</v>
      </c>
      <c r="CB88" s="23">
        <f t="shared" si="125"/>
        <v>591.16541909130046</v>
      </c>
      <c r="CC88" s="23">
        <f t="shared" si="126"/>
        <v>161.81846024800768</v>
      </c>
      <c r="CD88" s="23">
        <f t="shared" si="127"/>
        <v>2003.2639494137698</v>
      </c>
      <c r="CE88" s="23">
        <f t="shared" si="106"/>
        <v>3.3886690336066203</v>
      </c>
      <c r="CF88" s="23">
        <f t="shared" si="107"/>
        <v>0.76394880813760291</v>
      </c>
      <c r="DB88" s="39">
        <f>([3]非r分类武将战斗属性!S88+[3]非r分类武将战斗属性!AB88+[3]非r分类武将战斗属性!AK88+[3]非r分类武将战斗属性!AT88)/4</f>
        <v>380</v>
      </c>
      <c r="DC88" s="39">
        <f>DB88*[3]非r分类武将战斗属性!O87</f>
        <v>103.61907279362455</v>
      </c>
      <c r="DD88" s="39">
        <f>([2]非r各类型装备属性!J86+[2]非r各类型装备属性!O86+[2]非r各类型装备属性!T86+[2]非r各类型装备属性!Y86)/4</f>
        <v>298.125</v>
      </c>
      <c r="DE88" s="7">
        <f t="shared" si="128"/>
        <v>0.48609258864226473</v>
      </c>
      <c r="DF88" s="7">
        <f t="shared" si="129"/>
        <v>0.13254858770253744</v>
      </c>
      <c r="DG88" s="7">
        <f t="shared" si="130"/>
        <v>0.3813588236551978</v>
      </c>
      <c r="DI88" s="39">
        <f>([3]非r分类武将战斗属性!T88+[3]非r分类武将战斗属性!AC88+[3]非r分类武将战斗属性!AL88+[3]非r分类武将战斗属性!AU88)/4</f>
        <v>105</v>
      </c>
      <c r="DJ88" s="39">
        <f>DI88*[3]非r分类武将战斗属性!O87</f>
        <v>28.63158590350152</v>
      </c>
      <c r="DK88" s="39">
        <f>([2]非r各类型装备属性!K86+[2]非r各类型装备属性!P86+[2]非r各类型装备属性!U86+[2]非r各类型装备属性!Z86)/4</f>
        <v>103.35000000000001</v>
      </c>
      <c r="DL88" s="7">
        <f t="shared" si="131"/>
        <v>0.47592999965217586</v>
      </c>
      <c r="DM88" s="7">
        <f t="shared" si="132"/>
        <v>0.12977743494375926</v>
      </c>
      <c r="DN88" s="7">
        <f t="shared" si="133"/>
        <v>0.4684510996576417</v>
      </c>
      <c r="DP88" s="39">
        <f>([3]非r分类武将战斗属性!U88+[3]非r分类武将战斗属性!AD88+[3]非r分类武将战斗属性!AM88+[3]非r分类武将战斗属性!AV88)/4</f>
        <v>490</v>
      </c>
      <c r="DQ88" s="39">
        <f>DP88*[3]非r分类武将战斗属性!O87</f>
        <v>133.61406754967376</v>
      </c>
      <c r="DR88" s="39">
        <f>([2]非r各类型装备属性!L86+[2]非r各类型装备属性!Q86+[2]非r各类型装备属性!V86+[2]非r各类型装备属性!AA86)/4</f>
        <v>369.67499999999995</v>
      </c>
      <c r="DS88" s="7">
        <f t="shared" si="134"/>
        <v>0.49331057393873451</v>
      </c>
      <c r="DT88" s="7">
        <f t="shared" si="135"/>
        <v>0.13451680071269062</v>
      </c>
      <c r="DU88" s="7">
        <f t="shared" si="136"/>
        <v>0.37217262534857481</v>
      </c>
      <c r="DW88" s="4">
        <f t="shared" si="137"/>
        <v>0.23562770058301999</v>
      </c>
      <c r="DX88" s="4">
        <f t="shared" si="138"/>
        <v>0.2311527221876841</v>
      </c>
    </row>
    <row r="89" spans="3:128" x14ac:dyDescent="0.15">
      <c r="C89" s="4">
        <f>AU100</f>
        <v>0</v>
      </c>
      <c r="G89" s="23">
        <v>83</v>
      </c>
      <c r="H89" s="23">
        <f>[2]非r各类型装备属性!J87+[3]非r分类武将战斗属性!BC89</f>
        <v>448.07840289871922</v>
      </c>
      <c r="I89" s="23">
        <f>[2]非r各类型装备属性!K87+[3]非r分类武将战斗属性!T89</f>
        <v>464.7</v>
      </c>
      <c r="J89" s="23">
        <f>[2]非r各类型装备属性!L87+[3]非r分类武将战斗属性!BE89</f>
        <v>1395.3308892759014</v>
      </c>
      <c r="K89" s="23">
        <f t="shared" si="86"/>
        <v>3.1140329019412549</v>
      </c>
      <c r="L89" s="23">
        <f t="shared" si="87"/>
        <v>0.63183227280143583</v>
      </c>
      <c r="M89" s="39">
        <f t="shared" si="108"/>
        <v>0.23707852005223246</v>
      </c>
      <c r="N89" s="39">
        <f t="shared" si="109"/>
        <v>0.23255514821265025</v>
      </c>
      <c r="P89" s="23">
        <f>[2]非r各类型装备属性!O87+[3]非r分类武将战斗属性!BH89</f>
        <v>883.05248637718228</v>
      </c>
      <c r="Q89" s="23">
        <f>[2]非r各类型装备属性!P87+[3]非r分类武将战斗属性!BI89</f>
        <v>147.39568057974384</v>
      </c>
      <c r="R89" s="23">
        <f>[2]非r各类型装备属性!Q87+[3]非r分类武将战斗属性!BJ89</f>
        <v>985.24384753666993</v>
      </c>
      <c r="S89" s="23">
        <f t="shared" si="88"/>
        <v>1.1157251270292423</v>
      </c>
      <c r="T89" s="23">
        <f t="shared" si="89"/>
        <v>0.35247310502466278</v>
      </c>
      <c r="U89" s="39">
        <f t="shared" si="110"/>
        <v>0.18443034385488349</v>
      </c>
      <c r="V89" s="39">
        <f t="shared" si="111"/>
        <v>0.19548489038425987</v>
      </c>
      <c r="X89" s="23">
        <f>[2]非r各类型装备属性!T87+[3]非r分类武将战斗属性!BM89</f>
        <v>966.24816695692607</v>
      </c>
      <c r="Y89" s="23">
        <f>[2]非r各类型装备属性!U87+[3]非r分类武将战斗属性!BN89</f>
        <v>83.195680579743851</v>
      </c>
      <c r="Z89" s="23">
        <f>[2]非r各类型装备属性!V87+[3]非r分类武将战斗属性!BO89</f>
        <v>799.85680579743848</v>
      </c>
      <c r="AA89" s="23">
        <f t="shared" si="90"/>
        <v>0.82779645348925657</v>
      </c>
      <c r="AB89" s="23">
        <f t="shared" si="91"/>
        <v>0.23503219329498959</v>
      </c>
      <c r="AC89" s="39">
        <f t="shared" si="112"/>
        <v>0.16316247331255085</v>
      </c>
      <c r="AD89" s="39">
        <f t="shared" si="113"/>
        <v>0.16158723349443208</v>
      </c>
      <c r="AF89" s="23">
        <f>[2]非r各类型装备属性!Y87+[3]非r分类武将战斗属性!BR89</f>
        <v>848.00680579743835</v>
      </c>
      <c r="AG89" s="23">
        <f>[2]非r各类型装备属性!Z87+[3]非r分类武将战斗属性!BS89</f>
        <v>191.93920144935959</v>
      </c>
      <c r="AH89" s="23">
        <f>[2]非r各类型装备属性!AA87+[3]非r分类武将战斗属性!BT89</f>
        <v>815.90680579743844</v>
      </c>
      <c r="AI89" s="23">
        <f t="shared" si="92"/>
        <v>0.96214653021585828</v>
      </c>
      <c r="AJ89" s="23">
        <f t="shared" si="93"/>
        <v>0.41480708137495692</v>
      </c>
      <c r="AK89" s="39">
        <f t="shared" si="114"/>
        <v>0.1583579469276262</v>
      </c>
      <c r="AL89" s="39">
        <f t="shared" si="115"/>
        <v>0.161166776453815</v>
      </c>
      <c r="AN89" s="23">
        <f t="shared" si="94"/>
        <v>786.34646550756656</v>
      </c>
      <c r="AO89" s="23">
        <f t="shared" si="95"/>
        <v>221.80764065221183</v>
      </c>
      <c r="AP89" s="23">
        <f t="shared" si="96"/>
        <v>999.0845871018621</v>
      </c>
      <c r="AQ89" s="23">
        <f t="shared" si="97"/>
        <v>1.2705399349089443</v>
      </c>
      <c r="AR89" s="42">
        <f t="shared" si="116"/>
        <v>0.45029071447778701</v>
      </c>
      <c r="AS89" s="25"/>
      <c r="AV89" s="39">
        <f>[5]非r不同兵种属性值!AK87*携带兵力!I89/2</f>
        <v>325.43929944947587</v>
      </c>
      <c r="AW89" s="23">
        <f>[5]非r不同兵种属性值!AL87</f>
        <v>341.84800362339894</v>
      </c>
      <c r="AX89" s="39">
        <f>[5]非r不同兵种属性值!AM87*携带兵力!I89</f>
        <v>1208.7745408123387</v>
      </c>
      <c r="AY89" s="23">
        <f t="shared" si="98"/>
        <v>3.7142857142857135</v>
      </c>
      <c r="AZ89" s="23">
        <f t="shared" si="99"/>
        <v>0.55800257513782103</v>
      </c>
      <c r="BA89" s="39">
        <f t="shared" si="117"/>
        <v>0.22958680737176432</v>
      </c>
      <c r="BB89" s="39">
        <f t="shared" si="118"/>
        <v>0.20146242346872312</v>
      </c>
      <c r="BD89" s="39">
        <f>[5]非r不同兵种属性值!AP87*携带兵力!I89/2</f>
        <v>650.87859889895174</v>
      </c>
      <c r="BE89" s="23">
        <f>[5]非r不同兵种属性值!AQ87</f>
        <v>164.08704173923149</v>
      </c>
      <c r="BF89" s="39">
        <f>[5]非r不同兵种属性值!AR87*携带兵力!I89</f>
        <v>2302.4276967854071</v>
      </c>
      <c r="BG89" s="23">
        <f t="shared" si="100"/>
        <v>3.537414965986394</v>
      </c>
      <c r="BH89" s="23">
        <f t="shared" si="101"/>
        <v>0.37732692062146778</v>
      </c>
      <c r="BI89" s="39">
        <f t="shared" si="119"/>
        <v>0.22198836700084501</v>
      </c>
      <c r="BJ89" s="39">
        <f t="shared" si="120"/>
        <v>0.37300086155924284</v>
      </c>
      <c r="BL89" s="39">
        <f>[5]非r不同兵种属性值!AU87*携带兵力!I89/2</f>
        <v>748.51038873379434</v>
      </c>
      <c r="BM89" s="23">
        <f>[5]非r不同兵种属性值!AV87</f>
        <v>54.695680579743836</v>
      </c>
      <c r="BN89" s="39">
        <f>[5]非r不同兵种属性值!AW87*携带兵力!I89</f>
        <v>2347.13503070357</v>
      </c>
      <c r="BO89" s="23">
        <f t="shared" si="102"/>
        <v>3.1357414219381292</v>
      </c>
      <c r="BP89" s="23">
        <f t="shared" si="103"/>
        <v>0.1680484406156515</v>
      </c>
      <c r="BQ89" s="39">
        <f t="shared" si="121"/>
        <v>0.2149428095832526</v>
      </c>
      <c r="BR89" s="39">
        <f t="shared" si="122"/>
        <v>0.37177323537283163</v>
      </c>
      <c r="BT89" s="39">
        <f>[5]非r不同兵种属性值!AZ87*携带兵力!I89/2</f>
        <v>683.42252884389927</v>
      </c>
      <c r="BU89" s="23">
        <f>[5]非r不同兵种属性值!BA87</f>
        <v>88.880480942083722</v>
      </c>
      <c r="BV89" s="39">
        <f>[5]非r不同兵种属性值!BB87*携带兵力!I89</f>
        <v>2302.4276967854071</v>
      </c>
      <c r="BW89" s="23">
        <f t="shared" si="104"/>
        <v>3.3689666342727564</v>
      </c>
      <c r="BX89" s="23">
        <f t="shared" si="105"/>
        <v>0.24712328891201196</v>
      </c>
      <c r="BY89" s="39">
        <f t="shared" si="123"/>
        <v>0.21308978167844386</v>
      </c>
      <c r="BZ89" s="39">
        <f t="shared" si="124"/>
        <v>0.3647029023499988</v>
      </c>
      <c r="CB89" s="23">
        <f t="shared" si="125"/>
        <v>602.06270398153038</v>
      </c>
      <c r="CC89" s="23">
        <f t="shared" si="126"/>
        <v>162.37780172111451</v>
      </c>
      <c r="CD89" s="23">
        <f t="shared" si="127"/>
        <v>2040.1912412716806</v>
      </c>
      <c r="CE89" s="23">
        <f t="shared" si="106"/>
        <v>3.3886690336066194</v>
      </c>
      <c r="CF89" s="23">
        <f t="shared" si="107"/>
        <v>0.76457049844758318</v>
      </c>
      <c r="DB89" s="39">
        <f>([3]非r分类武将战斗属性!S89+[3]非r分类武将战斗属性!AB89+[3]非r分类武将战斗属性!AK89+[3]非r分类武将战斗属性!AT89)/4</f>
        <v>380</v>
      </c>
      <c r="DC89" s="39">
        <f>DB89*[3]非r分类武将战斗属性!O88</f>
        <v>105.40896550756642</v>
      </c>
      <c r="DD89" s="39">
        <f>([2]非r各类型装备属性!J87+[2]非r各类型装备属性!O87+[2]非r各类型装备属性!T87+[2]非r各类型装备属性!Y87)/4</f>
        <v>300.9375</v>
      </c>
      <c r="DE89" s="7">
        <f t="shared" si="128"/>
        <v>0.48324754630227745</v>
      </c>
      <c r="DF89" s="7">
        <f t="shared" si="129"/>
        <v>0.13404901036787598</v>
      </c>
      <c r="DG89" s="7">
        <f t="shared" si="130"/>
        <v>0.3827034433298464</v>
      </c>
      <c r="DI89" s="39">
        <f>([3]非r分类武将战斗属性!T89+[3]非r分类武将战斗属性!AC89+[3]非r分类武将战斗属性!AL89+[3]非r分类武将战斗属性!AU89)/4</f>
        <v>105</v>
      </c>
      <c r="DJ89" s="39">
        <f>DI89*[3]非r分类武将战斗属性!O88</f>
        <v>29.126161521827566</v>
      </c>
      <c r="DK89" s="39">
        <f>([2]非r各类型装备属性!K87+[2]非r各类型装备属性!P87+[2]非r各类型装备属性!U87+[2]非r各类型装备属性!Z87)/4</f>
        <v>104.325</v>
      </c>
      <c r="DL89" s="7">
        <f t="shared" si="131"/>
        <v>0.47338315168609119</v>
      </c>
      <c r="DM89" s="7">
        <f t="shared" si="132"/>
        <v>0.13131270607353229</v>
      </c>
      <c r="DN89" s="7">
        <f t="shared" si="133"/>
        <v>0.47033997428239488</v>
      </c>
      <c r="DP89" s="39">
        <f>([3]非r分类武将战斗属性!U89+[3]非r分类武将战斗属性!AD89+[3]非r分类武将战斗属性!AM89+[3]非r分类武将战斗属性!AV89)/4</f>
        <v>490</v>
      </c>
      <c r="DQ89" s="39">
        <f>DP89*[3]非r分类武将战斗属性!O88</f>
        <v>135.92208710186196</v>
      </c>
      <c r="DR89" s="39">
        <f>([2]非r各类型装备属性!L87+[2]非r各类型装备属性!Q87+[2]非r各类型装备属性!V87+[2]非r各类型装备属性!AA87)/4</f>
        <v>373.16250000000002</v>
      </c>
      <c r="DS89" s="7">
        <f t="shared" si="134"/>
        <v>0.49044896330688947</v>
      </c>
      <c r="DT89" s="7">
        <f t="shared" si="135"/>
        <v>0.13604662593799374</v>
      </c>
      <c r="DU89" s="7">
        <f t="shared" si="136"/>
        <v>0.37350441075511664</v>
      </c>
      <c r="DW89" s="4">
        <f t="shared" si="137"/>
        <v>0.23707852005223246</v>
      </c>
      <c r="DX89" s="4">
        <f t="shared" si="138"/>
        <v>0.23255514821265025</v>
      </c>
    </row>
    <row r="90" spans="3:128" x14ac:dyDescent="0.15">
      <c r="G90" s="23">
        <v>84</v>
      </c>
      <c r="H90" s="23">
        <f>[2]非r各类型装备属性!J88+[3]非r分类武将战斗属性!BC90</f>
        <v>450.82130078682712</v>
      </c>
      <c r="I90" s="23">
        <f>[2]非r各类型装备属性!K88+[3]非r分类武将战斗属性!T90</f>
        <v>466.79999999999995</v>
      </c>
      <c r="J90" s="23">
        <f>[2]非r各类型装备属性!L88+[3]非r分类武将战斗属性!BE90</f>
        <v>1403.748162517847</v>
      </c>
      <c r="K90" s="23">
        <f t="shared" si="86"/>
        <v>3.1137574024737922</v>
      </c>
      <c r="L90" s="23">
        <f t="shared" si="87"/>
        <v>0.62917834806987272</v>
      </c>
      <c r="M90" s="39">
        <f t="shared" si="108"/>
        <v>0.23852978877609907</v>
      </c>
      <c r="N90" s="39">
        <f t="shared" si="109"/>
        <v>0.23395802708630783</v>
      </c>
      <c r="P90" s="23">
        <f>[2]非r各类型装备属性!O88+[3]非r分类武将战斗属性!BH90</f>
        <v>888.12686173101974</v>
      </c>
      <c r="Q90" s="23">
        <f>[2]非r各类型装备属性!P88+[3]非r分类武将战斗属性!BI90</f>
        <v>148.48426015736544</v>
      </c>
      <c r="R90" s="23">
        <f>[2]非r各类型装备属性!Q88+[3]非r分类武将战斗属性!BJ90</f>
        <v>990.69538204575053</v>
      </c>
      <c r="S90" s="23">
        <f t="shared" si="88"/>
        <v>1.1154885914775934</v>
      </c>
      <c r="T90" s="23">
        <f t="shared" si="89"/>
        <v>0.35052588966457698</v>
      </c>
      <c r="U90" s="39">
        <f t="shared" si="110"/>
        <v>0.18549015491458221</v>
      </c>
      <c r="V90" s="39">
        <f t="shared" si="111"/>
        <v>0.19656654405669649</v>
      </c>
      <c r="X90" s="23">
        <f>[2]非r各类型装备属性!T88+[3]非r分类武将战斗属性!BM90</f>
        <v>971.81112188838529</v>
      </c>
      <c r="Y90" s="23">
        <f>[2]非r各类型装备属性!U88+[3]非r分类武将战斗属性!BN90</f>
        <v>83.684260157365429</v>
      </c>
      <c r="Z90" s="23">
        <f>[2]非r各类型装备属性!V88+[3]非r分类武将战斗属性!BO90</f>
        <v>804.44260157365431</v>
      </c>
      <c r="AA90" s="23">
        <f t="shared" si="90"/>
        <v>0.82777669801771048</v>
      </c>
      <c r="AB90" s="23">
        <f t="shared" si="91"/>
        <v>0.23323095472908517</v>
      </c>
      <c r="AC90" s="39">
        <f t="shared" si="112"/>
        <v>0.16410184429050748</v>
      </c>
      <c r="AD90" s="39">
        <f t="shared" si="113"/>
        <v>0.16251365688356659</v>
      </c>
      <c r="AF90" s="23">
        <f>[2]非r各类型装备属性!Y88+[3]非r分类武将战斗属性!BR90</f>
        <v>853.04260157365434</v>
      </c>
      <c r="AG90" s="23">
        <f>[2]非r各类型装备属性!Z88+[3]非r分类武将战斗属性!BS90</f>
        <v>193.01065039341358</v>
      </c>
      <c r="AH90" s="23">
        <f>[2]非r各类型装备属性!AA88+[3]非r分类武将战斗属性!BT90</f>
        <v>820.64260157365425</v>
      </c>
      <c r="AI90" s="23">
        <f t="shared" si="92"/>
        <v>0.96201830958942725</v>
      </c>
      <c r="AJ90" s="23">
        <f t="shared" si="93"/>
        <v>0.41230081865224766</v>
      </c>
      <c r="AK90" s="39">
        <f t="shared" si="114"/>
        <v>0.15929833829573378</v>
      </c>
      <c r="AL90" s="39">
        <f t="shared" si="115"/>
        <v>0.16210224228615391</v>
      </c>
      <c r="AN90" s="23">
        <f t="shared" si="94"/>
        <v>790.95047149497157</v>
      </c>
      <c r="AO90" s="23">
        <f t="shared" si="95"/>
        <v>222.99479267703612</v>
      </c>
      <c r="AP90" s="23">
        <f t="shared" si="96"/>
        <v>1004.8821869277266</v>
      </c>
      <c r="AQ90" s="23">
        <f t="shared" si="97"/>
        <v>1.2704742245470866</v>
      </c>
      <c r="AR90" s="42">
        <f t="shared" si="116"/>
        <v>0.44767751521408794</v>
      </c>
      <c r="AS90" s="25"/>
      <c r="AV90" s="39">
        <f>[5]非r不同兵种属性值!AK88*携带兵力!I90/2</f>
        <v>331.36372070009372</v>
      </c>
      <c r="AW90" s="23">
        <f>[5]非r不同兵种属性值!AL88</f>
        <v>343.0266259835339</v>
      </c>
      <c r="AX90" s="39">
        <f>[5]非r不同兵种属性值!AM88*携带兵力!I90</f>
        <v>1230.7795340289197</v>
      </c>
      <c r="AY90" s="23">
        <f t="shared" si="98"/>
        <v>3.7142857142857149</v>
      </c>
      <c r="AZ90" s="23">
        <f t="shared" si="99"/>
        <v>0.55492760384762074</v>
      </c>
      <c r="BA90" s="39">
        <f t="shared" si="117"/>
        <v>0.23376629326285275</v>
      </c>
      <c r="BB90" s="39">
        <f t="shared" si="118"/>
        <v>0.20512992233815328</v>
      </c>
      <c r="BD90" s="39">
        <f>[5]非r不同兵种属性值!AP88*携带兵力!I90/2</f>
        <v>662.72744140018744</v>
      </c>
      <c r="BE90" s="23">
        <f>[5]非r不同兵种属性值!AQ88</f>
        <v>164.65278047209628</v>
      </c>
      <c r="BF90" s="39">
        <f>[5]非r不同兵种属性值!AR88*携带兵力!I90</f>
        <v>2344.3419695788943</v>
      </c>
      <c r="BG90" s="23">
        <f t="shared" si="100"/>
        <v>3.5374149659863945</v>
      </c>
      <c r="BH90" s="23">
        <f t="shared" si="101"/>
        <v>0.37440421004533619</v>
      </c>
      <c r="BI90" s="39">
        <f t="shared" si="119"/>
        <v>0.22602952798255346</v>
      </c>
      <c r="BJ90" s="39">
        <f t="shared" si="120"/>
        <v>0.37979111164415441</v>
      </c>
      <c r="BL90" s="39">
        <f>[5]非r不同兵种属性值!AU88*携带兵力!I90/2</f>
        <v>762.13655761021562</v>
      </c>
      <c r="BM90" s="23">
        <f>[5]非r不同兵种属性值!AV88</f>
        <v>54.884260157365425</v>
      </c>
      <c r="BN90" s="39">
        <f>[5]非r不同兵种属性值!AW88*携带兵力!I90</f>
        <v>2389.8631728716882</v>
      </c>
      <c r="BO90" s="23">
        <f t="shared" si="102"/>
        <v>3.1357414219381288</v>
      </c>
      <c r="BP90" s="23">
        <f t="shared" si="103"/>
        <v>0.16631379283162395</v>
      </c>
      <c r="BQ90" s="39">
        <f t="shared" si="121"/>
        <v>0.21885571054793848</v>
      </c>
      <c r="BR90" s="39">
        <f t="shared" si="122"/>
        <v>0.37854113728197314</v>
      </c>
      <c r="BT90" s="39">
        <f>[5]非r不同兵种属性值!AZ88*携带兵力!I90/2</f>
        <v>695.86381347019699</v>
      </c>
      <c r="BU90" s="23">
        <f>[5]非r不同兵种属性值!BA88</f>
        <v>89.186922755718811</v>
      </c>
      <c r="BV90" s="39">
        <f>[5]非r不同兵种属性值!BB88*携带兵力!I90</f>
        <v>2344.3419695788943</v>
      </c>
      <c r="BW90" s="23">
        <f t="shared" si="104"/>
        <v>3.368966634272756</v>
      </c>
      <c r="BX90" s="23">
        <f t="shared" si="105"/>
        <v>0.24481259395534982</v>
      </c>
      <c r="BY90" s="39">
        <f t="shared" si="123"/>
        <v>0.21696894941571743</v>
      </c>
      <c r="BZ90" s="39">
        <f t="shared" si="124"/>
        <v>0.37134209321754119</v>
      </c>
      <c r="CB90" s="23">
        <f t="shared" si="125"/>
        <v>613.02288329517341</v>
      </c>
      <c r="CC90" s="23">
        <f t="shared" si="126"/>
        <v>162.93764734217862</v>
      </c>
      <c r="CD90" s="23">
        <f t="shared" si="127"/>
        <v>2077.3316615145991</v>
      </c>
      <c r="CE90" s="23">
        <f t="shared" si="106"/>
        <v>3.3886690336066199</v>
      </c>
      <c r="CF90" s="23">
        <f t="shared" si="107"/>
        <v>0.76518947859110664</v>
      </c>
      <c r="DB90" s="39">
        <f>([3]非r分类武将战斗属性!S90+[3]非r分类武将战斗属性!AB90+[3]非r分类武将战斗属性!AK90+[3]非r分类武将战斗属性!AT90)/4</f>
        <v>380</v>
      </c>
      <c r="DC90" s="39">
        <f>DB90*[3]非r分类武将战斗属性!O89</f>
        <v>107.20047149497158</v>
      </c>
      <c r="DD90" s="39">
        <f>([2]非r各类型装备属性!J88+[2]非r各类型装备属性!O88+[2]非r各类型装备属性!T88+[2]非r各类型装备属性!Y88)/4</f>
        <v>303.75</v>
      </c>
      <c r="DE90" s="7">
        <f t="shared" si="128"/>
        <v>0.48043463363990907</v>
      </c>
      <c r="DF90" s="7">
        <f t="shared" si="129"/>
        <v>0.13553373486503206</v>
      </c>
      <c r="DG90" s="7">
        <f t="shared" si="130"/>
        <v>0.38403163149505887</v>
      </c>
      <c r="DI90" s="39">
        <f>([3]非r分类武将战斗属性!T90+[3]非r分类武将战斗属性!AC90+[3]非r分类武将战斗属性!AL90+[3]非r分类武将战斗属性!AU90)/4</f>
        <v>105</v>
      </c>
      <c r="DJ90" s="39">
        <f>DI90*[3]非r分类武将战斗属性!O89</f>
        <v>29.621182913084251</v>
      </c>
      <c r="DK90" s="39">
        <f>([2]非r各类型装备属性!K88+[2]非r各类型装备属性!P88+[2]非r各类型装备属性!U88+[2]非r各类型装备属性!Z88)/4</f>
        <v>105.3</v>
      </c>
      <c r="DL90" s="7">
        <f t="shared" si="131"/>
        <v>0.47086301316493856</v>
      </c>
      <c r="DM90" s="7">
        <f t="shared" si="132"/>
        <v>0.13283351847585373</v>
      </c>
      <c r="DN90" s="7">
        <f t="shared" si="133"/>
        <v>0.47220833605969553</v>
      </c>
      <c r="DP90" s="39">
        <f>([3]非r分类武将战斗属性!U90+[3]非r分类武将战斗属性!AD90+[3]非r分类武将战斗属性!AM90+[3]非r分类武将战斗属性!AV90)/4</f>
        <v>490</v>
      </c>
      <c r="DQ90" s="39">
        <f>DP90*[3]非r分类武将战斗属性!O89</f>
        <v>138.2321869277265</v>
      </c>
      <c r="DR90" s="39">
        <f>([2]非r各类型装备属性!L88+[2]非r各类型装备属性!Q88+[2]非r各类型装备属性!V88+[2]非r各类型装备属性!AA88)/4</f>
        <v>376.65000000000003</v>
      </c>
      <c r="DS90" s="7">
        <f t="shared" si="134"/>
        <v>0.48761935117797239</v>
      </c>
      <c r="DT90" s="7">
        <f t="shared" si="135"/>
        <v>0.13756059041144938</v>
      </c>
      <c r="DU90" s="7">
        <f t="shared" si="136"/>
        <v>0.37482005841057819</v>
      </c>
      <c r="DW90" s="4">
        <f t="shared" si="137"/>
        <v>0.23852978877609907</v>
      </c>
      <c r="DX90" s="4">
        <f t="shared" si="138"/>
        <v>0.23395802708630783</v>
      </c>
    </row>
    <row r="91" spans="3:128" x14ac:dyDescent="0.15">
      <c r="G91" s="23">
        <v>85</v>
      </c>
      <c r="H91" s="23">
        <f>[2]非r各类型装备属性!J89+[3]非r分类武将战斗属性!BC91</f>
        <v>453.55540061535925</v>
      </c>
      <c r="I91" s="23">
        <f>[2]非r各类型装备属性!K89+[3]非r分类武将战斗属性!T91</f>
        <v>468.9</v>
      </c>
      <c r="J91" s="23">
        <f>[2]非r各类型装备属性!L89+[3]非r分类武将战斗属性!BE91</f>
        <v>1412.1372819691496</v>
      </c>
      <c r="K91" s="23">
        <f t="shared" si="86"/>
        <v>3.1134835569221284</v>
      </c>
      <c r="L91" s="23">
        <f t="shared" si="87"/>
        <v>0.62653661143773376</v>
      </c>
      <c r="M91" s="39">
        <f t="shared" si="108"/>
        <v>0.23997640244198909</v>
      </c>
      <c r="N91" s="39">
        <f t="shared" si="109"/>
        <v>0.23535621366152493</v>
      </c>
      <c r="P91" s="23">
        <f>[2]非r各类型装备属性!O89+[3]非r分类武将战斗属性!BH91</f>
        <v>893.18188135379046</v>
      </c>
      <c r="Q91" s="23">
        <f>[2]非r各类型装备属性!P89+[3]非r分类武将战斗属性!BI91</f>
        <v>149.57108012307185</v>
      </c>
      <c r="R91" s="23">
        <f>[2]非r各类型装备属性!Q89+[3]非r分类武将战斗属性!BJ91</f>
        <v>996.124041599934</v>
      </c>
      <c r="S91" s="23">
        <f t="shared" si="88"/>
        <v>1.1152533010299255</v>
      </c>
      <c r="T91" s="23">
        <f t="shared" si="89"/>
        <v>0.34859277880058914</v>
      </c>
      <c r="U91" s="39">
        <f t="shared" si="110"/>
        <v>0.18654592342393281</v>
      </c>
      <c r="V91" s="39">
        <f t="shared" si="111"/>
        <v>0.19764365904760592</v>
      </c>
      <c r="X91" s="23">
        <f>[2]非r各类型装备属性!T89+[3]非r分类武将战斗属性!BM91</f>
        <v>977.35296147686222</v>
      </c>
      <c r="Y91" s="23">
        <f>[2]非r各类型装备属性!U89+[3]非r分类武将战斗属性!BN91</f>
        <v>84.171080123071846</v>
      </c>
      <c r="Z91" s="23">
        <f>[2]非r各类型装备属性!V89+[3]非r分类武将战斗属性!BO91</f>
        <v>809.01080123071847</v>
      </c>
      <c r="AA91" s="23">
        <f t="shared" si="90"/>
        <v>0.82775704696104402</v>
      </c>
      <c r="AB91" s="23">
        <f t="shared" si="91"/>
        <v>0.23144837388385975</v>
      </c>
      <c r="AC91" s="39">
        <f t="shared" si="112"/>
        <v>0.16503764969214155</v>
      </c>
      <c r="AD91" s="39">
        <f t="shared" si="113"/>
        <v>0.16343652550115531</v>
      </c>
      <c r="AF91" s="23">
        <f>[2]非r各类型装备属性!Y89+[3]非r分类武将战斗属性!BR91</f>
        <v>858.06080123071854</v>
      </c>
      <c r="AG91" s="23">
        <f>[2]非r各类型装备属性!Z89+[3]非r分类武将战斗属性!BS91</f>
        <v>194.07770030767963</v>
      </c>
      <c r="AH91" s="23">
        <f>[2]非r各类型装备属性!AA89+[3]非r分类武将战斗属性!BT91</f>
        <v>825.36080123071849</v>
      </c>
      <c r="AI91" s="23">
        <f t="shared" si="92"/>
        <v>0.9618908124539679</v>
      </c>
      <c r="AJ91" s="23">
        <f t="shared" si="93"/>
        <v>0.40981173771820101</v>
      </c>
      <c r="AK91" s="39">
        <f t="shared" si="114"/>
        <v>0.1602354437405637</v>
      </c>
      <c r="AL91" s="39">
        <f t="shared" si="115"/>
        <v>0.16303423234187031</v>
      </c>
      <c r="AN91" s="23">
        <f t="shared" si="94"/>
        <v>795.53776116918266</v>
      </c>
      <c r="AO91" s="23">
        <f t="shared" si="95"/>
        <v>224.17996513845583</v>
      </c>
      <c r="AP91" s="23">
        <f t="shared" si="96"/>
        <v>1010.6582315076303</v>
      </c>
      <c r="AQ91" s="23">
        <f t="shared" si="97"/>
        <v>1.2704088741460748</v>
      </c>
      <c r="AR91" s="42">
        <f t="shared" si="116"/>
        <v>0.44508414202425417</v>
      </c>
      <c r="AS91" s="25"/>
      <c r="AV91" s="39">
        <f>[5]非r不同兵种属性值!AK89*携带兵力!I91/2</f>
        <v>337.31036575381506</v>
      </c>
      <c r="AW91" s="23">
        <f>[5]非r不同兵种属性值!AL89</f>
        <v>344.19425076919902</v>
      </c>
      <c r="AX91" s="39">
        <f>[5]非r不同兵种属性值!AM89*携带兵力!I91</f>
        <v>1252.8670727998845</v>
      </c>
      <c r="AY91" s="23">
        <f t="shared" si="98"/>
        <v>3.714285714285714</v>
      </c>
      <c r="AZ91" s="23">
        <f t="shared" si="99"/>
        <v>0.55186375430702772</v>
      </c>
      <c r="BA91" s="39">
        <f t="shared" si="117"/>
        <v>0.23796145732191543</v>
      </c>
      <c r="BB91" s="39">
        <f t="shared" si="118"/>
        <v>0.20881117879998073</v>
      </c>
      <c r="BD91" s="39">
        <f>[5]非r不同兵种属性值!AP89*携带兵力!I91/2</f>
        <v>674.62073150763013</v>
      </c>
      <c r="BE91" s="23">
        <f>[5]非r不同兵种属性值!AQ89</f>
        <v>165.21324036921553</v>
      </c>
      <c r="BF91" s="39">
        <f>[5]非r不同兵种属性值!AR89*携带兵力!I91</f>
        <v>2386.4134719997801</v>
      </c>
      <c r="BG91" s="23">
        <f t="shared" si="100"/>
        <v>3.5374149659863945</v>
      </c>
      <c r="BH91" s="23">
        <f t="shared" si="101"/>
        <v>0.37150510794787683</v>
      </c>
      <c r="BI91" s="39">
        <f t="shared" si="119"/>
        <v>0.23008584824517189</v>
      </c>
      <c r="BJ91" s="39">
        <f t="shared" si="120"/>
        <v>0.38660683344596902</v>
      </c>
      <c r="BL91" s="39">
        <f>[5]非r不同兵种属性值!AU89*携带兵力!I91/2</f>
        <v>775.81384123377461</v>
      </c>
      <c r="BM91" s="23">
        <f>[5]非r不同兵种属性值!AV89</f>
        <v>55.071080123071845</v>
      </c>
      <c r="BN91" s="39">
        <f>[5]非r不同兵种属性值!AW89*携带兵力!I91</f>
        <v>2432.7515976696786</v>
      </c>
      <c r="BO91" s="23">
        <f t="shared" si="102"/>
        <v>3.1357414219381297</v>
      </c>
      <c r="BP91" s="23">
        <f t="shared" si="103"/>
        <v>0.16460203345374014</v>
      </c>
      <c r="BQ91" s="39">
        <f t="shared" si="121"/>
        <v>0.22278328966208799</v>
      </c>
      <c r="BR91" s="39">
        <f t="shared" si="122"/>
        <v>0.38533442707511034</v>
      </c>
      <c r="BT91" s="39">
        <f>[5]非r不同兵种属性值!AZ89*携带兵力!I91/2</f>
        <v>708.35176808301162</v>
      </c>
      <c r="BU91" s="23">
        <f>[5]非r不同兵种属性值!BA89</f>
        <v>89.490505199991745</v>
      </c>
      <c r="BV91" s="39">
        <f>[5]非r不同兵种属性值!BB89*携带兵力!I91</f>
        <v>2386.4134719997801</v>
      </c>
      <c r="BW91" s="23">
        <f t="shared" si="104"/>
        <v>3.3689666342727569</v>
      </c>
      <c r="BX91" s="23">
        <f t="shared" si="105"/>
        <v>0.2425279348353101</v>
      </c>
      <c r="BY91" s="39">
        <f t="shared" si="123"/>
        <v>0.2208626687617222</v>
      </c>
      <c r="BZ91" s="39">
        <f t="shared" si="124"/>
        <v>0.37800618914574097</v>
      </c>
      <c r="CB91" s="23">
        <f t="shared" si="125"/>
        <v>624.02417664455788</v>
      </c>
      <c r="CC91" s="23">
        <f t="shared" si="126"/>
        <v>163.49226911536954</v>
      </c>
      <c r="CD91" s="23">
        <f t="shared" si="127"/>
        <v>2114.6114036172808</v>
      </c>
      <c r="CE91" s="23">
        <f t="shared" si="106"/>
        <v>3.3886690336066203</v>
      </c>
      <c r="CF91" s="23">
        <f t="shared" si="107"/>
        <v>0.76579948207407744</v>
      </c>
      <c r="DB91" s="39">
        <f>([3]非r分类武将战斗属性!S91+[3]非r分类武将战斗属性!AB91+[3]非r分类武将战斗属性!AK91+[3]非r分类武将战斗属性!AT91)/4</f>
        <v>380</v>
      </c>
      <c r="DC91" s="39">
        <f>DB91*[3]非r分类武将战斗属性!O90</f>
        <v>108.97526116918256</v>
      </c>
      <c r="DD91" s="39">
        <f>([2]非r各类型装备属性!J89+[2]非r各类型装备属性!O89+[2]非r各类型装备属性!T89+[2]非r各类型装备属性!Y89)/4</f>
        <v>306.5625</v>
      </c>
      <c r="DE91" s="7">
        <f t="shared" si="128"/>
        <v>0.47766431531989528</v>
      </c>
      <c r="DF91" s="7">
        <f t="shared" si="129"/>
        <v>0.13698314082416935</v>
      </c>
      <c r="DG91" s="7">
        <f t="shared" si="130"/>
        <v>0.38535254385593526</v>
      </c>
      <c r="DI91" s="39">
        <f>([3]非r分类武将战斗属性!T91+[3]非r分类武将战斗属性!AC91+[3]非r分类武将战斗属性!AL91+[3]非r分类武将战斗属性!AU91)/4</f>
        <v>105</v>
      </c>
      <c r="DJ91" s="39">
        <f>DI91*[3]非r分类武将战斗属性!O90</f>
        <v>30.111585323063601</v>
      </c>
      <c r="DK91" s="39">
        <f>([2]非r各类型装备属性!K89+[2]非r各类型装备属性!P89+[2]非r各类型装备属性!U89+[2]非r各类型装备属性!Z89)/4</f>
        <v>106.27500000000001</v>
      </c>
      <c r="DL91" s="7">
        <f t="shared" si="131"/>
        <v>0.46837370116973182</v>
      </c>
      <c r="DM91" s="7">
        <f t="shared" si="132"/>
        <v>0.13431880634144261</v>
      </c>
      <c r="DN91" s="7">
        <f t="shared" si="133"/>
        <v>0.47406109611250713</v>
      </c>
      <c r="DP91" s="39">
        <f>([3]非r分类武将战斗属性!U91+[3]非r分类武将战斗属性!AD91+[3]非r分类武将战斗属性!AM91+[3]非r分类武将战斗属性!AV91)/4</f>
        <v>490</v>
      </c>
      <c r="DQ91" s="39">
        <f>DP91*[3]非r分类武将战斗属性!O90</f>
        <v>140.52073150763013</v>
      </c>
      <c r="DR91" s="39">
        <f>([2]非r各类型装备属性!L89+[2]非r各类型装备属性!Q89+[2]非r各类型装备属性!V89+[2]非r各类型装备属性!AA89)/4</f>
        <v>380.13750000000005</v>
      </c>
      <c r="DS91" s="7">
        <f t="shared" si="134"/>
        <v>0.48483254251939528</v>
      </c>
      <c r="DT91" s="7">
        <f t="shared" si="135"/>
        <v>0.13903882353781555</v>
      </c>
      <c r="DU91" s="7">
        <f t="shared" si="136"/>
        <v>0.37612863394278906</v>
      </c>
      <c r="DW91" s="4">
        <f t="shared" si="137"/>
        <v>0.23997640244198909</v>
      </c>
      <c r="DX91" s="4">
        <f t="shared" si="138"/>
        <v>0.23535621366152493</v>
      </c>
    </row>
    <row r="92" spans="3:128" x14ac:dyDescent="0.15">
      <c r="G92" s="23">
        <v>86</v>
      </c>
      <c r="H92" s="23">
        <f>[2]非r各类型装备属性!J90+[3]非r分类武将战斗属性!BC92</f>
        <v>456.30779302601849</v>
      </c>
      <c r="I92" s="23">
        <f>[2]非r各类型装备属性!K90+[3]非r分类武将战斗属性!T92</f>
        <v>471</v>
      </c>
      <c r="J92" s="23">
        <f>[2]非r各类型装备属性!L90+[3]非r分类武将战斗属性!BE92</f>
        <v>1420.5849376832591</v>
      </c>
      <c r="K92" s="23">
        <f t="shared" si="86"/>
        <v>3.113216472290794</v>
      </c>
      <c r="L92" s="23">
        <f t="shared" si="87"/>
        <v>0.62390716897154674</v>
      </c>
      <c r="M92" s="39">
        <f t="shared" si="108"/>
        <v>0.24143269472276116</v>
      </c>
      <c r="N92" s="39">
        <f t="shared" si="109"/>
        <v>0.23676415628054318</v>
      </c>
      <c r="P92" s="23">
        <f>[2]非r各类型装备属性!O90+[3]非r分类武将战斗属性!BH92</f>
        <v>898.27714465724068</v>
      </c>
      <c r="Q92" s="23">
        <f>[2]非r各类型装备属性!P90+[3]非r分类武将战斗属性!BI92</f>
        <v>150.66155860520371</v>
      </c>
      <c r="R92" s="23">
        <f>[2]非r各类型装备属性!Q90+[3]非r分类武将战斗属性!BJ92</f>
        <v>1001.600261867648</v>
      </c>
      <c r="S92" s="23">
        <f t="shared" si="88"/>
        <v>1.1150236514698733</v>
      </c>
      <c r="T92" s="23">
        <f t="shared" si="89"/>
        <v>0.34668189577292308</v>
      </c>
      <c r="U92" s="39">
        <f t="shared" si="110"/>
        <v>0.18761009704620729</v>
      </c>
      <c r="V92" s="39">
        <f t="shared" si="111"/>
        <v>0.19873021068802535</v>
      </c>
      <c r="X92" s="23">
        <f>[2]非r各类型装备属性!T90+[3]非r分类武将战斗属性!BM92</f>
        <v>982.93870326244428</v>
      </c>
      <c r="Y92" s="23">
        <f>[2]非r各类型装备属性!U90+[3]非r分类武将战斗属性!BN92</f>
        <v>84.661558605203695</v>
      </c>
      <c r="Z92" s="23">
        <f>[2]非r各类型装备属性!V90+[3]非r分类武将战斗属性!BO92</f>
        <v>813.61558605203697</v>
      </c>
      <c r="AA92" s="23">
        <f t="shared" si="90"/>
        <v>0.82773786742915734</v>
      </c>
      <c r="AB92" s="23">
        <f t="shared" si="91"/>
        <v>0.22969559010380847</v>
      </c>
      <c r="AC92" s="39">
        <f t="shared" si="112"/>
        <v>0.16598086850091934</v>
      </c>
      <c r="AD92" s="39">
        <f t="shared" si="113"/>
        <v>0.16436678506101762</v>
      </c>
      <c r="AF92" s="23">
        <f>[2]非r各类型装备属性!Y90+[3]非r分类武将战斗属性!BR92</f>
        <v>863.11558605203697</v>
      </c>
      <c r="AG92" s="23">
        <f>[2]非r各类型装备属性!Z90+[3]非r分类武将战斗属性!BS92</f>
        <v>195.15389651300924</v>
      </c>
      <c r="AH92" s="23">
        <f>[2]非r各类型装备属性!AA90+[3]非r分类武将战斗属性!BT92</f>
        <v>830.11558605203697</v>
      </c>
      <c r="AI92" s="23">
        <f t="shared" si="92"/>
        <v>0.96176641861961409</v>
      </c>
      <c r="AJ92" s="23">
        <f t="shared" si="93"/>
        <v>0.40735656426588429</v>
      </c>
      <c r="AK92" s="39">
        <f t="shared" si="114"/>
        <v>0.16117938114883978</v>
      </c>
      <c r="AL92" s="39">
        <f t="shared" si="115"/>
        <v>0.16397344909669867</v>
      </c>
      <c r="AN92" s="23">
        <f t="shared" si="94"/>
        <v>800.15980674943512</v>
      </c>
      <c r="AO92" s="23">
        <f t="shared" si="95"/>
        <v>225.36925343085417</v>
      </c>
      <c r="AP92" s="23">
        <f t="shared" si="96"/>
        <v>1016.4790929137453</v>
      </c>
      <c r="AQ92" s="23">
        <f t="shared" si="97"/>
        <v>1.2703451039900198</v>
      </c>
      <c r="AR92" s="42">
        <f t="shared" si="116"/>
        <v>0.44251719806110612</v>
      </c>
      <c r="AS92" s="25"/>
      <c r="AV92" s="39">
        <f>[5]非r不同兵种属性值!AK90*携带兵力!I92/2</f>
        <v>343.31243283482792</v>
      </c>
      <c r="AW92" s="23">
        <f>[5]非r不同兵种属性值!AL90</f>
        <v>345.38474128252307</v>
      </c>
      <c r="AX92" s="39">
        <f>[5]非r不同兵种属性值!AM90*携带兵力!I92</f>
        <v>1275.1604648150751</v>
      </c>
      <c r="AY92" s="23">
        <f t="shared" si="98"/>
        <v>3.7142857142857144</v>
      </c>
      <c r="AZ92" s="23">
        <f t="shared" si="99"/>
        <v>0.5488354347666744</v>
      </c>
      <c r="BA92" s="39">
        <f t="shared" si="117"/>
        <v>0.24219571981292978</v>
      </c>
      <c r="BB92" s="39">
        <f t="shared" si="118"/>
        <v>0.21252674413584585</v>
      </c>
      <c r="BD92" s="39">
        <f>[5]非r不同兵种属性值!AP90*携带兵力!I92/2</f>
        <v>686.62486566965583</v>
      </c>
      <c r="BE92" s="23">
        <f>[5]非r不同兵种属性值!AQ90</f>
        <v>165.78467581561108</v>
      </c>
      <c r="BF92" s="39">
        <f>[5]非r不同兵种属性值!AR90*携带兵力!I92</f>
        <v>2428.8770758382384</v>
      </c>
      <c r="BG92" s="23">
        <f t="shared" si="100"/>
        <v>3.5374149659863945</v>
      </c>
      <c r="BH92" s="23">
        <f t="shared" si="101"/>
        <v>0.3686523283640184</v>
      </c>
      <c r="BI92" s="39">
        <f t="shared" si="119"/>
        <v>0.23417997293201054</v>
      </c>
      <c r="BJ92" s="39">
        <f t="shared" si="120"/>
        <v>0.3934860769673918</v>
      </c>
      <c r="BL92" s="39">
        <f>[5]非r不同兵种属性值!AU90*携带兵力!I92/2</f>
        <v>789.61859552010424</v>
      </c>
      <c r="BM92" s="23">
        <f>[5]非r不同兵种属性值!AV90</f>
        <v>55.261558605203689</v>
      </c>
      <c r="BN92" s="39">
        <f>[5]非r不同兵种属性值!AW90*携带兵力!I92</f>
        <v>2476.0397375050002</v>
      </c>
      <c r="BO92" s="23">
        <f t="shared" si="102"/>
        <v>3.1357414219381292</v>
      </c>
      <c r="BP92" s="23">
        <f t="shared" si="103"/>
        <v>0.16292618865380692</v>
      </c>
      <c r="BQ92" s="39">
        <f t="shared" si="121"/>
        <v>0.22674747334820838</v>
      </c>
      <c r="BR92" s="39">
        <f t="shared" si="122"/>
        <v>0.39219102952419266</v>
      </c>
      <c r="BT92" s="39">
        <f>[5]非r不同兵种属性值!AZ90*携带兵力!I92/2</f>
        <v>720.95610895313871</v>
      </c>
      <c r="BU92" s="23">
        <f>[5]非r不同兵种属性值!BA90</f>
        <v>89.800032733455993</v>
      </c>
      <c r="BV92" s="39">
        <f>[5]非r不同兵种属性值!BB90*携带兵力!I92</f>
        <v>2428.8770758382384</v>
      </c>
      <c r="BW92" s="23">
        <f t="shared" si="104"/>
        <v>3.3689666342727564</v>
      </c>
      <c r="BX92" s="23">
        <f t="shared" si="105"/>
        <v>0.24028691230877386</v>
      </c>
      <c r="BY92" s="39">
        <f t="shared" si="123"/>
        <v>0.22479267711067075</v>
      </c>
      <c r="BZ92" s="39">
        <f t="shared" si="124"/>
        <v>0.38473239365837275</v>
      </c>
      <c r="CB92" s="23">
        <f t="shared" si="125"/>
        <v>635.12800074443169</v>
      </c>
      <c r="CC92" s="23">
        <f t="shared" si="126"/>
        <v>164.05775210919845</v>
      </c>
      <c r="CD92" s="23">
        <f t="shared" si="127"/>
        <v>2152.2385884991381</v>
      </c>
      <c r="CE92" s="23">
        <f t="shared" si="106"/>
        <v>3.3886690336066203</v>
      </c>
      <c r="CF92" s="23">
        <f t="shared" si="107"/>
        <v>0.76641817683625291</v>
      </c>
      <c r="DB92" s="39">
        <f>([3]非r分类武将战斗属性!S92+[3]非r分类武将战斗属性!AB92+[3]非r分类武将战斗属性!AK92+[3]非r分类武将战斗属性!AT92)/4</f>
        <v>380</v>
      </c>
      <c r="DC92" s="39">
        <f>DB92*[3]非r分类武将战斗属性!O91</f>
        <v>110.78480674943506</v>
      </c>
      <c r="DD92" s="39">
        <f>([2]非r各类型装备属性!J90+[2]非r各类型装备属性!O90+[2]非r各类型装备属性!T90+[2]非r各类型装备属性!Y90)/4</f>
        <v>309.375</v>
      </c>
      <c r="DE92" s="7">
        <f t="shared" si="128"/>
        <v>0.47490513369286813</v>
      </c>
      <c r="DF92" s="7">
        <f t="shared" si="129"/>
        <v>0.1384533512117869</v>
      </c>
      <c r="DG92" s="7">
        <f t="shared" si="130"/>
        <v>0.38664151509534495</v>
      </c>
      <c r="DI92" s="39">
        <f>([3]非r分类武将战斗属性!T92+[3]非r分类武将战斗属性!AC92+[3]非r分类武将战斗属性!AL92+[3]非r分类武将战斗属性!AU92)/4</f>
        <v>105</v>
      </c>
      <c r="DJ92" s="39">
        <f>DI92*[3]非r分类武将战斗属性!O91</f>
        <v>30.611591338659686</v>
      </c>
      <c r="DK92" s="39">
        <f>([2]非r各类型装备属性!K90+[2]非r各类型装备属性!P90+[2]非r各类型装备属性!U90+[2]非r各类型装备属性!Z90)/4</f>
        <v>107.25</v>
      </c>
      <c r="DL92" s="7">
        <f t="shared" si="131"/>
        <v>0.46590206251100347</v>
      </c>
      <c r="DM92" s="7">
        <f t="shared" si="132"/>
        <v>0.1358286051564335</v>
      </c>
      <c r="DN92" s="7">
        <f t="shared" si="133"/>
        <v>0.47588567813623922</v>
      </c>
      <c r="DP92" s="39">
        <f>([3]非r分类武将战斗属性!U92+[3]非r分类武将战斗属性!AD92+[3]非r分类武将战斗属性!AM92+[3]非r分类武将战斗属性!AV92)/4</f>
        <v>490</v>
      </c>
      <c r="DQ92" s="39">
        <f>DP92*[3]非r分类武将战斗属性!O91</f>
        <v>142.85409291374521</v>
      </c>
      <c r="DR92" s="39">
        <f>([2]非r各类型装备属性!L90+[2]非r各类型装备属性!Q90+[2]非r各类型装备属性!V90+[2]非r各类型装备属性!AA90)/4</f>
        <v>383.625</v>
      </c>
      <c r="DS92" s="7">
        <f t="shared" si="134"/>
        <v>0.48205615188346979</v>
      </c>
      <c r="DT92" s="7">
        <f t="shared" si="135"/>
        <v>0.14053815165470135</v>
      </c>
      <c r="DU92" s="7">
        <f t="shared" si="136"/>
        <v>0.37740569646182875</v>
      </c>
      <c r="DW92" s="4">
        <f t="shared" si="137"/>
        <v>0.24143269472276116</v>
      </c>
      <c r="DX92" s="4">
        <f t="shared" si="138"/>
        <v>0.23676415628054318</v>
      </c>
    </row>
    <row r="93" spans="3:128" x14ac:dyDescent="0.15">
      <c r="G93" s="23">
        <v>87</v>
      </c>
      <c r="H93" s="23">
        <f>[2]非r各类型装备属性!J91+[3]非r分类武将战斗属性!BC93</f>
        <v>459.03407861296455</v>
      </c>
      <c r="I93" s="23">
        <f>[2]非r各类型装备属性!K91+[3]非r分类武将战斗属性!T93</f>
        <v>473.1</v>
      </c>
      <c r="J93" s="23">
        <f>[2]非r各类型装备属性!L91+[3]非r分类武将战斗属性!BE93</f>
        <v>1428.9490515614866</v>
      </c>
      <c r="K93" s="23">
        <f t="shared" si="86"/>
        <v>3.1129476397030378</v>
      </c>
      <c r="L93" s="23">
        <f t="shared" si="87"/>
        <v>0.62129011924147715</v>
      </c>
      <c r="M93" s="39">
        <f t="shared" si="108"/>
        <v>0.24287517386929347</v>
      </c>
      <c r="N93" s="39">
        <f t="shared" si="109"/>
        <v>0.23815817526024777</v>
      </c>
      <c r="P93" s="23">
        <f>[2]非r各类型装备属性!O91+[3]非r分类武将战斗属性!BH93</f>
        <v>903.31497294852215</v>
      </c>
      <c r="Q93" s="23">
        <f>[2]非r各类型装备属性!P91+[3]非r分类武将战斗属性!BI93</f>
        <v>151.74681572259291</v>
      </c>
      <c r="R93" s="23">
        <f>[2]非r各类型装备属性!Q91+[3]非r分类武将战斗属性!BJ93</f>
        <v>1007.008604393708</v>
      </c>
      <c r="S93" s="23">
        <f t="shared" si="88"/>
        <v>1.1147923310810604</v>
      </c>
      <c r="T93" s="23">
        <f t="shared" si="89"/>
        <v>0.34477975506549741</v>
      </c>
      <c r="U93" s="39">
        <f t="shared" si="110"/>
        <v>0.18866227505190517</v>
      </c>
      <c r="V93" s="39">
        <f t="shared" si="111"/>
        <v>0.19980329452256107</v>
      </c>
      <c r="X93" s="23">
        <f>[2]非r各类型装备属性!T91+[3]非r分类武将战斗属性!BM93</f>
        <v>988.46178867111507</v>
      </c>
      <c r="Y93" s="23">
        <f>[2]非r各类型装备属性!U91+[3]非r分类武将战斗属性!BN93</f>
        <v>85.146815722592919</v>
      </c>
      <c r="Z93" s="23">
        <f>[2]非r各类型装备属性!V91+[3]非r分类武将战斗属性!BO93</f>
        <v>818.16815722592924</v>
      </c>
      <c r="AA93" s="23">
        <f t="shared" si="90"/>
        <v>0.8277185487623876</v>
      </c>
      <c r="AB93" s="23">
        <f t="shared" si="91"/>
        <v>0.22795368936999938</v>
      </c>
      <c r="AC93" s="39">
        <f t="shared" si="112"/>
        <v>0.16691350703666247</v>
      </c>
      <c r="AD93" s="39">
        <f t="shared" si="113"/>
        <v>0.1652864964092787</v>
      </c>
      <c r="AF93" s="23">
        <f>[2]非r各类型装备属性!Y91+[3]非r分类武将战斗属性!BR93</f>
        <v>868.11815722592928</v>
      </c>
      <c r="AG93" s="23">
        <f>[2]非r各类型装备属性!Z91+[3]非r分类武将战斗属性!BS93</f>
        <v>196.21703930648232</v>
      </c>
      <c r="AH93" s="23">
        <f>[2]非r各类型装备属性!AA91+[3]非r分类武将战斗属性!BT93</f>
        <v>834.8181572259291</v>
      </c>
      <c r="AI93" s="23">
        <f t="shared" si="92"/>
        <v>0.9616411663287745</v>
      </c>
      <c r="AJ93" s="23">
        <f t="shared" si="93"/>
        <v>0.4049076312709069</v>
      </c>
      <c r="AK93" s="39">
        <f t="shared" si="114"/>
        <v>0.16211356810941724</v>
      </c>
      <c r="AL93" s="39">
        <f t="shared" si="115"/>
        <v>0.16490235204462797</v>
      </c>
      <c r="AN93" s="23">
        <f t="shared" si="94"/>
        <v>804.73224936463271</v>
      </c>
      <c r="AO93" s="23">
        <f t="shared" si="95"/>
        <v>226.55266768791705</v>
      </c>
      <c r="AP93" s="23">
        <f t="shared" si="96"/>
        <v>1022.2359926017632</v>
      </c>
      <c r="AQ93" s="23">
        <f t="shared" si="97"/>
        <v>1.2702808833731445</v>
      </c>
      <c r="AR93" s="42">
        <f t="shared" si="116"/>
        <v>0.43996561473785312</v>
      </c>
      <c r="AS93" s="25"/>
      <c r="AV93" s="39">
        <f>[5]非r不同兵种属性值!AK91*携带兵力!I93/2</f>
        <v>349.31493905233538</v>
      </c>
      <c r="AW93" s="23">
        <f>[5]非r不同兵种属性值!AL91</f>
        <v>346.54259826620569</v>
      </c>
      <c r="AX93" s="39">
        <f>[5]非r不同兵种属性值!AM91*携带兵力!I93</f>
        <v>1297.4554879086741</v>
      </c>
      <c r="AY93" s="23">
        <f t="shared" si="98"/>
        <v>3.7142857142857135</v>
      </c>
      <c r="AZ93" s="23">
        <f t="shared" si="99"/>
        <v>0.5458029044997228</v>
      </c>
      <c r="BA93" s="39">
        <f t="shared" si="117"/>
        <v>0.24643029210041301</v>
      </c>
      <c r="BB93" s="39">
        <f t="shared" si="118"/>
        <v>0.21624258131811233</v>
      </c>
      <c r="BD93" s="39">
        <f>[5]非r不同兵种属性值!AP91*携带兵力!I93/2</f>
        <v>698.62987810467075</v>
      </c>
      <c r="BE93" s="23">
        <f>[5]非r不同兵种属性值!AQ91</f>
        <v>166.34044716777873</v>
      </c>
      <c r="BF93" s="39">
        <f>[5]非r不同兵种属性值!AR91*携带兵力!I93</f>
        <v>2471.3437864927128</v>
      </c>
      <c r="BG93" s="23">
        <f t="shared" si="100"/>
        <v>3.5374149659863945</v>
      </c>
      <c r="BH93" s="23">
        <f t="shared" si="101"/>
        <v>0.3658081535673805</v>
      </c>
      <c r="BI93" s="39">
        <f t="shared" si="119"/>
        <v>0.23827439716224633</v>
      </c>
      <c r="BJ93" s="39">
        <f t="shared" si="120"/>
        <v>0.40036582380323016</v>
      </c>
      <c r="BL93" s="39">
        <f>[5]非r不同兵种属性值!AU91*携带兵力!I93/2</f>
        <v>803.42435982037125</v>
      </c>
      <c r="BM93" s="23">
        <f>[5]非r不同兵种属性值!AV91</f>
        <v>55.446815722592916</v>
      </c>
      <c r="BN93" s="39">
        <f>[5]非r不同兵种属性值!AW91*携带兵力!I93</f>
        <v>2519.3310444828626</v>
      </c>
      <c r="BO93" s="23">
        <f t="shared" si="102"/>
        <v>3.1357414219381297</v>
      </c>
      <c r="BP93" s="23">
        <f t="shared" si="103"/>
        <v>0.16126379091771781</v>
      </c>
      <c r="BQ93" s="39">
        <f t="shared" si="121"/>
        <v>0.23071194707069523</v>
      </c>
      <c r="BR93" s="39">
        <f t="shared" si="122"/>
        <v>0.39904813363117447</v>
      </c>
      <c r="BT93" s="39">
        <f>[5]非r不同兵种属性值!AZ91*携带兵力!I93/2</f>
        <v>733.56137200990429</v>
      </c>
      <c r="BU93" s="23">
        <f>[5]非r不同兵种属性值!BA91</f>
        <v>90.101075549213476</v>
      </c>
      <c r="BV93" s="39">
        <f>[5]非r不同兵种属性值!BB91*携带兵力!I93</f>
        <v>2471.3437864927128</v>
      </c>
      <c r="BW93" s="23">
        <f t="shared" si="104"/>
        <v>3.3689666342727564</v>
      </c>
      <c r="BX93" s="23">
        <f t="shared" si="105"/>
        <v>0.23805965838177745</v>
      </c>
      <c r="BY93" s="39">
        <f t="shared" si="123"/>
        <v>0.22872297299557429</v>
      </c>
      <c r="BZ93" s="39">
        <f t="shared" si="124"/>
        <v>0.39145909028844195</v>
      </c>
      <c r="CB93" s="23">
        <f t="shared" si="125"/>
        <v>646.23263724682033</v>
      </c>
      <c r="CC93" s="23">
        <f t="shared" si="126"/>
        <v>164.60773417644771</v>
      </c>
      <c r="CD93" s="23">
        <f t="shared" si="127"/>
        <v>2189.8685263442403</v>
      </c>
      <c r="CE93" s="23">
        <f t="shared" si="106"/>
        <v>3.3886690336066203</v>
      </c>
      <c r="CF93" s="23">
        <f t="shared" si="107"/>
        <v>0.7670167844049337</v>
      </c>
      <c r="DB93" s="39">
        <f>([3]非r分类武将战斗属性!S93+[3]非r分类武将战斗属性!AB93+[3]非r分类武将战斗属性!AK93+[3]非r分类武将战斗属性!AT93)/4</f>
        <v>380</v>
      </c>
      <c r="DC93" s="39">
        <f>DB93*[3]非r分类武将战斗属性!O92</f>
        <v>112.54474936463271</v>
      </c>
      <c r="DD93" s="39">
        <f>([2]非r各类型装备属性!J91+[2]非r各类型装备属性!O91+[2]非r各类型装备属性!T91+[2]非r各类型装备属性!Y91)/4</f>
        <v>312.1875</v>
      </c>
      <c r="DE93" s="7">
        <f t="shared" si="128"/>
        <v>0.47220674988485267</v>
      </c>
      <c r="DF93" s="7">
        <f t="shared" si="129"/>
        <v>0.13985365872125932</v>
      </c>
      <c r="DG93" s="7">
        <f t="shared" si="130"/>
        <v>0.38793959139388801</v>
      </c>
      <c r="DI93" s="39">
        <f>([3]非r分类武将战斗属性!T93+[3]非r分类武将战斗属性!AC93+[3]非r分类武将战斗属性!AL93+[3]非r分类武将战斗属性!AU93)/4</f>
        <v>105</v>
      </c>
      <c r="DJ93" s="39">
        <f>DI93*[3]非r分类武将战斗属性!O92</f>
        <v>31.097891271806404</v>
      </c>
      <c r="DK93" s="39">
        <f>([2]非r各类型装备属性!K91+[2]非r各类型装备属性!P91+[2]非r各类型装备属性!U91+[2]非r各类型装备属性!Z91)/4</f>
        <v>108.22500000000001</v>
      </c>
      <c r="DL93" s="7">
        <f t="shared" si="131"/>
        <v>0.46346838936648754</v>
      </c>
      <c r="DM93" s="7">
        <f t="shared" si="132"/>
        <v>0.13726561505179299</v>
      </c>
      <c r="DN93" s="7">
        <f t="shared" si="133"/>
        <v>0.47770348989702971</v>
      </c>
      <c r="DP93" s="39">
        <f>([3]非r分类武将战斗属性!U93+[3]非r分类武将战斗属性!AD93+[3]非r分类武将战斗属性!AM93+[3]非r分类武将战斗属性!AV93)/4</f>
        <v>490</v>
      </c>
      <c r="DQ93" s="39">
        <f>DP93*[3]非r分类武将战斗属性!O92</f>
        <v>145.12349260176322</v>
      </c>
      <c r="DR93" s="39">
        <f>([2]非r各类型装备属性!L91+[2]非r各类型装备属性!Q91+[2]非r各类型装备属性!V91+[2]非r各类型装备属性!AA91)/4</f>
        <v>387.11249999999995</v>
      </c>
      <c r="DS93" s="7">
        <f t="shared" si="134"/>
        <v>0.47934136886812923</v>
      </c>
      <c r="DT93" s="7">
        <f t="shared" si="135"/>
        <v>0.14196672162990409</v>
      </c>
      <c r="DU93" s="7">
        <f t="shared" si="136"/>
        <v>0.37869190950196663</v>
      </c>
      <c r="DW93" s="4">
        <f t="shared" si="137"/>
        <v>0.24287517386929347</v>
      </c>
      <c r="DX93" s="4">
        <f t="shared" si="138"/>
        <v>0.23815817526024777</v>
      </c>
    </row>
    <row r="94" spans="3:128" x14ac:dyDescent="0.15">
      <c r="G94" s="23">
        <v>88</v>
      </c>
      <c r="H94" s="23">
        <f>[2]非r各类型装备属性!J92+[3]非r分类武将战斗属性!BC94</f>
        <v>461.79584369413726</v>
      </c>
      <c r="I94" s="23">
        <f>[2]非r各类型装备属性!K92+[3]非r分类武将战斗属性!T94</f>
        <v>475.2</v>
      </c>
      <c r="J94" s="23">
        <f>[2]非r各类型装备属性!L92+[3]非r分类武将战斗属性!BE94</f>
        <v>1437.4266998212393</v>
      </c>
      <c r="K94" s="23">
        <f t="shared" si="86"/>
        <v>3.1126886901418169</v>
      </c>
      <c r="L94" s="23">
        <f t="shared" si="87"/>
        <v>0.6186855535881679</v>
      </c>
      <c r="M94" s="39">
        <f t="shared" si="108"/>
        <v>0.24433642523499333</v>
      </c>
      <c r="N94" s="39">
        <f t="shared" si="109"/>
        <v>0.23957111663687322</v>
      </c>
      <c r="P94" s="23">
        <f>[2]非r各类型装备属性!O92+[3]非r分类武将战斗属性!BH94</f>
        <v>908.43085612710195</v>
      </c>
      <c r="Q94" s="23">
        <f>[2]非r各类型装备属性!P92+[3]非r分类武将战斗属性!BI94</f>
        <v>152.83916873882742</v>
      </c>
      <c r="R94" s="23">
        <f>[2]非r各类型装备属性!Q92+[3]非r分类武将战斗属性!BJ94</f>
        <v>1012.5091936047568</v>
      </c>
      <c r="S94" s="23">
        <f t="shared" si="88"/>
        <v>1.1145693552521656</v>
      </c>
      <c r="T94" s="23">
        <f t="shared" si="89"/>
        <v>0.34290463470819388</v>
      </c>
      <c r="U94" s="39">
        <f t="shared" si="110"/>
        <v>0.1897307552479327</v>
      </c>
      <c r="V94" s="39">
        <f t="shared" si="111"/>
        <v>0.20089468127078502</v>
      </c>
      <c r="X94" s="23">
        <f>[2]非r各类型装备属性!T92+[3]非r分类武将战斗属性!BM94</f>
        <v>994.07002486592933</v>
      </c>
      <c r="Y94" s="23">
        <f>[2]非r各类型装备属性!U92+[3]非r分类武将战斗属性!BN94</f>
        <v>85.639168738827436</v>
      </c>
      <c r="Z94" s="23">
        <f>[2]非r各类型装备属性!V92+[3]非r分类武将战斗属性!BO94</f>
        <v>822.79168738827457</v>
      </c>
      <c r="AA94" s="23">
        <f t="shared" si="90"/>
        <v>0.82769992737608689</v>
      </c>
      <c r="AB94" s="23">
        <f t="shared" si="91"/>
        <v>0.22624790449626386</v>
      </c>
      <c r="AC94" s="39">
        <f t="shared" si="112"/>
        <v>0.16786052429347001</v>
      </c>
      <c r="AD94" s="39">
        <f t="shared" si="113"/>
        <v>0.1662205429067222</v>
      </c>
      <c r="AF94" s="23">
        <f>[2]非r各类型装备属性!Y92+[3]非r分类武将战斗属性!BR94</f>
        <v>873.19168738827443</v>
      </c>
      <c r="AG94" s="23">
        <f>[2]非r各类型装备属性!Z92+[3]非r分类武将战斗属性!BS94</f>
        <v>197.29792184706861</v>
      </c>
      <c r="AH94" s="23">
        <f>[2]非r各类型装备属性!AA92+[3]非r分类武将战斗属性!BT94</f>
        <v>839.59168738827452</v>
      </c>
      <c r="AI94" s="23">
        <f t="shared" si="92"/>
        <v>0.96152047656282913</v>
      </c>
      <c r="AJ94" s="23">
        <f t="shared" si="93"/>
        <v>0.4025026690382516</v>
      </c>
      <c r="AK94" s="39">
        <f t="shared" si="114"/>
        <v>0.16306100604823051</v>
      </c>
      <c r="AL94" s="39">
        <f t="shared" si="115"/>
        <v>0.16584527158286905</v>
      </c>
      <c r="AN94" s="23">
        <f t="shared" si="94"/>
        <v>809.3721030188608</v>
      </c>
      <c r="AO94" s="23">
        <f t="shared" si="95"/>
        <v>227.74406483118088</v>
      </c>
      <c r="AP94" s="23">
        <f t="shared" si="96"/>
        <v>1028.0798170506364</v>
      </c>
      <c r="AQ94" s="23">
        <f t="shared" si="97"/>
        <v>1.2702189922484628</v>
      </c>
      <c r="AR94" s="42">
        <f t="shared" si="116"/>
        <v>0.43744436766485206</v>
      </c>
      <c r="AS94" s="25"/>
      <c r="AV94" s="39">
        <f>[5]非r不同兵种属性值!AK92*携带兵力!I94/2</f>
        <v>355.39519031926028</v>
      </c>
      <c r="AW94" s="23">
        <f>[5]非r不同兵种属性值!AL92</f>
        <v>347.74480461767149</v>
      </c>
      <c r="AX94" s="39">
        <f>[5]非r不同兵种属性值!AM92*携带兵力!I94</f>
        <v>1320.0392783286811</v>
      </c>
      <c r="AY94" s="23">
        <f t="shared" si="98"/>
        <v>3.7142857142857144</v>
      </c>
      <c r="AZ94" s="23">
        <f t="shared" si="99"/>
        <v>0.54282132398105865</v>
      </c>
      <c r="BA94" s="39">
        <f t="shared" si="117"/>
        <v>0.25071971098360518</v>
      </c>
      <c r="BB94" s="39">
        <f t="shared" si="118"/>
        <v>0.22000654638811351</v>
      </c>
      <c r="BD94" s="39">
        <f>[5]非r不同兵种属性值!AP92*携带兵力!I94/2</f>
        <v>710.79038063852056</v>
      </c>
      <c r="BE94" s="23">
        <f>[5]非r不同兵种属性值!AQ92</f>
        <v>166.91750621648231</v>
      </c>
      <c r="BF94" s="39">
        <f>[5]非r不同兵种属性值!AR92*携带兵力!I94</f>
        <v>2514.3605301498687</v>
      </c>
      <c r="BG94" s="23">
        <f t="shared" si="100"/>
        <v>3.5374149659863945</v>
      </c>
      <c r="BH94" s="23">
        <f t="shared" si="101"/>
        <v>0.36302394849852448</v>
      </c>
      <c r="BI94" s="39">
        <f t="shared" si="119"/>
        <v>0.24242185277680411</v>
      </c>
      <c r="BJ94" s="39">
        <f t="shared" si="120"/>
        <v>0.40733467779503812</v>
      </c>
      <c r="BL94" s="39">
        <f>[5]非r不同兵种属性值!AU92*携带兵力!I94/2</f>
        <v>817.40893773429855</v>
      </c>
      <c r="BM94" s="23">
        <f>[5]非r不同兵种属性值!AV92</f>
        <v>55.639168738827436</v>
      </c>
      <c r="BN94" s="39">
        <f>[5]非r不同兵种属性值!AW92*携带兵力!I94</f>
        <v>2563.1830647158854</v>
      </c>
      <c r="BO94" s="23">
        <f t="shared" si="102"/>
        <v>3.1357414219381297</v>
      </c>
      <c r="BP94" s="23">
        <f t="shared" si="103"/>
        <v>0.15964450087542303</v>
      </c>
      <c r="BQ94" s="39">
        <f t="shared" si="121"/>
        <v>0.23472776904577869</v>
      </c>
      <c r="BR94" s="39">
        <f t="shared" si="122"/>
        <v>0.40599405162328028</v>
      </c>
      <c r="BT94" s="39">
        <f>[5]非r不同兵种属性值!AZ92*携带兵力!I94/2</f>
        <v>746.32989967044671</v>
      </c>
      <c r="BU94" s="23">
        <f>[5]非r不同兵种属性值!BA92</f>
        <v>90.413649200594591</v>
      </c>
      <c r="BV94" s="39">
        <f>[5]非r不同兵种属性值!BB92*携带兵力!I94</f>
        <v>2514.3605301498687</v>
      </c>
      <c r="BW94" s="23">
        <f t="shared" si="104"/>
        <v>3.3689666342727564</v>
      </c>
      <c r="BX94" s="23">
        <f t="shared" si="105"/>
        <v>0.23588611339938248</v>
      </c>
      <c r="BY94" s="39">
        <f t="shared" si="123"/>
        <v>0.23270417445836894</v>
      </c>
      <c r="BZ94" s="39">
        <f t="shared" si="124"/>
        <v>0.39827291175320034</v>
      </c>
      <c r="CB94" s="23">
        <f t="shared" si="125"/>
        <v>657.48110209063145</v>
      </c>
      <c r="CC94" s="23">
        <f t="shared" si="126"/>
        <v>165.17878219339394</v>
      </c>
      <c r="CD94" s="23">
        <f t="shared" si="127"/>
        <v>2227.9858508360758</v>
      </c>
      <c r="CE94" s="23">
        <f t="shared" si="106"/>
        <v>3.3886690336066203</v>
      </c>
      <c r="CF94" s="23">
        <f t="shared" si="107"/>
        <v>0.7676350823704261</v>
      </c>
      <c r="DB94" s="39">
        <f>([3]非r分类武将战斗属性!S94+[3]非r分类武将战斗属性!AB94+[3]非r分类武将战斗属性!AK94+[3]非r分类武将战斗属性!AT94)/4</f>
        <v>380</v>
      </c>
      <c r="DC94" s="39">
        <f>DB94*[3]非r分类武将战斗属性!O93</f>
        <v>114.3721030188607</v>
      </c>
      <c r="DD94" s="39">
        <f>([2]非r各类型装备属性!J92+[2]非r各类型装备属性!O92+[2]非r各类型装备属性!T92+[2]非r各类型装备属性!Y92)/4</f>
        <v>315</v>
      </c>
      <c r="DE94" s="7">
        <f t="shared" si="128"/>
        <v>0.46949974996994043</v>
      </c>
      <c r="DF94" s="7">
        <f t="shared" si="129"/>
        <v>0.14130966781813517</v>
      </c>
      <c r="DG94" s="7">
        <f t="shared" si="130"/>
        <v>0.38919058221192426</v>
      </c>
      <c r="DI94" s="39">
        <f>([3]非r分类武将战斗属性!T94+[3]非r分类武将战斗属性!AC94+[3]非r分类武将战斗属性!AL94+[3]非r分类武将战斗属性!AU94)/4</f>
        <v>105</v>
      </c>
      <c r="DJ94" s="39">
        <f>DI94*[3]非r分类武将战斗属性!O93</f>
        <v>31.602817939422035</v>
      </c>
      <c r="DK94" s="39">
        <f>([2]非r各类型装备属性!K92+[2]非r各类型装备属性!P92+[2]非r各类型装备属性!U92+[2]非r各类型装备属性!Z92)/4</f>
        <v>109.2</v>
      </c>
      <c r="DL94" s="7">
        <f t="shared" si="131"/>
        <v>0.46104384796079328</v>
      </c>
      <c r="DM94" s="7">
        <f t="shared" si="132"/>
        <v>0.13876461703995735</v>
      </c>
      <c r="DN94" s="7">
        <f t="shared" si="133"/>
        <v>0.47948560187922501</v>
      </c>
      <c r="DP94" s="39">
        <f>([3]非r分类武将战斗属性!U94+[3]非r分类武将战斗属性!AD94+[3]非r分类武将战斗属性!AM94+[3]非r分类武将战斗属性!AV94)/4</f>
        <v>490</v>
      </c>
      <c r="DQ94" s="39">
        <f>DP94*[3]非r分类武将战斗属性!O93</f>
        <v>147.47981705063617</v>
      </c>
      <c r="DR94" s="39">
        <f>([2]非r各类型装备属性!L92+[2]非r各类型装备属性!Q92+[2]非r各类型装备属性!V92+[2]非r各类型装备属性!AA92)/4</f>
        <v>390.6</v>
      </c>
      <c r="DS94" s="7">
        <f t="shared" si="134"/>
        <v>0.47661669052672967</v>
      </c>
      <c r="DT94" s="7">
        <f t="shared" si="135"/>
        <v>0.14345171902481993</v>
      </c>
      <c r="DU94" s="7">
        <f t="shared" si="136"/>
        <v>0.37993159044845021</v>
      </c>
      <c r="DW94" s="4">
        <f t="shared" si="137"/>
        <v>0.24433642523499333</v>
      </c>
      <c r="DX94" s="4">
        <f t="shared" si="138"/>
        <v>0.23957111663687322</v>
      </c>
    </row>
    <row r="95" spans="3:128" x14ac:dyDescent="0.15">
      <c r="G95" s="23">
        <v>89</v>
      </c>
      <c r="H95" s="23">
        <f>[2]非r各类型装备属性!J93+[3]非r分类武将战斗属性!BC95</f>
        <v>464.51444615349783</v>
      </c>
      <c r="I95" s="23">
        <f>[2]非r各类型装备属性!K93+[3]非r分类武将战斗属性!T95</f>
        <v>477.29999999999995</v>
      </c>
      <c r="J95" s="23">
        <f>[2]非r各类型装备属性!L93+[3]非r分类武将战斗属性!BE95</f>
        <v>1445.7662276911929</v>
      </c>
      <c r="K95" s="23">
        <f t="shared" si="86"/>
        <v>3.1124246827265356</v>
      </c>
      <c r="L95" s="23">
        <f t="shared" si="87"/>
        <v>0.61609355638166052</v>
      </c>
      <c r="M95" s="39">
        <f t="shared" si="108"/>
        <v>0.24577483923465498</v>
      </c>
      <c r="N95" s="39">
        <f t="shared" si="109"/>
        <v>0.24096103794853213</v>
      </c>
      <c r="P95" s="23">
        <f>[2]非r各类型装备属性!O93+[3]非r分类武将战斗属性!BH95</f>
        <v>913.45178153769518</v>
      </c>
      <c r="Q95" s="23">
        <f>[2]非r各类型装备属性!P93+[3]非r分类武将战斗属性!BI95</f>
        <v>153.92288923069955</v>
      </c>
      <c r="R95" s="23">
        <f>[2]非r各类型装备属性!Q93+[3]非r分类武将战斗属性!BJ95</f>
        <v>1017.8975599990943</v>
      </c>
      <c r="S95" s="23">
        <f t="shared" si="88"/>
        <v>1.1143418629996826</v>
      </c>
      <c r="T95" s="23">
        <f t="shared" si="89"/>
        <v>0.34103315440076287</v>
      </c>
      <c r="U95" s="39">
        <f t="shared" si="110"/>
        <v>0.19077940299450605</v>
      </c>
      <c r="V95" s="39">
        <f t="shared" si="111"/>
        <v>0.20196380158712185</v>
      </c>
      <c r="X95" s="23">
        <f>[2]非r各类型装备属性!T93+[3]非r分类武将战斗属性!BM95</f>
        <v>999.57467076839475</v>
      </c>
      <c r="Y95" s="23">
        <f>[2]非r各类型装备属性!U93+[3]非r分类武将战斗属性!BN95</f>
        <v>86.122889230699542</v>
      </c>
      <c r="Z95" s="23">
        <f>[2]非r各类型装备属性!V93+[3]非r分类武将战斗属性!BO95</f>
        <v>827.32889230699561</v>
      </c>
      <c r="AA95" s="23">
        <f t="shared" si="90"/>
        <v>0.82768092920062686</v>
      </c>
      <c r="AB95" s="23">
        <f t="shared" si="91"/>
        <v>0.22454565486389955</v>
      </c>
      <c r="AC95" s="39">
        <f t="shared" si="112"/>
        <v>0.16879004909969517</v>
      </c>
      <c r="AD95" s="39">
        <f t="shared" si="113"/>
        <v>0.16713714996100928</v>
      </c>
      <c r="AF95" s="23">
        <f>[2]非r各类型装备属性!Y93+[3]非r分类武将战斗属性!BR95</f>
        <v>878.17889230699552</v>
      </c>
      <c r="AG95" s="23">
        <f>[2]非r各类型装备属性!Z93+[3]非r分类武将战斗属性!BS95</f>
        <v>198.35722307674888</v>
      </c>
      <c r="AH95" s="23">
        <f>[2]非r各类型装备属性!AA93+[3]非r分类武将战斗属性!BT95</f>
        <v>844.27889230699566</v>
      </c>
      <c r="AI95" s="23">
        <f t="shared" si="92"/>
        <v>0.96139738691402177</v>
      </c>
      <c r="AJ95" s="23">
        <f t="shared" si="93"/>
        <v>0.40009345698812415</v>
      </c>
      <c r="AK95" s="39">
        <f t="shared" si="114"/>
        <v>0.16399232349336984</v>
      </c>
      <c r="AL95" s="39">
        <f t="shared" si="115"/>
        <v>0.16677113922113496</v>
      </c>
      <c r="AN95" s="23">
        <f t="shared" si="94"/>
        <v>813.92994769164579</v>
      </c>
      <c r="AO95" s="23">
        <f t="shared" si="95"/>
        <v>228.92575038453697</v>
      </c>
      <c r="AP95" s="23">
        <f t="shared" si="96"/>
        <v>1033.8178930760696</v>
      </c>
      <c r="AQ95" s="23">
        <f t="shared" si="97"/>
        <v>1.270155860474282</v>
      </c>
      <c r="AR95" s="42">
        <f t="shared" si="116"/>
        <v>0.43493416678540431</v>
      </c>
      <c r="AS95" s="25"/>
      <c r="AV95" s="39">
        <f>[5]非r不同兵种属性值!AK93*携带兵力!I95/2</f>
        <v>361.45320776877963</v>
      </c>
      <c r="AW95" s="23">
        <f>[5]非r不同兵种属性值!AL93</f>
        <v>348.89305769187217</v>
      </c>
      <c r="AX95" s="39">
        <f>[5]非r不同兵种属性值!AM93*携带兵力!I95</f>
        <v>1342.5404859983241</v>
      </c>
      <c r="AY95" s="23">
        <f t="shared" si="98"/>
        <v>3.7142857142857135</v>
      </c>
      <c r="AZ95" s="23">
        <f t="shared" si="99"/>
        <v>0.53982053053027734</v>
      </c>
      <c r="BA95" s="39">
        <f t="shared" si="117"/>
        <v>0.25499344463405976</v>
      </c>
      <c r="BB95" s="39">
        <f t="shared" si="118"/>
        <v>0.22375674766638737</v>
      </c>
      <c r="BD95" s="39">
        <f>[5]非r不同兵种属性值!AP93*携带兵力!I95/2</f>
        <v>722.90641553755927</v>
      </c>
      <c r="BE95" s="23">
        <f>[5]非r不同兵种属性值!AQ93</f>
        <v>167.46866769209865</v>
      </c>
      <c r="BF95" s="39">
        <f>[5]非r不同兵种属性值!AR93*携带兵力!I95</f>
        <v>2557.2199733301413</v>
      </c>
      <c r="BG95" s="23">
        <f t="shared" si="100"/>
        <v>3.537414965986394</v>
      </c>
      <c r="BH95" s="23">
        <f t="shared" si="101"/>
        <v>0.36023392121705833</v>
      </c>
      <c r="BI95" s="39">
        <f t="shared" si="119"/>
        <v>0.24655414227950509</v>
      </c>
      <c r="BJ95" s="39">
        <f t="shared" si="120"/>
        <v>0.41427804859209344</v>
      </c>
      <c r="BL95" s="39">
        <f>[5]非r不同兵种属性值!AU93*携带兵力!I95/2</f>
        <v>831.34237786819313</v>
      </c>
      <c r="BM95" s="23">
        <f>[5]非r不同兵种属性值!AV93</f>
        <v>55.822889230699545</v>
      </c>
      <c r="BN95" s="39">
        <f>[5]非r不同兵种属性值!AW93*携带兵力!I95</f>
        <v>2606.874730093833</v>
      </c>
      <c r="BO95" s="23">
        <f t="shared" si="102"/>
        <v>3.1357414219381288</v>
      </c>
      <c r="BP95" s="23">
        <f t="shared" si="103"/>
        <v>0.15802976063374385</v>
      </c>
      <c r="BQ95" s="39">
        <f t="shared" si="121"/>
        <v>0.23872890625725496</v>
      </c>
      <c r="BR95" s="39">
        <f t="shared" si="122"/>
        <v>0.4129145702913169</v>
      </c>
      <c r="BT95" s="39">
        <f>[5]非r不同兵种属性值!AZ93*携带兵力!I95/2</f>
        <v>759.05173631443722</v>
      </c>
      <c r="BU95" s="23">
        <f>[5]非r不同兵种属性值!BA93</f>
        <v>90.712194999886762</v>
      </c>
      <c r="BV95" s="39">
        <f>[5]非r不同兵种属性值!BB93*携带兵力!I95</f>
        <v>2557.2199733301413</v>
      </c>
      <c r="BW95" s="23">
        <f t="shared" si="104"/>
        <v>3.3689666342727564</v>
      </c>
      <c r="BX95" s="23">
        <f t="shared" si="105"/>
        <v>0.23371468836774345</v>
      </c>
      <c r="BY95" s="39">
        <f t="shared" si="123"/>
        <v>0.2366708177553094</v>
      </c>
      <c r="BZ95" s="39">
        <f t="shared" si="124"/>
        <v>0.40506181693479359</v>
      </c>
      <c r="CB95" s="23">
        <f t="shared" si="125"/>
        <v>668.68843437224234</v>
      </c>
      <c r="CC95" s="23">
        <f t="shared" si="126"/>
        <v>165.72420240363925</v>
      </c>
      <c r="CD95" s="23">
        <f t="shared" si="127"/>
        <v>2265.9637906881098</v>
      </c>
      <c r="CE95" s="23">
        <f t="shared" si="106"/>
        <v>3.3886690336066194</v>
      </c>
      <c r="CF95" s="23">
        <f t="shared" si="107"/>
        <v>0.76822257566424779</v>
      </c>
      <c r="DB95" s="39">
        <f>([3]非r分类武将战斗属性!S95+[3]非r分类武将战斗属性!AB95+[3]非r分类武将战斗属性!AK95+[3]非r分类武将战斗属性!AT95)/4</f>
        <v>380</v>
      </c>
      <c r="DC95" s="39">
        <f>DB95*[3]非r分类武将战斗属性!O94</f>
        <v>116.11744769164576</v>
      </c>
      <c r="DD95" s="39">
        <f>([2]非r各类型装备属性!J93+[2]非r各类型装备属性!O93+[2]非r各类型装备属性!T93+[2]非r各类型装备属性!Y93)/4</f>
        <v>317.8125</v>
      </c>
      <c r="DE95" s="7">
        <f t="shared" si="128"/>
        <v>0.46687064541328505</v>
      </c>
      <c r="DF95" s="7">
        <f t="shared" si="129"/>
        <v>0.14266270459879479</v>
      </c>
      <c r="DG95" s="7">
        <f t="shared" si="130"/>
        <v>0.39046664998792013</v>
      </c>
      <c r="DI95" s="39">
        <f>([3]非r分类武将战斗属性!T95+[3]非r分类武将战斗属性!AC95+[3]非r分类武将战斗属性!AL95+[3]非r分类武将战斗属性!AU95)/4</f>
        <v>105</v>
      </c>
      <c r="DJ95" s="39">
        <f>DI95*[3]非r分类武将战斗属性!O94</f>
        <v>32.085084230586332</v>
      </c>
      <c r="DK95" s="39">
        <f>([2]非r各类型装备属性!K93+[2]非r各类型装备属性!P93+[2]非r各类型装备属性!U93+[2]非r各类型装备属性!Z93)/4</f>
        <v>110.175</v>
      </c>
      <c r="DL95" s="7">
        <f t="shared" si="131"/>
        <v>0.45866399836465199</v>
      </c>
      <c r="DM95" s="7">
        <f t="shared" si="132"/>
        <v>0.14015498115302258</v>
      </c>
      <c r="DN95" s="7">
        <f t="shared" si="133"/>
        <v>0.48126958114119556</v>
      </c>
      <c r="DP95" s="39">
        <f>([3]非r分类武将战斗属性!U95+[3]非r分类武将战斗属性!AD95+[3]非r分类武将战斗属性!AM95+[3]非r分类武将战斗属性!AV95)/4</f>
        <v>490</v>
      </c>
      <c r="DQ95" s="39">
        <f>DP95*[3]非r分类武将战斗属性!O94</f>
        <v>149.73039307606953</v>
      </c>
      <c r="DR95" s="39">
        <f>([2]非r各类型装备属性!L93+[2]非r各类型装备属性!Q93+[2]非r各类型装备属性!V93+[2]非r各类型装备属性!AA93)/4</f>
        <v>394.08750000000003</v>
      </c>
      <c r="DS95" s="7">
        <f t="shared" si="134"/>
        <v>0.47397128960694551</v>
      </c>
      <c r="DT95" s="7">
        <f t="shared" si="135"/>
        <v>0.14483246428493785</v>
      </c>
      <c r="DU95" s="7">
        <f t="shared" si="136"/>
        <v>0.38119624610811664</v>
      </c>
      <c r="DW95" s="4">
        <f t="shared" si="137"/>
        <v>0.24577483923465498</v>
      </c>
      <c r="DX95" s="4">
        <f t="shared" si="138"/>
        <v>0.24096103794853213</v>
      </c>
    </row>
    <row r="96" spans="3:128" x14ac:dyDescent="0.15">
      <c r="G96" s="23">
        <v>90</v>
      </c>
      <c r="H96" s="23">
        <f>[2]非r各类型装备属性!J94+[3]非r分类武将战斗属性!BC96</f>
        <v>467.28545828039086</v>
      </c>
      <c r="I96" s="23">
        <f>[2]非r各类型装备属性!K94+[3]非r分类武将战斗属性!T96</f>
        <v>479.4</v>
      </c>
      <c r="J96" s="23">
        <f>[2]非r各类型装备属性!L94+[3]非r分类武将战斗属性!BE96</f>
        <v>1454.2734664972509</v>
      </c>
      <c r="K96" s="23">
        <f t="shared" si="86"/>
        <v>3.1121735990864621</v>
      </c>
      <c r="L96" s="23">
        <f t="shared" si="87"/>
        <v>0.61351420527258771</v>
      </c>
      <c r="M96" s="39">
        <f t="shared" si="108"/>
        <v>0.24724098321713808</v>
      </c>
      <c r="N96" s="39">
        <f t="shared" si="109"/>
        <v>0.24237891108287515</v>
      </c>
      <c r="P96" s="23">
        <f>[2]非r各类型装备属性!O94+[3]非r分类武将战斗属性!BH96</f>
        <v>918.58800821685998</v>
      </c>
      <c r="Q96" s="23">
        <f>[2]非r各类型装备属性!P94+[3]非r分类武将战斗属性!BI96</f>
        <v>155.01709165607815</v>
      </c>
      <c r="R96" s="23">
        <f>[2]非r各类型装备属性!Q94+[3]非r分类武将战斗属性!BJ96</f>
        <v>1023.4221915290162</v>
      </c>
      <c r="S96" s="23">
        <f t="shared" si="88"/>
        <v>1.1141253558444093</v>
      </c>
      <c r="T96" s="23">
        <f t="shared" si="89"/>
        <v>0.33919320411923259</v>
      </c>
      <c r="U96" s="39">
        <f t="shared" si="110"/>
        <v>0.19185213204195067</v>
      </c>
      <c r="V96" s="39">
        <f t="shared" si="111"/>
        <v>0.20305995863670953</v>
      </c>
      <c r="X96" s="23">
        <f>[2]非r各类型装备属性!T94+[3]非r分类武将战斗属性!BM96</f>
        <v>1005.2050998729381</v>
      </c>
      <c r="Y96" s="23">
        <f>[2]非r各类型装备属性!U94+[3]非r分类武将战斗属性!BN96</f>
        <v>86.617091656078173</v>
      </c>
      <c r="Z96" s="23">
        <f>[2]非r各类型装备属性!V94+[3]非r分类武将战斗属性!BO96</f>
        <v>831.97091656078169</v>
      </c>
      <c r="AA96" s="23">
        <f t="shared" si="90"/>
        <v>0.82766284877180396</v>
      </c>
      <c r="AB96" s="23">
        <f t="shared" si="91"/>
        <v>0.22288544049095338</v>
      </c>
      <c r="AC96" s="39">
        <f t="shared" si="112"/>
        <v>0.16974081389276227</v>
      </c>
      <c r="AD96" s="39">
        <f t="shared" si="113"/>
        <v>0.16807493263854181</v>
      </c>
      <c r="AF96" s="23">
        <f>[2]非r各类型装备属性!Y94+[3]非r分类武将战斗属性!BR96</f>
        <v>883.27091656078176</v>
      </c>
      <c r="AG96" s="23">
        <f>[2]非r各类型装备属性!Z94+[3]非r分类武将战斗属性!BS96</f>
        <v>199.44272914019544</v>
      </c>
      <c r="AH96" s="23">
        <f>[2]非r各类型装备属性!AA94+[3]非r分类武将战斗属性!BT96</f>
        <v>849.07091656078171</v>
      </c>
      <c r="AI96" s="23">
        <f t="shared" si="92"/>
        <v>0.96128028291346257</v>
      </c>
      <c r="AJ96" s="23">
        <f t="shared" si="93"/>
        <v>0.39773780244490176</v>
      </c>
      <c r="AK96" s="39">
        <f t="shared" si="114"/>
        <v>0.1649432150440302</v>
      </c>
      <c r="AL96" s="39">
        <f t="shared" si="115"/>
        <v>0.16771771191324084</v>
      </c>
      <c r="AN96" s="23">
        <f t="shared" si="94"/>
        <v>818.58737073274267</v>
      </c>
      <c r="AO96" s="23">
        <f t="shared" si="95"/>
        <v>230.11922811308793</v>
      </c>
      <c r="AP96" s="23">
        <f t="shared" si="96"/>
        <v>1039.6843727869575</v>
      </c>
      <c r="AQ96" s="23">
        <f t="shared" si="97"/>
        <v>1.2700957893551474</v>
      </c>
      <c r="AR96" s="42">
        <f t="shared" si="116"/>
        <v>0.43245802060019178</v>
      </c>
      <c r="AS96" s="25"/>
      <c r="AV96" s="39">
        <f>[5]非r不同兵种属性值!AK94*携带兵力!I96/2</f>
        <v>367.61216399301298</v>
      </c>
      <c r="AW96" s="23">
        <f>[5]非r不同兵种属性值!AL94</f>
        <v>350.10682285048853</v>
      </c>
      <c r="AX96" s="39">
        <f>[5]非r不同兵种属性值!AM94*携带兵力!I96</f>
        <v>1365.4166091169054</v>
      </c>
      <c r="AY96" s="23">
        <f t="shared" si="98"/>
        <v>3.7142857142857144</v>
      </c>
      <c r="AZ96" s="23">
        <f t="shared" si="99"/>
        <v>0.53688569200994096</v>
      </c>
      <c r="BA96" s="39">
        <f t="shared" si="117"/>
        <v>0.25933838729665826</v>
      </c>
      <c r="BB96" s="39">
        <f t="shared" si="118"/>
        <v>0.22756943485281758</v>
      </c>
      <c r="BD96" s="39">
        <f>[5]非r不同兵种属性值!AP94*携带兵力!I96/2</f>
        <v>735.22432798602597</v>
      </c>
      <c r="BE96" s="23">
        <f>[5]非r不同兵种属性值!AQ94</f>
        <v>168.05127496823451</v>
      </c>
      <c r="BF96" s="39">
        <f>[5]非r不同兵种属性值!AR94*携带兵力!I96</f>
        <v>2600.7935411750582</v>
      </c>
      <c r="BG96" s="23">
        <f t="shared" si="100"/>
        <v>3.5374149659863949</v>
      </c>
      <c r="BH96" s="23">
        <f t="shared" si="101"/>
        <v>0.3575169006393849</v>
      </c>
      <c r="BI96" s="39">
        <f t="shared" si="119"/>
        <v>0.25075528404990616</v>
      </c>
      <c r="BJ96" s="39">
        <f t="shared" si="120"/>
        <v>0.42133710993419599</v>
      </c>
      <c r="BL96" s="39">
        <f>[5]非r不同兵种属性值!AU94*携带兵力!I96/2</f>
        <v>845.50797718392994</v>
      </c>
      <c r="BM96" s="23">
        <f>[5]非r不同兵种属性值!AV94</f>
        <v>56.017091656078165</v>
      </c>
      <c r="BN96" s="39">
        <f>[5]非r不同兵种属性值!AW94*携带兵力!I96</f>
        <v>2651.2943866347678</v>
      </c>
      <c r="BO96" s="23">
        <f t="shared" si="102"/>
        <v>3.1357414219381292</v>
      </c>
      <c r="BP96" s="23">
        <f t="shared" si="103"/>
        <v>0.15646485310787861</v>
      </c>
      <c r="BQ96" s="39">
        <f t="shared" si="121"/>
        <v>0.24279671047505047</v>
      </c>
      <c r="BR96" s="39">
        <f t="shared" si="122"/>
        <v>0.41995039874189527</v>
      </c>
      <c r="BT96" s="39">
        <f>[5]非r不同兵种属性值!AZ94*携带兵力!I96/2</f>
        <v>771.98554438532733</v>
      </c>
      <c r="BU96" s="23">
        <f>[5]非r不同兵种属性值!BA94</f>
        <v>91.027773941127023</v>
      </c>
      <c r="BV96" s="39">
        <f>[5]非r不同兵种属性值!BB94*携带兵力!I96</f>
        <v>2600.7935411750582</v>
      </c>
      <c r="BW96" s="23">
        <f t="shared" si="104"/>
        <v>3.3689666342727569</v>
      </c>
      <c r="BX96" s="23">
        <f t="shared" si="105"/>
        <v>0.23160646645486782</v>
      </c>
      <c r="BY96" s="39">
        <f t="shared" si="123"/>
        <v>0.24070355332046428</v>
      </c>
      <c r="BZ96" s="39">
        <f t="shared" si="124"/>
        <v>0.41196383895310629</v>
      </c>
      <c r="CB96" s="23">
        <f t="shared" si="125"/>
        <v>680.08250338707398</v>
      </c>
      <c r="CC96" s="23">
        <f t="shared" si="126"/>
        <v>166.30074085398206</v>
      </c>
      <c r="CD96" s="23">
        <f t="shared" si="127"/>
        <v>2304.5745195254476</v>
      </c>
      <c r="CE96" s="23">
        <f t="shared" si="106"/>
        <v>3.3886690336066212</v>
      </c>
      <c r="CF96" s="23">
        <f t="shared" si="107"/>
        <v>0.76884036641486375</v>
      </c>
      <c r="DB96" s="39">
        <f>([3]非r分类武将战斗属性!S96+[3]非r分类武将战斗属性!AB96+[3]非r分类武将战斗属性!AK96+[3]非r分类武将战斗属性!AT96)/4</f>
        <v>380</v>
      </c>
      <c r="DC96" s="39">
        <f>DB96*[3]非r分类武将战斗属性!O95</f>
        <v>117.96237073274263</v>
      </c>
      <c r="DD96" s="39">
        <f>([2]非r各类型装备属性!J94+[2]非r各类型装备属性!O94+[2]非r各类型装备属性!T94+[2]非r各类型装备属性!Y94)/4</f>
        <v>320.625</v>
      </c>
      <c r="DE96" s="7">
        <f t="shared" si="128"/>
        <v>0.46421434484122365</v>
      </c>
      <c r="DF96" s="7">
        <f t="shared" si="129"/>
        <v>0.14410480169899384</v>
      </c>
      <c r="DG96" s="7">
        <f t="shared" si="130"/>
        <v>0.39168085345978249</v>
      </c>
      <c r="DI96" s="39">
        <f>([3]非r分类武将战斗属性!T96+[3]非r分类武将战斗属性!AC96+[3]非r分类武将战斗属性!AL96+[3]非r分类武将战斗属性!AU96)/4</f>
        <v>105</v>
      </c>
      <c r="DJ96" s="39">
        <f>DI96*[3]非r分类武将战斗属性!O95</f>
        <v>32.594865597205199</v>
      </c>
      <c r="DK96" s="39">
        <f>([2]非r各类型装备属性!K94+[2]非r各类型装备属性!P94+[2]非r各类型装备属性!U94+[2]非r各类型装备属性!Z94)/4</f>
        <v>111.15</v>
      </c>
      <c r="DL96" s="7">
        <f t="shared" si="131"/>
        <v>0.45628520858934768</v>
      </c>
      <c r="DM96" s="7">
        <f t="shared" si="132"/>
        <v>0.14164338140916691</v>
      </c>
      <c r="DN96" s="7">
        <f t="shared" si="133"/>
        <v>0.48301048509243805</v>
      </c>
      <c r="DP96" s="39">
        <f>([3]非r分类武将战斗属性!U96+[3]非r分类武将战斗属性!AD96+[3]非r分类武将战斗属性!AM96+[3]非r分类武将战斗属性!AV96)/4</f>
        <v>490</v>
      </c>
      <c r="DQ96" s="39">
        <f>DP96*[3]非r分类武将战斗属性!O95</f>
        <v>152.10937278695761</v>
      </c>
      <c r="DR96" s="39">
        <f>([2]非r各类型装备属性!L94+[2]非r各类型装备属性!Q94+[2]非r各类型装备属性!V94+[2]非r各类型装备属性!AA94)/4</f>
        <v>397.57500000000005</v>
      </c>
      <c r="DS96" s="7">
        <f t="shared" si="134"/>
        <v>0.47129687896194461</v>
      </c>
      <c r="DT96" s="7">
        <f t="shared" si="135"/>
        <v>0.14630341358235116</v>
      </c>
      <c r="DU96" s="7">
        <f t="shared" si="136"/>
        <v>0.3823997074557044</v>
      </c>
      <c r="DW96" s="4">
        <f t="shared" si="137"/>
        <v>0.24724098321713808</v>
      </c>
      <c r="DX96" s="4">
        <f t="shared" si="138"/>
        <v>0.24237891108287515</v>
      </c>
    </row>
    <row r="97" spans="7:128" x14ac:dyDescent="0.15">
      <c r="G97" s="23">
        <v>91</v>
      </c>
      <c r="H97" s="23">
        <f>[2]非r各类型装备属性!J95+[3]非r分类武将战斗属性!BC97</f>
        <v>469.99650526846341</v>
      </c>
      <c r="I97" s="23">
        <f>[2]非r各类型装备属性!K95+[3]非r分类武将战斗属性!T97</f>
        <v>481.5</v>
      </c>
      <c r="J97" s="23">
        <f>[2]非r各类型装备属性!L95+[3]非r分类武将战斗属性!BE97</f>
        <v>1462.588816859083</v>
      </c>
      <c r="K97" s="23">
        <f t="shared" si="86"/>
        <v>3.1119142386466212</v>
      </c>
      <c r="L97" s="23">
        <f t="shared" si="87"/>
        <v>0.6109475714358219</v>
      </c>
      <c r="M97" s="39">
        <f t="shared" si="108"/>
        <v>0.24867539961294366</v>
      </c>
      <c r="N97" s="39">
        <f t="shared" si="109"/>
        <v>0.24376480280984716</v>
      </c>
      <c r="P97" s="23">
        <f>[2]非r各类型装备属性!O95+[3]非r分类武将战斗属性!BH97</f>
        <v>923.5923115906196</v>
      </c>
      <c r="Q97" s="23">
        <f>[2]非r各类型装备属性!P95+[3]非r分类武将战斗属性!BI97</f>
        <v>156.09930105369267</v>
      </c>
      <c r="R97" s="23">
        <f>[2]非r各类型装备属性!Q95+[3]非r分类武将战斗属性!BJ97</f>
        <v>1028.7909136980049</v>
      </c>
      <c r="S97" s="23">
        <f t="shared" si="88"/>
        <v>1.1139015567661139</v>
      </c>
      <c r="T97" s="23">
        <f t="shared" si="89"/>
        <v>0.33735204193606649</v>
      </c>
      <c r="U97" s="39">
        <f t="shared" si="110"/>
        <v>0.19289730818517531</v>
      </c>
      <c r="V97" s="39">
        <f t="shared" si="111"/>
        <v>0.20412518128928667</v>
      </c>
      <c r="X97" s="23">
        <f>[2]非r各类型装备属性!T95+[3]非r分类武将战斗属性!BM97</f>
        <v>1010.6916126443123</v>
      </c>
      <c r="Y97" s="23">
        <f>[2]非r各类型装备属性!U95+[3]非r分类武将战斗属性!BN97</f>
        <v>87.099301053692685</v>
      </c>
      <c r="Z97" s="23">
        <f>[2]非r各类型装备属性!V95+[3]非r分类武将战斗属性!BO97</f>
        <v>836.49301053692682</v>
      </c>
      <c r="AA97" s="23">
        <f t="shared" si="90"/>
        <v>0.82764415977330341</v>
      </c>
      <c r="AB97" s="23">
        <f t="shared" si="91"/>
        <v>0.22122182179180161</v>
      </c>
      <c r="AC97" s="39">
        <f t="shared" si="112"/>
        <v>0.17066727670454446</v>
      </c>
      <c r="AD97" s="39">
        <f t="shared" si="113"/>
        <v>0.16898848697715699</v>
      </c>
      <c r="AF97" s="23">
        <f>[2]非r各类型装备属性!Y95+[3]非r分类武将战斗属性!BR97</f>
        <v>888.24301053692682</v>
      </c>
      <c r="AG97" s="23">
        <f>[2]非r各类型装备属性!Z95+[3]非r分类武将战斗属性!BS97</f>
        <v>200.4982526342317</v>
      </c>
      <c r="AH97" s="23">
        <f>[2]非r各类型装备属性!AA95+[3]非r分类武将战斗属性!BT97</f>
        <v>853.74301053692682</v>
      </c>
      <c r="AI97" s="23">
        <f t="shared" si="92"/>
        <v>0.96115927782066601</v>
      </c>
      <c r="AJ97" s="23">
        <f t="shared" si="93"/>
        <v>0.39536784880595643</v>
      </c>
      <c r="AK97" s="39">
        <f t="shared" si="114"/>
        <v>0.16587171065115347</v>
      </c>
      <c r="AL97" s="39">
        <f t="shared" si="115"/>
        <v>0.16864059467396086</v>
      </c>
      <c r="AN97" s="23">
        <f t="shared" si="94"/>
        <v>823.13086001008048</v>
      </c>
      <c r="AO97" s="23">
        <f t="shared" si="95"/>
        <v>231.29921368540425</v>
      </c>
      <c r="AP97" s="23">
        <f t="shared" si="96"/>
        <v>1045.4039379077353</v>
      </c>
      <c r="AQ97" s="23">
        <f t="shared" si="97"/>
        <v>1.2700337075139339</v>
      </c>
      <c r="AR97" s="42">
        <f t="shared" si="116"/>
        <v>0.42998875630547173</v>
      </c>
      <c r="AS97" s="25"/>
      <c r="AV97" s="39">
        <f>[5]非r不同兵种属性值!AK95*携带兵力!I97/2</f>
        <v>373.72535200705642</v>
      </c>
      <c r="AW97" s="23">
        <f>[5]非r不同兵种属性值!AL95</f>
        <v>351.2456315855793</v>
      </c>
      <c r="AX97" s="39">
        <f>[5]非r不同兵种属性值!AM95*携带兵力!I97</f>
        <v>1388.1227360262094</v>
      </c>
      <c r="AY97" s="23">
        <f t="shared" si="98"/>
        <v>3.714285714285714</v>
      </c>
      <c r="AZ97" s="23">
        <f t="shared" si="99"/>
        <v>0.53391698049191527</v>
      </c>
      <c r="BA97" s="39">
        <f t="shared" si="117"/>
        <v>0.26365104198028677</v>
      </c>
      <c r="BB97" s="39">
        <f t="shared" si="118"/>
        <v>0.23135378933770157</v>
      </c>
      <c r="BD97" s="39">
        <f>[5]非r不同兵种属性值!AP95*携带兵力!I97/2</f>
        <v>747.45070401411283</v>
      </c>
      <c r="BE97" s="23">
        <f>[5]非r不同兵种属性值!AQ95</f>
        <v>168.59790316107808</v>
      </c>
      <c r="BF97" s="39">
        <f>[5]非r不同兵种属性值!AR95*携带兵力!I97</f>
        <v>2644.0433067165895</v>
      </c>
      <c r="BG97" s="23">
        <f t="shared" si="100"/>
        <v>3.5374149659863945</v>
      </c>
      <c r="BH97" s="23">
        <f t="shared" si="101"/>
        <v>0.35478020091328666</v>
      </c>
      <c r="BI97" s="39">
        <f t="shared" si="119"/>
        <v>0.25492520644926686</v>
      </c>
      <c r="BJ97" s="39">
        <f t="shared" si="120"/>
        <v>0.4283437142378837</v>
      </c>
      <c r="BL97" s="39">
        <f>[5]非r不同兵种属性值!AU95*携带兵力!I97/2</f>
        <v>859.56830961622973</v>
      </c>
      <c r="BM97" s="23">
        <f>[5]非r不同兵种属性值!AV95</f>
        <v>56.199301053692693</v>
      </c>
      <c r="BN97" s="39">
        <f>[5]非r不同兵种属性值!AW95*携带兵力!I97</f>
        <v>2695.3839534489503</v>
      </c>
      <c r="BO97" s="23">
        <f t="shared" si="102"/>
        <v>3.1357414219381292</v>
      </c>
      <c r="BP97" s="23">
        <f t="shared" si="103"/>
        <v>0.15489611740742504</v>
      </c>
      <c r="BQ97" s="39">
        <f t="shared" si="121"/>
        <v>0.24683428617494882</v>
      </c>
      <c r="BR97" s="39">
        <f t="shared" si="122"/>
        <v>0.42693394280147234</v>
      </c>
      <c r="BT97" s="39">
        <f>[5]非r不同兵种属性值!AZ95*携带兵力!I97/2</f>
        <v>784.8232392148185</v>
      </c>
      <c r="BU97" s="23">
        <f>[5]非r不同兵种属性值!BA95</f>
        <v>91.323864212250626</v>
      </c>
      <c r="BV97" s="39">
        <f>[5]非r不同兵种属性值!BB95*携带兵力!I97</f>
        <v>2644.0433067165895</v>
      </c>
      <c r="BW97" s="23">
        <f t="shared" si="104"/>
        <v>3.3689666342727564</v>
      </c>
      <c r="BX97" s="23">
        <f t="shared" si="105"/>
        <v>0.22948931350664414</v>
      </c>
      <c r="BY97" s="39">
        <f t="shared" si="123"/>
        <v>0.24470632096861067</v>
      </c>
      <c r="BZ97" s="39">
        <f t="shared" si="124"/>
        <v>0.41881457091788232</v>
      </c>
      <c r="CB97" s="23">
        <f t="shared" si="125"/>
        <v>691.39190121305433</v>
      </c>
      <c r="CC97" s="23">
        <f t="shared" si="126"/>
        <v>166.84167500315019</v>
      </c>
      <c r="CD97" s="23">
        <f t="shared" si="127"/>
        <v>2342.8983257270847</v>
      </c>
      <c r="CE97" s="23">
        <f t="shared" si="106"/>
        <v>3.3886690336066203</v>
      </c>
      <c r="CF97" s="23">
        <f t="shared" si="107"/>
        <v>0.76941701820337993</v>
      </c>
      <c r="DB97" s="39">
        <f>([3]非r分类武将战斗属性!S97+[3]非r分类武将战斗属性!AB97+[3]非r分类武将战斗属性!AK97+[3]非r分类武将战斗属性!AT97)/4</f>
        <v>380</v>
      </c>
      <c r="DC97" s="39">
        <f>DB97*[3]非r分类武将战斗属性!O96</f>
        <v>119.69336001008053</v>
      </c>
      <c r="DD97" s="39">
        <f>([2]非r各类型装备属性!J95+[2]非r各类型装备属性!O95+[2]非r各类型装备属性!T95+[2]非r各类型装备属性!Y95)/4</f>
        <v>323.4375</v>
      </c>
      <c r="DE97" s="7">
        <f t="shared" si="128"/>
        <v>0.4616519905417546</v>
      </c>
      <c r="DF97" s="7">
        <f t="shared" si="129"/>
        <v>0.14541231027180138</v>
      </c>
      <c r="DG97" s="7">
        <f t="shared" si="130"/>
        <v>0.39293569918644411</v>
      </c>
      <c r="DI97" s="39">
        <f>([3]非r分类武将战斗属性!T97+[3]非r分类武将战斗属性!AC97+[3]非r分类武将战斗属性!AL97+[3]非r分类武将战斗属性!AU97)/4</f>
        <v>105</v>
      </c>
      <c r="DJ97" s="39">
        <f>DI97*[3]非r分类武将战斗属性!O96</f>
        <v>33.073165265943302</v>
      </c>
      <c r="DK97" s="39">
        <f>([2]非r各类型装备属性!K95+[2]非r各类型装备属性!P95+[2]非r各类型装备属性!U95+[2]非r各类型装备属性!Z95)/4</f>
        <v>112.125</v>
      </c>
      <c r="DL97" s="7">
        <f t="shared" si="131"/>
        <v>0.45395744467516036</v>
      </c>
      <c r="DM97" s="7">
        <f t="shared" si="132"/>
        <v>0.1429886627756847</v>
      </c>
      <c r="DN97" s="7">
        <f t="shared" si="133"/>
        <v>0.48476169984954626</v>
      </c>
      <c r="DP97" s="39">
        <f>([3]非r分类武将战斗属性!U97+[3]非r分类武将战斗属性!AD97+[3]非r分类武将战斗属性!AM97+[3]非r分类武将战斗属性!AV97)/4</f>
        <v>490</v>
      </c>
      <c r="DQ97" s="39">
        <f>DP97*[3]非r分类武将战斗属性!O96</f>
        <v>154.34143790773541</v>
      </c>
      <c r="DR97" s="39">
        <f>([2]非r各类型装备属性!L95+[2]非r各类型装备属性!Q95+[2]非r各类型装备属性!V95+[2]非r各类型装备属性!AA95)/4</f>
        <v>401.0625</v>
      </c>
      <c r="DS97" s="7">
        <f t="shared" si="134"/>
        <v>0.46871834152517433</v>
      </c>
      <c r="DT97" s="7">
        <f t="shared" si="135"/>
        <v>0.14763808735658043</v>
      </c>
      <c r="DU97" s="7">
        <f t="shared" si="136"/>
        <v>0.38364357111824532</v>
      </c>
      <c r="DW97" s="4">
        <f t="shared" si="137"/>
        <v>0.24867539961294366</v>
      </c>
      <c r="DX97" s="4">
        <f t="shared" si="138"/>
        <v>0.24376480280984716</v>
      </c>
    </row>
    <row r="98" spans="7:128" x14ac:dyDescent="0.15">
      <c r="G98" s="23">
        <v>92</v>
      </c>
      <c r="H98" s="23">
        <f>[2]非r各类型装备属性!J96+[3]非r分类武将战斗属性!BC98</f>
        <v>472.77294125340325</v>
      </c>
      <c r="I98" s="23">
        <f>[2]非r各类型装备属性!K96+[3]非r分类武将战斗属性!T98</f>
        <v>483.6</v>
      </c>
      <c r="J98" s="23">
        <f>[2]非r各类型装备属性!L96+[3]非r分类武将战斗属性!BE98</f>
        <v>1471.1134120108904</v>
      </c>
      <c r="K98" s="23">
        <f t="shared" si="86"/>
        <v>3.1116700717065426</v>
      </c>
      <c r="L98" s="23">
        <f t="shared" si="87"/>
        <v>0.60839371980676327</v>
      </c>
      <c r="M98" s="39">
        <f t="shared" si="108"/>
        <v>0.2501444133615891</v>
      </c>
      <c r="N98" s="39">
        <f t="shared" si="109"/>
        <v>0.24518556866848173</v>
      </c>
      <c r="P98" s="23">
        <f>[2]非r各类型装备属性!O96+[3]非r分类武将战斗属性!BH98</f>
        <v>928.74047075748717</v>
      </c>
      <c r="Q98" s="23">
        <f>[2]非r各类型装备属性!P96+[3]非r分类武将战斗属性!BI98</f>
        <v>157.19458825068062</v>
      </c>
      <c r="R98" s="23">
        <f>[2]非r各类型装备属性!Q96+[3]非r分类武将战斗属性!BJ98</f>
        <v>1034.3296472588484</v>
      </c>
      <c r="S98" s="23">
        <f t="shared" si="88"/>
        <v>1.1136907239707579</v>
      </c>
      <c r="T98" s="23">
        <f t="shared" si="89"/>
        <v>0.33554560309804016</v>
      </c>
      <c r="U98" s="39">
        <f t="shared" si="110"/>
        <v>0.19397252939797138</v>
      </c>
      <c r="V98" s="39">
        <f t="shared" si="111"/>
        <v>0.20522413636088258</v>
      </c>
      <c r="X98" s="23">
        <f>[2]非r各类型装备属性!T96+[3]非r分类武将战斗属性!BM98</f>
        <v>1016.3350590081677</v>
      </c>
      <c r="Y98" s="23">
        <f>[2]非r各类型装备属性!U96+[3]非r分类武将战斗属性!BN98</f>
        <v>87.594588250680658</v>
      </c>
      <c r="Z98" s="23">
        <f>[2]非r各类型装备属性!V96+[3]非r分类武将战斗属性!BO98</f>
        <v>841.1458825068064</v>
      </c>
      <c r="AA98" s="23">
        <f t="shared" si="90"/>
        <v>0.82762655391192852</v>
      </c>
      <c r="AB98" s="23">
        <f t="shared" si="91"/>
        <v>0.21960433387055001</v>
      </c>
      <c r="AC98" s="39">
        <f t="shared" si="112"/>
        <v>0.17162023961637415</v>
      </c>
      <c r="AD98" s="39">
        <f t="shared" si="113"/>
        <v>0.16992846111248622</v>
      </c>
      <c r="AF98" s="23">
        <f>[2]非r各类型装备属性!Y96+[3]非r分类武将战斗属性!BR98</f>
        <v>893.34588250680645</v>
      </c>
      <c r="AG98" s="23">
        <f>[2]非r各类型装备属性!Z96+[3]非r分类武将战斗属性!BS98</f>
        <v>201.58647062670161</v>
      </c>
      <c r="AH98" s="23">
        <f>[2]非r各类型装备属性!AA96+[3]非r分类武将战斗属性!BT98</f>
        <v>858.54588250680649</v>
      </c>
      <c r="AI98" s="23">
        <f t="shared" si="92"/>
        <v>0.96104532333842729</v>
      </c>
      <c r="AJ98" s="23">
        <f t="shared" si="93"/>
        <v>0.39305839272427245</v>
      </c>
      <c r="AK98" s="39">
        <f t="shared" si="114"/>
        <v>0.16682462791910485</v>
      </c>
      <c r="AL98" s="39">
        <f t="shared" si="115"/>
        <v>0.16958931012480127</v>
      </c>
      <c r="AN98" s="23">
        <f t="shared" si="94"/>
        <v>827.79858838146617</v>
      </c>
      <c r="AO98" s="23">
        <f t="shared" si="95"/>
        <v>232.49391178201572</v>
      </c>
      <c r="AP98" s="23">
        <f t="shared" si="96"/>
        <v>1051.283706070838</v>
      </c>
      <c r="AQ98" s="23">
        <f t="shared" si="97"/>
        <v>1.2699752341041506</v>
      </c>
      <c r="AR98" s="42">
        <f t="shared" si="116"/>
        <v>0.42755620809410266</v>
      </c>
      <c r="AS98" s="25"/>
      <c r="AV98" s="39">
        <f>[5]非r不同兵种属性值!AK96*携带兵力!I98/2</f>
        <v>379.95853833896081</v>
      </c>
      <c r="AW98" s="23">
        <f>[5]非r不同兵种属性值!AL96</f>
        <v>352.46617656675397</v>
      </c>
      <c r="AX98" s="39">
        <f>[5]非r不同兵种属性值!AM96*携带兵力!I98</f>
        <v>1411.2745709732831</v>
      </c>
      <c r="AY98" s="23">
        <f t="shared" si="98"/>
        <v>3.7142857142857144</v>
      </c>
      <c r="AZ98" s="23">
        <f t="shared" si="99"/>
        <v>0.53102554712992145</v>
      </c>
      <c r="BA98" s="39">
        <f t="shared" si="117"/>
        <v>0.26804835156187717</v>
      </c>
      <c r="BB98" s="39">
        <f t="shared" si="118"/>
        <v>0.23521242849554719</v>
      </c>
      <c r="BD98" s="39">
        <f>[5]非r不同兵种属性值!AP96*携带兵力!I98/2</f>
        <v>759.91707667792161</v>
      </c>
      <c r="BE98" s="23">
        <f>[5]非r不同兵种属性值!AQ96</f>
        <v>169.18376475204192</v>
      </c>
      <c r="BF98" s="39">
        <f>[5]非r不同兵种属性值!AR96*携带兵力!I98</f>
        <v>2688.1420399491103</v>
      </c>
      <c r="BG98" s="23">
        <f t="shared" si="100"/>
        <v>3.5374149659863945</v>
      </c>
      <c r="BH98" s="23">
        <f t="shared" si="101"/>
        <v>0.35212596071496549</v>
      </c>
      <c r="BI98" s="39">
        <f t="shared" si="119"/>
        <v>0.2591769819950358</v>
      </c>
      <c r="BJ98" s="39">
        <f t="shared" si="120"/>
        <v>0.43548785410050217</v>
      </c>
      <c r="BL98" s="39">
        <f>[5]非r不同兵种属性值!AU96*携带兵力!I98/2</f>
        <v>873.90463817960983</v>
      </c>
      <c r="BM98" s="23">
        <f>[5]非r不同兵种属性值!AV96</f>
        <v>56.394588250680641</v>
      </c>
      <c r="BN98" s="39">
        <f>[5]非r不同兵种属性值!AW96*携带兵力!I98</f>
        <v>2740.3389727636563</v>
      </c>
      <c r="BO98" s="23">
        <f t="shared" si="102"/>
        <v>3.1357414219381297</v>
      </c>
      <c r="BP98" s="23">
        <f t="shared" si="103"/>
        <v>0.15338179480663705</v>
      </c>
      <c r="BQ98" s="39">
        <f t="shared" si="121"/>
        <v>0.25095111713267848</v>
      </c>
      <c r="BR98" s="39">
        <f t="shared" si="122"/>
        <v>0.43405456976082823</v>
      </c>
      <c r="BT98" s="39">
        <f>[5]非r不同兵种属性值!AZ96*携带兵力!I98/2</f>
        <v>797.91293051181788</v>
      </c>
      <c r="BU98" s="23">
        <f>[5]非r不同兵种属性值!BA96</f>
        <v>91.641205907356039</v>
      </c>
      <c r="BV98" s="39">
        <f>[5]非r不同兵种属性值!BB96*携带兵力!I98</f>
        <v>2688.1420399491103</v>
      </c>
      <c r="BW98" s="23">
        <f t="shared" si="104"/>
        <v>3.3689666342727556</v>
      </c>
      <c r="BX98" s="23">
        <f t="shared" si="105"/>
        <v>0.22744200246543289</v>
      </c>
      <c r="BY98" s="39">
        <f t="shared" si="123"/>
        <v>0.24878766061281915</v>
      </c>
      <c r="BZ98" s="39">
        <f t="shared" si="124"/>
        <v>0.4257997787584209</v>
      </c>
      <c r="CB98" s="23">
        <f t="shared" si="125"/>
        <v>702.92329592707756</v>
      </c>
      <c r="CC98" s="23">
        <f t="shared" si="126"/>
        <v>167.42143386920813</v>
      </c>
      <c r="CD98" s="23">
        <f t="shared" si="127"/>
        <v>2381.9744059087902</v>
      </c>
      <c r="CE98" s="23">
        <f t="shared" si="106"/>
        <v>3.3886690336066203</v>
      </c>
      <c r="CF98" s="23">
        <f t="shared" si="107"/>
        <v>0.77003187261621153</v>
      </c>
      <c r="DB98" s="39">
        <f>([3]非r分类武将战斗属性!S98+[3]非r分类武将战斗属性!AB98+[3]非r分类武将战斗属性!AK98+[3]非r分类武将战斗属性!AT98)/4</f>
        <v>380</v>
      </c>
      <c r="DC98" s="39">
        <f>DB98*[3]非r分类武将战斗属性!O97</f>
        <v>121.54858838146613</v>
      </c>
      <c r="DD98" s="39">
        <f>([2]非r各类型装备属性!J96+[2]非r各类型装备属性!O96+[2]非r各类型装备属性!T96+[2]非r各类型装备属性!Y96)/4</f>
        <v>326.25</v>
      </c>
      <c r="DE98" s="7">
        <f t="shared" si="128"/>
        <v>0.45904886204624495</v>
      </c>
      <c r="DF98" s="7">
        <f t="shared" si="129"/>
        <v>0.14683352942063016</v>
      </c>
      <c r="DG98" s="7">
        <f t="shared" si="130"/>
        <v>0.39411760853312483</v>
      </c>
      <c r="DI98" s="39">
        <f>([3]非r分类武将战斗属性!T98+[3]非r分类武将战斗属性!AC98+[3]非r分类武将战斗属性!AL98+[3]非r分类武将战斗属性!AU98)/4</f>
        <v>105</v>
      </c>
      <c r="DJ98" s="39">
        <f>DI98*[3]非r分类武将战斗属性!O97</f>
        <v>33.585794158036691</v>
      </c>
      <c r="DK98" s="39">
        <f>([2]非r各类型装备属性!K96+[2]非r各类型装备属性!P96+[2]非r各类型装备属性!U96+[2]非r各类型装备属性!Z96)/4</f>
        <v>113.10000000000001</v>
      </c>
      <c r="DL98" s="7">
        <f t="shared" si="131"/>
        <v>0.45162472941849374</v>
      </c>
      <c r="DM98" s="7">
        <f t="shared" si="132"/>
        <v>0.14445881141836714</v>
      </c>
      <c r="DN98" s="7">
        <f t="shared" si="133"/>
        <v>0.48646435140220612</v>
      </c>
      <c r="DP98" s="39">
        <f>([3]非r分类武将战斗属性!U98+[3]非r分类武将战斗属性!AD98+[3]非r分类武将战斗属性!AM98+[3]非r分类武将战斗属性!AV98)/4</f>
        <v>490</v>
      </c>
      <c r="DQ98" s="39">
        <f>DP98*[3]非r分类武将战斗属性!O97</f>
        <v>156.73370607083791</v>
      </c>
      <c r="DR98" s="39">
        <f>([2]非r各类型装备属性!L96+[2]非r各类型装备属性!Q96+[2]非r各类型装备属性!V96+[2]非r各类型装备属性!AA96)/4</f>
        <v>404.54999999999995</v>
      </c>
      <c r="DS98" s="7">
        <f t="shared" si="134"/>
        <v>0.46609682730779683</v>
      </c>
      <c r="DT98" s="7">
        <f t="shared" si="135"/>
        <v>0.14908792475879659</v>
      </c>
      <c r="DU98" s="7">
        <f t="shared" si="136"/>
        <v>0.38481524793340649</v>
      </c>
      <c r="DW98" s="4">
        <f t="shared" si="137"/>
        <v>0.2501444133615891</v>
      </c>
      <c r="DX98" s="4">
        <f t="shared" si="138"/>
        <v>0.24518556866848173</v>
      </c>
    </row>
    <row r="99" spans="7:128" x14ac:dyDescent="0.15">
      <c r="G99" s="23">
        <v>93</v>
      </c>
      <c r="H99" s="23">
        <f>[2]非r各类型装备属性!J97+[3]非r分类武将战斗属性!BC99</f>
        <v>474.59999999999991</v>
      </c>
      <c r="I99" s="23">
        <f>[2]非r各类型装备属性!K97+[3]非r分类武将战斗属性!T99</f>
        <v>485.7</v>
      </c>
      <c r="J99" s="23">
        <f>[2]非r各类型装备属性!L97+[3]非r分类武将战斗属性!BE99</f>
        <v>1476.6</v>
      </c>
      <c r="K99" s="23">
        <f t="shared" si="86"/>
        <v>3.1112515802781293</v>
      </c>
      <c r="L99" s="23">
        <f t="shared" si="87"/>
        <v>0.60585270931044799</v>
      </c>
      <c r="M99" s="39">
        <f t="shared" si="108"/>
        <v>0.25111111111111112</v>
      </c>
      <c r="N99" s="39">
        <f t="shared" si="109"/>
        <v>0.24609999999999999</v>
      </c>
      <c r="P99" s="23">
        <f>[2]非r各类型装备属性!O97+[3]非r分类武将战斗属性!BH99</f>
        <v>931.8</v>
      </c>
      <c r="Q99" s="23">
        <f>[2]非r各类型装备属性!P97+[3]非r分类武将战斗属性!BI99</f>
        <v>158.09999999999997</v>
      </c>
      <c r="R99" s="23">
        <f>[2]非r各类型装备属性!Q97+[3]非r分类武将战斗属性!BJ99</f>
        <v>1037.3999999999996</v>
      </c>
      <c r="S99" s="23">
        <f t="shared" si="88"/>
        <v>1.1133290405666449</v>
      </c>
      <c r="T99" s="23">
        <f t="shared" si="89"/>
        <v>0.33348801889976365</v>
      </c>
      <c r="U99" s="39">
        <f t="shared" si="110"/>
        <v>0.1946115288220551</v>
      </c>
      <c r="V99" s="39">
        <f t="shared" si="111"/>
        <v>0.20583333333333323</v>
      </c>
      <c r="X99" s="23">
        <f>[2]非r各类型装备属性!T97+[3]非r分类武将战斗属性!BM99</f>
        <v>1019.6999999999998</v>
      </c>
      <c r="Y99" s="23">
        <f>[2]非r各类型装备属性!U97+[3]非r分类武将战斗属性!BN99</f>
        <v>87.899999999999977</v>
      </c>
      <c r="Z99" s="23">
        <f>[2]非r各类型装备属性!V97+[3]非r分类武将战斗属性!BO99</f>
        <v>843.89999999999986</v>
      </c>
      <c r="AA99" s="23">
        <f t="shared" si="90"/>
        <v>0.82759635186819658</v>
      </c>
      <c r="AB99" s="23">
        <f t="shared" si="91"/>
        <v>0.21763890264434982</v>
      </c>
      <c r="AC99" s="39">
        <f t="shared" si="112"/>
        <v>0.17218844984802428</v>
      </c>
      <c r="AD99" s="39">
        <f t="shared" si="113"/>
        <v>0.17048484848484852</v>
      </c>
      <c r="AF99" s="23">
        <f>[2]非r各类型装备属性!Y97+[3]非r分类武将战斗属性!BR99</f>
        <v>896.55</v>
      </c>
      <c r="AG99" s="23">
        <f>[2]非r各类型装备属性!Z97+[3]非r分类武将战斗属性!BS99</f>
        <v>202.2</v>
      </c>
      <c r="AH99" s="23">
        <f>[2]非r各类型装备属性!AA97+[3]非r分类武将战斗属性!BT99</f>
        <v>861.44999999999982</v>
      </c>
      <c r="AI99" s="23">
        <f t="shared" si="92"/>
        <v>0.96084992471139352</v>
      </c>
      <c r="AJ99" s="23">
        <f t="shared" si="93"/>
        <v>0.39021189548033497</v>
      </c>
      <c r="AK99" s="39">
        <f t="shared" si="114"/>
        <v>0.16742296918767507</v>
      </c>
      <c r="AL99" s="39">
        <f t="shared" si="115"/>
        <v>0.17016296296296293</v>
      </c>
      <c r="AN99" s="23">
        <f t="shared" si="94"/>
        <v>830.66249999999991</v>
      </c>
      <c r="AO99" s="23">
        <f t="shared" si="95"/>
        <v>233.47499999999997</v>
      </c>
      <c r="AP99" s="23">
        <f t="shared" si="96"/>
        <v>1054.8374999999999</v>
      </c>
      <c r="AQ99" s="23">
        <f t="shared" si="97"/>
        <v>1.2698749492122252</v>
      </c>
      <c r="AR99" s="42">
        <f t="shared" si="116"/>
        <v>0.42492105813942893</v>
      </c>
      <c r="AS99" s="25"/>
      <c r="AV99" s="39">
        <f>[5]非r不同兵种属性值!AK97*携带兵力!I99/2</f>
        <v>384.92999999999995</v>
      </c>
      <c r="AW99" s="23">
        <f>[5]非r不同兵种属性值!AL97</f>
        <v>352.49999999999994</v>
      </c>
      <c r="AX99" s="39">
        <f>[5]非r不同兵种属性值!AM97*携带兵力!I99</f>
        <v>1429.7399999999998</v>
      </c>
      <c r="AY99" s="23">
        <f t="shared" si="98"/>
        <v>3.7142857142857144</v>
      </c>
      <c r="AZ99" s="23">
        <f t="shared" si="99"/>
        <v>0.5273157012924844</v>
      </c>
      <c r="BA99" s="39">
        <f t="shared" si="117"/>
        <v>0.27155555555555555</v>
      </c>
      <c r="BB99" s="39">
        <f t="shared" si="118"/>
        <v>0.23828999999999997</v>
      </c>
      <c r="BD99" s="39">
        <f>[5]非r不同兵种属性值!AP97*携带兵力!I99/2</f>
        <v>769.8599999999999</v>
      </c>
      <c r="BE99" s="23">
        <f>[5]非r不同兵种属性值!AQ97</f>
        <v>169.19999999999996</v>
      </c>
      <c r="BF99" s="39">
        <f>[5]非r不同兵种属性值!AR97*携带兵力!I99</f>
        <v>2723.3142857142852</v>
      </c>
      <c r="BG99" s="23">
        <f t="shared" si="100"/>
        <v>3.5374149659863945</v>
      </c>
      <c r="BH99" s="23">
        <f t="shared" si="101"/>
        <v>0.34873655138299176</v>
      </c>
      <c r="BI99" s="39">
        <f t="shared" si="119"/>
        <v>0.26256811102465294</v>
      </c>
      <c r="BJ99" s="39">
        <f t="shared" si="120"/>
        <v>0.44118587362645756</v>
      </c>
      <c r="BL99" s="39">
        <f>[5]非r不同兵种属性值!AU97*携带兵力!I99/2</f>
        <v>885.33899999999983</v>
      </c>
      <c r="BM99" s="23">
        <f>[5]非r不同兵种属性值!AV97</f>
        <v>56.399999999999991</v>
      </c>
      <c r="BN99" s="39">
        <f>[5]非r不同兵种属性值!AW97*携带兵力!I99</f>
        <v>2776.194174757281</v>
      </c>
      <c r="BO99" s="23">
        <f t="shared" si="102"/>
        <v>3.1357414219381292</v>
      </c>
      <c r="BP99" s="23">
        <f t="shared" si="103"/>
        <v>0.15145818787260323</v>
      </c>
      <c r="BQ99" s="39">
        <f t="shared" si="121"/>
        <v>0.25423461712474099</v>
      </c>
      <c r="BR99" s="39">
        <f t="shared" si="122"/>
        <v>0.43973383587706888</v>
      </c>
      <c r="BT99" s="39">
        <f>[5]非r不同兵种属性值!AZ97*携带兵力!I99/2</f>
        <v>808.35299999999995</v>
      </c>
      <c r="BU99" s="23">
        <f>[5]非r不同兵种属性值!BA97</f>
        <v>91.649999999999977</v>
      </c>
      <c r="BV99" s="39">
        <f>[5]非r不同兵种属性值!BB97*携带兵力!I99</f>
        <v>2723.3142857142852</v>
      </c>
      <c r="BW99" s="23">
        <f t="shared" si="104"/>
        <v>3.3689666342727564</v>
      </c>
      <c r="BX99" s="23">
        <f t="shared" si="105"/>
        <v>0.22483624855874196</v>
      </c>
      <c r="BY99" s="39">
        <f t="shared" si="123"/>
        <v>0.25204285346065786</v>
      </c>
      <c r="BZ99" s="39">
        <f t="shared" si="124"/>
        <v>0.43137103736108456</v>
      </c>
      <c r="CB99" s="23">
        <f t="shared" si="125"/>
        <v>712.12049999999999</v>
      </c>
      <c r="CC99" s="23">
        <f t="shared" si="126"/>
        <v>167.43749999999997</v>
      </c>
      <c r="CD99" s="23">
        <f t="shared" si="127"/>
        <v>2413.1406865464628</v>
      </c>
      <c r="CE99" s="23">
        <f t="shared" si="106"/>
        <v>3.3886690336066199</v>
      </c>
      <c r="CF99" s="23">
        <f t="shared" si="107"/>
        <v>0.77004886461626898</v>
      </c>
      <c r="DB99" s="39">
        <f>([3]非r分类武将战斗属性!S99+[3]非r分类武将战斗属性!AB99+[3]非r分类武将战斗属性!AK99+[3]非r分类武将战斗属性!AT99)/4</f>
        <v>380</v>
      </c>
      <c r="DC99" s="39">
        <f>DB99*[3]非r分类武将战斗属性!O98</f>
        <v>121.59999999999988</v>
      </c>
      <c r="DD99" s="39">
        <f>([2]非r各类型装备属性!J97+[2]非r各类型装备属性!O97+[2]非r各类型装备属性!T97+[2]非r各类型装备属性!Y97)/4</f>
        <v>329.0625</v>
      </c>
      <c r="DE99" s="7">
        <f t="shared" si="128"/>
        <v>0.45746617910402848</v>
      </c>
      <c r="DF99" s="7">
        <f t="shared" si="129"/>
        <v>0.14638917731328896</v>
      </c>
      <c r="DG99" s="7">
        <f t="shared" si="130"/>
        <v>0.39614464358268253</v>
      </c>
      <c r="DI99" s="39">
        <f>([3]非r分类武将战斗属性!T99+[3]非r分类武将战斗属性!AC99+[3]非r分类武将战斗属性!AL99+[3]非r分类武将战斗属性!AU99)/4</f>
        <v>105</v>
      </c>
      <c r="DJ99" s="39">
        <f>DI99*[3]非r分类武将战斗属性!O98</f>
        <v>33.599999999999966</v>
      </c>
      <c r="DK99" s="39">
        <f>([2]非r各类型装备属性!K97+[2]非r各类型装备属性!P97+[2]非r各类型装备属性!U97+[2]非r各类型装备属性!Z97)/4</f>
        <v>114.075</v>
      </c>
      <c r="DL99" s="7">
        <f t="shared" si="131"/>
        <v>0.44972695149373604</v>
      </c>
      <c r="DM99" s="7">
        <f t="shared" si="132"/>
        <v>0.14391262447799538</v>
      </c>
      <c r="DN99" s="7">
        <f t="shared" si="133"/>
        <v>0.48859620944426607</v>
      </c>
      <c r="DP99" s="39">
        <f>([3]非r分类武将战斗属性!U99+[3]非r分类武将战斗属性!AD99+[3]非r分类武将战斗属性!AM99+[3]非r分类武将战斗属性!AV99)/4</f>
        <v>490</v>
      </c>
      <c r="DQ99" s="39">
        <f>DP99*[3]非r分类武将战斗属性!O98</f>
        <v>156.79999999999984</v>
      </c>
      <c r="DR99" s="39">
        <f>([2]非r各类型装备属性!L97+[2]非r各类型装备属性!Q97+[2]非r各类型装备属性!V97+[2]非r各类型装备属性!AA97)/4</f>
        <v>408.03750000000002</v>
      </c>
      <c r="DS99" s="7">
        <f t="shared" si="134"/>
        <v>0.46452652659769877</v>
      </c>
      <c r="DT99" s="7">
        <f t="shared" si="135"/>
        <v>0.14864848851126344</v>
      </c>
      <c r="DU99" s="7">
        <f t="shared" si="136"/>
        <v>0.38682498489103778</v>
      </c>
      <c r="DW99" s="4">
        <f t="shared" si="137"/>
        <v>0.25111111111111112</v>
      </c>
      <c r="DX99" s="4">
        <f t="shared" si="138"/>
        <v>0.24609999999999999</v>
      </c>
    </row>
    <row r="100" spans="7:128" x14ac:dyDescent="0.15">
      <c r="G100" s="23">
        <v>94</v>
      </c>
      <c r="H100" s="23">
        <f>[2]非r各类型装备属性!J98+[3]非r分类武将战斗属性!BC100</f>
        <v>476.4</v>
      </c>
      <c r="I100" s="23">
        <f>[2]非r各类型装备属性!K98+[3]非r分类武将战斗属性!T100</f>
        <v>487.79999999999995</v>
      </c>
      <c r="J100" s="23">
        <f>[2]非r各类型装备属性!L98+[3]非r分类武将战斗属性!BE100</f>
        <v>1481.9999999999998</v>
      </c>
      <c r="K100" s="23">
        <f t="shared" si="86"/>
        <v>3.1108312342569264</v>
      </c>
      <c r="L100" s="23">
        <f t="shared" si="87"/>
        <v>0.60332459308365904</v>
      </c>
      <c r="M100" s="39">
        <f t="shared" si="108"/>
        <v>0.2520634920634921</v>
      </c>
      <c r="N100" s="39">
        <f t="shared" si="109"/>
        <v>0.24699999999999997</v>
      </c>
      <c r="P100" s="23">
        <f>[2]非r各类型装备属性!O98+[3]非r分类武将战斗属性!BH100</f>
        <v>934.8</v>
      </c>
      <c r="Q100" s="23">
        <f>[2]非r各类型装备属性!P98+[3]非r分类武将战斗属性!BI100</f>
        <v>159</v>
      </c>
      <c r="R100" s="23">
        <f>[2]非r各类型装备属性!Q98+[3]非r分类武将战斗属性!BJ100</f>
        <v>1040.3999999999996</v>
      </c>
      <c r="S100" s="23">
        <f t="shared" si="88"/>
        <v>1.1129653401797173</v>
      </c>
      <c r="T100" s="23">
        <f t="shared" si="89"/>
        <v>0.33144334194947056</v>
      </c>
      <c r="U100" s="39">
        <f t="shared" si="110"/>
        <v>0.19523809523809518</v>
      </c>
      <c r="V100" s="39">
        <f t="shared" si="111"/>
        <v>0.20642857142857132</v>
      </c>
      <c r="X100" s="23">
        <f>[2]非r各类型装备属性!T98+[3]非r分类武将战斗属性!BM100</f>
        <v>1022.9999999999998</v>
      </c>
      <c r="Y100" s="23">
        <f>[2]非r各类型装备属性!U98+[3]非r分类武将战斗属性!BN100</f>
        <v>88.199999999999989</v>
      </c>
      <c r="Z100" s="23">
        <f>[2]非r各类型装备属性!V98+[3]非r分类武将战斗属性!BO100</f>
        <v>846.59999999999991</v>
      </c>
      <c r="AA100" s="23">
        <f t="shared" si="90"/>
        <v>0.82756598240469215</v>
      </c>
      <c r="AB100" s="23">
        <f t="shared" si="91"/>
        <v>0.21569011053506792</v>
      </c>
      <c r="AC100" s="39">
        <f t="shared" si="112"/>
        <v>0.17274569402228973</v>
      </c>
      <c r="AD100" s="39">
        <f t="shared" si="113"/>
        <v>0.17103030303030309</v>
      </c>
      <c r="AF100" s="23">
        <f>[2]非r各类型装备属性!Y98+[3]非r分类武将战斗属性!BR100</f>
        <v>899.69999999999982</v>
      </c>
      <c r="AG100" s="23">
        <f>[2]非r各类型装备属性!Z98+[3]非r分类武将战斗属性!BS100</f>
        <v>202.79999999999995</v>
      </c>
      <c r="AH100" s="23">
        <f>[2]非r各类型装备属性!AA98+[3]非r分类武将战斗属性!BT100</f>
        <v>864.3</v>
      </c>
      <c r="AI100" s="23">
        <f t="shared" si="92"/>
        <v>0.96065355118372808</v>
      </c>
      <c r="AJ100" s="23">
        <f t="shared" si="93"/>
        <v>0.38737775061124691</v>
      </c>
      <c r="AK100" s="39">
        <f t="shared" si="114"/>
        <v>0.16801120448179269</v>
      </c>
      <c r="AL100" s="39">
        <f t="shared" si="115"/>
        <v>0.17072592592592592</v>
      </c>
      <c r="AN100" s="23">
        <f t="shared" si="94"/>
        <v>833.47499999999991</v>
      </c>
      <c r="AO100" s="23">
        <f t="shared" si="95"/>
        <v>234.45</v>
      </c>
      <c r="AP100" s="23">
        <f t="shared" si="96"/>
        <v>1058.3249999999998</v>
      </c>
      <c r="AQ100" s="23">
        <f t="shared" si="97"/>
        <v>1.2697741383964725</v>
      </c>
      <c r="AR100" s="42">
        <f t="shared" si="116"/>
        <v>0.42230307833636538</v>
      </c>
      <c r="AS100" s="25"/>
      <c r="AV100" s="39">
        <f>[5]非r不同兵种属性值!AK98*携带兵力!I100/2</f>
        <v>389.86499999999995</v>
      </c>
      <c r="AW100" s="23">
        <f>[5]非r不同兵种属性值!AL98</f>
        <v>352.49999999999994</v>
      </c>
      <c r="AX100" s="39">
        <f>[5]非r不同兵种属性值!AM98*携带兵力!I100</f>
        <v>1448.0699999999997</v>
      </c>
      <c r="AY100" s="23">
        <f t="shared" si="98"/>
        <v>3.714285714285714</v>
      </c>
      <c r="AZ100" s="23">
        <f t="shared" si="99"/>
        <v>0.52360298268025307</v>
      </c>
      <c r="BA100" s="39">
        <f t="shared" si="117"/>
        <v>0.27503703703703702</v>
      </c>
      <c r="BB100" s="39">
        <f t="shared" si="118"/>
        <v>0.24134499999999995</v>
      </c>
      <c r="BD100" s="39">
        <f>[5]非r不同兵种属性值!AP98*携带兵力!I100/2</f>
        <v>779.7299999999999</v>
      </c>
      <c r="BE100" s="23">
        <f>[5]非r不同兵种属性值!AQ98</f>
        <v>169.19999999999996</v>
      </c>
      <c r="BF100" s="39">
        <f>[5]非r不同兵种属性值!AR98*携带兵力!I100</f>
        <v>2758.2285714285708</v>
      </c>
      <c r="BG100" s="23">
        <f t="shared" si="100"/>
        <v>3.537414965986394</v>
      </c>
      <c r="BH100" s="23">
        <f t="shared" si="101"/>
        <v>0.34536250816459824</v>
      </c>
      <c r="BI100" s="39">
        <f t="shared" si="119"/>
        <v>0.26593436885830235</v>
      </c>
      <c r="BJ100" s="39">
        <f t="shared" si="120"/>
        <v>0.44684210277551467</v>
      </c>
      <c r="BL100" s="39">
        <f>[5]非r不同兵种属性值!AU98*携带兵力!I100/2</f>
        <v>896.68949999999984</v>
      </c>
      <c r="BM100" s="23">
        <f>[5]非r不同兵种属性值!AV98</f>
        <v>56.399999999999991</v>
      </c>
      <c r="BN100" s="39">
        <f>[5]非r不同兵种属性值!AW98*携带兵力!I100</f>
        <v>2811.7864077669897</v>
      </c>
      <c r="BO100" s="23">
        <f t="shared" si="102"/>
        <v>3.1357414219381292</v>
      </c>
      <c r="BP100" s="23">
        <f t="shared" si="103"/>
        <v>0.14955451845566392</v>
      </c>
      <c r="BQ100" s="39">
        <f t="shared" si="121"/>
        <v>0.25749403529300691</v>
      </c>
      <c r="BR100" s="39">
        <f t="shared" si="122"/>
        <v>0.44537144915754412</v>
      </c>
      <c r="BT100" s="39">
        <f>[5]非r不同兵种属性值!AZ98*携带兵力!I100/2</f>
        <v>818.71649999999988</v>
      </c>
      <c r="BU100" s="23">
        <f>[5]非r不同兵种属性值!BA98</f>
        <v>91.649999999999977</v>
      </c>
      <c r="BV100" s="39">
        <f>[5]非r不同兵种属性值!BB98*携带兵力!I100</f>
        <v>2758.2285714285708</v>
      </c>
      <c r="BW100" s="23">
        <f t="shared" si="104"/>
        <v>3.3689666342727564</v>
      </c>
      <c r="BX100" s="23">
        <f t="shared" si="105"/>
        <v>0.22225186119261819</v>
      </c>
      <c r="BY100" s="39">
        <f t="shared" si="123"/>
        <v>0.25527417209476883</v>
      </c>
      <c r="BZ100" s="39">
        <f t="shared" si="124"/>
        <v>0.43690143527597025</v>
      </c>
      <c r="CB100" s="23">
        <f t="shared" si="125"/>
        <v>721.25024999999994</v>
      </c>
      <c r="CC100" s="23">
        <f t="shared" si="126"/>
        <v>167.43749999999997</v>
      </c>
      <c r="CD100" s="23">
        <f t="shared" si="127"/>
        <v>2444.0783876560326</v>
      </c>
      <c r="CE100" s="23">
        <f t="shared" si="106"/>
        <v>3.3886690336066199</v>
      </c>
      <c r="CF100" s="23">
        <f t="shared" si="107"/>
        <v>0.77004886461626898</v>
      </c>
      <c r="DB100" s="39">
        <f>([3]非r分类武将战斗属性!S100+[3]非r分类武将战斗属性!AB100+[3]非r分类武将战斗属性!AK100+[3]非r分类武将战斗属性!AT100)/4</f>
        <v>380</v>
      </c>
      <c r="DC100" s="39">
        <f>DB100*[3]非r分类武将战斗属性!O99</f>
        <v>121.59999999999988</v>
      </c>
      <c r="DD100" s="39">
        <f>([2]非r各类型装备属性!J98+[2]非r各类型装备属性!O98+[2]非r各类型装备属性!T98+[2]非r各类型装备属性!Y98)/4</f>
        <v>331.875</v>
      </c>
      <c r="DE100" s="7">
        <f t="shared" si="128"/>
        <v>0.45592249317616013</v>
      </c>
      <c r="DF100" s="7">
        <f t="shared" si="129"/>
        <v>0.14589519781637109</v>
      </c>
      <c r="DG100" s="7">
        <f t="shared" si="130"/>
        <v>0.39818230900746876</v>
      </c>
      <c r="DI100" s="39">
        <f>([3]非r分类武将战斗属性!T100+[3]非r分类武将战斗属性!AC100+[3]非r分类武将战斗属性!AL100+[3]非r分类武将战斗属性!AU100)/4</f>
        <v>105</v>
      </c>
      <c r="DJ100" s="39">
        <f>DI100*[3]非r分类武将战斗属性!O99</f>
        <v>33.599999999999966</v>
      </c>
      <c r="DK100" s="39">
        <f>([2]非r各类型装备属性!K98+[2]非r各类型装备属性!P98+[2]非r各类型装备属性!U98+[2]非r各类型装备属性!Z98)/4</f>
        <v>115.05</v>
      </c>
      <c r="DL100" s="7">
        <f t="shared" si="131"/>
        <v>0.44785668586052463</v>
      </c>
      <c r="DM100" s="7">
        <f t="shared" si="132"/>
        <v>0.14331413947536775</v>
      </c>
      <c r="DN100" s="7">
        <f t="shared" si="133"/>
        <v>0.49072296865003201</v>
      </c>
      <c r="DP100" s="39">
        <f>([3]非r分类武将战斗属性!U100+[3]非r分类武将战斗属性!AD100+[3]非r分类武将战斗属性!AM100+[3]非r分类武将战斗属性!AV100)/4</f>
        <v>490</v>
      </c>
      <c r="DQ100" s="39">
        <f>DP100*[3]非r分类武将战斗属性!O99</f>
        <v>156.79999999999984</v>
      </c>
      <c r="DR100" s="39">
        <f>([2]非r各类型装备属性!L98+[2]非r各类型装备属性!Q98+[2]非r各类型装备属性!V98+[2]非r各类型装备属性!AA98)/4</f>
        <v>411.52500000000003</v>
      </c>
      <c r="DS100" s="7">
        <f t="shared" si="134"/>
        <v>0.46299577162024907</v>
      </c>
      <c r="DT100" s="7">
        <f t="shared" si="135"/>
        <v>0.14815864691847955</v>
      </c>
      <c r="DU100" s="7">
        <f t="shared" si="136"/>
        <v>0.38884558146127146</v>
      </c>
      <c r="DW100" s="4">
        <f t="shared" si="137"/>
        <v>0.2520634920634921</v>
      </c>
      <c r="DX100" s="4">
        <f t="shared" si="138"/>
        <v>0.24699999999999997</v>
      </c>
    </row>
    <row r="101" spans="7:128" x14ac:dyDescent="0.15">
      <c r="G101" s="23">
        <v>95</v>
      </c>
      <c r="H101" s="23">
        <f>[2]非r各类型装备属性!J99+[3]非r分类武将战斗属性!BC101</f>
        <v>478.19999999999993</v>
      </c>
      <c r="I101" s="23">
        <f>[2]非r各类型装备属性!K99+[3]非r分类武将战斗属性!T101</f>
        <v>489.9</v>
      </c>
      <c r="J101" s="23">
        <f>[2]非r各类型装备属性!L99+[3]非r分类武将战斗属性!BE101</f>
        <v>1487.3999999999996</v>
      </c>
      <c r="K101" s="23">
        <f t="shared" si="86"/>
        <v>3.1104140526976156</v>
      </c>
      <c r="L101" s="23">
        <f t="shared" si="87"/>
        <v>0.60080941869021343</v>
      </c>
      <c r="M101" s="39">
        <f t="shared" si="108"/>
        <v>0.25301587301587303</v>
      </c>
      <c r="N101" s="39">
        <f t="shared" si="109"/>
        <v>0.24789999999999993</v>
      </c>
      <c r="P101" s="23">
        <f>[2]非r各类型装备属性!O99+[3]非r分类武将战斗属性!BH101</f>
        <v>937.8</v>
      </c>
      <c r="Q101" s="23">
        <f>[2]非r各类型装备属性!P99+[3]非r分类武将战斗属性!BI101</f>
        <v>159.89999999999998</v>
      </c>
      <c r="R101" s="23">
        <f>[2]非r各类型装备属性!Q99+[3]非r分类武将战斗属性!BJ101</f>
        <v>1043.3999999999996</v>
      </c>
      <c r="S101" s="23">
        <f t="shared" si="88"/>
        <v>1.1126039667306458</v>
      </c>
      <c r="T101" s="23">
        <f t="shared" si="89"/>
        <v>0.32941903584672427</v>
      </c>
      <c r="U101" s="39">
        <f t="shared" si="110"/>
        <v>0.1958646616541353</v>
      </c>
      <c r="V101" s="39">
        <f t="shared" si="111"/>
        <v>0.20702380952380942</v>
      </c>
      <c r="X101" s="23">
        <f>[2]非r各类型装备属性!T99+[3]非r分类武将战斗属性!BM101</f>
        <v>1026.2999999999997</v>
      </c>
      <c r="Y101" s="23">
        <f>[2]非r各类型装备属性!U99+[3]非r分类武将战斗属性!BN101</f>
        <v>88.499999999999986</v>
      </c>
      <c r="Z101" s="23">
        <f>[2]非r各类型装备属性!V99+[3]非r分类武将战斗属性!BO101</f>
        <v>849.3</v>
      </c>
      <c r="AA101" s="23">
        <f t="shared" si="90"/>
        <v>0.82753580824320394</v>
      </c>
      <c r="AB101" s="23">
        <f t="shared" si="91"/>
        <v>0.21376811594202882</v>
      </c>
      <c r="AC101" s="39">
        <f t="shared" si="112"/>
        <v>0.17330293819655518</v>
      </c>
      <c r="AD101" s="39">
        <f t="shared" si="113"/>
        <v>0.17157575757575763</v>
      </c>
      <c r="AF101" s="23">
        <f>[2]非r各类型装备属性!Y99+[3]非r分类武将战斗属性!BR101</f>
        <v>902.84999999999991</v>
      </c>
      <c r="AG101" s="23">
        <f>[2]非r各类型装备属性!Z99+[3]非r分类武将战斗属性!BS101</f>
        <v>203.39999999999998</v>
      </c>
      <c r="AH101" s="23">
        <f>[2]非r各类型装备属性!AA99+[3]非r分类武将战斗属性!BT101</f>
        <v>867.14999999999986</v>
      </c>
      <c r="AI101" s="23">
        <f t="shared" si="92"/>
        <v>0.96045854793155006</v>
      </c>
      <c r="AJ101" s="23">
        <f t="shared" si="93"/>
        <v>0.38457175269427113</v>
      </c>
      <c r="AK101" s="39">
        <f t="shared" si="114"/>
        <v>0.16859943977591035</v>
      </c>
      <c r="AL101" s="39">
        <f t="shared" si="115"/>
        <v>0.17128888888888885</v>
      </c>
      <c r="AN101" s="23">
        <f t="shared" si="94"/>
        <v>836.28749999999991</v>
      </c>
      <c r="AO101" s="23">
        <f t="shared" si="95"/>
        <v>235.42499999999998</v>
      </c>
      <c r="AP101" s="23">
        <f t="shared" si="96"/>
        <v>1061.8124999999998</v>
      </c>
      <c r="AQ101" s="23">
        <f t="shared" si="97"/>
        <v>1.2696740056499707</v>
      </c>
      <c r="AR101" s="42">
        <f t="shared" si="116"/>
        <v>0.41970851718144131</v>
      </c>
      <c r="AS101" s="25"/>
      <c r="AV101" s="39">
        <f>[5]非r不同兵种属性值!AK99*携带兵力!I101/2</f>
        <v>392.06999999999994</v>
      </c>
      <c r="AW101" s="23">
        <f>[5]非r不同兵种属性值!AL99</f>
        <v>352.49999999999994</v>
      </c>
      <c r="AX101" s="39">
        <f>[5]非r不同兵种属性值!AM99*携带兵力!I101</f>
        <v>1456.2599999999998</v>
      </c>
      <c r="AY101" s="23">
        <f t="shared" si="98"/>
        <v>3.7142857142857144</v>
      </c>
      <c r="AZ101" s="23">
        <f t="shared" si="99"/>
        <v>0.51991150442477874</v>
      </c>
      <c r="BA101" s="39">
        <f t="shared" si="117"/>
        <v>0.27659259259259261</v>
      </c>
      <c r="BB101" s="39">
        <f t="shared" si="118"/>
        <v>0.24270999999999995</v>
      </c>
      <c r="BD101" s="39">
        <f>[5]非r不同兵种属性值!AP99*携带兵力!I101/2</f>
        <v>784.13999999999987</v>
      </c>
      <c r="BE101" s="23">
        <f>[5]非r不同兵种属性值!AQ99</f>
        <v>169.19999999999996</v>
      </c>
      <c r="BF101" s="39">
        <f>[5]非r不同兵种属性值!AR99*携带兵力!I101</f>
        <v>2773.8285714285712</v>
      </c>
      <c r="BG101" s="23">
        <f t="shared" si="100"/>
        <v>3.5374149659863949</v>
      </c>
      <c r="BH101" s="23">
        <f t="shared" si="101"/>
        <v>0.34202546998180705</v>
      </c>
      <c r="BI101" s="39">
        <f t="shared" si="119"/>
        <v>0.26743844150737972</v>
      </c>
      <c r="BJ101" s="39">
        <f t="shared" si="120"/>
        <v>0.44936935409743389</v>
      </c>
      <c r="BL101" s="39">
        <f>[5]非r不同兵种属性值!AU99*携带兵力!I101/2</f>
        <v>901.76099999999985</v>
      </c>
      <c r="BM101" s="23">
        <f>[5]非r不同兵种属性值!AV99</f>
        <v>56.399999999999991</v>
      </c>
      <c r="BN101" s="39">
        <f>[5]非r不同兵种属性值!AW99*携带兵力!I101</f>
        <v>2827.6893203883492</v>
      </c>
      <c r="BO101" s="23">
        <f t="shared" si="102"/>
        <v>3.1357414219381297</v>
      </c>
      <c r="BP101" s="23">
        <f t="shared" si="103"/>
        <v>0.14768263943440685</v>
      </c>
      <c r="BQ101" s="39">
        <f t="shared" si="121"/>
        <v>0.25895037107031721</v>
      </c>
      <c r="BR101" s="39">
        <f t="shared" si="122"/>
        <v>0.447890382750948</v>
      </c>
      <c r="BT101" s="39">
        <f>[5]非r不同兵种属性值!AZ99*携带兵力!I101/2</f>
        <v>823.34699999999998</v>
      </c>
      <c r="BU101" s="23">
        <f>[5]非r不同兵种属性值!BA99</f>
        <v>91.649999999999977</v>
      </c>
      <c r="BV101" s="39">
        <f>[5]非r不同兵种属性值!BB99*携带兵力!I101</f>
        <v>2773.8285714285712</v>
      </c>
      <c r="BW101" s="23">
        <f t="shared" si="104"/>
        <v>3.3689666342727564</v>
      </c>
      <c r="BX101" s="23">
        <f t="shared" si="105"/>
        <v>0.21970514203523905</v>
      </c>
      <c r="BY101" s="39">
        <f t="shared" si="123"/>
        <v>0.25671795276107379</v>
      </c>
      <c r="BZ101" s="39">
        <f t="shared" si="124"/>
        <v>0.43937246413155751</v>
      </c>
      <c r="CB101" s="23">
        <f t="shared" si="125"/>
        <v>725.32949999999983</v>
      </c>
      <c r="CC101" s="23">
        <f t="shared" si="126"/>
        <v>167.43749999999997</v>
      </c>
      <c r="CD101" s="23">
        <f t="shared" si="127"/>
        <v>2457.9016158113727</v>
      </c>
      <c r="CE101" s="23">
        <f t="shared" si="106"/>
        <v>3.3886690336066208</v>
      </c>
      <c r="CF101" s="23">
        <f t="shared" si="107"/>
        <v>0.77004886461626898</v>
      </c>
      <c r="DB101" s="39">
        <f>([3]非r分类武将战斗属性!S101+[3]非r分类武将战斗属性!AB101+[3]非r分类武将战斗属性!AK101+[3]非r分类武将战斗属性!AT101)/4</f>
        <v>380</v>
      </c>
      <c r="DC101" s="39">
        <f>DB101*[3]非r分类武将战斗属性!O100</f>
        <v>121.59999999999988</v>
      </c>
      <c r="DD101" s="39">
        <f>([2]非r各类型装备属性!J99+[2]非r各类型装备属性!O99+[2]非r各类型装备属性!T99+[2]非r各类型装备属性!Y99)/4</f>
        <v>334.6875</v>
      </c>
      <c r="DE101" s="7">
        <f t="shared" si="128"/>
        <v>0.45438919032031455</v>
      </c>
      <c r="DF101" s="7">
        <f t="shared" si="129"/>
        <v>0.14540454090250052</v>
      </c>
      <c r="DG101" s="7">
        <f t="shared" si="130"/>
        <v>0.4002062687771849</v>
      </c>
      <c r="DI101" s="39">
        <f>([3]非r分类武将战斗属性!T101+[3]非r分类武将战斗属性!AC101+[3]非r分类武将战斗属性!AL101+[3]非r分类武将战斗属性!AU101)/4</f>
        <v>105</v>
      </c>
      <c r="DJ101" s="39">
        <f>DI101*[3]非r分类武将战斗属性!O100</f>
        <v>33.599999999999966</v>
      </c>
      <c r="DK101" s="39">
        <f>([2]非r各类型装备属性!K99+[2]非r各类型装备属性!P99+[2]非r各类型装备属性!U99+[2]非r各类型装备属性!Z99)/4</f>
        <v>116.02500000000001</v>
      </c>
      <c r="DL101" s="7">
        <f t="shared" si="131"/>
        <v>0.44600191143676332</v>
      </c>
      <c r="DM101" s="7">
        <f t="shared" si="132"/>
        <v>0.14272061165976413</v>
      </c>
      <c r="DN101" s="7">
        <f t="shared" si="133"/>
        <v>0.49283211213762351</v>
      </c>
      <c r="DP101" s="39">
        <f>([3]非r分类武将战斗属性!U101+[3]非r分类武将战斗属性!AD101+[3]非r分类武将战斗属性!AM101+[3]非r分类武将战斗属性!AV101)/4</f>
        <v>490</v>
      </c>
      <c r="DQ101" s="39">
        <f>DP101*[3]非r分类武将战斗属性!O100</f>
        <v>156.79999999999984</v>
      </c>
      <c r="DR101" s="39">
        <f>([2]非r各类型装备属性!L99+[2]非r各类型装备属性!Q99+[2]非r各类型装备属性!V99+[2]非r各类型装备属性!AA99)/4</f>
        <v>415.01250000000005</v>
      </c>
      <c r="DS101" s="7">
        <f t="shared" si="134"/>
        <v>0.46147507210548011</v>
      </c>
      <c r="DT101" s="7">
        <f t="shared" si="135"/>
        <v>0.14767202307375349</v>
      </c>
      <c r="DU101" s="7">
        <f t="shared" si="136"/>
        <v>0.39085290482076651</v>
      </c>
      <c r="DW101" s="4">
        <f t="shared" si="137"/>
        <v>0.25301587301587303</v>
      </c>
      <c r="DX101" s="4">
        <f t="shared" si="138"/>
        <v>0.24789999999999993</v>
      </c>
    </row>
    <row r="102" spans="7:128" x14ac:dyDescent="0.15">
      <c r="G102" s="23">
        <v>96</v>
      </c>
      <c r="H102" s="23">
        <f>[2]非r各类型装备属性!J100+[3]非r分类武将战斗属性!BC102</f>
        <v>479.99999999999994</v>
      </c>
      <c r="I102" s="23">
        <f>[2]非r各类型装备属性!K100+[3]非r分类武将战斗属性!T102</f>
        <v>492</v>
      </c>
      <c r="J102" s="23">
        <f>[2]非r各类型装备属性!L100+[3]非r分类武将战斗属性!BE102</f>
        <v>1492.7999999999997</v>
      </c>
      <c r="K102" s="23">
        <f t="shared" si="86"/>
        <v>3.11</v>
      </c>
      <c r="L102" s="23">
        <f t="shared" si="87"/>
        <v>0.59830722832960404</v>
      </c>
      <c r="M102" s="39">
        <f t="shared" si="108"/>
        <v>0.25396825396825401</v>
      </c>
      <c r="N102" s="39">
        <f t="shared" si="109"/>
        <v>0.24879999999999997</v>
      </c>
      <c r="P102" s="23">
        <f>[2]非r各类型装备属性!O100+[3]非r分类武将战斗属性!BH102</f>
        <v>940.8</v>
      </c>
      <c r="Q102" s="23">
        <f>[2]非r各类型装备属性!P100+[3]非r分类武将战斗属性!BI102</f>
        <v>160.79999999999998</v>
      </c>
      <c r="R102" s="23">
        <f>[2]非r各类型装备属性!Q100+[3]非r分类武将战斗属性!BJ102</f>
        <v>1046.3999999999996</v>
      </c>
      <c r="S102" s="23">
        <f t="shared" si="88"/>
        <v>1.1122448979591832</v>
      </c>
      <c r="T102" s="23">
        <f t="shared" si="89"/>
        <v>0.32741488841830912</v>
      </c>
      <c r="U102" s="39">
        <f t="shared" si="110"/>
        <v>0.19649122807017538</v>
      </c>
      <c r="V102" s="39">
        <f t="shared" si="111"/>
        <v>0.20761904761904751</v>
      </c>
      <c r="X102" s="23">
        <f>[2]非r各类型装备属性!T100+[3]非r分类武将战斗属性!BM102</f>
        <v>1029.5999999999999</v>
      </c>
      <c r="Y102" s="23">
        <f>[2]非r各类型装备属性!U100+[3]非r分类武将战斗属性!BN102</f>
        <v>88.799999999999983</v>
      </c>
      <c r="Z102" s="23">
        <f>[2]非r各类型装备属性!V100+[3]非r分类武将战斗属性!BO102</f>
        <v>851.99999999999989</v>
      </c>
      <c r="AA102" s="23">
        <f t="shared" si="90"/>
        <v>0.82750582750582746</v>
      </c>
      <c r="AB102" s="23">
        <f t="shared" si="91"/>
        <v>0.21187249475090664</v>
      </c>
      <c r="AC102" s="39">
        <f t="shared" si="112"/>
        <v>0.17386018237082065</v>
      </c>
      <c r="AD102" s="39">
        <f t="shared" si="113"/>
        <v>0.17212121212121217</v>
      </c>
      <c r="AF102" s="23">
        <f>[2]非r各类型装备属性!Y100+[3]非r分类武将战斗属性!BR102</f>
        <v>905.99999999999989</v>
      </c>
      <c r="AG102" s="23">
        <f>[2]非r各类型装备属性!Z100+[3]非r分类武将战斗属性!BS102</f>
        <v>203.99999999999997</v>
      </c>
      <c r="AH102" s="23">
        <f>[2]非r各类型装备属性!AA100+[3]非r分类武将战斗属性!BT102</f>
        <v>869.99999999999989</v>
      </c>
      <c r="AI102" s="23">
        <f t="shared" si="92"/>
        <v>0.96026490066225167</v>
      </c>
      <c r="AJ102" s="23">
        <f t="shared" si="93"/>
        <v>0.38179368168887551</v>
      </c>
      <c r="AK102" s="39">
        <f t="shared" si="114"/>
        <v>0.16918767507002799</v>
      </c>
      <c r="AL102" s="39">
        <f t="shared" si="115"/>
        <v>0.17185185185185184</v>
      </c>
      <c r="AN102" s="23">
        <f t="shared" si="94"/>
        <v>839.09999999999991</v>
      </c>
      <c r="AO102" s="23">
        <f t="shared" si="95"/>
        <v>236.39999999999998</v>
      </c>
      <c r="AP102" s="23">
        <f t="shared" si="96"/>
        <v>1065.2999999999997</v>
      </c>
      <c r="AQ102" s="23">
        <f t="shared" si="97"/>
        <v>1.269574544154451</v>
      </c>
      <c r="AR102" s="42">
        <f t="shared" si="116"/>
        <v>0.41713721061547138</v>
      </c>
      <c r="AS102" s="25"/>
      <c r="AV102" s="39">
        <f>[5]非r不同兵种属性值!AK100*携带兵力!I102/2</f>
        <v>394.27499999999992</v>
      </c>
      <c r="AW102" s="23">
        <f>[5]非r不同兵种属性值!AL100</f>
        <v>352.49999999999994</v>
      </c>
      <c r="AX102" s="39">
        <f>[5]非r不同兵种属性值!AM100*携带兵力!I102</f>
        <v>1464.4499999999996</v>
      </c>
      <c r="AY102" s="23">
        <f t="shared" si="98"/>
        <v>3.714285714285714</v>
      </c>
      <c r="AZ102" s="23">
        <f t="shared" si="99"/>
        <v>0.51624146920125358</v>
      </c>
      <c r="BA102" s="39">
        <f t="shared" si="117"/>
        <v>0.27814814814814814</v>
      </c>
      <c r="BB102" s="39">
        <f t="shared" si="118"/>
        <v>0.24407499999999993</v>
      </c>
      <c r="BD102" s="39">
        <f>[5]非r不同兵种属性值!AP100*携带兵力!I102/2</f>
        <v>788.54999999999984</v>
      </c>
      <c r="BE102" s="23">
        <f>[5]非r不同兵种属性值!AQ100</f>
        <v>169.19999999999996</v>
      </c>
      <c r="BF102" s="39">
        <f>[5]非r不同兵种属性值!AR100*携带兵力!I102</f>
        <v>2789.4285714285711</v>
      </c>
      <c r="BG102" s="23">
        <f t="shared" si="100"/>
        <v>3.5374149659863949</v>
      </c>
      <c r="BH102" s="23">
        <f t="shared" si="101"/>
        <v>0.33872517616912223</v>
      </c>
      <c r="BI102" s="39">
        <f t="shared" si="119"/>
        <v>0.26894251415645709</v>
      </c>
      <c r="BJ102" s="39">
        <f t="shared" si="120"/>
        <v>0.451896605419353</v>
      </c>
      <c r="BL102" s="39">
        <f>[5]非r不同兵种属性值!AU100*携带兵力!I102/2</f>
        <v>906.83249999999987</v>
      </c>
      <c r="BM102" s="23">
        <f>[5]非r不同兵种属性值!AV100</f>
        <v>56.399999999999991</v>
      </c>
      <c r="BN102" s="39">
        <f>[5]非r不同兵种属性值!AW100*携带兵力!I102</f>
        <v>2843.5922330097083</v>
      </c>
      <c r="BO102" s="23">
        <f t="shared" si="102"/>
        <v>3.1357414219381292</v>
      </c>
      <c r="BP102" s="23">
        <f t="shared" si="103"/>
        <v>0.14584195283409185</v>
      </c>
      <c r="BQ102" s="39">
        <f t="shared" si="121"/>
        <v>0.26040670684762751</v>
      </c>
      <c r="BR102" s="39">
        <f t="shared" si="122"/>
        <v>0.45040931634435177</v>
      </c>
      <c r="BT102" s="39">
        <f>[5]非r不同兵种属性值!AZ100*携带兵力!I102/2</f>
        <v>827.97749999999996</v>
      </c>
      <c r="BU102" s="23">
        <f>[5]非r不同兵种属性值!BA100</f>
        <v>91.649999999999977</v>
      </c>
      <c r="BV102" s="39">
        <f>[5]非r不同兵种属性值!BB100*携带兵力!I102</f>
        <v>2789.4285714285711</v>
      </c>
      <c r="BW102" s="23">
        <f t="shared" si="104"/>
        <v>3.3689666342727564</v>
      </c>
      <c r="BX102" s="23">
        <f t="shared" si="105"/>
        <v>0.21719553522762269</v>
      </c>
      <c r="BY102" s="39">
        <f t="shared" si="123"/>
        <v>0.25816173342737869</v>
      </c>
      <c r="BZ102" s="39">
        <f t="shared" si="124"/>
        <v>0.4418434929871447</v>
      </c>
      <c r="CB102" s="23">
        <f t="shared" si="125"/>
        <v>729.40874999999994</v>
      </c>
      <c r="CC102" s="23">
        <f t="shared" si="126"/>
        <v>167.43749999999997</v>
      </c>
      <c r="CD102" s="23">
        <f t="shared" si="127"/>
        <v>2471.7248439667123</v>
      </c>
      <c r="CE102" s="23">
        <f t="shared" si="106"/>
        <v>3.3886690336066199</v>
      </c>
      <c r="CF102" s="23">
        <f t="shared" si="107"/>
        <v>0.77004886461626898</v>
      </c>
      <c r="DB102" s="39">
        <f>([3]非r分类武将战斗属性!S102+[3]非r分类武将战斗属性!AB102+[3]非r分类武将战斗属性!AK102+[3]非r分类武将战斗属性!AT102)/4</f>
        <v>380</v>
      </c>
      <c r="DC102" s="39">
        <f>DB102*[3]非r分类武将战斗属性!O101</f>
        <v>121.59999999999988</v>
      </c>
      <c r="DD102" s="39">
        <f>([2]非r各类型装备属性!J100+[2]非r各类型装备属性!O100+[2]非r各类型装备属性!T100+[2]非r各类型装备属性!Y100)/4</f>
        <v>337.5</v>
      </c>
      <c r="DE102" s="7">
        <f t="shared" si="128"/>
        <v>0.45286616613037783</v>
      </c>
      <c r="DF102" s="7">
        <f t="shared" si="129"/>
        <v>0.14491717316172076</v>
      </c>
      <c r="DG102" s="7">
        <f t="shared" si="130"/>
        <v>0.40221666070790135</v>
      </c>
      <c r="DI102" s="39">
        <f>([3]非r分类武将战斗属性!T102+[3]非r分类武将战斗属性!AC102+[3]非r分类武将战斗属性!AL102+[3]非r分类武将战斗属性!AU102)/4</f>
        <v>105</v>
      </c>
      <c r="DJ102" s="39">
        <f>DI102*[3]非r分类武将战斗属性!O101</f>
        <v>33.599999999999966</v>
      </c>
      <c r="DK102" s="39">
        <f>([2]非r各类型装备属性!K100+[2]非r各类型装备属性!P100+[2]非r各类型装备属性!U100+[2]非r各类型装备属性!Z100)/4</f>
        <v>117</v>
      </c>
      <c r="DL102" s="7">
        <f t="shared" si="131"/>
        <v>0.4441624365482234</v>
      </c>
      <c r="DM102" s="7">
        <f t="shared" si="132"/>
        <v>0.14213197969543134</v>
      </c>
      <c r="DN102" s="7">
        <f t="shared" si="133"/>
        <v>0.49492385786802034</v>
      </c>
      <c r="DP102" s="39">
        <f>([3]非r分类武将战斗属性!U102+[3]非r分类武将战斗属性!AD102+[3]非r分类武将战斗属性!AM102+[3]非r分类武将战斗属性!AV102)/4</f>
        <v>490</v>
      </c>
      <c r="DQ102" s="39">
        <f>DP102*[3]非r分类武将战斗属性!O101</f>
        <v>156.79999999999984</v>
      </c>
      <c r="DR102" s="39">
        <f>([2]非r各类型装备属性!L100+[2]非r各类型装备属性!Q100+[2]非r各类型装备属性!V100+[2]非r各类型装备属性!AA100)/4</f>
        <v>418.5</v>
      </c>
      <c r="DS102" s="7">
        <f t="shared" si="134"/>
        <v>0.45996432929691178</v>
      </c>
      <c r="DT102" s="7">
        <f t="shared" si="135"/>
        <v>0.14718858537501162</v>
      </c>
      <c r="DU102" s="7">
        <f t="shared" si="136"/>
        <v>0.39284708532807672</v>
      </c>
      <c r="DW102" s="4">
        <f t="shared" si="137"/>
        <v>0.25396825396825401</v>
      </c>
      <c r="DX102" s="4">
        <f t="shared" si="138"/>
        <v>0.24879999999999997</v>
      </c>
    </row>
    <row r="103" spans="7:128" x14ac:dyDescent="0.15">
      <c r="G103" s="23">
        <v>97</v>
      </c>
      <c r="H103" s="23">
        <f>[2]非r各类型装备属性!J101+[3]非r分类武将战斗属性!BC103</f>
        <v>481.79999999999995</v>
      </c>
      <c r="I103" s="23">
        <f>[2]非r各类型装备属性!K101+[3]非r分类武将战斗属性!T103</f>
        <v>494.1</v>
      </c>
      <c r="J103" s="23">
        <f>[2]非r各类型装备属性!L101+[3]非r分类武将战斗属性!BE103</f>
        <v>1498.1999999999998</v>
      </c>
      <c r="K103" s="23">
        <f t="shared" ref="K103:K106" si="139">J103/H103</f>
        <v>3.1095890410958904</v>
      </c>
      <c r="L103" s="23">
        <f t="shared" si="87"/>
        <v>0.59581805903916663</v>
      </c>
      <c r="M103" s="39">
        <f t="shared" si="108"/>
        <v>0.25492063492063494</v>
      </c>
      <c r="N103" s="39">
        <f t="shared" si="109"/>
        <v>0.24969999999999998</v>
      </c>
      <c r="P103" s="23">
        <f>[2]非r各类型装备属性!O101+[3]非r分类武将战斗属性!BH103</f>
        <v>943.8</v>
      </c>
      <c r="Q103" s="23">
        <f>[2]非r各类型装备属性!P101+[3]非r分类武将战斗属性!BI103</f>
        <v>161.69999999999999</v>
      </c>
      <c r="R103" s="23">
        <f>[2]非r各类型装备属性!Q101+[3]非r分类武将战斗属性!BJ103</f>
        <v>1049.3999999999996</v>
      </c>
      <c r="S103" s="23">
        <f t="shared" ref="S103:S106" si="140">R103/P103</f>
        <v>1.1118881118881117</v>
      </c>
      <c r="T103" s="23">
        <f t="shared" si="89"/>
        <v>0.32543068748993709</v>
      </c>
      <c r="U103" s="39">
        <f t="shared" si="110"/>
        <v>0.1971177944862155</v>
      </c>
      <c r="V103" s="39">
        <f t="shared" si="111"/>
        <v>0.2082142857142856</v>
      </c>
      <c r="X103" s="23">
        <f>[2]非r各类型装备属性!T101+[3]非r分类武将战斗属性!BM103</f>
        <v>1032.8999999999999</v>
      </c>
      <c r="Y103" s="23">
        <f>[2]非r各类型装备属性!U101+[3]非r分类武将战斗属性!BN103</f>
        <v>89.1</v>
      </c>
      <c r="Z103" s="23">
        <f>[2]非r各类型装备属性!V101+[3]非r分类武将战斗属性!BO103</f>
        <v>854.69999999999982</v>
      </c>
      <c r="AA103" s="23">
        <f t="shared" ref="AA103:AA106" si="141">Z103/X103</f>
        <v>0.82747603833865813</v>
      </c>
      <c r="AB103" s="23">
        <f t="shared" si="91"/>
        <v>0.2100028283209201</v>
      </c>
      <c r="AC103" s="39">
        <f t="shared" si="112"/>
        <v>0.1744174265450861</v>
      </c>
      <c r="AD103" s="39">
        <f t="shared" si="113"/>
        <v>0.17266666666666669</v>
      </c>
      <c r="AF103" s="23">
        <f>[2]非r各类型装备属性!Y101+[3]非r分类武将战斗属性!BR103</f>
        <v>909.14999999999986</v>
      </c>
      <c r="AG103" s="23">
        <f>[2]非r各类型装备属性!Z101+[3]非r分类武将战斗属性!BS103</f>
        <v>204.59999999999997</v>
      </c>
      <c r="AH103" s="23">
        <f>[2]非r各类型装备属性!AA101+[3]非r分类武将战斗属性!BT103</f>
        <v>872.84999999999991</v>
      </c>
      <c r="AI103" s="23">
        <f t="shared" ref="AI103:AI106" si="142">AH103/AF103</f>
        <v>0.96007259528130673</v>
      </c>
      <c r="AJ103" s="23">
        <f t="shared" si="93"/>
        <v>0.3790433139427174</v>
      </c>
      <c r="AK103" s="39">
        <f t="shared" si="114"/>
        <v>0.16977591036414563</v>
      </c>
      <c r="AL103" s="39">
        <f t="shared" si="115"/>
        <v>0.1724148148148148</v>
      </c>
      <c r="AN103" s="23">
        <f t="shared" si="94"/>
        <v>841.91249999999991</v>
      </c>
      <c r="AO103" s="23">
        <f t="shared" si="95"/>
        <v>237.375</v>
      </c>
      <c r="AP103" s="23">
        <f t="shared" si="96"/>
        <v>1068.7874999999999</v>
      </c>
      <c r="AQ103" s="23">
        <f t="shared" si="97"/>
        <v>1.2694757471827536</v>
      </c>
      <c r="AR103" s="42">
        <f t="shared" si="116"/>
        <v>0.41458899145060302</v>
      </c>
      <c r="AS103" s="25"/>
      <c r="AV103" s="39">
        <f>[5]非r不同兵种属性值!AK101*携带兵力!I103/2</f>
        <v>396.47999999999996</v>
      </c>
      <c r="AW103" s="23">
        <f>[5]非r不同兵种属性值!AL101</f>
        <v>352.49999999999994</v>
      </c>
      <c r="AX103" s="39">
        <f>[5]非r不同兵种属性值!AM101*携带兵力!I103</f>
        <v>1472.6399999999999</v>
      </c>
      <c r="AY103" s="23">
        <f t="shared" ref="AY103:AY106" si="143">AX103/AV103</f>
        <v>3.7142857142857144</v>
      </c>
      <c r="AZ103" s="23">
        <f t="shared" si="99"/>
        <v>0.51259306654257797</v>
      </c>
      <c r="BA103" s="39">
        <f t="shared" si="117"/>
        <v>0.27970370370370373</v>
      </c>
      <c r="BB103" s="39">
        <f t="shared" si="118"/>
        <v>0.24543999999999999</v>
      </c>
      <c r="BD103" s="39">
        <f>[5]非r不同兵种属性值!AP101*携带兵力!I103/2</f>
        <v>792.95999999999992</v>
      </c>
      <c r="BE103" s="23">
        <f>[5]非r不同兵种属性值!AQ101</f>
        <v>169.19999999999996</v>
      </c>
      <c r="BF103" s="39">
        <f>[5]非r不同兵种属性值!AR101*携带兵力!I103</f>
        <v>2805.028571428571</v>
      </c>
      <c r="BG103" s="23">
        <f t="shared" ref="BG103:BG106" si="144">BF103/BD103</f>
        <v>3.5374149659863945</v>
      </c>
      <c r="BH103" s="23">
        <f t="shared" si="101"/>
        <v>0.33546135849954395</v>
      </c>
      <c r="BI103" s="39">
        <f t="shared" si="119"/>
        <v>0.27044658680553452</v>
      </c>
      <c r="BJ103" s="39">
        <f t="shared" si="120"/>
        <v>0.45442385674127217</v>
      </c>
      <c r="BL103" s="39">
        <f>[5]非r不同兵种属性值!AU101*携带兵力!I103/2</f>
        <v>911.90399999999988</v>
      </c>
      <c r="BM103" s="23">
        <f>[5]非r不同兵种属性值!AV101</f>
        <v>56.399999999999991</v>
      </c>
      <c r="BN103" s="39">
        <f>[5]非r不同兵种属性值!AW101*携带兵力!I103</f>
        <v>2859.4951456310673</v>
      </c>
      <c r="BO103" s="23">
        <f t="shared" ref="BO103:BO106" si="145">BN103/BL103</f>
        <v>3.1357414219381292</v>
      </c>
      <c r="BP103" s="23">
        <f t="shared" si="103"/>
        <v>0.14403187088206748</v>
      </c>
      <c r="BQ103" s="39">
        <f t="shared" si="121"/>
        <v>0.26186304262493781</v>
      </c>
      <c r="BR103" s="39">
        <f t="shared" si="122"/>
        <v>0.4529282499377556</v>
      </c>
      <c r="BT103" s="39">
        <f>[5]非r不同兵种属性值!AZ101*携带兵力!I103/2</f>
        <v>832.60799999999995</v>
      </c>
      <c r="BU103" s="23">
        <f>[5]非r不同兵种属性值!BA101</f>
        <v>91.649999999999977</v>
      </c>
      <c r="BV103" s="39">
        <f>[5]非r不同兵种属性值!BB101*携带兵力!I103</f>
        <v>2805.028571428571</v>
      </c>
      <c r="BW103" s="23">
        <f t="shared" ref="BW103:BW106" si="146">BV103/BT103</f>
        <v>3.3689666342727564</v>
      </c>
      <c r="BX103" s="23">
        <f t="shared" si="105"/>
        <v>0.21472248904716162</v>
      </c>
      <c r="BY103" s="39">
        <f t="shared" si="123"/>
        <v>0.2596055140936836</v>
      </c>
      <c r="BZ103" s="39">
        <f t="shared" si="124"/>
        <v>0.44431452184273196</v>
      </c>
      <c r="CB103" s="23">
        <f t="shared" si="125"/>
        <v>733.48799999999983</v>
      </c>
      <c r="CC103" s="23">
        <f t="shared" si="126"/>
        <v>167.43749999999997</v>
      </c>
      <c r="CD103" s="23">
        <f t="shared" si="127"/>
        <v>2485.548072122052</v>
      </c>
      <c r="CE103" s="23">
        <f t="shared" si="106"/>
        <v>3.3886690336066199</v>
      </c>
      <c r="CF103" s="23">
        <f t="shared" si="107"/>
        <v>0.77004886461626898</v>
      </c>
      <c r="DB103" s="39">
        <f>([3]非r分类武将战斗属性!S103+[3]非r分类武将战斗属性!AB103+[3]非r分类武将战斗属性!AK103+[3]非r分类武将战斗属性!AT103)/4</f>
        <v>380</v>
      </c>
      <c r="DC103" s="39">
        <f>DB103*[3]非r分类武将战斗属性!O102</f>
        <v>121.59999999999988</v>
      </c>
      <c r="DD103" s="39">
        <f>([2]非r各类型装备属性!J101+[2]非r各类型装备属性!O101+[2]非r各类型装备属性!T101+[2]非r各类型装备属性!Y101)/4</f>
        <v>340.3125</v>
      </c>
      <c r="DE103" s="7">
        <f t="shared" si="128"/>
        <v>0.45135331759535585</v>
      </c>
      <c r="DF103" s="7">
        <f t="shared" si="129"/>
        <v>0.14443306163051373</v>
      </c>
      <c r="DG103" s="7">
        <f t="shared" si="130"/>
        <v>0.40421362077413037</v>
      </c>
      <c r="DI103" s="39">
        <f>([3]非r分类武将战斗属性!T103+[3]非r分类武将战斗属性!AC103+[3]非r分类武将战斗属性!AL103+[3]非r分类武将战斗属性!AU103)/4</f>
        <v>105</v>
      </c>
      <c r="DJ103" s="39">
        <f>DI103*[3]非r分类武将战斗属性!O102</f>
        <v>33.599999999999966</v>
      </c>
      <c r="DK103" s="39">
        <f>([2]非r各类型装备属性!K101+[2]非r各类型装备属性!P101+[2]非r各类型装备属性!U101+[2]非r各类型装备属性!Z101)/4</f>
        <v>117.97500000000001</v>
      </c>
      <c r="DL103" s="7">
        <f t="shared" si="131"/>
        <v>0.44233807266982622</v>
      </c>
      <c r="DM103" s="7">
        <f t="shared" si="132"/>
        <v>0.14154818325434426</v>
      </c>
      <c r="DN103" s="7">
        <f t="shared" si="133"/>
        <v>0.49699842022116908</v>
      </c>
      <c r="DP103" s="39">
        <f>([3]非r分类武将战斗属性!U103+[3]非r分类武将战斗属性!AD103+[3]非r分类武将战斗属性!AM103+[3]非r分类武将战斗属性!AV103)/4</f>
        <v>490</v>
      </c>
      <c r="DQ103" s="39">
        <f>DP103*[3]非r分类武将战斗属性!O102</f>
        <v>156.79999999999984</v>
      </c>
      <c r="DR103" s="39">
        <f>([2]非r各类型装备属性!L101+[2]非r各类型装备属性!Q101+[2]非r各类型装备属性!V101+[2]非r各类型装备属性!AA101)/4</f>
        <v>421.98749999999995</v>
      </c>
      <c r="DS103" s="7">
        <f t="shared" si="134"/>
        <v>0.45846344572705056</v>
      </c>
      <c r="DT103" s="7">
        <f t="shared" si="135"/>
        <v>0.14670830263265602</v>
      </c>
      <c r="DU103" s="7">
        <f t="shared" si="136"/>
        <v>0.39482825164029334</v>
      </c>
      <c r="DW103" s="4">
        <f t="shared" si="137"/>
        <v>0.25492063492063494</v>
      </c>
      <c r="DX103" s="4">
        <f t="shared" si="138"/>
        <v>0.24969999999999998</v>
      </c>
    </row>
    <row r="104" spans="7:128" x14ac:dyDescent="0.15">
      <c r="G104" s="23">
        <v>98</v>
      </c>
      <c r="H104" s="23">
        <f>[2]非r各类型装备属性!J102+[3]非r分类武将战斗属性!BC104</f>
        <v>483.59999999999991</v>
      </c>
      <c r="I104" s="23">
        <f>[2]非r各类型装备属性!K102+[3]非r分类武将战斗属性!T104</f>
        <v>496.2</v>
      </c>
      <c r="J104" s="23">
        <f>[2]非r各类型装备属性!L102+[3]非r分类武将战斗属性!BE104</f>
        <v>1503.6</v>
      </c>
      <c r="K104" s="23">
        <f t="shared" si="139"/>
        <v>3.1091811414392065</v>
      </c>
      <c r="L104" s="23">
        <f t="shared" si="87"/>
        <v>0.59334194288994113</v>
      </c>
      <c r="M104" s="39">
        <f t="shared" si="108"/>
        <v>0.25587301587301586</v>
      </c>
      <c r="N104" s="39">
        <f t="shared" si="109"/>
        <v>0.25059999999999999</v>
      </c>
      <c r="P104" s="23">
        <f>[2]非r各类型装备属性!O102+[3]非r分类武将战斗属性!BH104</f>
        <v>946.8</v>
      </c>
      <c r="Q104" s="23">
        <f>[2]非r各类型装备属性!P102+[3]非r分类武将战斗属性!BI104</f>
        <v>162.59999999999997</v>
      </c>
      <c r="R104" s="23">
        <f>[2]非r各类型装备属性!Q102+[3]非r分类武将战斗属性!BJ104</f>
        <v>1052.3999999999996</v>
      </c>
      <c r="S104" s="23">
        <f t="shared" si="140"/>
        <v>1.1115335868187577</v>
      </c>
      <c r="T104" s="23">
        <f t="shared" si="89"/>
        <v>0.32346622105514444</v>
      </c>
      <c r="U104" s="39">
        <f t="shared" si="110"/>
        <v>0.19774436090225558</v>
      </c>
      <c r="V104" s="39">
        <f t="shared" si="111"/>
        <v>0.20880952380952369</v>
      </c>
      <c r="X104" s="23">
        <f>[2]非r各类型装备属性!T102+[3]非r分类武将战斗属性!BM104</f>
        <v>1036.1999999999998</v>
      </c>
      <c r="Y104" s="23">
        <f>[2]非r各类型装备属性!U102+[3]非r分类武将战斗属性!BN104</f>
        <v>89.399999999999977</v>
      </c>
      <c r="Z104" s="23">
        <f>[2]非r各类型装备属性!V102+[3]非r分类武将战斗属性!BO104</f>
        <v>857.39999999999986</v>
      </c>
      <c r="AA104" s="23">
        <f t="shared" si="141"/>
        <v>0.82744643891140712</v>
      </c>
      <c r="AB104" s="23">
        <f t="shared" si="91"/>
        <v>0.20815870354847721</v>
      </c>
      <c r="AC104" s="39">
        <f t="shared" si="112"/>
        <v>0.17497467071935155</v>
      </c>
      <c r="AD104" s="39">
        <f t="shared" si="113"/>
        <v>0.17321212121212126</v>
      </c>
      <c r="AF104" s="23">
        <f>[2]非r各类型装备属性!Y102+[3]非r分类武将战斗属性!BR104</f>
        <v>912.3</v>
      </c>
      <c r="AG104" s="23">
        <f>[2]非r各类型装备属性!Z102+[3]非r分类武将战斗属性!BS104</f>
        <v>205.2</v>
      </c>
      <c r="AH104" s="23">
        <f>[2]非r各类型装备属性!AA102+[3]非r分类武将战斗属性!BT104</f>
        <v>875.69999999999982</v>
      </c>
      <c r="AI104" s="23">
        <f t="shared" si="142"/>
        <v>0.95988161788885218</v>
      </c>
      <c r="AJ104" s="23">
        <f t="shared" si="93"/>
        <v>0.37632042253521125</v>
      </c>
      <c r="AK104" s="39">
        <f t="shared" si="114"/>
        <v>0.1703641456582633</v>
      </c>
      <c r="AL104" s="39">
        <f t="shared" si="115"/>
        <v>0.17297777777777773</v>
      </c>
      <c r="AN104" s="23">
        <f t="shared" si="94"/>
        <v>844.72499999999991</v>
      </c>
      <c r="AO104" s="23">
        <f t="shared" si="95"/>
        <v>238.34999999999997</v>
      </c>
      <c r="AP104" s="23">
        <f t="shared" si="96"/>
        <v>1072.2749999999999</v>
      </c>
      <c r="AQ104" s="23">
        <f t="shared" si="97"/>
        <v>1.2693776080973098</v>
      </c>
      <c r="AR104" s="42">
        <f t="shared" si="116"/>
        <v>0.41206368964265327</v>
      </c>
      <c r="AS104" s="25"/>
      <c r="AV104" s="39">
        <f>[5]非r不同兵种属性值!AK102*携带兵力!I104/2</f>
        <v>398.68499999999995</v>
      </c>
      <c r="AW104" s="23">
        <f>[5]非r不同兵种属性值!AL102</f>
        <v>352.49999999999994</v>
      </c>
      <c r="AX104" s="39">
        <f>[5]非r不同兵种属性值!AM102*携带兵力!I104</f>
        <v>1480.8299999999997</v>
      </c>
      <c r="AY104" s="23">
        <f t="shared" si="143"/>
        <v>3.714285714285714</v>
      </c>
      <c r="AZ104" s="23">
        <f t="shared" si="99"/>
        <v>0.508966473187213</v>
      </c>
      <c r="BA104" s="39">
        <f t="shared" si="117"/>
        <v>0.28125925925925926</v>
      </c>
      <c r="BB104" s="39">
        <f t="shared" si="118"/>
        <v>0.24680499999999994</v>
      </c>
      <c r="BD104" s="39">
        <f>[5]非r不同兵种属性值!AP102*携带兵力!I104/2</f>
        <v>797.36999999999989</v>
      </c>
      <c r="BE104" s="23">
        <f>[5]非r不同兵种属性值!AQ102</f>
        <v>169.19999999999996</v>
      </c>
      <c r="BF104" s="39">
        <f>[5]非r不同兵种属性值!AR102*携带兵力!I104</f>
        <v>2820.6285714285709</v>
      </c>
      <c r="BG104" s="23">
        <f t="shared" si="144"/>
        <v>3.5374149659863945</v>
      </c>
      <c r="BH104" s="23">
        <f t="shared" si="101"/>
        <v>0.33223374175306308</v>
      </c>
      <c r="BI104" s="39">
        <f t="shared" si="119"/>
        <v>0.27195065945461189</v>
      </c>
      <c r="BJ104" s="39">
        <f t="shared" si="120"/>
        <v>0.45695110806319128</v>
      </c>
      <c r="BL104" s="39">
        <f>[5]非r不同兵种属性值!AU102*携带兵力!I104/2</f>
        <v>916.9754999999999</v>
      </c>
      <c r="BM104" s="23">
        <f>[5]非r不同兵种属性值!AV102</f>
        <v>56.399999999999991</v>
      </c>
      <c r="BN104" s="39">
        <f>[5]非r不同兵种属性值!AW102*携带兵力!I104</f>
        <v>2875.3980582524264</v>
      </c>
      <c r="BO104" s="23">
        <f t="shared" si="145"/>
        <v>3.1357414219381288</v>
      </c>
      <c r="BP104" s="23">
        <f t="shared" si="103"/>
        <v>0.14225181598062941</v>
      </c>
      <c r="BQ104" s="39">
        <f t="shared" si="121"/>
        <v>0.26331937840224812</v>
      </c>
      <c r="BR104" s="39">
        <f t="shared" si="122"/>
        <v>0.45544718353115943</v>
      </c>
      <c r="BT104" s="39">
        <f>[5]非r不同兵种属性值!AZ102*携带兵力!I104/2</f>
        <v>837.23849999999993</v>
      </c>
      <c r="BU104" s="23">
        <f>[5]非r不同兵种属性值!BA102</f>
        <v>91.649999999999977</v>
      </c>
      <c r="BV104" s="39">
        <f>[5]非r不同兵种属性值!BB102*携带兵力!I104</f>
        <v>2820.6285714285709</v>
      </c>
      <c r="BW104" s="23">
        <f t="shared" si="146"/>
        <v>3.3689666342727564</v>
      </c>
      <c r="BX104" s="23">
        <f t="shared" si="105"/>
        <v>0.21228545618789507</v>
      </c>
      <c r="BY104" s="39">
        <f t="shared" si="123"/>
        <v>0.2610492947599885</v>
      </c>
      <c r="BZ104" s="39">
        <f t="shared" si="124"/>
        <v>0.44678555069831916</v>
      </c>
      <c r="CB104" s="23">
        <f t="shared" si="125"/>
        <v>737.56724999999994</v>
      </c>
      <c r="CC104" s="23">
        <f t="shared" si="126"/>
        <v>167.43749999999997</v>
      </c>
      <c r="CD104" s="23">
        <f t="shared" si="127"/>
        <v>2499.371300277392</v>
      </c>
      <c r="CE104" s="23">
        <f t="shared" si="106"/>
        <v>3.3886690336066199</v>
      </c>
      <c r="CF104" s="23">
        <f t="shared" si="107"/>
        <v>0.77004886461626898</v>
      </c>
      <c r="DB104" s="39">
        <f>([3]非r分类武将战斗属性!S104+[3]非r分类武将战斗属性!AB104+[3]非r分类武将战斗属性!AK104+[3]非r分类武将战斗属性!AT104)/4</f>
        <v>380</v>
      </c>
      <c r="DC104" s="39">
        <f>DB104*[3]非r分类武将战斗属性!O103</f>
        <v>121.59999999999988</v>
      </c>
      <c r="DD104" s="39">
        <f>([2]非r各类型装备属性!J102+[2]非r各类型装备属性!O102+[2]非r各类型装备属性!T102+[2]非r各类型装备属性!Y102)/4</f>
        <v>343.125</v>
      </c>
      <c r="DE104" s="7">
        <f t="shared" si="128"/>
        <v>0.44985054307614908</v>
      </c>
      <c r="DF104" s="7">
        <f t="shared" si="129"/>
        <v>0.14395217378436756</v>
      </c>
      <c r="DG104" s="7">
        <f t="shared" si="130"/>
        <v>0.40619728313948333</v>
      </c>
      <c r="DI104" s="39">
        <f>([3]非r分类武将战斗属性!T104+[3]非r分类武将战斗属性!AC104+[3]非r分类武将战斗属性!AL104+[3]非r分类武将战斗属性!AU104)/4</f>
        <v>105</v>
      </c>
      <c r="DJ104" s="39">
        <f>DI104*[3]非r分类武将战斗属性!O103</f>
        <v>33.599999999999966</v>
      </c>
      <c r="DK104" s="39">
        <f>([2]非r各类型装备属性!K102+[2]非r各类型装备属性!P102+[2]非r各类型装备属性!U102+[2]非r各类型装备属性!Z102)/4</f>
        <v>118.95</v>
      </c>
      <c r="DL104" s="7">
        <f t="shared" si="131"/>
        <v>0.44052863436123352</v>
      </c>
      <c r="DM104" s="7">
        <f t="shared" si="132"/>
        <v>0.14096916299559459</v>
      </c>
      <c r="DN104" s="7">
        <f t="shared" si="133"/>
        <v>0.49905601006922601</v>
      </c>
      <c r="DP104" s="39">
        <f>([3]非r分类武将战斗属性!U104+[3]非r分类武将战斗属性!AD104+[3]非r分类武将战斗属性!AM104+[3]非r分类武将战斗属性!AV104)/4</f>
        <v>490</v>
      </c>
      <c r="DQ104" s="39">
        <f>DP104*[3]非r分类武将战斗属性!O103</f>
        <v>156.79999999999984</v>
      </c>
      <c r="DR104" s="39">
        <f>([2]非r各类型装备属性!L102+[2]非r各类型装备属性!Q102+[2]非r各类型装备属性!V102+[2]非r各类型装备属性!AA102)/4</f>
        <v>425.47500000000008</v>
      </c>
      <c r="DS104" s="7">
        <f t="shared" si="134"/>
        <v>0.45697232519642822</v>
      </c>
      <c r="DT104" s="7">
        <f t="shared" si="135"/>
        <v>0.14623114406285687</v>
      </c>
      <c r="DU104" s="7">
        <f t="shared" si="136"/>
        <v>0.39679653074071497</v>
      </c>
      <c r="DW104" s="4">
        <f t="shared" si="137"/>
        <v>0.25587301587301586</v>
      </c>
      <c r="DX104" s="4">
        <f t="shared" si="138"/>
        <v>0.25059999999999999</v>
      </c>
    </row>
    <row r="105" spans="7:128" x14ac:dyDescent="0.15">
      <c r="G105" s="23">
        <v>99</v>
      </c>
      <c r="H105" s="23">
        <f>[2]非r各类型装备属性!J103+[3]非r分类武将战斗属性!BC105</f>
        <v>485.4</v>
      </c>
      <c r="I105" s="23">
        <f>[2]非r各类型装备属性!K103+[3]非r分类武将战斗属性!T105</f>
        <v>498.3</v>
      </c>
      <c r="J105" s="23">
        <f>[2]非r各类型装备属性!L103+[3]非r分类武将战斗属性!BE105</f>
        <v>1508.9999999999998</v>
      </c>
      <c r="K105" s="23">
        <f t="shared" si="139"/>
        <v>3.1087762669962915</v>
      </c>
      <c r="L105" s="23">
        <f t="shared" si="87"/>
        <v>0.59087890717639802</v>
      </c>
      <c r="M105" s="39">
        <f t="shared" si="108"/>
        <v>0.2568253968253969</v>
      </c>
      <c r="N105" s="39">
        <f t="shared" si="109"/>
        <v>0.25149999999999995</v>
      </c>
      <c r="P105" s="23">
        <f>[2]非r各类型装备属性!O103+[3]非r分类武将战斗属性!BH105</f>
        <v>949.8</v>
      </c>
      <c r="Q105" s="23">
        <f>[2]非r各类型装备属性!P103+[3]非r分类武将战斗属性!BI105</f>
        <v>163.5</v>
      </c>
      <c r="R105" s="23">
        <f>[2]非r各类型装备属性!Q103+[3]非r分类武将战斗属性!BJ105</f>
        <v>1055.3999999999996</v>
      </c>
      <c r="S105" s="23">
        <f t="shared" si="140"/>
        <v>1.1111813013265948</v>
      </c>
      <c r="T105" s="23">
        <f t="shared" si="89"/>
        <v>0.32152127743254932</v>
      </c>
      <c r="U105" s="39">
        <f t="shared" si="110"/>
        <v>0.1983709273182957</v>
      </c>
      <c r="V105" s="39">
        <f t="shared" si="111"/>
        <v>0.20940476190476179</v>
      </c>
      <c r="X105" s="23">
        <f>[2]非r各类型装备属性!T103+[3]非r分类武将战斗属性!BM105</f>
        <v>1039.4999999999998</v>
      </c>
      <c r="Y105" s="23">
        <f>[2]非r各类型装备属性!U103+[3]非r分类武将战斗属性!BN105</f>
        <v>89.699999999999989</v>
      </c>
      <c r="Z105" s="23">
        <f>[2]非r各类型装备属性!V103+[3]非r分类武将战斗属性!BO105</f>
        <v>860.09999999999991</v>
      </c>
      <c r="AA105" s="23">
        <f t="shared" si="141"/>
        <v>0.8274170274170275</v>
      </c>
      <c r="AB105" s="23">
        <f t="shared" si="91"/>
        <v>0.20633971291866038</v>
      </c>
      <c r="AC105" s="39">
        <f t="shared" si="112"/>
        <v>0.17553191489361697</v>
      </c>
      <c r="AD105" s="39">
        <f t="shared" si="113"/>
        <v>0.17375757575757581</v>
      </c>
      <c r="AF105" s="23">
        <f>[2]非r各类型装备属性!Y103+[3]非r分类武将战斗属性!BR105</f>
        <v>915.44999999999982</v>
      </c>
      <c r="AG105" s="23">
        <f>[2]非r各类型装备属性!Z103+[3]非r分类武将战斗属性!BS105</f>
        <v>205.79999999999995</v>
      </c>
      <c r="AH105" s="23">
        <f>[2]非r各类型装备属性!AA103+[3]非r分类武将战斗属性!BT105</f>
        <v>878.55</v>
      </c>
      <c r="AI105" s="23">
        <f t="shared" si="142"/>
        <v>0.95969195477633962</v>
      </c>
      <c r="AJ105" s="23">
        <f t="shared" si="93"/>
        <v>0.37362477760429902</v>
      </c>
      <c r="AK105" s="39">
        <f t="shared" si="114"/>
        <v>0.17095238095238091</v>
      </c>
      <c r="AL105" s="39">
        <f t="shared" si="115"/>
        <v>0.17354074074074075</v>
      </c>
      <c r="AN105" s="23">
        <f t="shared" si="94"/>
        <v>847.53749999999991</v>
      </c>
      <c r="AO105" s="23">
        <f t="shared" si="95"/>
        <v>239.32499999999999</v>
      </c>
      <c r="AP105" s="23">
        <f t="shared" si="96"/>
        <v>1075.7624999999998</v>
      </c>
      <c r="AQ105" s="23">
        <f t="shared" si="97"/>
        <v>1.269280120348657</v>
      </c>
      <c r="AR105" s="42">
        <f t="shared" si="116"/>
        <v>0.40956113255012017</v>
      </c>
      <c r="AS105" s="25"/>
      <c r="AV105" s="39">
        <f>[5]非r不同兵种属性值!AK103*携带兵力!I105/2</f>
        <v>400.88999999999993</v>
      </c>
      <c r="AW105" s="23">
        <f>[5]非r不同兵种属性值!AL103</f>
        <v>352.49999999999994</v>
      </c>
      <c r="AX105" s="39">
        <f>[5]非r不同兵种属性值!AM103*携带兵力!I105</f>
        <v>1489.0199999999998</v>
      </c>
      <c r="AY105" s="23">
        <f t="shared" si="143"/>
        <v>3.7142857142857144</v>
      </c>
      <c r="AZ105" s="23">
        <f t="shared" si="99"/>
        <v>0.50536185342355777</v>
      </c>
      <c r="BA105" s="39">
        <f t="shared" si="117"/>
        <v>0.2828148148148148</v>
      </c>
      <c r="BB105" s="39">
        <f t="shared" si="118"/>
        <v>0.24816999999999995</v>
      </c>
      <c r="BD105" s="39">
        <f>[5]非r不同兵种属性值!AP103*携带兵力!I105/2</f>
        <v>801.77999999999986</v>
      </c>
      <c r="BE105" s="23">
        <f>[5]非r不同兵种属性值!AQ103</f>
        <v>169.19999999999996</v>
      </c>
      <c r="BF105" s="39">
        <f>[5]非r不同兵种属性值!AR103*携带兵力!I105</f>
        <v>2836.2285714285713</v>
      </c>
      <c r="BG105" s="23">
        <f t="shared" si="144"/>
        <v>3.5374149659863949</v>
      </c>
      <c r="BH105" s="23">
        <f t="shared" si="101"/>
        <v>0.32904204426121109</v>
      </c>
      <c r="BI105" s="39">
        <f t="shared" si="119"/>
        <v>0.27345473210368926</v>
      </c>
      <c r="BJ105" s="39">
        <f t="shared" si="120"/>
        <v>0.4594783593851105</v>
      </c>
      <c r="BL105" s="39">
        <f>[5]非r不同兵种属性值!AU103*携带兵力!I105/2</f>
        <v>922.04699999999991</v>
      </c>
      <c r="BM105" s="23">
        <f>[5]非r不同兵种属性值!AV103</f>
        <v>56.399999999999991</v>
      </c>
      <c r="BN105" s="39">
        <f>[5]非r不同兵种属性值!AW103*携带兵力!I105</f>
        <v>2891.3009708737859</v>
      </c>
      <c r="BO105" s="23">
        <f t="shared" si="145"/>
        <v>3.1357414219381292</v>
      </c>
      <c r="BP105" s="23">
        <f t="shared" si="103"/>
        <v>0.1405012206666334</v>
      </c>
      <c r="BQ105" s="39">
        <f t="shared" si="121"/>
        <v>0.26477571417955842</v>
      </c>
      <c r="BR105" s="39">
        <f t="shared" si="122"/>
        <v>0.45796611712456331</v>
      </c>
      <c r="BT105" s="39">
        <f>[5]非r不同兵种属性值!AZ103*携带兵力!I105/2</f>
        <v>841.86899999999991</v>
      </c>
      <c r="BU105" s="23">
        <f>[5]非r不同兵种属性值!BA103</f>
        <v>91.649999999999977</v>
      </c>
      <c r="BV105" s="39">
        <f>[5]非r不同兵种属性值!BB103*携带兵力!I105</f>
        <v>2836.2285714285713</v>
      </c>
      <c r="BW105" s="23">
        <f t="shared" si="146"/>
        <v>3.3689666342727569</v>
      </c>
      <c r="BX105" s="23">
        <f t="shared" si="105"/>
        <v>0.2098838940160761</v>
      </c>
      <c r="BY105" s="39">
        <f t="shared" si="123"/>
        <v>0.26249307542629341</v>
      </c>
      <c r="BZ105" s="39">
        <f t="shared" si="124"/>
        <v>0.44925657955390647</v>
      </c>
      <c r="CB105" s="23">
        <f t="shared" si="125"/>
        <v>741.64649999999983</v>
      </c>
      <c r="CC105" s="23">
        <f t="shared" si="126"/>
        <v>167.43749999999997</v>
      </c>
      <c r="CD105" s="23">
        <f t="shared" si="127"/>
        <v>2513.1945284327321</v>
      </c>
      <c r="CE105" s="23">
        <f t="shared" si="106"/>
        <v>3.3886690336066208</v>
      </c>
      <c r="CF105" s="23">
        <f t="shared" si="107"/>
        <v>0.77004886461626898</v>
      </c>
      <c r="DB105" s="39">
        <f>([3]非r分类武将战斗属性!S105+[3]非r分类武将战斗属性!AB105+[3]非r分类武将战斗属性!AK105+[3]非r分类武将战斗属性!AT105)/4</f>
        <v>380</v>
      </c>
      <c r="DC105" s="39">
        <f>DB105*[3]非r分类武将战斗属性!O104</f>
        <v>121.59999999999988</v>
      </c>
      <c r="DD105" s="39">
        <f>([2]非r各类型装备属性!J103+[2]非r各类型装备属性!O103+[2]非r各类型装备属性!T103+[2]非r各类型装备属性!Y103)/4</f>
        <v>345.9375</v>
      </c>
      <c r="DE105" s="7">
        <f t="shared" si="128"/>
        <v>0.44835774228278991</v>
      </c>
      <c r="DF105" s="7">
        <f t="shared" si="129"/>
        <v>0.14347447753049264</v>
      </c>
      <c r="DG105" s="7">
        <f t="shared" si="130"/>
        <v>0.40816778018671745</v>
      </c>
      <c r="DI105" s="39">
        <f>([3]非r分类武将战斗属性!T105+[3]非r分类武将战斗属性!AC105+[3]非r分类武将战斗属性!AL105+[3]非r分类武将战斗属性!AU105)/4</f>
        <v>105</v>
      </c>
      <c r="DJ105" s="39">
        <f>DI105*[3]非r分类武将战斗属性!O104</f>
        <v>33.599999999999966</v>
      </c>
      <c r="DK105" s="39">
        <f>([2]非r各类型装备属性!K103+[2]非r各类型装备属性!P103+[2]非r各类型装备属性!U103+[2]非r各类型装备属性!Z103)/4</f>
        <v>119.925</v>
      </c>
      <c r="DL105" s="7">
        <f t="shared" si="131"/>
        <v>0.43873393920401133</v>
      </c>
      <c r="DM105" s="7">
        <f t="shared" si="132"/>
        <v>0.14039486054528347</v>
      </c>
      <c r="DN105" s="7">
        <f t="shared" si="133"/>
        <v>0.50109683484801004</v>
      </c>
      <c r="DP105" s="39">
        <f>([3]非r分类武将战斗属性!U105+[3]非r分类武将战斗属性!AD105+[3]非r分类武将战斗属性!AM105+[3]非r分类武将战斗属性!AV105)/4</f>
        <v>490</v>
      </c>
      <c r="DQ105" s="39">
        <f>DP105*[3]非r分类武将战斗属性!O104</f>
        <v>156.79999999999984</v>
      </c>
      <c r="DR105" s="39">
        <f>([2]非r各类型装备属性!L103+[2]非r各类型装备属性!Q103+[2]非r各类型装备属性!V103+[2]非r各类型装备属性!AA103)/4</f>
        <v>428.96250000000003</v>
      </c>
      <c r="DS105" s="7">
        <f t="shared" si="134"/>
        <v>0.45549087275304734</v>
      </c>
      <c r="DT105" s="7">
        <f t="shared" si="135"/>
        <v>0.145757079280975</v>
      </c>
      <c r="DU105" s="7">
        <f t="shared" si="136"/>
        <v>0.39875204796597774</v>
      </c>
      <c r="DW105" s="4">
        <f t="shared" si="137"/>
        <v>0.2568253968253969</v>
      </c>
      <c r="DX105" s="4">
        <f t="shared" si="138"/>
        <v>0.25149999999999995</v>
      </c>
    </row>
    <row r="106" spans="7:128" x14ac:dyDescent="0.15">
      <c r="G106" s="23">
        <v>100</v>
      </c>
      <c r="H106" s="23">
        <f>[2]非r各类型装备属性!J104+[3]非r分类武将战斗属性!BC106</f>
        <v>487.19999999999993</v>
      </c>
      <c r="I106" s="23">
        <f>[2]非r各类型装备属性!K104+[3]非r分类武将战斗属性!T106</f>
        <v>500.4</v>
      </c>
      <c r="J106" s="23">
        <f>[2]非r各类型装备属性!L104+[3]非r分类武将战斗属性!BE106</f>
        <v>1514.3999999999996</v>
      </c>
      <c r="K106" s="23">
        <f t="shared" si="139"/>
        <v>3.1083743842364528</v>
      </c>
      <c r="L106" s="23">
        <f t="shared" si="87"/>
        <v>0.58842897460018817</v>
      </c>
      <c r="M106" s="39">
        <f t="shared" si="108"/>
        <v>0.25777777777777783</v>
      </c>
      <c r="N106" s="39">
        <f t="shared" si="109"/>
        <v>0.25239999999999996</v>
      </c>
      <c r="P106" s="23">
        <f>[2]非r各类型装备属性!O104+[3]非r分类武将战斗属性!BH106</f>
        <v>952.8</v>
      </c>
      <c r="Q106" s="23">
        <f>[2]非r各类型装备属性!P104+[3]非r分类武将战斗属性!BI106</f>
        <v>164.39999999999998</v>
      </c>
      <c r="R106" s="23">
        <f>[2]非r各类型装备属性!Q104+[3]非r分类武将战斗属性!BJ106</f>
        <v>1058.3999999999996</v>
      </c>
      <c r="S106" s="23">
        <f t="shared" si="140"/>
        <v>1.1108312342569266</v>
      </c>
      <c r="T106" s="23">
        <f t="shared" si="89"/>
        <v>0.3195956454121307</v>
      </c>
      <c r="U106" s="39">
        <f t="shared" si="110"/>
        <v>0.19899749373433578</v>
      </c>
      <c r="V106" s="39">
        <f t="shared" si="111"/>
        <v>0.20999999999999988</v>
      </c>
      <c r="X106" s="23">
        <f>[2]非r各类型装备属性!T104+[3]非r分类武将战斗属性!BM106</f>
        <v>1042.7999999999997</v>
      </c>
      <c r="Y106" s="23">
        <f>[2]非r各类型装备属性!U104+[3]非r分类武将战斗属性!BN106</f>
        <v>89.999999999999986</v>
      </c>
      <c r="Z106" s="23">
        <f>[2]非r各类型装备属性!V104+[3]非r分类武将战斗属性!BO106</f>
        <v>862.8</v>
      </c>
      <c r="AA106" s="23">
        <f t="shared" si="141"/>
        <v>0.82738780207134655</v>
      </c>
      <c r="AB106" s="23">
        <f t="shared" si="91"/>
        <v>0.20454545454545447</v>
      </c>
      <c r="AC106" s="39">
        <f t="shared" si="112"/>
        <v>0.17608915906788242</v>
      </c>
      <c r="AD106" s="39">
        <f t="shared" si="113"/>
        <v>0.17430303030303035</v>
      </c>
      <c r="AF106" s="23">
        <f>[2]非r各类型装备属性!Y104+[3]非r分类武将战斗属性!BR106</f>
        <v>918.59999999999991</v>
      </c>
      <c r="AG106" s="23">
        <f>[2]非r各类型装备属性!Z104+[3]非r分类武将战斗属性!BS106</f>
        <v>206.39999999999998</v>
      </c>
      <c r="AH106" s="23">
        <f>[2]非r各类型装备属性!AA104+[3]非r分类武将战斗属性!BT106</f>
        <v>881.39999999999986</v>
      </c>
      <c r="AI106" s="23">
        <f t="shared" si="142"/>
        <v>0.95950359242325267</v>
      </c>
      <c r="AJ106" s="23">
        <f t="shared" si="93"/>
        <v>0.37095614665708121</v>
      </c>
      <c r="AK106" s="39">
        <f t="shared" si="114"/>
        <v>0.17154061624649858</v>
      </c>
      <c r="AL106" s="39">
        <f t="shared" si="115"/>
        <v>0.17410370370370368</v>
      </c>
      <c r="AN106" s="23">
        <f t="shared" si="94"/>
        <v>850.34999999999991</v>
      </c>
      <c r="AO106" s="23">
        <f t="shared" si="95"/>
        <v>240.29999999999998</v>
      </c>
      <c r="AP106" s="23">
        <f t="shared" si="96"/>
        <v>1079.2499999999998</v>
      </c>
      <c r="AQ106" s="23">
        <f t="shared" si="97"/>
        <v>1.2691832774739811</v>
      </c>
      <c r="AR106" s="42">
        <f t="shared" si="116"/>
        <v>0.40708114518041671</v>
      </c>
      <c r="AS106" s="25"/>
      <c r="AV106" s="39">
        <f>[5]非r不同兵种属性值!AK104*携带兵力!I106/2</f>
        <v>403.09499999999991</v>
      </c>
      <c r="AW106" s="23">
        <f>[5]非r不同兵种属性值!AL104</f>
        <v>352.49999999999994</v>
      </c>
      <c r="AX106" s="39">
        <f>[5]非r不同兵种属性值!AM104*携带兵力!I106</f>
        <v>1497.2099999999996</v>
      </c>
      <c r="AY106" s="23">
        <f t="shared" si="143"/>
        <v>3.714285714285714</v>
      </c>
      <c r="AZ106" s="23">
        <f t="shared" si="99"/>
        <v>0.50177935943060503</v>
      </c>
      <c r="BA106" s="39">
        <f t="shared" si="117"/>
        <v>0.28437037037037033</v>
      </c>
      <c r="BB106" s="39">
        <f t="shared" si="118"/>
        <v>0.24953499999999992</v>
      </c>
      <c r="BD106" s="39">
        <f>[5]非r不同兵种属性值!AP104*携带兵力!I106/2</f>
        <v>806.18999999999983</v>
      </c>
      <c r="BE106" s="23">
        <f>[5]非r不同兵种属性值!AQ104</f>
        <v>169.19999999999996</v>
      </c>
      <c r="BF106" s="39">
        <f>[5]非r不同兵种属性值!AR104*携带兵力!I106</f>
        <v>2851.8285714285707</v>
      </c>
      <c r="BG106" s="23">
        <f t="shared" si="144"/>
        <v>3.5374149659863945</v>
      </c>
      <c r="BH106" s="23">
        <f t="shared" si="101"/>
        <v>0.32588597842835121</v>
      </c>
      <c r="BI106" s="39">
        <f t="shared" si="119"/>
        <v>0.27495880475276663</v>
      </c>
      <c r="BJ106" s="39">
        <f t="shared" si="120"/>
        <v>0.46200561070702956</v>
      </c>
      <c r="BL106" s="39">
        <f>[5]非r不同兵种属性值!AU104*携带兵力!I106/2</f>
        <v>927.11849999999981</v>
      </c>
      <c r="BM106" s="23">
        <f>[5]非r不同兵种属性值!AV104</f>
        <v>56.399999999999991</v>
      </c>
      <c r="BN106" s="39">
        <f>[5]非r不同兵种属性值!AW104*携带兵力!I106</f>
        <v>2907.203883495145</v>
      </c>
      <c r="BO106" s="23">
        <f t="shared" si="145"/>
        <v>3.1357414219381292</v>
      </c>
      <c r="BP106" s="23">
        <f t="shared" si="103"/>
        <v>0.13877952755905498</v>
      </c>
      <c r="BQ106" s="39">
        <f t="shared" si="121"/>
        <v>0.26623204995686867</v>
      </c>
      <c r="BR106" s="39">
        <f t="shared" si="122"/>
        <v>0.46048505071796708</v>
      </c>
      <c r="BT106" s="39">
        <f>[5]非r不同兵种属性值!AZ104*携带兵力!I106/2</f>
        <v>846.4994999999999</v>
      </c>
      <c r="BU106" s="23">
        <f>[5]非r不同兵种属性值!BA104</f>
        <v>91.649999999999977</v>
      </c>
      <c r="BV106" s="39">
        <f>[5]非r不同兵种属性值!BB104*携带兵力!I106</f>
        <v>2851.8285714285707</v>
      </c>
      <c r="BW106" s="23">
        <f t="shared" si="146"/>
        <v>3.3689666342727564</v>
      </c>
      <c r="BX106" s="23">
        <f t="shared" si="105"/>
        <v>0.20751726480244537</v>
      </c>
      <c r="BY106" s="39">
        <f t="shared" si="123"/>
        <v>0.26393685609259832</v>
      </c>
      <c r="BZ106" s="39">
        <f t="shared" si="124"/>
        <v>0.45172760840949361</v>
      </c>
      <c r="CB106" s="23">
        <f t="shared" si="125"/>
        <v>745.72574999999983</v>
      </c>
      <c r="CC106" s="23">
        <f t="shared" si="126"/>
        <v>167.43749999999997</v>
      </c>
      <c r="CD106" s="23">
        <f t="shared" si="127"/>
        <v>2527.0177565880713</v>
      </c>
      <c r="CE106" s="23">
        <f t="shared" si="106"/>
        <v>3.3886690336066199</v>
      </c>
      <c r="CF106" s="23">
        <f t="shared" si="107"/>
        <v>0.77004886461626898</v>
      </c>
      <c r="DB106" s="39">
        <f>([3]非r分类武将战斗属性!S106+[3]非r分类武将战斗属性!AB106+[3]非r分类武将战斗属性!AK106+[3]非r分类武将战斗属性!AT106)/4</f>
        <v>380</v>
      </c>
      <c r="DC106" s="39">
        <f>DB106*[3]非r分类武将战斗属性!O105</f>
        <v>121.59999999999988</v>
      </c>
      <c r="DD106" s="39">
        <f>([2]非r各类型装备属性!J104+[2]非r各类型装备属性!O104+[2]非r各类型装备属性!T104+[2]非r各类型装备属性!Y104)/4</f>
        <v>348.75</v>
      </c>
      <c r="DE106" s="7">
        <f t="shared" si="128"/>
        <v>0.44687481625213155</v>
      </c>
      <c r="DF106" s="7">
        <f t="shared" si="129"/>
        <v>0.14299994120068193</v>
      </c>
      <c r="DG106" s="7">
        <f t="shared" si="130"/>
        <v>0.41012524254718652</v>
      </c>
      <c r="DI106" s="39">
        <f>([3]非r分类武将战斗属性!T106+[3]非r分类武将战斗属性!AC106+[3]非r分类武将战斗属性!AL106+[3]非r分类武将战斗属性!AU106)/4</f>
        <v>105</v>
      </c>
      <c r="DJ106" s="39">
        <f>DI106*[3]非r分类武将战斗属性!O105</f>
        <v>33.599999999999966</v>
      </c>
      <c r="DK106" s="39">
        <f>([2]非r各类型装备属性!K104+[2]非r各类型装备属性!P104+[2]非r各类型装备属性!U104+[2]非r各类型装备属性!Z104)/4</f>
        <v>120.9</v>
      </c>
      <c r="DL106" s="7">
        <f t="shared" si="131"/>
        <v>0.43695380774032461</v>
      </c>
      <c r="DM106" s="7">
        <f t="shared" si="132"/>
        <v>0.13982521847690374</v>
      </c>
      <c r="DN106" s="7">
        <f t="shared" si="133"/>
        <v>0.50312109862671661</v>
      </c>
      <c r="DP106" s="39">
        <f>([3]非r分类武将战斗属性!U106+[3]非r分类武将战斗属性!AD106+[3]非r分类武将战斗属性!AM106+[3]非r分类武将战斗属性!AV106)/4</f>
        <v>490</v>
      </c>
      <c r="DQ106" s="39">
        <f>DP106*[3]非r分类武将战斗属性!O105</f>
        <v>156.79999999999984</v>
      </c>
      <c r="DR106" s="39">
        <f>([2]非r各类型装备属性!L104+[2]非r各类型装备属性!Q104+[2]非r各类型装备属性!V104+[2]非r各类型装备属性!AA104)/4</f>
        <v>432.44999999999993</v>
      </c>
      <c r="DS106" s="7">
        <f t="shared" si="134"/>
        <v>0.45401899467222617</v>
      </c>
      <c r="DT106" s="7">
        <f t="shared" si="135"/>
        <v>0.14528607829511223</v>
      </c>
      <c r="DU106" s="7">
        <f t="shared" si="136"/>
        <v>0.40069492703266157</v>
      </c>
      <c r="DW106" s="4">
        <f t="shared" si="137"/>
        <v>0.25777777777777783</v>
      </c>
      <c r="DX106" s="4">
        <f t="shared" si="138"/>
        <v>0.25239999999999996</v>
      </c>
    </row>
  </sheetData>
  <mergeCells count="18">
    <mergeCell ref="DB5:DG5"/>
    <mergeCell ref="DI5:DN5"/>
    <mergeCell ref="DP5:DU5"/>
    <mergeCell ref="H5:N5"/>
    <mergeCell ref="P5:V5"/>
    <mergeCell ref="X5:AD5"/>
    <mergeCell ref="AF5:AL5"/>
    <mergeCell ref="CX5:CZ5"/>
    <mergeCell ref="CB5:CF5"/>
    <mergeCell ref="CR5:CT5"/>
    <mergeCell ref="CO5:CQ5"/>
    <mergeCell ref="AN5:AR5"/>
    <mergeCell ref="A19:A22"/>
    <mergeCell ref="A23:A26"/>
    <mergeCell ref="BD5:BJ5"/>
    <mergeCell ref="BL5:BR5"/>
    <mergeCell ref="BT5:BZ5"/>
    <mergeCell ref="AV5:BB5"/>
  </mergeCells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B7:AA108"/>
  <sheetViews>
    <sheetView topLeftCell="C1" workbookViewId="0">
      <selection activeCell="H9" sqref="H9"/>
    </sheetView>
  </sheetViews>
  <sheetFormatPr defaultRowHeight="11.25" x14ac:dyDescent="0.15"/>
  <cols>
    <col min="1" max="16384" width="9" style="4"/>
  </cols>
  <sheetData>
    <row r="7" spans="2:27" x14ac:dyDescent="0.15">
      <c r="B7" s="4" t="s">
        <v>155</v>
      </c>
      <c r="C7" s="4" t="s">
        <v>150</v>
      </c>
      <c r="D7" s="4" t="s">
        <v>163</v>
      </c>
      <c r="H7" s="52" t="s">
        <v>151</v>
      </c>
      <c r="I7" s="52"/>
      <c r="N7" s="52" t="s">
        <v>152</v>
      </c>
      <c r="O7" s="52"/>
      <c r="S7" s="52" t="s">
        <v>153</v>
      </c>
      <c r="T7" s="52"/>
      <c r="X7" s="52" t="s">
        <v>154</v>
      </c>
      <c r="Y7" s="52"/>
    </row>
    <row r="8" spans="2:27" x14ac:dyDescent="0.15">
      <c r="B8" s="4" t="s">
        <v>156</v>
      </c>
      <c r="C8" s="4">
        <f>[6]数据总览!CE10*1000/10</f>
        <v>6000</v>
      </c>
      <c r="D8" s="4">
        <f>[6]数据总览!CF10*500*3</f>
        <v>1417.4999999999998</v>
      </c>
      <c r="G8" s="4" t="s">
        <v>148</v>
      </c>
      <c r="H8" s="4" t="s">
        <v>149</v>
      </c>
      <c r="I8" s="4" t="s">
        <v>150</v>
      </c>
      <c r="J8" s="4" t="s">
        <v>160</v>
      </c>
      <c r="K8" s="4" t="s">
        <v>161</v>
      </c>
      <c r="L8" s="4" t="s">
        <v>162</v>
      </c>
      <c r="N8" s="4" t="s">
        <v>149</v>
      </c>
      <c r="O8" s="4" t="s">
        <v>150</v>
      </c>
      <c r="S8" s="4" t="s">
        <v>149</v>
      </c>
      <c r="T8" s="4" t="s">
        <v>150</v>
      </c>
      <c r="X8" s="4" t="s">
        <v>149</v>
      </c>
      <c r="Y8" s="4" t="s">
        <v>150</v>
      </c>
    </row>
    <row r="9" spans="2:27" x14ac:dyDescent="0.15">
      <c r="B9" s="4" t="s">
        <v>157</v>
      </c>
      <c r="C9" s="4">
        <f>[6]数据总览!CE11*1000/10</f>
        <v>6172.7141518136095</v>
      </c>
      <c r="D9" s="4">
        <f>[6]数据总览!CF11*500*3</f>
        <v>2932.0392221114639</v>
      </c>
      <c r="G9" s="4">
        <v>1</v>
      </c>
      <c r="H9" s="4">
        <f>非r战斗属性比重!AV7*携带兵力!I7/2</f>
        <v>12.258958038442044</v>
      </c>
      <c r="I9" s="4">
        <f>非r战斗属性比重!AX7*携带兵力!I7</f>
        <v>144.77245683493462</v>
      </c>
      <c r="J9" s="4">
        <f>I9/H9</f>
        <v>11.80952380952381</v>
      </c>
      <c r="K9" s="4">
        <f>H9/$D$8</f>
        <v>8.6482949124811609E-3</v>
      </c>
      <c r="L9" s="4">
        <f>I9/$C$8</f>
        <v>2.4128742805822435E-2</v>
      </c>
      <c r="N9" s="4">
        <f>非r战斗属性比重!BD7*携带兵力!I7/2</f>
        <v>24.517916076884088</v>
      </c>
      <c r="O9" s="4">
        <f>非r战斗属性比重!BF7*携带兵力!I7</f>
        <v>275.75706063797071</v>
      </c>
      <c r="P9" s="4">
        <f>N9/$D$9</f>
        <v>8.3620696107973205E-3</v>
      </c>
      <c r="Q9" s="4">
        <f>O9/$C$9</f>
        <v>4.4673551027298149E-2</v>
      </c>
      <c r="S9" s="4">
        <f>非r战斗属性比重!BL7*携带兵力!I7/2</f>
        <v>28.195603488416698</v>
      </c>
      <c r="T9" s="4">
        <f>非r战斗属性比重!BN7*携带兵力!I7</f>
        <v>281.11156666977593</v>
      </c>
      <c r="U9" s="4">
        <f>S9/$D$10</f>
        <v>8.0966708317137641E-3</v>
      </c>
      <c r="V9" s="4">
        <f>T9/$C$10</f>
        <v>4.4526520747389865E-2</v>
      </c>
      <c r="X9" s="4">
        <f>非r战斗属性比重!BT7*携带兵力!I7/2</f>
        <v>25.743811880728288</v>
      </c>
      <c r="Y9" s="4">
        <f>非r战斗属性比重!BV7*携带兵力!I7</f>
        <v>275.75706063797071</v>
      </c>
      <c r="Z9" s="4">
        <f>X9/$D$11</f>
        <v>8.0268692085922154E-3</v>
      </c>
      <c r="AA9" s="4">
        <f>Y9/$C$11</f>
        <v>4.3679721408227089E-2</v>
      </c>
    </row>
    <row r="10" spans="2:27" x14ac:dyDescent="0.15">
      <c r="B10" s="4" t="s">
        <v>158</v>
      </c>
      <c r="C10" s="4">
        <f>[6]数据总览!CE12*1000/10</f>
        <v>6313.3512780976635</v>
      </c>
      <c r="D10" s="4">
        <f>[6]数据总览!CF12*500*3</f>
        <v>3482.3699856955577</v>
      </c>
      <c r="G10" s="4">
        <v>2</v>
      </c>
      <c r="H10" s="4">
        <f>非r战斗属性比重!AV8*携带兵力!I8/2</f>
        <v>55.140398117115481</v>
      </c>
      <c r="I10" s="4">
        <f>非r战斗属性比重!AX8*携带兵力!I8</f>
        <v>641.63372354461649</v>
      </c>
      <c r="J10" s="4">
        <f t="shared" ref="J10:J73" si="0">I10/H10</f>
        <v>11.636363636363637</v>
      </c>
      <c r="K10" s="4">
        <f t="shared" ref="K10:K73" si="1">H10/$D$8</f>
        <v>3.8899751758106164E-2</v>
      </c>
      <c r="L10" s="4">
        <f t="shared" ref="L10:L73" si="2">I10/$C$8</f>
        <v>0.10693895392410274</v>
      </c>
      <c r="N10" s="4">
        <f>非r战斗属性比重!BD8*携带兵力!I8/2</f>
        <v>110.28079623423096</v>
      </c>
      <c r="O10" s="4">
        <f>非r战斗属性比重!BF8*携带兵力!I8</f>
        <v>1222.1594734183172</v>
      </c>
      <c r="P10" s="4">
        <f t="shared" ref="P10:P73" si="3">N10/$D$9</f>
        <v>3.7612319576957744E-2</v>
      </c>
      <c r="Q10" s="4">
        <f t="shared" ref="Q10:Q73" si="4">O10/$C$9</f>
        <v>0.1979938554354139</v>
      </c>
      <c r="S10" s="4">
        <f>非r战斗属性比重!BL8*携带兵力!I8/2</f>
        <v>126.8229156693656</v>
      </c>
      <c r="T10" s="4">
        <f>非r战斗属性比重!BN8*携带兵力!I8</f>
        <v>1245.8907253293526</v>
      </c>
      <c r="U10" s="4">
        <f t="shared" ref="U10:U73" si="5">S10/$D$10</f>
        <v>3.6418564423169521E-2</v>
      </c>
      <c r="V10" s="4">
        <f t="shared" ref="V10:V73" si="6">T10/$C$10</f>
        <v>0.19734221500577803</v>
      </c>
      <c r="X10" s="4">
        <f>非r战斗属性比重!BT8*携带兵力!I8/2</f>
        <v>115.79483604594253</v>
      </c>
      <c r="Y10" s="4">
        <f>非r战斗属性比重!BV8*携带兵力!I8</f>
        <v>1222.1594734183172</v>
      </c>
      <c r="Z10" s="4">
        <f t="shared" ref="Z10:Z73" si="7">X10/$D$11</f>
        <v>3.6104598972266325E-2</v>
      </c>
      <c r="AA10" s="4">
        <f t="shared" ref="AA10:AA73" si="8">Y10/$C$11</f>
        <v>0.19358918749653548</v>
      </c>
    </row>
    <row r="11" spans="2:27" x14ac:dyDescent="0.15">
      <c r="B11" s="4" t="s">
        <v>159</v>
      </c>
      <c r="C11" s="4">
        <f>[6]数据总览!CE13*1000/10</f>
        <v>6313.1597855391037</v>
      </c>
      <c r="D11" s="4">
        <f>[6]数据总览!CF13*500*3</f>
        <v>3207.2046039035113</v>
      </c>
      <c r="G11" s="4">
        <v>3</v>
      </c>
      <c r="H11" s="4">
        <f>非r战斗属性比重!AV9*携带兵力!I9/2</f>
        <v>139.32466084977978</v>
      </c>
      <c r="I11" s="4">
        <f>非r战斗属性比重!AX9*携带兵力!I9</f>
        <v>1599.204802797472</v>
      </c>
      <c r="J11" s="4">
        <f t="shared" si="0"/>
        <v>11.478260869565215</v>
      </c>
      <c r="K11" s="4">
        <f t="shared" si="1"/>
        <v>9.8289002363160349E-2</v>
      </c>
      <c r="L11" s="4">
        <f t="shared" si="2"/>
        <v>0.26653413379957869</v>
      </c>
      <c r="N11" s="4">
        <f>非r战斗属性比重!BD9*携带兵力!I9/2</f>
        <v>278.64932169955955</v>
      </c>
      <c r="O11" s="4">
        <f>非r战斗属性比重!BF9*携带兵力!I9</f>
        <v>3046.1043862808997</v>
      </c>
      <c r="P11" s="4">
        <f t="shared" si="3"/>
        <v>9.5036014388270848E-2</v>
      </c>
      <c r="Q11" s="4">
        <f t="shared" si="4"/>
        <v>0.49347893185462371</v>
      </c>
      <c r="S11" s="4">
        <f>非r战斗属性比重!BL9*携带兵力!I9/2</f>
        <v>320.4467199544934</v>
      </c>
      <c r="T11" s="4">
        <f>非r战斗属性比重!BN9*携带兵力!I9</f>
        <v>3105.2520442669356</v>
      </c>
      <c r="U11" s="4">
        <f t="shared" si="5"/>
        <v>9.201972256560452E-2</v>
      </c>
      <c r="V11" s="4">
        <f t="shared" si="6"/>
        <v>0.4918547863857512</v>
      </c>
      <c r="X11" s="4">
        <f>非r战斗属性比重!BT9*携带兵力!I9/2</f>
        <v>292.58178778453754</v>
      </c>
      <c r="Y11" s="4">
        <f>非r战斗属性比重!BV9*携带兵力!I9</f>
        <v>3046.1043862808997</v>
      </c>
      <c r="Z11" s="4">
        <f t="shared" si="7"/>
        <v>9.1226417992925732E-2</v>
      </c>
      <c r="AA11" s="4">
        <f t="shared" si="8"/>
        <v>0.48250075869429015</v>
      </c>
    </row>
    <row r="12" spans="2:27" x14ac:dyDescent="0.15">
      <c r="G12" s="4">
        <v>4</v>
      </c>
      <c r="H12" s="4">
        <f>非r战斗属性比重!AV10*携带兵力!I10/2</f>
        <v>277.8371072025522</v>
      </c>
      <c r="I12" s="4">
        <f>非r战斗属性比重!AX10*携带兵力!I10</f>
        <v>3148.8205482955918</v>
      </c>
      <c r="J12" s="4">
        <f t="shared" si="0"/>
        <v>11.333333333333334</v>
      </c>
      <c r="K12" s="4">
        <f t="shared" si="1"/>
        <v>0.19600501389950775</v>
      </c>
      <c r="L12" s="4">
        <f t="shared" si="2"/>
        <v>0.524803424715932</v>
      </c>
      <c r="N12" s="4">
        <f>非r战斗属性比重!BD10*携带兵力!I10/2</f>
        <v>555.67421440510441</v>
      </c>
      <c r="O12" s="4">
        <f>非r战斗属性比重!BF10*携带兵力!I10</f>
        <v>5997.753425324936</v>
      </c>
      <c r="P12" s="4">
        <f t="shared" si="3"/>
        <v>0.18951800174246783</v>
      </c>
      <c r="Q12" s="4">
        <f t="shared" si="4"/>
        <v>0.97165578671138231</v>
      </c>
      <c r="S12" s="4">
        <f>非r战斗属性比重!BL10*携带兵力!I10/2</f>
        <v>639.02534656587</v>
      </c>
      <c r="T12" s="4">
        <f>非r战斗属性比重!BN10*携带兵力!I10</f>
        <v>6114.2146568846438</v>
      </c>
      <c r="U12" s="4">
        <f t="shared" si="5"/>
        <v>0.18350300203332159</v>
      </c>
      <c r="V12" s="4">
        <f t="shared" si="6"/>
        <v>0.96845785820537722</v>
      </c>
      <c r="X12" s="4">
        <f>非r战斗属性比重!BT10*携带兵力!I10/2</f>
        <v>583.45792512535957</v>
      </c>
      <c r="Y12" s="4">
        <f>非r战斗属性比重!BV10*携带兵力!I10</f>
        <v>5997.753425324936</v>
      </c>
      <c r="Z12" s="4">
        <f t="shared" si="7"/>
        <v>0.18192101757874407</v>
      </c>
      <c r="AA12" s="4">
        <f t="shared" si="8"/>
        <v>0.95003985786378542</v>
      </c>
    </row>
    <row r="13" spans="2:27" x14ac:dyDescent="0.15">
      <c r="G13" s="4">
        <v>5</v>
      </c>
      <c r="H13" s="4">
        <f>非r战斗属性比重!AV11*携带兵力!I11/2</f>
        <v>486.49171845563853</v>
      </c>
      <c r="I13" s="4">
        <f>非r战斗属性比重!AX11*携带兵力!I11</f>
        <v>5448.7072467031512</v>
      </c>
      <c r="J13" s="4">
        <f t="shared" si="0"/>
        <v>11.2</v>
      </c>
      <c r="K13" s="4">
        <f t="shared" si="1"/>
        <v>0.34320403418387202</v>
      </c>
      <c r="L13" s="4">
        <f t="shared" si="2"/>
        <v>0.90811787445052516</v>
      </c>
      <c r="N13" s="4">
        <f>非r战斗属性比重!BD11*携带兵力!I11/2</f>
        <v>972.98343691127707</v>
      </c>
      <c r="O13" s="4">
        <f>非r战斗属性比重!BF11*携带兵力!I11</f>
        <v>10378.489993720288</v>
      </c>
      <c r="P13" s="4">
        <f t="shared" si="3"/>
        <v>0.33184530055863226</v>
      </c>
      <c r="Q13" s="4">
        <f t="shared" si="4"/>
        <v>1.681349522830403</v>
      </c>
      <c r="S13" s="4">
        <f>非r战斗属性比重!BL11*携带兵力!I11/2</f>
        <v>1118.9309524479684</v>
      </c>
      <c r="T13" s="4">
        <f>非r战斗属性比重!BN11*携带兵力!I11</f>
        <v>10580.014071268255</v>
      </c>
      <c r="U13" s="4">
        <f t="shared" si="5"/>
        <v>0.32131305893520001</v>
      </c>
      <c r="V13" s="4">
        <f t="shared" si="6"/>
        <v>1.675815839358177</v>
      </c>
      <c r="X13" s="4">
        <f>非r战斗属性比重!BT11*携带兵力!I11/2</f>
        <v>1021.6326087568408</v>
      </c>
      <c r="Y13" s="4">
        <f>非r战斗属性比重!BV11*携带兵力!I11</f>
        <v>10378.489993720288</v>
      </c>
      <c r="Z13" s="4">
        <f t="shared" si="7"/>
        <v>0.3185430101694805</v>
      </c>
      <c r="AA13" s="4">
        <f t="shared" si="8"/>
        <v>1.6439454007632139</v>
      </c>
    </row>
    <row r="14" spans="2:27" x14ac:dyDescent="0.15">
      <c r="G14" s="4">
        <v>6</v>
      </c>
      <c r="H14" s="4">
        <f>非r战斗属性比重!AV12*携带兵力!I12/2</f>
        <v>784.41333094272932</v>
      </c>
      <c r="I14" s="4">
        <f>非r战斗属性比重!AX12*携带兵力!I12</f>
        <v>8688.8861273656184</v>
      </c>
      <c r="J14" s="4">
        <f t="shared" si="0"/>
        <v>11.076923076923078</v>
      </c>
      <c r="K14" s="4">
        <f t="shared" si="1"/>
        <v>0.55337801124707542</v>
      </c>
      <c r="L14" s="4">
        <f t="shared" si="2"/>
        <v>1.4481476878942698</v>
      </c>
      <c r="N14" s="4">
        <f>非r战斗属性比重!BD12*携带兵力!I12/2</f>
        <v>1568.8266618854586</v>
      </c>
      <c r="O14" s="4">
        <f>非r战斗属性比重!BF12*携带兵力!I12</f>
        <v>16550.259290220223</v>
      </c>
      <c r="P14" s="4">
        <f t="shared" si="3"/>
        <v>0.53506332727557848</v>
      </c>
      <c r="Q14" s="4">
        <f t="shared" si="4"/>
        <v>2.6811964531611396</v>
      </c>
      <c r="S14" s="4">
        <f>非r战斗属性比重!BL12*携带兵力!I12/2</f>
        <v>1804.1506611682771</v>
      </c>
      <c r="T14" s="4">
        <f>非r战斗属性比重!BN12*携带兵力!I12</f>
        <v>16871.623548282751</v>
      </c>
      <c r="U14" s="4">
        <f t="shared" si="5"/>
        <v>0.51808126895738837</v>
      </c>
      <c r="V14" s="4">
        <f t="shared" si="6"/>
        <v>2.6723720580563834</v>
      </c>
      <c r="X14" s="4">
        <f>非r战斗属性比重!BT12*携带兵力!I12/2</f>
        <v>1647.2679949797316</v>
      </c>
      <c r="Y14" s="4">
        <f>非r战斗属性比重!BV12*携带兵力!I12</f>
        <v>16550.259290220223</v>
      </c>
      <c r="Z14" s="4">
        <f t="shared" si="7"/>
        <v>0.51361487601222267</v>
      </c>
      <c r="AA14" s="4">
        <f t="shared" si="8"/>
        <v>2.6215492483067155</v>
      </c>
    </row>
    <row r="15" spans="2:27" x14ac:dyDescent="0.15">
      <c r="G15" s="4">
        <v>7</v>
      </c>
      <c r="H15" s="4">
        <f>非r战斗属性比重!AV13*携带兵力!I13/2</f>
        <v>1194.6581576285591</v>
      </c>
      <c r="I15" s="4">
        <f>非r战斗属性比重!AX13*携带兵力!I13</f>
        <v>13096.993135483461</v>
      </c>
      <c r="J15" s="4">
        <f t="shared" si="0"/>
        <v>10.96296296296296</v>
      </c>
      <c r="K15" s="4">
        <f t="shared" si="1"/>
        <v>0.84279235106071204</v>
      </c>
      <c r="L15" s="4">
        <f t="shared" si="2"/>
        <v>2.1828321892472435</v>
      </c>
      <c r="N15" s="4">
        <f>非r战斗属性比重!BD13*携带兵力!I13/2</f>
        <v>2389.3163152571183</v>
      </c>
      <c r="O15" s="4">
        <f>非r战斗属性比重!BF13*携带兵力!I13</f>
        <v>24946.653591397066</v>
      </c>
      <c r="P15" s="4">
        <f t="shared" si="3"/>
        <v>0.8148991654813158</v>
      </c>
      <c r="Q15" s="4">
        <f t="shared" si="4"/>
        <v>4.0414399529690632</v>
      </c>
      <c r="S15" s="4">
        <f>非r战斗属性比重!BL13*携带兵力!I13/2</f>
        <v>2747.7137625456853</v>
      </c>
      <c r="T15" s="4">
        <f>非r战斗属性比重!BN13*携带兵力!I13</f>
        <v>25431.054632006719</v>
      </c>
      <c r="U15" s="4">
        <f t="shared" si="5"/>
        <v>0.78903556308847111</v>
      </c>
      <c r="V15" s="4">
        <f t="shared" si="6"/>
        <v>4.0281387034857969</v>
      </c>
      <c r="X15" s="4">
        <f>非r战斗属性比重!BT13*携带兵力!I13/2</f>
        <v>2508.7821310199738</v>
      </c>
      <c r="Y15" s="4">
        <f>非r战斗属性比重!BV13*携带兵力!I13</f>
        <v>24946.653591397066</v>
      </c>
      <c r="Z15" s="4">
        <f t="shared" si="7"/>
        <v>0.78223326568143403</v>
      </c>
      <c r="AA15" s="4">
        <f t="shared" si="8"/>
        <v>3.9515321073513396</v>
      </c>
    </row>
    <row r="16" spans="2:27" x14ac:dyDescent="0.15">
      <c r="G16" s="4">
        <v>8</v>
      </c>
      <c r="H16" s="4">
        <f>非r战斗属性比重!AV14*携带兵力!I14/2</f>
        <v>1744.9281226027729</v>
      </c>
      <c r="I16" s="4">
        <f>非r战斗属性比重!AX14*携带兵力!I14</f>
        <v>18944.933902544391</v>
      </c>
      <c r="J16" s="4">
        <f t="shared" si="0"/>
        <v>10.857142857142858</v>
      </c>
      <c r="K16" s="4">
        <f t="shared" si="1"/>
        <v>1.2309898572153601</v>
      </c>
      <c r="L16" s="4">
        <f t="shared" si="2"/>
        <v>3.1574889837573985</v>
      </c>
      <c r="N16" s="4">
        <f>非r战斗属性比重!BD14*携带兵力!I14/2</f>
        <v>3489.8562452055457</v>
      </c>
      <c r="O16" s="4">
        <f>非r战斗属性比重!BF14*携带兵力!I14</f>
        <v>36085.588385798845</v>
      </c>
      <c r="P16" s="4">
        <f t="shared" si="3"/>
        <v>1.1902488271259817</v>
      </c>
      <c r="Q16" s="4">
        <f t="shared" si="4"/>
        <v>5.8459840352718278</v>
      </c>
      <c r="S16" s="4">
        <f>非r战斗属性比重!BL14*携带兵力!I14/2</f>
        <v>4013.3346819863782</v>
      </c>
      <c r="T16" s="4">
        <f>非r战斗属性比重!BN14*携带兵力!I14</f>
        <v>36786.279422416294</v>
      </c>
      <c r="U16" s="4">
        <f t="shared" si="5"/>
        <v>1.1524722239371032</v>
      </c>
      <c r="V16" s="4">
        <f t="shared" si="6"/>
        <v>5.8267436424828114</v>
      </c>
      <c r="X16" s="4">
        <f>非r战斗属性比重!BT14*携带兵力!I14/2</f>
        <v>3664.3490574658235</v>
      </c>
      <c r="Y16" s="4">
        <f>非r战斗属性比重!BV14*携带兵力!I14</f>
        <v>36085.588385798845</v>
      </c>
      <c r="Z16" s="4">
        <f t="shared" si="7"/>
        <v>1.1425367290274897</v>
      </c>
      <c r="AA16" s="4">
        <f t="shared" si="8"/>
        <v>5.7159314212918124</v>
      </c>
    </row>
    <row r="17" spans="3:27" x14ac:dyDescent="0.15">
      <c r="G17" s="4">
        <v>9</v>
      </c>
      <c r="H17" s="4">
        <f>非r战斗属性比重!AV15*携带兵力!I15/2</f>
        <v>2477.6978743117929</v>
      </c>
      <c r="I17" s="4">
        <f>非r战斗属性比重!AX15*携带兵力!I15</f>
        <v>26656.611613285499</v>
      </c>
      <c r="J17" s="4">
        <f t="shared" si="0"/>
        <v>10.758620689655173</v>
      </c>
      <c r="K17" s="4">
        <f t="shared" si="1"/>
        <v>1.7479350083328349</v>
      </c>
      <c r="L17" s="4">
        <f t="shared" si="2"/>
        <v>4.4427686022142501</v>
      </c>
      <c r="N17" s="4">
        <f>非r战斗属性比重!BD15*携带兵力!I15/2</f>
        <v>4955.3957486235859</v>
      </c>
      <c r="O17" s="4">
        <f>非r战斗属性比重!BF15*携带兵力!I15</f>
        <v>50774.498311019997</v>
      </c>
      <c r="P17" s="4">
        <f t="shared" si="3"/>
        <v>1.6900850818274635</v>
      </c>
      <c r="Q17" s="4">
        <f t="shared" si="4"/>
        <v>8.2256357677119887</v>
      </c>
      <c r="S17" s="4">
        <f>非r战斗属性比重!BL15*携带兵力!I15/2</f>
        <v>5698.7051109171243</v>
      </c>
      <c r="T17" s="4">
        <f>非r战斗属性比重!BN15*携带兵力!I15</f>
        <v>51760.410899583505</v>
      </c>
      <c r="U17" s="4">
        <f t="shared" si="5"/>
        <v>1.6364444715310407</v>
      </c>
      <c r="V17" s="4">
        <f t="shared" si="6"/>
        <v>8.1985634284522071</v>
      </c>
      <c r="X17" s="4">
        <f>非r战斗属性比重!BT15*携带兵力!I15/2</f>
        <v>5203.1655360547657</v>
      </c>
      <c r="Y17" s="4">
        <f>非r战斗属性比重!BV15*携带兵力!I15</f>
        <v>50774.498311019997</v>
      </c>
      <c r="Z17" s="4">
        <f t="shared" si="7"/>
        <v>1.6223366384925852</v>
      </c>
      <c r="AA17" s="4">
        <f t="shared" si="8"/>
        <v>8.0426442599035504</v>
      </c>
    </row>
    <row r="18" spans="3:27" x14ac:dyDescent="0.15">
      <c r="G18" s="4">
        <v>10</v>
      </c>
      <c r="H18" s="4">
        <f>非r战斗属性比重!AV16*携带兵力!I16/2</f>
        <v>3431.6102326851269</v>
      </c>
      <c r="I18" s="4">
        <f>非r战斗属性比重!AX16*携带兵力!I16</f>
        <v>36603.842481974687</v>
      </c>
      <c r="J18" s="4">
        <f t="shared" si="0"/>
        <v>10.666666666666666</v>
      </c>
      <c r="K18" s="4">
        <f t="shared" si="1"/>
        <v>2.4208890530406544</v>
      </c>
      <c r="L18" s="4">
        <f t="shared" si="2"/>
        <v>6.1006404136624477</v>
      </c>
      <c r="N18" s="4">
        <f>非r战斗属性比重!BD16*携带兵力!I16/2</f>
        <v>6863.2204653702538</v>
      </c>
      <c r="O18" s="4">
        <f>非r战斗属性比重!BF16*携带兵力!I16</f>
        <v>69721.604727570841</v>
      </c>
      <c r="P18" s="4">
        <f t="shared" si="3"/>
        <v>2.3407669357259855</v>
      </c>
      <c r="Q18" s="4">
        <f t="shared" si="4"/>
        <v>11.295129340646024</v>
      </c>
      <c r="S18" s="4">
        <f>非r战斗属性比重!BL16*携带兵力!I16/2</f>
        <v>7892.7035351757904</v>
      </c>
      <c r="T18" s="4">
        <f>非r战斗属性比重!BN16*携带兵力!I16</f>
        <v>71075.422295096461</v>
      </c>
      <c r="U18" s="4">
        <f t="shared" si="5"/>
        <v>2.2664747191126868</v>
      </c>
      <c r="V18" s="4">
        <f t="shared" si="6"/>
        <v>11.257954636814203</v>
      </c>
      <c r="X18" s="4">
        <f>非r战斗属性比重!BT16*携带兵力!I16/2</f>
        <v>7206.3814886387663</v>
      </c>
      <c r="Y18" s="4">
        <f>非r战斗属性比重!BV16*携带兵力!I16</f>
        <v>69721.604727570841</v>
      </c>
      <c r="Z18" s="4">
        <f t="shared" si="7"/>
        <v>2.2469353778888408</v>
      </c>
      <c r="AA18" s="4">
        <f t="shared" si="8"/>
        <v>11.04385238074836</v>
      </c>
    </row>
    <row r="19" spans="3:27" x14ac:dyDescent="0.15">
      <c r="G19" s="4">
        <v>11</v>
      </c>
      <c r="H19" s="4">
        <f>非r战斗属性比重!AV17*携带兵力!I17/2</f>
        <v>3835.1495804740903</v>
      </c>
      <c r="I19" s="4">
        <f>非r战斗属性比重!AX17*携带兵力!I17</f>
        <v>40578.356851467797</v>
      </c>
      <c r="J19" s="4">
        <f t="shared" si="0"/>
        <v>10.580645161290324</v>
      </c>
      <c r="K19" s="4">
        <f t="shared" si="1"/>
        <v>2.7055728962780181</v>
      </c>
      <c r="L19" s="4">
        <f t="shared" si="2"/>
        <v>6.7630594752446331</v>
      </c>
      <c r="N19" s="4">
        <f>非r战斗属性比重!BD17*携带兵力!I17/2</f>
        <v>7670.2991609481805</v>
      </c>
      <c r="O19" s="4">
        <f>非r战斗属性比重!BF17*携带兵力!I17</f>
        <v>77292.108288510077</v>
      </c>
      <c r="P19" s="4">
        <f t="shared" si="3"/>
        <v>2.6160288385994135</v>
      </c>
      <c r="Q19" s="4">
        <f t="shared" si="4"/>
        <v>12.521575823465085</v>
      </c>
      <c r="S19" s="4">
        <f>非r战斗属性比重!BL17*携带兵力!I17/2</f>
        <v>8820.8440350904075</v>
      </c>
      <c r="T19" s="4">
        <f>非r战斗属性比重!BN17*携带兵力!I17</f>
        <v>78792.925925180185</v>
      </c>
      <c r="U19" s="4">
        <f t="shared" si="5"/>
        <v>2.5330002473383253</v>
      </c>
      <c r="V19" s="4">
        <f t="shared" si="6"/>
        <v>12.480364620059925</v>
      </c>
      <c r="X19" s="4">
        <f>非r战斗属性比重!BT17*携带兵力!I17/2</f>
        <v>8053.8141189955904</v>
      </c>
      <c r="Y19" s="4">
        <f>非r战斗属性比重!BV17*携带兵力!I17</f>
        <v>77292.108288510077</v>
      </c>
      <c r="Z19" s="4">
        <f t="shared" si="7"/>
        <v>2.5111631821659386</v>
      </c>
      <c r="AA19" s="4">
        <f t="shared" si="8"/>
        <v>12.243014736543662</v>
      </c>
    </row>
    <row r="20" spans="3:27" x14ac:dyDescent="0.15">
      <c r="C20" s="4">
        <f>(1/2)/(1/4)</f>
        <v>2</v>
      </c>
      <c r="G20" s="4">
        <v>12</v>
      </c>
      <c r="H20" s="4">
        <f>非r战斗属性比重!AV18*携带兵力!I18/2</f>
        <v>4291.1601485604106</v>
      </c>
      <c r="I20" s="4">
        <f>非r战斗属性比重!AX18*携带兵力!I18</f>
        <v>45057.18155988431</v>
      </c>
      <c r="J20" s="4">
        <f t="shared" si="0"/>
        <v>10.5</v>
      </c>
      <c r="K20" s="4">
        <f t="shared" si="1"/>
        <v>3.027273473411225</v>
      </c>
      <c r="L20" s="4">
        <f t="shared" si="2"/>
        <v>7.5095302599807185</v>
      </c>
      <c r="N20" s="4">
        <f>非r战斗属性比重!BD18*携带兵力!I18/2</f>
        <v>8582.3202971208211</v>
      </c>
      <c r="O20" s="4">
        <f>非r战斗属性比重!BF18*携带兵力!I18</f>
        <v>85823.202971208215</v>
      </c>
      <c r="P20" s="4">
        <f t="shared" si="3"/>
        <v>2.9270823638369996</v>
      </c>
      <c r="Q20" s="4">
        <f t="shared" si="4"/>
        <v>13.903641228225746</v>
      </c>
      <c r="S20" s="4">
        <f>非r战斗属性比重!BL18*携带兵力!I18/2</f>
        <v>9869.6683416889427</v>
      </c>
      <c r="T20" s="4">
        <f>非r战斗属性比重!BN18*携带兵力!I18</f>
        <v>87489.672931814202</v>
      </c>
      <c r="U20" s="4">
        <f t="shared" si="5"/>
        <v>2.8341814288057638</v>
      </c>
      <c r="V20" s="4">
        <f t="shared" si="6"/>
        <v>13.857881349852049</v>
      </c>
      <c r="X20" s="4">
        <f>非r战斗属性比重!BT18*携带兵力!I18/2</f>
        <v>9011.4363119768623</v>
      </c>
      <c r="Y20" s="4">
        <f>非r战斗属性比重!BV18*携带兵力!I18</f>
        <v>85823.202971208215</v>
      </c>
      <c r="Z20" s="4">
        <f t="shared" si="7"/>
        <v>2.8097478723399747</v>
      </c>
      <c r="AA20" s="4">
        <f t="shared" si="8"/>
        <v>13.594334039793269</v>
      </c>
    </row>
    <row r="21" spans="3:27" x14ac:dyDescent="0.15">
      <c r="G21" s="4">
        <v>13</v>
      </c>
      <c r="H21" s="4">
        <f>非r战斗属性比重!AV19*携带兵力!I19/2</f>
        <v>4808.5728424618992</v>
      </c>
      <c r="I21" s="4">
        <f>非r战斗属性比重!AX19*携带兵力!I19</f>
        <v>50125.729024451313</v>
      </c>
      <c r="J21" s="4">
        <f t="shared" si="0"/>
        <v>10.424242424242424</v>
      </c>
      <c r="K21" s="4">
        <f t="shared" si="1"/>
        <v>3.3922912468867019</v>
      </c>
      <c r="L21" s="4">
        <f t="shared" si="2"/>
        <v>8.354288170741885</v>
      </c>
      <c r="N21" s="4">
        <f>非r战斗属性比重!BD19*携带兵力!I19/2</f>
        <v>9617.1456849237984</v>
      </c>
      <c r="O21" s="4">
        <f>非r战斗属性比重!BF19*携带兵力!I19</f>
        <v>95477.579094192959</v>
      </c>
      <c r="P21" s="4">
        <f t="shared" si="3"/>
        <v>3.280019452808737</v>
      </c>
      <c r="Q21" s="4">
        <f t="shared" si="4"/>
        <v>15.467681921758944</v>
      </c>
      <c r="S21" s="4">
        <f>非r战斗属性比重!BL19*携带兵力!I19/2</f>
        <v>11059.717537662365</v>
      </c>
      <c r="T21" s="4">
        <f>非r战斗属性比重!BN19*携带兵力!I19</f>
        <v>97331.512668837488</v>
      </c>
      <c r="U21" s="4">
        <f t="shared" si="5"/>
        <v>3.1759168563627886</v>
      </c>
      <c r="V21" s="4">
        <f t="shared" si="6"/>
        <v>15.416774448540647</v>
      </c>
      <c r="X21" s="4">
        <f>非r战斗属性比重!BT19*携带兵力!I19/2</f>
        <v>10098.002969169986</v>
      </c>
      <c r="Y21" s="4">
        <f>非r战斗属性比重!BV19*携带兵力!I19</f>
        <v>95477.579094192959</v>
      </c>
      <c r="Z21" s="4">
        <f t="shared" si="7"/>
        <v>3.1485371893266914</v>
      </c>
      <c r="AA21" s="4">
        <f t="shared" si="8"/>
        <v>15.123580320728376</v>
      </c>
    </row>
    <row r="22" spans="3:27" x14ac:dyDescent="0.15">
      <c r="G22" s="4">
        <v>14</v>
      </c>
      <c r="H22" s="4">
        <f>非r战斗属性比重!AV20*携带兵力!I20/2</f>
        <v>5395.5770317597089</v>
      </c>
      <c r="I22" s="4">
        <f>非r战斗属性比重!AX20*携带兵力!I20</f>
        <v>55860.091622924061</v>
      </c>
      <c r="J22" s="4">
        <f t="shared" si="0"/>
        <v>10.352941176470591</v>
      </c>
      <c r="K22" s="4">
        <f t="shared" si="1"/>
        <v>3.8064035497422997</v>
      </c>
      <c r="L22" s="4">
        <f t="shared" si="2"/>
        <v>9.3100152704873427</v>
      </c>
      <c r="N22" s="4">
        <f>非r战斗属性比重!BD20*携带兵力!I20/2</f>
        <v>10791.154063519418</v>
      </c>
      <c r="O22" s="4">
        <f>非r战斗属性比重!BF20*携带兵力!I20</f>
        <v>106400.17451985533</v>
      </c>
      <c r="P22" s="4">
        <f t="shared" si="3"/>
        <v>3.680426231047595</v>
      </c>
      <c r="Q22" s="4">
        <f t="shared" si="4"/>
        <v>17.237178314598257</v>
      </c>
      <c r="S22" s="4">
        <f>非r战斗属性比重!BL20*携带兵力!I20/2</f>
        <v>12409.82717304733</v>
      </c>
      <c r="T22" s="4">
        <f>非r战斗属性比重!BN20*携带兵力!I20</f>
        <v>108466.1973260661</v>
      </c>
      <c r="U22" s="4">
        <f t="shared" si="5"/>
        <v>3.5636153608096959</v>
      </c>
      <c r="V22" s="4">
        <f t="shared" si="6"/>
        <v>17.18044704757013</v>
      </c>
      <c r="X22" s="4">
        <f>非r战斗属性比重!BT20*携带兵力!I20/2</f>
        <v>11330.711766695391</v>
      </c>
      <c r="Y22" s="4">
        <f>非r战斗属性比重!BV20*携带兵力!I20</f>
        <v>106400.17451985533</v>
      </c>
      <c r="Z22" s="4">
        <f t="shared" si="7"/>
        <v>3.5328933342464968</v>
      </c>
      <c r="AA22" s="4">
        <f t="shared" si="8"/>
        <v>16.853711633210221</v>
      </c>
    </row>
    <row r="23" spans="3:27" x14ac:dyDescent="0.15">
      <c r="G23" s="4">
        <v>15</v>
      </c>
      <c r="H23" s="4">
        <f>非r战斗属性比重!AV21*携带兵力!I21/2</f>
        <v>6063.157172509028</v>
      </c>
      <c r="I23" s="4">
        <f>非r战斗属性比重!AX21*携带兵力!I21</f>
        <v>62363.902345807153</v>
      </c>
      <c r="J23" s="4">
        <f t="shared" si="0"/>
        <v>10.285714285714286</v>
      </c>
      <c r="K23" s="4">
        <f t="shared" si="1"/>
        <v>4.2773595573255934</v>
      </c>
      <c r="L23" s="4">
        <f t="shared" si="2"/>
        <v>10.393983724301192</v>
      </c>
      <c r="N23" s="4">
        <f>非r战斗属性比重!BD21*携带兵力!I21/2</f>
        <v>12126.314345018056</v>
      </c>
      <c r="O23" s="4">
        <f>非r战斗属性比重!BF21*携带兵力!I21</f>
        <v>118788.38542058507</v>
      </c>
      <c r="P23" s="4">
        <f t="shared" si="3"/>
        <v>4.1357954059991986</v>
      </c>
      <c r="Q23" s="4">
        <f t="shared" si="4"/>
        <v>19.244109236077904</v>
      </c>
      <c r="S23" s="4">
        <f>非r战斗属性比重!BL21*携带兵力!I21/2</f>
        <v>13945.261496770765</v>
      </c>
      <c r="T23" s="4">
        <f>非r战斗属性比重!BN21*携带兵力!I21</f>
        <v>121094.95601127604</v>
      </c>
      <c r="U23" s="4">
        <f t="shared" si="5"/>
        <v>4.0045318429843348</v>
      </c>
      <c r="V23" s="4">
        <f t="shared" si="6"/>
        <v>19.180772727058571</v>
      </c>
      <c r="X23" s="4">
        <f>非r战斗属性比重!BT21*携带兵力!I21/2</f>
        <v>12732.630062268961</v>
      </c>
      <c r="Y23" s="4">
        <f>非r战斗属性比重!BV21*携带兵力!I21</f>
        <v>118788.38542058507</v>
      </c>
      <c r="Z23" s="4">
        <f t="shared" si="7"/>
        <v>3.9700086632365106</v>
      </c>
      <c r="AA23" s="4">
        <f t="shared" si="8"/>
        <v>18.815995389928389</v>
      </c>
    </row>
    <row r="24" spans="3:27" x14ac:dyDescent="0.15">
      <c r="G24" s="4">
        <v>16</v>
      </c>
      <c r="H24" s="4">
        <f>非r战斗属性比重!AV22*携带兵力!I22/2</f>
        <v>6823.5239447375698</v>
      </c>
      <c r="I24" s="4">
        <f>非r战斗属性比重!AX22*携带兵力!I22</f>
        <v>69751.578101761828</v>
      </c>
      <c r="J24" s="4">
        <f t="shared" si="0"/>
        <v>10.222222222222223</v>
      </c>
      <c r="K24" s="4">
        <f t="shared" si="1"/>
        <v>4.8137735059877045</v>
      </c>
      <c r="L24" s="4">
        <f t="shared" si="2"/>
        <v>11.625263016960306</v>
      </c>
      <c r="N24" s="4">
        <f>非r战斗属性比重!BD22*携带兵力!I22/2</f>
        <v>13647.04788947514</v>
      </c>
      <c r="O24" s="4">
        <f>非r战斗属性比重!BF22*携带兵力!I22</f>
        <v>132860.14876526062</v>
      </c>
      <c r="P24" s="4">
        <f t="shared" si="3"/>
        <v>4.6544561159203806</v>
      </c>
      <c r="Q24" s="4">
        <f t="shared" si="4"/>
        <v>21.523781192139747</v>
      </c>
      <c r="S24" s="4">
        <f>非r战斗属性比重!BL22*携带兵力!I22/2</f>
        <v>15694.105072896411</v>
      </c>
      <c r="T24" s="4">
        <f>非r战斗属性比重!BN22*携带兵力!I22</f>
        <v>135439.95747914919</v>
      </c>
      <c r="U24" s="4">
        <f t="shared" si="5"/>
        <v>4.5067310875532138</v>
      </c>
      <c r="V24" s="4">
        <f t="shared" si="6"/>
        <v>21.452941791631133</v>
      </c>
      <c r="X24" s="4">
        <f>非r战斗属性比重!BT22*携带兵力!I22/2</f>
        <v>14329.400283948897</v>
      </c>
      <c r="Y24" s="4">
        <f>非r战斗属性比重!BV22*携带兵力!I22</f>
        <v>132860.14876526062</v>
      </c>
      <c r="Z24" s="4">
        <f t="shared" si="7"/>
        <v>4.4678784342316309</v>
      </c>
      <c r="AA24" s="4">
        <f t="shared" si="8"/>
        <v>21.044952651062228</v>
      </c>
    </row>
    <row r="25" spans="3:27" x14ac:dyDescent="0.15">
      <c r="G25" s="4">
        <v>17</v>
      </c>
      <c r="H25" s="4">
        <f>非r战斗属性比重!AV23*携带兵力!I23/2</f>
        <v>7690.0980463146698</v>
      </c>
      <c r="I25" s="4">
        <f>非r战斗属性比重!AX23*携带兵力!I23</f>
        <v>78148.023389576105</v>
      </c>
      <c r="J25" s="4">
        <f t="shared" si="0"/>
        <v>10.162162162162163</v>
      </c>
      <c r="K25" s="4">
        <f t="shared" si="1"/>
        <v>5.4251132601867171</v>
      </c>
      <c r="L25" s="4">
        <f t="shared" si="2"/>
        <v>13.02467056492935</v>
      </c>
      <c r="N25" s="4">
        <f>非r战斗属性比重!BD23*携带兵力!I23/2</f>
        <v>15380.19609262934</v>
      </c>
      <c r="O25" s="4">
        <f>非r战斗属性比重!BF23*携带兵力!I23</f>
        <v>148853.37788490689</v>
      </c>
      <c r="P25" s="4">
        <f t="shared" si="3"/>
        <v>5.2455628753675141</v>
      </c>
      <c r="Q25" s="4">
        <f t="shared" si="4"/>
        <v>24.114736925112947</v>
      </c>
      <c r="S25" s="4">
        <f>非r战斗属性比重!BL23*携带兵力!I23/2</f>
        <v>17687.22550652374</v>
      </c>
      <c r="T25" s="4">
        <f>非r战斗属性比重!BN23*携带兵力!I23</f>
        <v>151743.734737041</v>
      </c>
      <c r="U25" s="4">
        <f t="shared" si="5"/>
        <v>5.079077059352425</v>
      </c>
      <c r="V25" s="4">
        <f t="shared" si="6"/>
        <v>24.035370131149168</v>
      </c>
      <c r="X25" s="4">
        <f>非r战斗属性比重!BT23*携带兵力!I23/2</f>
        <v>16149.205897260805</v>
      </c>
      <c r="Y25" s="4">
        <f>非r战斗属性比重!BV23*携带兵力!I23</f>
        <v>148853.37788490689</v>
      </c>
      <c r="Z25" s="4">
        <f t="shared" si="7"/>
        <v>5.0352901955820011</v>
      </c>
      <c r="AA25" s="4">
        <f t="shared" si="8"/>
        <v>23.578268718284271</v>
      </c>
    </row>
    <row r="26" spans="3:27" x14ac:dyDescent="0.15">
      <c r="G26" s="4">
        <v>18</v>
      </c>
      <c r="H26" s="4">
        <f>非r战斗属性比重!AV24*携带兵力!I24/2</f>
        <v>8680.430332502583</v>
      </c>
      <c r="I26" s="4">
        <f>非r战斗属性比重!AX24*携带兵力!I24</f>
        <v>87718.032833710327</v>
      </c>
      <c r="J26" s="4">
        <f t="shared" si="0"/>
        <v>10.105263157894738</v>
      </c>
      <c r="K26" s="4">
        <f t="shared" si="1"/>
        <v>6.1237603756631991</v>
      </c>
      <c r="L26" s="4">
        <f t="shared" si="2"/>
        <v>14.619672138951721</v>
      </c>
      <c r="N26" s="4">
        <f>非r战斗属性比重!BD24*携带兵力!I24/2</f>
        <v>17360.860665005166</v>
      </c>
      <c r="O26" s="4">
        <f>非r战斗属性比重!BF24*携带兵力!I24</f>
        <v>167081.96730230539</v>
      </c>
      <c r="P26" s="4">
        <f t="shared" si="3"/>
        <v>5.9210874582035791</v>
      </c>
      <c r="Q26" s="4">
        <f t="shared" si="4"/>
        <v>27.067828380359217</v>
      </c>
      <c r="S26" s="4">
        <f>非r战斗属性比重!BL24*携带兵力!I24/2</f>
        <v>19964.989764755941</v>
      </c>
      <c r="T26" s="4">
        <f>非r战斗属性比重!BN24*携带兵力!I24</f>
        <v>170326.27734701039</v>
      </c>
      <c r="U26" s="4">
        <f t="shared" si="5"/>
        <v>5.7331615671986667</v>
      </c>
      <c r="V26" s="4">
        <f t="shared" si="6"/>
        <v>26.978742326267806</v>
      </c>
      <c r="X26" s="4">
        <f>非r战斗属性比重!BT24*携带兵力!I24/2</f>
        <v>18228.903698255432</v>
      </c>
      <c r="Y26" s="4">
        <f>非r战斗属性比重!BV24*携带兵力!I24</f>
        <v>167081.96730230539</v>
      </c>
      <c r="Z26" s="4">
        <f t="shared" si="7"/>
        <v>5.6837358227999877</v>
      </c>
      <c r="AA26" s="4">
        <f t="shared" si="8"/>
        <v>26.465664259761429</v>
      </c>
    </row>
    <row r="27" spans="3:27" x14ac:dyDescent="0.15">
      <c r="G27" s="4">
        <v>19</v>
      </c>
      <c r="H27" s="4">
        <f>非r战斗属性比重!AV25*携带兵力!I25/2</f>
        <v>9811.5864805192668</v>
      </c>
      <c r="I27" s="4">
        <f>非r战斗属性比重!AX25*携带兵力!I25</f>
        <v>98619.023086244953</v>
      </c>
      <c r="J27" s="4">
        <f t="shared" si="0"/>
        <v>10.051282051282053</v>
      </c>
      <c r="K27" s="4">
        <f t="shared" si="1"/>
        <v>6.9217541308777903</v>
      </c>
      <c r="L27" s="4">
        <f t="shared" si="2"/>
        <v>16.436503847707492</v>
      </c>
      <c r="N27" s="4">
        <f>非r战斗属性比重!BD25*携带兵力!I25/2</f>
        <v>19623.172961038534</v>
      </c>
      <c r="O27" s="4">
        <f>非r战斗属性比重!BF25*携带兵力!I25</f>
        <v>187845.7582595142</v>
      </c>
      <c r="P27" s="4">
        <f t="shared" si="3"/>
        <v>6.6926706890732524</v>
      </c>
      <c r="Q27" s="4">
        <f t="shared" si="4"/>
        <v>30.431630825529659</v>
      </c>
      <c r="S27" s="4">
        <f>非r战斗属性比重!BL25*携带兵力!I25/2</f>
        <v>22566.648905194314</v>
      </c>
      <c r="T27" s="4">
        <f>非r战斗属性比重!BN25*携带兵力!I25</f>
        <v>191493.24871115523</v>
      </c>
      <c r="U27" s="4">
        <f t="shared" si="5"/>
        <v>6.4802559744917287</v>
      </c>
      <c r="V27" s="4">
        <f t="shared" si="6"/>
        <v>30.331473772968309</v>
      </c>
      <c r="X27" s="4">
        <f>非r战斗属性比重!BT25*携带兵力!I25/2</f>
        <v>20604.331609090463</v>
      </c>
      <c r="Y27" s="4">
        <f>非r战斗属性比重!BV25*携带兵力!I25</f>
        <v>187845.7582595142</v>
      </c>
      <c r="Z27" s="4">
        <f t="shared" si="7"/>
        <v>6.4243895085498401</v>
      </c>
      <c r="AA27" s="4">
        <f t="shared" si="8"/>
        <v>29.754633914033487</v>
      </c>
    </row>
    <row r="28" spans="3:27" x14ac:dyDescent="0.15">
      <c r="G28" s="4">
        <v>20</v>
      </c>
      <c r="H28" s="4">
        <f>非r战斗属性比重!AV26*携带兵力!I26/2</f>
        <v>11107.930337399379</v>
      </c>
      <c r="I28" s="4">
        <f>非r战斗属性比重!AX26*携带兵力!I26</f>
        <v>111079.30337399381</v>
      </c>
      <c r="J28" s="4">
        <f t="shared" si="0"/>
        <v>10.000000000000002</v>
      </c>
      <c r="K28" s="4">
        <f t="shared" si="1"/>
        <v>7.836282424973108</v>
      </c>
      <c r="L28" s="4">
        <f t="shared" si="2"/>
        <v>18.513217228998968</v>
      </c>
      <c r="N28" s="4">
        <f>非r战斗属性比重!BD26*携带兵力!I26/2</f>
        <v>22215.860674798758</v>
      </c>
      <c r="O28" s="4">
        <f>非r战斗属性比重!BF26*携带兵力!I26</f>
        <v>211579.6254742739</v>
      </c>
      <c r="P28" s="4">
        <f t="shared" si="3"/>
        <v>7.5769316137593616</v>
      </c>
      <c r="Q28" s="4">
        <f t="shared" si="4"/>
        <v>34.276595395578063</v>
      </c>
      <c r="S28" s="4">
        <f>非r战斗属性比重!BL26*携带兵力!I26/2</f>
        <v>25548.239776018578</v>
      </c>
      <c r="T28" s="4">
        <f>非r战斗属性比重!BN26*携带兵力!I26</f>
        <v>215687.96771649283</v>
      </c>
      <c r="U28" s="4">
        <f t="shared" si="5"/>
        <v>7.3364518649547374</v>
      </c>
      <c r="V28" s="4">
        <f t="shared" si="6"/>
        <v>34.163783736342936</v>
      </c>
      <c r="X28" s="4">
        <f>非r战斗属性比重!BT26*携带兵力!I26/2</f>
        <v>23326.653708538692</v>
      </c>
      <c r="Y28" s="4">
        <f>非r战斗属性比重!BV26*携带兵力!I26</f>
        <v>211579.6254742739</v>
      </c>
      <c r="Z28" s="4">
        <f t="shared" si="7"/>
        <v>7.2732041105664598</v>
      </c>
      <c r="AA28" s="4">
        <f t="shared" si="8"/>
        <v>33.51406152572239</v>
      </c>
    </row>
    <row r="29" spans="3:27" x14ac:dyDescent="0.15">
      <c r="G29" s="4">
        <v>21</v>
      </c>
      <c r="H29" s="4">
        <f>非r战斗属性比重!AV27*携带兵力!I27/2</f>
        <v>12471.193165017929</v>
      </c>
      <c r="I29" s="4">
        <f>非r战斗属性比重!AX27*携带兵力!I27</f>
        <v>124103.58076408088</v>
      </c>
      <c r="J29" s="4">
        <f t="shared" si="0"/>
        <v>9.9512195121951237</v>
      </c>
      <c r="K29" s="4">
        <f t="shared" si="1"/>
        <v>8.7980198695011858</v>
      </c>
      <c r="L29" s="4">
        <f t="shared" si="2"/>
        <v>20.683930127346812</v>
      </c>
      <c r="N29" s="4">
        <f>非r战斗属性比重!BD27*携带兵力!I27/2</f>
        <v>24942.386330035857</v>
      </c>
      <c r="O29" s="4">
        <f>非r战斗属性比重!BF27*携带兵力!I27</f>
        <v>236387.77288396354</v>
      </c>
      <c r="P29" s="4">
        <f t="shared" si="3"/>
        <v>8.5068392475575312</v>
      </c>
      <c r="Q29" s="4">
        <f t="shared" si="4"/>
        <v>38.295596891443658</v>
      </c>
      <c r="S29" s="4">
        <f>非r战斗属性比重!BL27*携带兵力!I27/2</f>
        <v>28683.744279541235</v>
      </c>
      <c r="T29" s="4">
        <f>非r战斗属性比重!BN27*携带兵力!I27</f>
        <v>240977.82672637064</v>
      </c>
      <c r="U29" s="4">
        <f t="shared" si="5"/>
        <v>8.2368457106409476</v>
      </c>
      <c r="V29" s="4">
        <f t="shared" si="6"/>
        <v>38.169557832521235</v>
      </c>
      <c r="X29" s="4">
        <f>非r战斗属性比重!BT27*携带兵力!I27/2</f>
        <v>26189.505646537655</v>
      </c>
      <c r="Y29" s="4">
        <f>非r战斗属性比重!BV27*携带兵力!I27</f>
        <v>236387.77288396354</v>
      </c>
      <c r="Z29" s="4">
        <f t="shared" si="7"/>
        <v>8.16583563601219</v>
      </c>
      <c r="AA29" s="4">
        <f t="shared" si="8"/>
        <v>37.443654352838074</v>
      </c>
    </row>
    <row r="30" spans="3:27" x14ac:dyDescent="0.15">
      <c r="G30" s="4">
        <v>22</v>
      </c>
      <c r="H30" s="4">
        <f>非r战斗属性比重!AV28*携带兵力!I28/2</f>
        <v>13990.607054309381</v>
      </c>
      <c r="I30" s="4">
        <f>非r战斗属性比重!AX28*携带兵力!I28</f>
        <v>138573.63177601673</v>
      </c>
      <c r="J30" s="4">
        <f t="shared" si="0"/>
        <v>9.9047619047619051</v>
      </c>
      <c r="K30" s="4">
        <f t="shared" si="1"/>
        <v>9.8699167931635863</v>
      </c>
      <c r="L30" s="4">
        <f t="shared" si="2"/>
        <v>23.095605296002788</v>
      </c>
      <c r="N30" s="4">
        <f>非r战斗属性比重!BD28*携带兵力!I28/2</f>
        <v>27981.214108618762</v>
      </c>
      <c r="O30" s="4">
        <f>非r战斗属性比重!BF28*携带兵力!I28</f>
        <v>263949.77481146046</v>
      </c>
      <c r="P30" s="4">
        <f t="shared" si="3"/>
        <v>9.543260505385911</v>
      </c>
      <c r="Q30" s="4">
        <f t="shared" si="4"/>
        <v>42.76073187900807</v>
      </c>
      <c r="S30" s="4">
        <f>非r战斗属性比重!BL28*携带兵力!I28/2</f>
        <v>32178.396224911576</v>
      </c>
      <c r="T30" s="4">
        <f>非r战斗属性比重!BN28*携带兵力!I28</f>
        <v>269075.0131573141</v>
      </c>
      <c r="U30" s="4">
        <f t="shared" si="5"/>
        <v>9.2403726074742067</v>
      </c>
      <c r="V30" s="4">
        <f t="shared" si="6"/>
        <v>42.619997098972078</v>
      </c>
      <c r="X30" s="4">
        <f>非r战斗属性比重!BT28*携带兵力!I28/2</f>
        <v>29380.274814049702</v>
      </c>
      <c r="Y30" s="4">
        <f>非r战斗属性比重!BV28*携带兵力!I28</f>
        <v>263949.77481146046</v>
      </c>
      <c r="Z30" s="4">
        <f t="shared" si="7"/>
        <v>9.1607110997192898</v>
      </c>
      <c r="AA30" s="4">
        <f t="shared" si="8"/>
        <v>41.809455768260875</v>
      </c>
    </row>
    <row r="31" spans="3:27" x14ac:dyDescent="0.15">
      <c r="G31" s="4">
        <v>23</v>
      </c>
      <c r="H31" s="4">
        <f>非r战斗属性比重!AV29*携带兵力!I29/2</f>
        <v>15680.51201954217</v>
      </c>
      <c r="I31" s="4">
        <f>非r战斗属性比重!AX29*携带兵力!I29</f>
        <v>154617.14177409027</v>
      </c>
      <c r="J31" s="4">
        <f t="shared" si="0"/>
        <v>9.8604651162790731</v>
      </c>
      <c r="K31" s="4">
        <f t="shared" si="1"/>
        <v>11.062089608142626</v>
      </c>
      <c r="L31" s="4">
        <f t="shared" si="2"/>
        <v>25.769523629015044</v>
      </c>
      <c r="N31" s="4">
        <f>非r战斗属性比重!BD29*携带兵力!I29/2</f>
        <v>31361.024039084339</v>
      </c>
      <c r="O31" s="4">
        <f>非r战斗属性比重!BF29*携带兵力!I29</f>
        <v>294508.84147445759</v>
      </c>
      <c r="P31" s="4">
        <f t="shared" si="3"/>
        <v>10.695976985089636</v>
      </c>
      <c r="Q31" s="4">
        <f t="shared" si="4"/>
        <v>47.711401213666718</v>
      </c>
      <c r="S31" s="4">
        <f>非r战斗属性比重!BL29*携带兵力!I29/2</f>
        <v>36065.177644946983</v>
      </c>
      <c r="T31" s="4">
        <f>非r战斗属性比重!BN29*携带兵力!I29</f>
        <v>300227.45975551498</v>
      </c>
      <c r="U31" s="4">
        <f t="shared" si="5"/>
        <v>10.356503700953946</v>
      </c>
      <c r="V31" s="4">
        <f t="shared" si="6"/>
        <v>47.554372714388137</v>
      </c>
      <c r="X31" s="4">
        <f>非r战斗属性比重!BT29*携带兵力!I29/2</f>
        <v>32929.075241038554</v>
      </c>
      <c r="Y31" s="4">
        <f>非r战斗属性比重!BV29*携带兵力!I29</f>
        <v>294508.84147445759</v>
      </c>
      <c r="Z31" s="4">
        <f t="shared" si="7"/>
        <v>10.267219996179959</v>
      </c>
      <c r="AA31" s="4">
        <f t="shared" si="8"/>
        <v>46.649990096727514</v>
      </c>
    </row>
    <row r="32" spans="3:27" x14ac:dyDescent="0.15">
      <c r="G32" s="4">
        <v>24</v>
      </c>
      <c r="H32" s="4">
        <f>非r战斗属性比重!AV30*携带兵力!I30/2</f>
        <v>17565.162298759722</v>
      </c>
      <c r="I32" s="4">
        <f>非r战斗属性比重!AX30*携带兵力!I30</f>
        <v>172457.95711509552</v>
      </c>
      <c r="J32" s="4">
        <f t="shared" si="0"/>
        <v>9.8181818181818219</v>
      </c>
      <c r="K32" s="4">
        <f t="shared" si="1"/>
        <v>12.391648888013915</v>
      </c>
      <c r="L32" s="4">
        <f t="shared" si="2"/>
        <v>28.742992852515918</v>
      </c>
      <c r="N32" s="4">
        <f>非r战斗属性比重!BD30*携带兵力!I30/2</f>
        <v>35130.324597519444</v>
      </c>
      <c r="O32" s="4">
        <f>非r战斗属性比重!BF30*携带兵力!I30</f>
        <v>328491.34688589623</v>
      </c>
      <c r="P32" s="4">
        <f t="shared" si="3"/>
        <v>11.981532966063417</v>
      </c>
      <c r="Q32" s="4">
        <f t="shared" si="4"/>
        <v>53.216678888229737</v>
      </c>
      <c r="S32" s="4">
        <f>非r战斗属性比重!BL30*携带兵力!I30/2</f>
        <v>40399.873287147369</v>
      </c>
      <c r="T32" s="4">
        <f>非r战斗属性比重!BN30*携带兵力!I30</f>
        <v>334869.81964096212</v>
      </c>
      <c r="U32" s="4">
        <f t="shared" si="5"/>
        <v>11.601258181381329</v>
      </c>
      <c r="V32" s="4">
        <f t="shared" si="6"/>
        <v>53.041531334189429</v>
      </c>
      <c r="X32" s="4">
        <f>非r战斗属性比重!BT30*携带兵力!I30/2</f>
        <v>36886.840827395434</v>
      </c>
      <c r="Y32" s="4">
        <f>非r战斗属性比重!BV30*携带兵力!I30</f>
        <v>328491.34688589623</v>
      </c>
      <c r="Z32" s="4">
        <f t="shared" si="7"/>
        <v>11.501243413812826</v>
      </c>
      <c r="AA32" s="4">
        <f t="shared" si="8"/>
        <v>52.032794677292515</v>
      </c>
    </row>
    <row r="33" spans="7:27" x14ac:dyDescent="0.15">
      <c r="G33" s="4">
        <v>25</v>
      </c>
      <c r="H33" s="4">
        <f>非r战斗属性比重!AV31*携带兵力!I31/2</f>
        <v>19663.896408932364</v>
      </c>
      <c r="I33" s="4">
        <f>非r战斗属性比重!AX31*携带兵力!I31</f>
        <v>192269.20933178315</v>
      </c>
      <c r="J33" s="4">
        <f t="shared" si="0"/>
        <v>9.7777777777777803</v>
      </c>
      <c r="K33" s="4">
        <f t="shared" si="1"/>
        <v>13.872237325525479</v>
      </c>
      <c r="L33" s="4">
        <f t="shared" si="2"/>
        <v>32.04486822196386</v>
      </c>
      <c r="N33" s="4">
        <f>非r战斗属性比重!BD31*携带兵力!I31/2</f>
        <v>39327.792817864727</v>
      </c>
      <c r="O33" s="4">
        <f>非r战斗属性比重!BF31*携带兵力!I31</f>
        <v>366227.06539387256</v>
      </c>
      <c r="P33" s="4">
        <f t="shared" si="3"/>
        <v>13.413119620392871</v>
      </c>
      <c r="Q33" s="4">
        <f t="shared" si="4"/>
        <v>59.329989432002307</v>
      </c>
      <c r="S33" s="4">
        <f>非r战斗属性比重!BL31*携带兵力!I31/2</f>
        <v>45226.96174054443</v>
      </c>
      <c r="T33" s="4">
        <f>非r战斗属性比重!BN31*携带兵力!I31</f>
        <v>373338.27054715168</v>
      </c>
      <c r="U33" s="4">
        <f t="shared" si="5"/>
        <v>12.987408554037069</v>
      </c>
      <c r="V33" s="4">
        <f t="shared" si="6"/>
        <v>59.134721656046651</v>
      </c>
      <c r="X33" s="4">
        <f>非r战斗属性比重!BT31*携带兵力!I31/2</f>
        <v>41294.182458757961</v>
      </c>
      <c r="Y33" s="4">
        <f>非r战斗属性比重!BV31*携带兵力!I31</f>
        <v>366227.06539387256</v>
      </c>
      <c r="Z33" s="4">
        <f t="shared" si="7"/>
        <v>12.875443745777405</v>
      </c>
      <c r="AA33" s="4">
        <f t="shared" si="8"/>
        <v>58.010105531108316</v>
      </c>
    </row>
    <row r="34" spans="7:27" x14ac:dyDescent="0.15">
      <c r="G34" s="4">
        <v>26</v>
      </c>
      <c r="H34" s="4">
        <f>非r战斗属性比重!AV32*携带兵力!I32/2</f>
        <v>22006.159979200864</v>
      </c>
      <c r="I34" s="4">
        <f>非r战斗属性比重!AX32*携带兵力!I32</f>
        <v>214320.86240613024</v>
      </c>
      <c r="J34" s="4">
        <f t="shared" si="0"/>
        <v>9.7391304347826129</v>
      </c>
      <c r="K34" s="4">
        <f t="shared" si="1"/>
        <v>15.52462785128809</v>
      </c>
      <c r="L34" s="4">
        <f t="shared" si="2"/>
        <v>35.720143734355041</v>
      </c>
      <c r="N34" s="4">
        <f>非r战斗属性比重!BD32*携带兵力!I32/2</f>
        <v>44012.319958401727</v>
      </c>
      <c r="O34" s="4">
        <f>非r战斗属性比重!BF32*携带兵力!I32</f>
        <v>408230.21410691465</v>
      </c>
      <c r="P34" s="4">
        <f t="shared" si="3"/>
        <v>15.010822374574825</v>
      </c>
      <c r="Q34" s="4">
        <f t="shared" si="4"/>
        <v>66.134637708271697</v>
      </c>
      <c r="S34" s="4">
        <f>非r战斗属性比重!BL32*携带兵力!I32/2</f>
        <v>50614.167952161988</v>
      </c>
      <c r="T34" s="4">
        <f>非r战斗属性比重!BN32*携带兵力!I32</f>
        <v>416157.01438083535</v>
      </c>
      <c r="U34" s="4">
        <f t="shared" si="5"/>
        <v>14.534402765952072</v>
      </c>
      <c r="V34" s="4">
        <f t="shared" si="6"/>
        <v>65.916974368996563</v>
      </c>
      <c r="X34" s="4">
        <f>非r战斗属性比重!BT32*携带兵力!I32/2</f>
        <v>46212.935956321824</v>
      </c>
      <c r="Y34" s="4">
        <f>非r战斗属性比重!BV32*携带兵力!I32</f>
        <v>408230.21410691465</v>
      </c>
      <c r="Z34" s="4">
        <f t="shared" si="7"/>
        <v>14.409101277815495</v>
      </c>
      <c r="AA34" s="4">
        <f t="shared" si="8"/>
        <v>64.663374280816555</v>
      </c>
    </row>
    <row r="35" spans="7:27" x14ac:dyDescent="0.15">
      <c r="G35" s="4">
        <v>27</v>
      </c>
      <c r="H35" s="4">
        <f>非r战斗属性比重!AV33*携带兵力!I33/2</f>
        <v>24619.06780018807</v>
      </c>
      <c r="I35" s="4">
        <f>非r战斗属性比重!AX33*携带兵力!I33</f>
        <v>238857.33865714385</v>
      </c>
      <c r="J35" s="4">
        <f t="shared" si="0"/>
        <v>9.7021276595744688</v>
      </c>
      <c r="K35" s="4">
        <f t="shared" si="1"/>
        <v>17.367949065388412</v>
      </c>
      <c r="L35" s="4">
        <f t="shared" si="2"/>
        <v>39.809556442857307</v>
      </c>
      <c r="N35" s="4">
        <f>非r战斗属性比重!BD33*携带兵力!I33/2</f>
        <v>49238.135600376139</v>
      </c>
      <c r="O35" s="4">
        <f>非r战斗属性比重!BF33*携带兵力!I33</f>
        <v>454966.35934694053</v>
      </c>
      <c r="P35" s="4">
        <f t="shared" si="3"/>
        <v>16.793136745598524</v>
      </c>
      <c r="Q35" s="4">
        <f t="shared" si="4"/>
        <v>73.706046992839703</v>
      </c>
      <c r="S35" s="4">
        <f>非r战斗属性比重!BL33*携带兵力!I33/2</f>
        <v>56623.85594043255</v>
      </c>
      <c r="T35" s="4">
        <f>非r战斗属性比重!BN33*携带兵力!I33</f>
        <v>463800.65758668707</v>
      </c>
      <c r="U35" s="4">
        <f t="shared" si="5"/>
        <v>16.260149315846654</v>
      </c>
      <c r="V35" s="4">
        <f t="shared" si="6"/>
        <v>73.463464514592843</v>
      </c>
      <c r="X35" s="4">
        <f>非r战斗属性比重!BT33*携带兵力!I33/2</f>
        <v>51700.042380394938</v>
      </c>
      <c r="Y35" s="4">
        <f>非r战斗属性比重!BV33*携带兵力!I33</f>
        <v>454966.35934694053</v>
      </c>
      <c r="Z35" s="4">
        <f t="shared" si="7"/>
        <v>16.119970118984753</v>
      </c>
      <c r="AA35" s="4">
        <f t="shared" si="8"/>
        <v>72.066346299215255</v>
      </c>
    </row>
    <row r="36" spans="7:27" x14ac:dyDescent="0.15">
      <c r="G36" s="4">
        <v>28</v>
      </c>
      <c r="H36" s="4">
        <f>非r战斗属性比重!AV34*携带兵力!I34/2</f>
        <v>27665.531956053379</v>
      </c>
      <c r="I36" s="4">
        <f>非r战斗属性比重!AX34*携带兵力!I34</f>
        <v>267433.47557518276</v>
      </c>
      <c r="J36" s="4">
        <f t="shared" si="0"/>
        <v>9.6666666666666696</v>
      </c>
      <c r="K36" s="4">
        <f t="shared" si="1"/>
        <v>19.517130127727256</v>
      </c>
      <c r="L36" s="4">
        <f t="shared" si="2"/>
        <v>44.57224592919713</v>
      </c>
      <c r="N36" s="4">
        <f>非r战斗属性比重!BD34*携带兵力!I34/2</f>
        <v>55331.063912106758</v>
      </c>
      <c r="O36" s="4">
        <f>非r战斗属性比重!BF34*携带兵力!I34</f>
        <v>509397.09633368131</v>
      </c>
      <c r="P36" s="4">
        <f t="shared" si="3"/>
        <v>18.871188180170702</v>
      </c>
      <c r="Q36" s="4">
        <f t="shared" si="4"/>
        <v>82.524005454556004</v>
      </c>
      <c r="S36" s="4">
        <f>非r战斗属性比重!BL34*携带兵力!I34/2</f>
        <v>63630.723498922773</v>
      </c>
      <c r="T36" s="4">
        <f>非r战斗属性比重!BN34*携带兵力!I34</f>
        <v>519288.30208773335</v>
      </c>
      <c r="U36" s="4">
        <f t="shared" si="5"/>
        <v>18.272246705633542</v>
      </c>
      <c r="V36" s="4">
        <f t="shared" si="6"/>
        <v>82.252401175466531</v>
      </c>
      <c r="X36" s="4">
        <f>非r战斗属性比重!BT34*携带兵力!I34/2</f>
        <v>58097.617107712096</v>
      </c>
      <c r="Y36" s="4">
        <f>非r战斗属性比重!BV34*携带兵力!I34</f>
        <v>509397.09633368131</v>
      </c>
      <c r="Z36" s="4">
        <f t="shared" si="7"/>
        <v>18.114721161537709</v>
      </c>
      <c r="AA36" s="4">
        <f t="shared" si="8"/>
        <v>80.688136153389323</v>
      </c>
    </row>
    <row r="37" spans="7:27" x14ac:dyDescent="0.15">
      <c r="G37" s="4">
        <v>29</v>
      </c>
      <c r="H37" s="4">
        <f>非r战斗属性比重!AV35*携带兵力!I35/2</f>
        <v>31074.777595727926</v>
      </c>
      <c r="I37" s="4">
        <f>非r战斗属性比重!AX35*携带兵力!I35</f>
        <v>299332.55153435888</v>
      </c>
      <c r="J37" s="4">
        <f t="shared" si="0"/>
        <v>9.6326530612244916</v>
      </c>
      <c r="K37" s="4">
        <f t="shared" si="1"/>
        <v>21.922241690107889</v>
      </c>
      <c r="L37" s="4">
        <f t="shared" si="2"/>
        <v>49.888758589059812</v>
      </c>
      <c r="N37" s="4">
        <f>非r战斗属性比重!BD35*携带兵力!I35/2</f>
        <v>62149.555191455853</v>
      </c>
      <c r="O37" s="4">
        <f>非r战斗属性比重!BF35*携带兵力!I35</f>
        <v>570157.24101782637</v>
      </c>
      <c r="P37" s="4">
        <f t="shared" si="3"/>
        <v>21.196699799499882</v>
      </c>
      <c r="Q37" s="4">
        <f t="shared" si="4"/>
        <v>92.367348786158857</v>
      </c>
      <c r="S37" s="4">
        <f>非r战斗属性比重!BL35*携带兵力!I35/2</f>
        <v>71471.988470174227</v>
      </c>
      <c r="T37" s="4">
        <f>非r战斗属性比重!BN35*携带兵力!I35</f>
        <v>581228.25540652208</v>
      </c>
      <c r="U37" s="4">
        <f t="shared" si="5"/>
        <v>20.523950287809132</v>
      </c>
      <c r="V37" s="4">
        <f t="shared" si="6"/>
        <v>92.063347943733859</v>
      </c>
      <c r="X37" s="4">
        <f>非r战斗属性比重!BT35*携带兵力!I35/2</f>
        <v>65257.032951028646</v>
      </c>
      <c r="Y37" s="4">
        <f>非r战斗属性比重!BV35*携带兵力!I35</f>
        <v>570157.24101782637</v>
      </c>
      <c r="Z37" s="4">
        <f t="shared" si="7"/>
        <v>20.347012744869428</v>
      </c>
      <c r="AA37" s="4">
        <f t="shared" si="8"/>
        <v>90.31249966519556</v>
      </c>
    </row>
    <row r="38" spans="7:27" x14ac:dyDescent="0.15">
      <c r="G38" s="4">
        <v>30</v>
      </c>
      <c r="H38" s="4">
        <f>非r战斗属性比重!AV36*携带兵力!I36/2</f>
        <v>34888.55992426649</v>
      </c>
      <c r="I38" s="4">
        <f>非r战斗属性比重!AX36*携带兵力!I36</f>
        <v>334930.17527295835</v>
      </c>
      <c r="J38" s="4">
        <f t="shared" si="0"/>
        <v>9.6000000000000014</v>
      </c>
      <c r="K38" s="4">
        <f t="shared" si="1"/>
        <v>24.612740687313224</v>
      </c>
      <c r="L38" s="4">
        <f t="shared" si="2"/>
        <v>55.82169587882639</v>
      </c>
      <c r="N38" s="4">
        <f>非r战斗属性比重!BD36*携带兵力!I36/2</f>
        <v>69777.119848532981</v>
      </c>
      <c r="O38" s="4">
        <f>非r战斗属性比重!BF36*携带兵力!I36</f>
        <v>637962.23861515883</v>
      </c>
      <c r="P38" s="4">
        <f t="shared" si="3"/>
        <v>23.798153627114182</v>
      </c>
      <c r="Q38" s="4">
        <f t="shared" si="4"/>
        <v>103.35198146632445</v>
      </c>
      <c r="S38" s="4">
        <f>非r战斗属性比重!BL36*携带兵力!I36/2</f>
        <v>80243.687825812929</v>
      </c>
      <c r="T38" s="4">
        <f>非r战斗属性比重!BN36*携带兵力!I36</f>
        <v>650349.85489894811</v>
      </c>
      <c r="U38" s="4">
        <f t="shared" si="5"/>
        <v>23.042838111811175</v>
      </c>
      <c r="V38" s="4">
        <f t="shared" si="6"/>
        <v>103.01182783146375</v>
      </c>
      <c r="X38" s="4">
        <f>非r战斗属性比重!BT36*携带兵力!I36/2</f>
        <v>73265.97584095964</v>
      </c>
      <c r="Y38" s="4">
        <f>非r战斗属性比重!BV36*携带兵力!I36</f>
        <v>637962.23861515883</v>
      </c>
      <c r="Z38" s="4">
        <f t="shared" si="7"/>
        <v>22.844185167290888</v>
      </c>
      <c r="AA38" s="4">
        <f t="shared" si="8"/>
        <v>101.05276284571038</v>
      </c>
    </row>
    <row r="39" spans="7:27" x14ac:dyDescent="0.15">
      <c r="G39" s="4">
        <v>31</v>
      </c>
      <c r="H39" s="4">
        <f>非r战斗属性比重!AV37*携带兵力!I37/2</f>
        <v>37980.923230605258</v>
      </c>
      <c r="I39" s="4">
        <f>非r战斗属性比重!AX37*携带兵力!I37</f>
        <v>363425.3046379484</v>
      </c>
      <c r="J39" s="4">
        <f t="shared" si="0"/>
        <v>9.5686274509803937</v>
      </c>
      <c r="K39" s="4">
        <f t="shared" si="1"/>
        <v>26.794302102719762</v>
      </c>
      <c r="L39" s="4">
        <f t="shared" si="2"/>
        <v>60.570884106324733</v>
      </c>
      <c r="N39" s="4">
        <f>非r战斗属性比重!BD37*携带兵力!I37/2</f>
        <v>75961.846461210516</v>
      </c>
      <c r="O39" s="4">
        <f>非r战斗属性比重!BF37*携带兵力!I37</f>
        <v>692238.67550085415</v>
      </c>
      <c r="P39" s="4">
        <f t="shared" si="3"/>
        <v>25.907513749597026</v>
      </c>
      <c r="Q39" s="4">
        <f t="shared" si="4"/>
        <v>112.14494280404463</v>
      </c>
      <c r="S39" s="4">
        <f>非r战斗属性比重!BL37*携带兵力!I37/2</f>
        <v>87356.123430392094</v>
      </c>
      <c r="T39" s="4">
        <f>非r战斗属性比重!BN37*携带兵力!I37</f>
        <v>705680.20318048249</v>
      </c>
      <c r="U39" s="4">
        <f t="shared" si="5"/>
        <v>25.085250501590185</v>
      </c>
      <c r="V39" s="4">
        <f t="shared" si="6"/>
        <v>111.77584963926128</v>
      </c>
      <c r="X39" s="4">
        <f>非r战斗属性比重!BT37*携带兵力!I37/2</f>
        <v>79759.938784271057</v>
      </c>
      <c r="Y39" s="4">
        <f>非r战斗属性比重!BV37*携带兵力!I37</f>
        <v>692238.67550085415</v>
      </c>
      <c r="Z39" s="4">
        <f t="shared" si="7"/>
        <v>24.868989863382797</v>
      </c>
      <c r="AA39" s="4">
        <f t="shared" si="8"/>
        <v>109.65011167410859</v>
      </c>
    </row>
    <row r="40" spans="7:27" x14ac:dyDescent="0.15">
      <c r="G40" s="4">
        <v>32</v>
      </c>
      <c r="H40" s="4">
        <f>非r战斗属性比重!AV38*携带兵力!I38/2</f>
        <v>41340.85258377203</v>
      </c>
      <c r="I40" s="4">
        <f>非r战斗属性比重!AX38*携带兵力!I38</f>
        <v>394328.13233751792</v>
      </c>
      <c r="J40" s="4">
        <f t="shared" si="0"/>
        <v>9.5384615384615401</v>
      </c>
      <c r="K40" s="4">
        <f t="shared" si="1"/>
        <v>29.164622634054346</v>
      </c>
      <c r="L40" s="4">
        <f t="shared" si="2"/>
        <v>65.721355389586321</v>
      </c>
      <c r="N40" s="4">
        <f>非r战斗属性比重!BD38*携带兵力!I38/2</f>
        <v>82681.70516754406</v>
      </c>
      <c r="O40" s="4">
        <f>非r战斗属性比重!BF38*携带兵力!I38</f>
        <v>751101.20445241523</v>
      </c>
      <c r="P40" s="4">
        <f t="shared" si="3"/>
        <v>28.199385787207195</v>
      </c>
      <c r="Q40" s="4">
        <f t="shared" si="4"/>
        <v>121.68086614406624</v>
      </c>
      <c r="S40" s="4">
        <f>非r战斗属性比重!BL38*携带兵力!I38/2</f>
        <v>95083.96094267568</v>
      </c>
      <c r="T40" s="4">
        <f>非r战斗属性比重!BN38*携带兵力!I38</f>
        <v>765685.6938592582</v>
      </c>
      <c r="U40" s="4">
        <f t="shared" si="5"/>
        <v>27.304382168824574</v>
      </c>
      <c r="V40" s="4">
        <f t="shared" si="6"/>
        <v>121.28038820136337</v>
      </c>
      <c r="X40" s="4">
        <f>非r战斗属性比重!BT38*携带兵力!I38/2</f>
        <v>86815.790425921281</v>
      </c>
      <c r="Y40" s="4">
        <f>非r战斗属性比重!BV38*携带兵力!I38</f>
        <v>751101.20445241523</v>
      </c>
      <c r="Z40" s="4">
        <f t="shared" si="7"/>
        <v>27.068990335152666</v>
      </c>
      <c r="AA40" s="4">
        <f t="shared" si="8"/>
        <v>118.97389420950256</v>
      </c>
    </row>
    <row r="41" spans="7:27" x14ac:dyDescent="0.15">
      <c r="G41" s="4">
        <v>33</v>
      </c>
      <c r="H41" s="4">
        <f>非r战斗属性比重!AV39*携带兵力!I39/2</f>
        <v>45013.676217979031</v>
      </c>
      <c r="I41" s="4">
        <f>非r战斗属性比重!AX39*携带兵力!I39</f>
        <v>428054.58139361197</v>
      </c>
      <c r="J41" s="4">
        <f t="shared" si="0"/>
        <v>9.5094339622641524</v>
      </c>
      <c r="K41" s="4">
        <f t="shared" si="1"/>
        <v>31.75567987159015</v>
      </c>
      <c r="L41" s="4">
        <f t="shared" si="2"/>
        <v>71.342430232268654</v>
      </c>
      <c r="N41" s="4">
        <f>非r战斗属性比重!BD39*携带兵力!I39/2</f>
        <v>90027.352435958062</v>
      </c>
      <c r="O41" s="4">
        <f>非r战斗属性比重!BF39*携带兵力!I39</f>
        <v>815342.05979735625</v>
      </c>
      <c r="P41" s="4">
        <f t="shared" si="3"/>
        <v>30.704688994960382</v>
      </c>
      <c r="Q41" s="4">
        <f t="shared" si="4"/>
        <v>132.08809605379184</v>
      </c>
      <c r="S41" s="4">
        <f>非r战斗属性比重!BL39*携带兵力!I39/2</f>
        <v>103531.45530135176</v>
      </c>
      <c r="T41" s="4">
        <f>非r战斗属性比重!BN39*携带兵力!I39</f>
        <v>831173.94445361558</v>
      </c>
      <c r="U41" s="4">
        <f t="shared" si="5"/>
        <v>29.730171040591689</v>
      </c>
      <c r="V41" s="4">
        <f t="shared" si="6"/>
        <v>131.65336567555363</v>
      </c>
      <c r="X41" s="4">
        <f>非r战斗属性比重!BT39*携带兵力!I39/2</f>
        <v>94528.720057756</v>
      </c>
      <c r="Y41" s="4">
        <f>非r战斗属性比重!BV39*携带兵力!I39</f>
        <v>815342.05979735625</v>
      </c>
      <c r="Z41" s="4">
        <f t="shared" si="7"/>
        <v>29.473866413980709</v>
      </c>
      <c r="AA41" s="4">
        <f t="shared" si="8"/>
        <v>129.1495998034099</v>
      </c>
    </row>
    <row r="42" spans="7:27" x14ac:dyDescent="0.15">
      <c r="G42" s="4">
        <v>34</v>
      </c>
      <c r="H42" s="4">
        <f>非r战斗属性比重!AV40*携带兵力!I40/2</f>
        <v>49006.747253979556</v>
      </c>
      <c r="I42" s="4">
        <f>非r战斗属性比重!AX40*携带兵力!I40</f>
        <v>464656.56655625062</v>
      </c>
      <c r="J42" s="4">
        <f t="shared" si="0"/>
        <v>9.481481481481481</v>
      </c>
      <c r="K42" s="4">
        <f t="shared" si="1"/>
        <v>34.572661202101983</v>
      </c>
      <c r="L42" s="4">
        <f t="shared" si="2"/>
        <v>77.442761092708437</v>
      </c>
      <c r="N42" s="4">
        <f>非r战斗属性比重!BD40*携带兵力!I40/2</f>
        <v>98013.494507959113</v>
      </c>
      <c r="O42" s="4">
        <f>非r战斗属性比重!BF40*携带兵力!I40</f>
        <v>885060.12677381071</v>
      </c>
      <c r="P42" s="4">
        <f t="shared" si="3"/>
        <v>33.428439077078977</v>
      </c>
      <c r="Q42" s="4">
        <f t="shared" si="4"/>
        <v>143.38265226711829</v>
      </c>
      <c r="S42" s="4">
        <f>非r战斗属性比重!BL40*携带兵力!I40/2</f>
        <v>112715.51868415298</v>
      </c>
      <c r="T42" s="4">
        <f>非r战斗属性比重!BN40*携带兵力!I40</f>
        <v>902245.76030339953</v>
      </c>
      <c r="U42" s="4">
        <f t="shared" si="5"/>
        <v>32.367473630645691</v>
      </c>
      <c r="V42" s="4">
        <f t="shared" si="6"/>
        <v>142.91074907133378</v>
      </c>
      <c r="X42" s="4">
        <f>非r战斗属性比重!BT40*携带兵力!I40/2</f>
        <v>102914.16923335707</v>
      </c>
      <c r="Y42" s="4">
        <f>非r战斗属性比重!BV40*携带兵力!I40</f>
        <v>885060.12677381071</v>
      </c>
      <c r="Z42" s="4">
        <f t="shared" si="7"/>
        <v>32.08843274548169</v>
      </c>
      <c r="AA42" s="4">
        <f t="shared" si="8"/>
        <v>140.19289180690873</v>
      </c>
    </row>
    <row r="43" spans="7:27" x14ac:dyDescent="0.15">
      <c r="G43" s="4">
        <v>35</v>
      </c>
      <c r="H43" s="4">
        <f>非r战斗属性比重!AV41*携带兵力!I41/2</f>
        <v>53381.27504160328</v>
      </c>
      <c r="I43" s="4">
        <f>非r战斗属性比重!AX41*携带兵力!I41</f>
        <v>504695.69130243105</v>
      </c>
      <c r="J43" s="4">
        <f t="shared" si="0"/>
        <v>9.454545454545455</v>
      </c>
      <c r="K43" s="4">
        <f t="shared" si="1"/>
        <v>37.658747824764227</v>
      </c>
      <c r="L43" s="4">
        <f t="shared" si="2"/>
        <v>84.115948550405179</v>
      </c>
      <c r="N43" s="4">
        <f>非r战斗属性比重!BD41*携带兵力!I41/2</f>
        <v>106762.55008320656</v>
      </c>
      <c r="O43" s="4">
        <f>非r战斗属性比重!BF41*携带兵力!I41</f>
        <v>961325.12629034487</v>
      </c>
      <c r="P43" s="4">
        <f t="shared" si="3"/>
        <v>36.412388101112477</v>
      </c>
      <c r="Q43" s="4">
        <f t="shared" si="4"/>
        <v>155.73783309047241</v>
      </c>
      <c r="S43" s="4">
        <f>非r战斗属性比重!BL41*携带兵力!I41/2</f>
        <v>122776.93259568755</v>
      </c>
      <c r="T43" s="4">
        <f>非r战斗属性比重!BN41*携带兵力!I41</f>
        <v>979991.63359695382</v>
      </c>
      <c r="U43" s="4">
        <f t="shared" si="5"/>
        <v>35.256716862371093</v>
      </c>
      <c r="V43" s="4">
        <f t="shared" si="6"/>
        <v>155.22526633307257</v>
      </c>
      <c r="X43" s="4">
        <f>非r战斗属性比重!BT41*携带兵力!I41/2</f>
        <v>112100.6775873669</v>
      </c>
      <c r="Y43" s="4">
        <f>非r战斗属性比重!BV41*携带兵力!I41</f>
        <v>961325.12629034487</v>
      </c>
      <c r="Z43" s="4">
        <f t="shared" si="7"/>
        <v>34.952767731415818</v>
      </c>
      <c r="AA43" s="4">
        <f t="shared" si="8"/>
        <v>152.27321324772296</v>
      </c>
    </row>
    <row r="44" spans="7:27" x14ac:dyDescent="0.15">
      <c r="G44" s="4">
        <v>36</v>
      </c>
      <c r="H44" s="4">
        <f>非r战斗属性比重!AV42*携带兵力!I42/2</f>
        <v>58153.570308122937</v>
      </c>
      <c r="I44" s="4">
        <f>非r战斗属性比重!AX42*携带兵力!I42</f>
        <v>548305.0914765877</v>
      </c>
      <c r="J44" s="4">
        <f t="shared" si="0"/>
        <v>9.4285714285714288</v>
      </c>
      <c r="K44" s="4">
        <f t="shared" si="1"/>
        <v>41.025446425483558</v>
      </c>
      <c r="L44" s="4">
        <f t="shared" si="2"/>
        <v>91.384181912764618</v>
      </c>
      <c r="N44" s="4">
        <f>非r战斗属性比重!BD42*携带兵力!I42/2</f>
        <v>116307.14061624587</v>
      </c>
      <c r="O44" s="4">
        <f>非r战斗属性比重!BF42*携带兵力!I42</f>
        <v>1044390.6504315955</v>
      </c>
      <c r="P44" s="4">
        <f t="shared" si="3"/>
        <v>39.667661925916882</v>
      </c>
      <c r="Q44" s="4">
        <f t="shared" si="4"/>
        <v>169.1947212758495</v>
      </c>
      <c r="S44" s="4">
        <f>非r战斗属性比重!BL42*携带兵力!I42/2</f>
        <v>133753.21170868273</v>
      </c>
      <c r="T44" s="4">
        <f>非r战斗属性比重!BN42*携带兵力!I42</f>
        <v>1064670.0805370633</v>
      </c>
      <c r="U44" s="4">
        <f t="shared" si="5"/>
        <v>38.40867347757343</v>
      </c>
      <c r="V44" s="4">
        <f t="shared" si="6"/>
        <v>168.63786500057847</v>
      </c>
      <c r="X44" s="4">
        <f>非r战斗属性比重!BT42*携带兵力!I42/2</f>
        <v>122122.49764705818</v>
      </c>
      <c r="Y44" s="4">
        <f>非r战斗属性比重!BV42*携带兵力!I42</f>
        <v>1044390.6504315955</v>
      </c>
      <c r="Z44" s="4">
        <f t="shared" si="7"/>
        <v>38.077551241483633</v>
      </c>
      <c r="AA44" s="4">
        <f t="shared" si="8"/>
        <v>165.43073293089654</v>
      </c>
    </row>
    <row r="45" spans="7:27" x14ac:dyDescent="0.15">
      <c r="G45" s="4">
        <v>37</v>
      </c>
      <c r="H45" s="4">
        <f>非r战斗属性比重!AV43*携带兵力!I43/2</f>
        <v>63386.469306786072</v>
      </c>
      <c r="I45" s="4">
        <f>非r战斗属性比重!AX43*携带兵力!I43</f>
        <v>596055.22014802345</v>
      </c>
      <c r="J45" s="4">
        <f t="shared" si="0"/>
        <v>9.4035087719298254</v>
      </c>
      <c r="K45" s="4">
        <f t="shared" si="1"/>
        <v>44.717085930713289</v>
      </c>
      <c r="L45" s="4">
        <f t="shared" si="2"/>
        <v>99.342536691337244</v>
      </c>
      <c r="N45" s="4">
        <f>非r战斗属性比重!BD43*携带兵力!I43/2</f>
        <v>126772.93861357214</v>
      </c>
      <c r="O45" s="4">
        <f>非r战斗属性比重!BF43*携带兵力!I43</f>
        <v>1135343.2764724256</v>
      </c>
      <c r="P45" s="4">
        <f t="shared" si="3"/>
        <v>43.237122360961635</v>
      </c>
      <c r="Q45" s="4">
        <f t="shared" si="4"/>
        <v>183.9293459164717</v>
      </c>
      <c r="S45" s="4">
        <f>非r战斗属性比重!BL43*携带兵力!I43/2</f>
        <v>145788.87940560794</v>
      </c>
      <c r="T45" s="4">
        <f>非r战斗属性比重!BN43*携带兵力!I43</f>
        <v>1157388.7769864534</v>
      </c>
      <c r="U45" s="4">
        <f t="shared" si="5"/>
        <v>41.86484492011509</v>
      </c>
      <c r="V45" s="4">
        <f t="shared" si="6"/>
        <v>183.32399481740819</v>
      </c>
      <c r="X45" s="4">
        <f>非r战斗属性比重!BT43*携带兵力!I43/2</f>
        <v>133111.58554425076</v>
      </c>
      <c r="Y45" s="4">
        <f>非r战斗属性比重!BV43*携带兵力!I43</f>
        <v>1135343.2764724256</v>
      </c>
      <c r="Z45" s="4">
        <f t="shared" si="7"/>
        <v>41.503926934452423</v>
      </c>
      <c r="AA45" s="4">
        <f t="shared" si="8"/>
        <v>179.83756392053277</v>
      </c>
    </row>
    <row r="46" spans="7:27" x14ac:dyDescent="0.15">
      <c r="G46" s="4">
        <v>38</v>
      </c>
      <c r="H46" s="4">
        <f>非r战斗属性比重!AV44*携带兵力!I44/2</f>
        <v>69118.034462262396</v>
      </c>
      <c r="I46" s="4">
        <f>非r战斗属性比重!AX44*携带兵力!I44</f>
        <v>648279.49564604729</v>
      </c>
      <c r="J46" s="4">
        <f t="shared" si="0"/>
        <v>9.3793103448275854</v>
      </c>
      <c r="K46" s="4">
        <f t="shared" si="1"/>
        <v>48.760518139162194</v>
      </c>
      <c r="L46" s="4">
        <f t="shared" si="2"/>
        <v>108.04658260767455</v>
      </c>
      <c r="N46" s="4">
        <f>非r战斗属性比重!BD44*携带兵力!I44/2</f>
        <v>138236.06892452479</v>
      </c>
      <c r="O46" s="4">
        <f>非r战斗属性比重!BF44*携带兵力!I44</f>
        <v>1234818.0869448523</v>
      </c>
      <c r="P46" s="4">
        <f t="shared" si="3"/>
        <v>47.146732513685876</v>
      </c>
      <c r="Q46" s="4">
        <f t="shared" si="4"/>
        <v>200.04459247186256</v>
      </c>
      <c r="S46" s="4">
        <f>非r战斗属性比重!BL44*携带兵力!I44/2</f>
        <v>158971.47926320348</v>
      </c>
      <c r="T46" s="4">
        <f>非r战斗属性比重!BN44*携带兵力!I44</f>
        <v>1258795.1371767912</v>
      </c>
      <c r="U46" s="4">
        <f t="shared" si="5"/>
        <v>45.650370269731987</v>
      </c>
      <c r="V46" s="4">
        <f t="shared" si="6"/>
        <v>199.3862026248745</v>
      </c>
      <c r="X46" s="4">
        <f>非r战斗属性比重!BT44*携带兵力!I44/2</f>
        <v>145147.87237075102</v>
      </c>
      <c r="Y46" s="4">
        <f>非r战斗属性比重!BV44*携带兵力!I44</f>
        <v>1234818.0869448523</v>
      </c>
      <c r="Z46" s="4">
        <f t="shared" si="7"/>
        <v>45.256817165356559</v>
      </c>
      <c r="AA46" s="4">
        <f t="shared" si="8"/>
        <v>195.59430283600949</v>
      </c>
    </row>
    <row r="47" spans="7:27" x14ac:dyDescent="0.15">
      <c r="G47" s="4">
        <v>39</v>
      </c>
      <c r="H47" s="4">
        <f>非r战斗属性比重!AV45*携带兵力!I45/2</f>
        <v>75407.805267107324</v>
      </c>
      <c r="I47" s="4">
        <f>非r战斗属性比重!AX45*携带兵力!I45</f>
        <v>705510.31368547876</v>
      </c>
      <c r="J47" s="4">
        <f t="shared" si="0"/>
        <v>9.3559322033898322</v>
      </c>
      <c r="K47" s="4">
        <f t="shared" si="1"/>
        <v>53.197746220181543</v>
      </c>
      <c r="L47" s="4">
        <f t="shared" si="2"/>
        <v>117.58505228091313</v>
      </c>
      <c r="N47" s="4">
        <f>非r战斗属性比重!BD45*携带兵力!I45/2</f>
        <v>150815.61053421465</v>
      </c>
      <c r="O47" s="4">
        <f>非r战斗属性比重!BF45*携带兵力!I45</f>
        <v>1343829.168924721</v>
      </c>
      <c r="P47" s="4">
        <f t="shared" si="3"/>
        <v>51.437105410072604</v>
      </c>
      <c r="Q47" s="4">
        <f t="shared" si="4"/>
        <v>217.70474638452026</v>
      </c>
      <c r="S47" s="4">
        <f>非r战斗属性比重!BL45*携带兵力!I45/2</f>
        <v>173437.95211434682</v>
      </c>
      <c r="T47" s="4">
        <f>非r战斗属性比重!BN45*携带兵力!I45</f>
        <v>1369922.9391951044</v>
      </c>
      <c r="U47" s="4">
        <f t="shared" si="5"/>
        <v>49.804573559608386</v>
      </c>
      <c r="V47" s="4">
        <f t="shared" si="6"/>
        <v>216.98823316669447</v>
      </c>
      <c r="X47" s="4">
        <f>非r战斗属性比重!BT45*携带兵力!I45/2</f>
        <v>158356.39106092538</v>
      </c>
      <c r="Y47" s="4">
        <f>非r战斗属性比重!BV45*携带兵力!I45</f>
        <v>1343829.168924721</v>
      </c>
      <c r="Z47" s="4">
        <f t="shared" si="7"/>
        <v>49.375206953802916</v>
      </c>
      <c r="AA47" s="4">
        <f t="shared" si="8"/>
        <v>212.86158034569158</v>
      </c>
    </row>
    <row r="48" spans="7:27" x14ac:dyDescent="0.15">
      <c r="G48" s="4">
        <v>40</v>
      </c>
      <c r="H48" s="4">
        <f>非r战斗属性比重!AV46*携带兵力!I46/2</f>
        <v>81733.842883265577</v>
      </c>
      <c r="I48" s="4">
        <f>非r战斗属性比重!AX46*携带兵力!I46</f>
        <v>762849.20024381229</v>
      </c>
      <c r="J48" s="4">
        <f t="shared" si="0"/>
        <v>9.3333333333333357</v>
      </c>
      <c r="K48" s="4">
        <f t="shared" si="1"/>
        <v>57.660559353273783</v>
      </c>
      <c r="L48" s="4">
        <f t="shared" si="2"/>
        <v>127.14153337396871</v>
      </c>
      <c r="N48" s="4">
        <f>非r战斗属性比重!BD46*携带兵力!I46/2</f>
        <v>163467.68576653115</v>
      </c>
      <c r="O48" s="4">
        <f>非r战斗属性比重!BF46*携带兵力!I46</f>
        <v>1453046.0957024992</v>
      </c>
      <c r="P48" s="4">
        <f t="shared" si="3"/>
        <v>55.752216591704517</v>
      </c>
      <c r="Q48" s="4">
        <f t="shared" si="4"/>
        <v>235.39824783164124</v>
      </c>
      <c r="S48" s="4">
        <f>非r战斗属性比重!BL46*携带兵力!I46/2</f>
        <v>187987.83863151082</v>
      </c>
      <c r="T48" s="4">
        <f>非r战斗属性比重!BN46*携带兵力!I46</f>
        <v>1481260.5829976937</v>
      </c>
      <c r="U48" s="4">
        <f t="shared" si="5"/>
        <v>53.982729980933577</v>
      </c>
      <c r="V48" s="4">
        <f t="shared" si="6"/>
        <v>234.62350148905804</v>
      </c>
      <c r="X48" s="4">
        <f>非r战斗属性比重!BT46*携带兵力!I46/2</f>
        <v>171641.07005485773</v>
      </c>
      <c r="Y48" s="4">
        <f>非r战斗属性比重!BV46*携带兵力!I46</f>
        <v>1453046.0957024992</v>
      </c>
      <c r="Z48" s="4">
        <f t="shared" si="7"/>
        <v>53.517343373089503</v>
      </c>
      <c r="AA48" s="4">
        <f t="shared" si="8"/>
        <v>230.16146352430999</v>
      </c>
    </row>
    <row r="49" spans="7:27" x14ac:dyDescent="0.15">
      <c r="G49" s="4">
        <v>41</v>
      </c>
      <c r="H49" s="4">
        <f>非r战斗属性比重!AV47*携带兵力!I47/2</f>
        <v>89181.057105229891</v>
      </c>
      <c r="I49" s="4">
        <f>非r战斗属性比重!AX47*携带兵力!I47</f>
        <v>819706.73764807079</v>
      </c>
      <c r="J49" s="4">
        <f t="shared" si="0"/>
        <v>9.1914893617021303</v>
      </c>
      <c r="K49" s="4">
        <f t="shared" si="1"/>
        <v>62.914326000162191</v>
      </c>
      <c r="L49" s="4">
        <f t="shared" si="2"/>
        <v>136.6177896080118</v>
      </c>
      <c r="N49" s="4">
        <f>非r战斗属性比重!BD47*携带兵力!I47/2</f>
        <v>178362.11421045978</v>
      </c>
      <c r="O49" s="4">
        <f>非r战斗属性比重!BF47*携带兵力!I47</f>
        <v>1561346.1669487061</v>
      </c>
      <c r="P49" s="4">
        <f t="shared" si="3"/>
        <v>60.832103767703011</v>
      </c>
      <c r="Q49" s="4">
        <f t="shared" si="4"/>
        <v>252.94321566631527</v>
      </c>
      <c r="S49" s="4">
        <f>非r战斗属性比重!BL47*携带兵力!I47/2</f>
        <v>205116.43134202875</v>
      </c>
      <c r="T49" s="4">
        <f>非r战斗属性比重!BN47*携带兵力!I47</f>
        <v>1591663.5682486813</v>
      </c>
      <c r="U49" s="4">
        <f t="shared" si="5"/>
        <v>58.901389623899895</v>
      </c>
      <c r="V49" s="4">
        <f t="shared" si="6"/>
        <v>252.11072505509003</v>
      </c>
      <c r="X49" s="4">
        <f>非r战斗属性比重!BT47*携带兵力!I47/2</f>
        <v>187280.21992098281</v>
      </c>
      <c r="Y49" s="4">
        <f>非r战斗属性比重!BV47*携带兵力!I47</f>
        <v>1561346.1669487061</v>
      </c>
      <c r="Z49" s="4">
        <f t="shared" si="7"/>
        <v>58.393599115267776</v>
      </c>
      <c r="AA49" s="4">
        <f t="shared" si="8"/>
        <v>247.31611744171576</v>
      </c>
    </row>
    <row r="50" spans="7:27" x14ac:dyDescent="0.15">
      <c r="G50" s="4">
        <v>42</v>
      </c>
      <c r="H50" s="4">
        <f>非r战斗属性比重!AV48*携带兵力!I48/2</f>
        <v>97252.675982318091</v>
      </c>
      <c r="I50" s="4">
        <f>非r战斗属性比重!AX48*携带兵力!I48</f>
        <v>881228.32930916827</v>
      </c>
      <c r="J50" s="4">
        <f t="shared" si="0"/>
        <v>9.0612244897959204</v>
      </c>
      <c r="K50" s="4">
        <f t="shared" si="1"/>
        <v>68.60858975824911</v>
      </c>
      <c r="L50" s="4">
        <f t="shared" si="2"/>
        <v>146.87138821819471</v>
      </c>
      <c r="N50" s="4">
        <f>非r战斗属性比重!BD48*携带兵力!I48/2</f>
        <v>194505.35196463618</v>
      </c>
      <c r="O50" s="4">
        <f>非r战斗属性比重!BF48*携带兵力!I48</f>
        <v>1678530.1510650821</v>
      </c>
      <c r="P50" s="4">
        <f t="shared" si="3"/>
        <v>66.337909294598759</v>
      </c>
      <c r="Q50" s="4">
        <f t="shared" si="4"/>
        <v>271.927406612845</v>
      </c>
      <c r="S50" s="4">
        <f>非r战斗属性比重!BL48*携带兵力!I48/2</f>
        <v>223681.15475933166</v>
      </c>
      <c r="T50" s="4">
        <f>非r战斗属性比重!BN48*携带兵力!I48</f>
        <v>1711122.9695323654</v>
      </c>
      <c r="U50" s="4">
        <f t="shared" si="5"/>
        <v>64.232449647263508</v>
      </c>
      <c r="V50" s="4">
        <f t="shared" si="6"/>
        <v>271.03243493968233</v>
      </c>
      <c r="X50" s="4">
        <f>非r战斗属性比重!BT48*携带兵力!I48/2</f>
        <v>204230.61956286806</v>
      </c>
      <c r="Y50" s="4">
        <f>非r战斗属性比重!BV48*携带兵力!I48</f>
        <v>1678530.1510650821</v>
      </c>
      <c r="Z50" s="4">
        <f t="shared" si="7"/>
        <v>63.678699922760629</v>
      </c>
      <c r="AA50" s="4">
        <f t="shared" si="8"/>
        <v>265.87797681121833</v>
      </c>
    </row>
    <row r="51" spans="7:27" x14ac:dyDescent="0.15">
      <c r="G51" s="4">
        <v>43</v>
      </c>
      <c r="H51" s="4">
        <f>非r战斗属性比重!AV49*携带兵力!I49/2</f>
        <v>105956.96615732145</v>
      </c>
      <c r="I51" s="4">
        <f>非r战斗属性比重!AX49*携带兵力!I49</f>
        <v>947379.9327007567</v>
      </c>
      <c r="J51" s="4">
        <f t="shared" si="0"/>
        <v>8.9411764705882373</v>
      </c>
      <c r="K51" s="4">
        <f t="shared" si="1"/>
        <v>74.749182474300866</v>
      </c>
      <c r="L51" s="4">
        <f t="shared" si="2"/>
        <v>157.8966554501261</v>
      </c>
      <c r="N51" s="4">
        <f>非r战斗属性比重!BD49*携带兵力!I49/2</f>
        <v>211913.93231464291</v>
      </c>
      <c r="O51" s="4">
        <f>非r战斗属性比重!BF49*携带兵力!I49</f>
        <v>1804533.2051442983</v>
      </c>
      <c r="P51" s="4">
        <f t="shared" si="3"/>
        <v>72.27527200745844</v>
      </c>
      <c r="Q51" s="4">
        <f t="shared" si="4"/>
        <v>292.3403159069187</v>
      </c>
      <c r="S51" s="4">
        <f>非r战斗属性比重!BL49*携带兵力!I49/2</f>
        <v>243701.02216183933</v>
      </c>
      <c r="T51" s="4">
        <f>非r战斗属性比重!BN49*携带兵力!I49</f>
        <v>1839572.6848558381</v>
      </c>
      <c r="U51" s="4">
        <f t="shared" si="5"/>
        <v>69.981369918441686</v>
      </c>
      <c r="V51" s="4">
        <f t="shared" si="6"/>
        <v>291.37816095196553</v>
      </c>
      <c r="X51" s="4">
        <f>非r战斗属性比重!BT49*携带兵力!I49/2</f>
        <v>222509.62893037507</v>
      </c>
      <c r="Y51" s="4">
        <f>非r战斗属性比重!BV49*携带兵力!I49</f>
        <v>1804533.2051442983</v>
      </c>
      <c r="Z51" s="4">
        <f t="shared" si="7"/>
        <v>69.378058593317377</v>
      </c>
      <c r="AA51" s="4">
        <f t="shared" si="8"/>
        <v>285.83677056261973</v>
      </c>
    </row>
    <row r="52" spans="7:27" x14ac:dyDescent="0.15">
      <c r="G52" s="4">
        <v>44</v>
      </c>
      <c r="H52" s="4">
        <f>非r战斗属性比重!AV50*携带兵力!I50/2</f>
        <v>115422.60889367506</v>
      </c>
      <c r="I52" s="4">
        <f>非r战斗属性比重!AX50*携带兵力!I50</f>
        <v>1019203.4143818856</v>
      </c>
      <c r="J52" s="4">
        <f t="shared" si="0"/>
        <v>8.8301886792452837</v>
      </c>
      <c r="K52" s="4">
        <f t="shared" si="1"/>
        <v>81.426884581075896</v>
      </c>
      <c r="L52" s="4">
        <f t="shared" si="2"/>
        <v>169.86723573031426</v>
      </c>
      <c r="N52" s="4">
        <f>非r战斗属性比重!BD50*携带兵力!I50/2</f>
        <v>230845.21778735012</v>
      </c>
      <c r="O52" s="4">
        <f>非r战斗属性比重!BF50*携带兵力!I50</f>
        <v>1941339.836917877</v>
      </c>
      <c r="P52" s="4">
        <f t="shared" si="3"/>
        <v>78.731967855842811</v>
      </c>
      <c r="Q52" s="4">
        <f t="shared" si="4"/>
        <v>314.50344032980865</v>
      </c>
      <c r="S52" s="4">
        <f>非r战斗属性比重!BL50*携带兵力!I50/2</f>
        <v>265472.00045545259</v>
      </c>
      <c r="T52" s="4">
        <f>非r战斗属性比重!BN50*携带兵力!I50</f>
        <v>1979035.7560813311</v>
      </c>
      <c r="U52" s="4">
        <f t="shared" si="5"/>
        <v>76.233140518073938</v>
      </c>
      <c r="V52" s="4">
        <f t="shared" si="6"/>
        <v>313.46834175804855</v>
      </c>
      <c r="X52" s="4">
        <f>非r战斗属性比重!BT50*携带兵力!I50/2</f>
        <v>242387.47867671761</v>
      </c>
      <c r="Y52" s="4">
        <f>非r战斗属性比重!BV50*携带兵力!I50</f>
        <v>1941339.836917877</v>
      </c>
      <c r="Z52" s="4">
        <f t="shared" si="7"/>
        <v>75.575932505742259</v>
      </c>
      <c r="AA52" s="4">
        <f t="shared" si="8"/>
        <v>307.50684330288954</v>
      </c>
    </row>
    <row r="53" spans="7:27" x14ac:dyDescent="0.15">
      <c r="G53" s="4">
        <v>45</v>
      </c>
      <c r="H53" s="4">
        <f>非r战斗属性比重!AV51*携带兵力!I51/2</f>
        <v>125673.18781867495</v>
      </c>
      <c r="I53" s="4">
        <f>非r战斗属性比重!AX51*携带兵力!I51</f>
        <v>1096784.1845993451</v>
      </c>
      <c r="J53" s="4">
        <f t="shared" si="0"/>
        <v>8.7272727272727284</v>
      </c>
      <c r="K53" s="4">
        <f t="shared" si="1"/>
        <v>88.658333558148129</v>
      </c>
      <c r="L53" s="4">
        <f t="shared" si="2"/>
        <v>182.79736409989084</v>
      </c>
      <c r="N53" s="4">
        <f>非r战斗属性比重!BD51*携带兵力!I51/2</f>
        <v>251346.37563734991</v>
      </c>
      <c r="O53" s="4">
        <f>非r战斗属性比重!BF51*携带兵力!I51</f>
        <v>2089112.7325701811</v>
      </c>
      <c r="P53" s="4">
        <f t="shared" si="3"/>
        <v>85.72408368273689</v>
      </c>
      <c r="Q53" s="4">
        <f t="shared" si="4"/>
        <v>338.44313557859755</v>
      </c>
      <c r="S53" s="4">
        <f>非r战斗属性比重!BL51*携带兵力!I51/2</f>
        <v>289048.33198295237</v>
      </c>
      <c r="T53" s="4">
        <f>非r战斗属性比重!BN51*携带兵力!I51</f>
        <v>2129678.0283482429</v>
      </c>
      <c r="U53" s="4">
        <f t="shared" si="5"/>
        <v>83.003337718355269</v>
      </c>
      <c r="V53" s="4">
        <f t="shared" si="6"/>
        <v>337.3292463127375</v>
      </c>
      <c r="X53" s="4">
        <f>非r战斗属性比重!BT51*携带兵力!I51/2</f>
        <v>263913.69441921735</v>
      </c>
      <c r="Y53" s="4">
        <f>非r战斗属性比重!BV51*携带兵力!I51</f>
        <v>2089112.7325701811</v>
      </c>
      <c r="Z53" s="4">
        <f t="shared" si="7"/>
        <v>82.287763648756965</v>
      </c>
      <c r="AA53" s="4">
        <f t="shared" si="8"/>
        <v>330.91396440741033</v>
      </c>
    </row>
    <row r="54" spans="7:27" x14ac:dyDescent="0.15">
      <c r="G54" s="4">
        <v>46</v>
      </c>
      <c r="H54" s="4">
        <f>非r战斗属性比重!AV52*携带兵力!I52/2</f>
        <v>136837.82755452642</v>
      </c>
      <c r="I54" s="4">
        <f>非r战斗属性比重!AX52*携带兵力!I52</f>
        <v>1181126.511523281</v>
      </c>
      <c r="J54" s="4">
        <f t="shared" si="0"/>
        <v>8.631578947368423</v>
      </c>
      <c r="K54" s="4">
        <f t="shared" si="1"/>
        <v>96.534622613422528</v>
      </c>
      <c r="L54" s="4">
        <f t="shared" si="2"/>
        <v>196.8544185872135</v>
      </c>
      <c r="N54" s="4">
        <f>非r战斗属性比重!BD52*携带兵力!I52/2</f>
        <v>273675.65510905284</v>
      </c>
      <c r="O54" s="4">
        <f>非r战斗属性比重!BF52*携带兵力!I52</f>
        <v>2249764.783853868</v>
      </c>
      <c r="P54" s="4">
        <f t="shared" si="3"/>
        <v>93.339697861193486</v>
      </c>
      <c r="Q54" s="4">
        <f t="shared" si="4"/>
        <v>364.46929641037451</v>
      </c>
      <c r="S54" s="4">
        <f>非r战斗属性比重!BL52*携带兵力!I52/2</f>
        <v>314727.00337541074</v>
      </c>
      <c r="T54" s="4">
        <f>非r战斗属性比重!BN52*携带兵力!I52</f>
        <v>2293449.5369384093</v>
      </c>
      <c r="U54" s="4">
        <f t="shared" si="5"/>
        <v>90.377244424976908</v>
      </c>
      <c r="V54" s="4">
        <f t="shared" si="6"/>
        <v>363.26974944271922</v>
      </c>
      <c r="X54" s="4">
        <f>非r战斗属性比重!BT52*携带兵力!I52/2</f>
        <v>287359.43786450557</v>
      </c>
      <c r="Y54" s="4">
        <f>非r战斗属性比重!BV52*携带兵力!I52</f>
        <v>2249764.783853868</v>
      </c>
      <c r="Z54" s="4">
        <f t="shared" si="7"/>
        <v>89.598099701764696</v>
      </c>
      <c r="AA54" s="4">
        <f t="shared" si="8"/>
        <v>356.36113456326092</v>
      </c>
    </row>
    <row r="55" spans="7:27" x14ac:dyDescent="0.15">
      <c r="G55" s="4">
        <v>47</v>
      </c>
      <c r="H55" s="4">
        <f>非r战斗属性比重!AV53*携带兵力!I53/2</f>
        <v>148991.38951301618</v>
      </c>
      <c r="I55" s="4">
        <f>非r战斗属性比重!AX53*携带兵力!I53</f>
        <v>1272740.0053315284</v>
      </c>
      <c r="J55" s="4">
        <f t="shared" si="0"/>
        <v>8.5423728813559343</v>
      </c>
      <c r="K55" s="4">
        <f t="shared" si="1"/>
        <v>105.10856403034653</v>
      </c>
      <c r="L55" s="4">
        <f t="shared" si="2"/>
        <v>212.1233342219214</v>
      </c>
      <c r="N55" s="4">
        <f>非r战斗属性比重!BD53*携带兵力!I53/2</f>
        <v>297982.77902603237</v>
      </c>
      <c r="O55" s="4">
        <f>非r战斗属性比重!BF53*携带兵力!I53</f>
        <v>2424266.6768219587</v>
      </c>
      <c r="P55" s="4">
        <f t="shared" si="3"/>
        <v>101.62987479118529</v>
      </c>
      <c r="Q55" s="4">
        <f t="shared" si="4"/>
        <v>392.73917715915667</v>
      </c>
      <c r="S55" s="4">
        <f>非r战斗属性比重!BL53*携带兵力!I53/2</f>
        <v>342680.19587993732</v>
      </c>
      <c r="T55" s="4">
        <f>非r战斗属性比重!BN53*携带兵力!I53</f>
        <v>2471339.8161777249</v>
      </c>
      <c r="U55" s="4">
        <f t="shared" si="5"/>
        <v>98.404304335138434</v>
      </c>
      <c r="V55" s="4">
        <f t="shared" si="6"/>
        <v>391.44658792412196</v>
      </c>
      <c r="X55" s="4">
        <f>非r战斗属性比重!BT53*携带兵力!I53/2</f>
        <v>312881.91797733406</v>
      </c>
      <c r="Y55" s="4">
        <f>非r战斗属性比重!BV53*携带兵力!I53</f>
        <v>2424266.6768219587</v>
      </c>
      <c r="Z55" s="4">
        <f t="shared" si="7"/>
        <v>97.555958106484155</v>
      </c>
      <c r="AA55" s="4">
        <f t="shared" si="8"/>
        <v>384.00210974779594</v>
      </c>
    </row>
    <row r="56" spans="7:27" x14ac:dyDescent="0.15">
      <c r="G56" s="4">
        <v>48</v>
      </c>
      <c r="H56" s="4">
        <f>非r战斗属性比重!AV54*携带兵力!I54/2</f>
        <v>162244.86268241078</v>
      </c>
      <c r="I56" s="4">
        <f>非r战斗属性比重!AX54*携带兵力!I54</f>
        <v>1372431.9531823599</v>
      </c>
      <c r="J56" s="4">
        <f t="shared" si="0"/>
        <v>8.4590163934426226</v>
      </c>
      <c r="K56" s="4">
        <f t="shared" si="1"/>
        <v>114.45845691880832</v>
      </c>
      <c r="L56" s="4">
        <f t="shared" si="2"/>
        <v>228.73865886372664</v>
      </c>
      <c r="N56" s="4">
        <f>非r战斗属性比重!BD54*携带兵力!I54/2</f>
        <v>324489.72536482156</v>
      </c>
      <c r="O56" s="4">
        <f>非r战斗属性比重!BF54*携带兵力!I54</f>
        <v>2614156.1012997329</v>
      </c>
      <c r="P56" s="4">
        <f t="shared" si="3"/>
        <v>110.67032218318866</v>
      </c>
      <c r="Q56" s="4">
        <f t="shared" si="4"/>
        <v>423.50188863543372</v>
      </c>
      <c r="S56" s="4">
        <f>非r战斗属性比重!BL54*携带兵力!I54/2</f>
        <v>373163.18416954478</v>
      </c>
      <c r="T56" s="4">
        <f>非r战斗属性比重!BN54*携带兵力!I54</f>
        <v>2664916.4139463301</v>
      </c>
      <c r="U56" s="4">
        <f t="shared" si="5"/>
        <v>107.15782231709372</v>
      </c>
      <c r="V56" s="4">
        <f t="shared" si="6"/>
        <v>422.10805269009546</v>
      </c>
      <c r="X56" s="4">
        <f>非r战斗属性比重!BT54*携带兵力!I54/2</f>
        <v>340714.21163306263</v>
      </c>
      <c r="Y56" s="4">
        <f>非r战斗属性比重!BV54*携带兵力!I54</f>
        <v>2614156.1012997329</v>
      </c>
      <c r="Z56" s="4">
        <f t="shared" si="7"/>
        <v>106.23401176787317</v>
      </c>
      <c r="AA56" s="4">
        <f t="shared" si="8"/>
        <v>414.08045893083641</v>
      </c>
    </row>
    <row r="57" spans="7:27" x14ac:dyDescent="0.15">
      <c r="G57" s="4">
        <v>49</v>
      </c>
      <c r="H57" s="4">
        <f>非r战斗属性比重!AV55*携带兵力!I55/2</f>
        <v>179389.51578482197</v>
      </c>
      <c r="I57" s="4">
        <f>非r战斗属性比重!AX55*携带兵力!I55</f>
        <v>1503454.9894346984</v>
      </c>
      <c r="J57" s="4">
        <f t="shared" si="0"/>
        <v>8.3809523809523814</v>
      </c>
      <c r="K57" s="4">
        <f t="shared" si="1"/>
        <v>126.55345028911604</v>
      </c>
      <c r="L57" s="4">
        <f t="shared" si="2"/>
        <v>250.57583157244972</v>
      </c>
      <c r="N57" s="4">
        <f>非r战斗属性比重!BD55*携带兵力!I55/2</f>
        <v>358779.03156964394</v>
      </c>
      <c r="O57" s="4">
        <f>非r战斗属性比重!BF55*携带兵力!I55</f>
        <v>2863723.789399425</v>
      </c>
      <c r="P57" s="4">
        <f t="shared" si="3"/>
        <v>122.36501778829364</v>
      </c>
      <c r="Q57" s="4">
        <f t="shared" si="4"/>
        <v>463.93267515198841</v>
      </c>
      <c r="S57" s="4">
        <f>非r战斗属性比重!BL55*携带兵力!I55/2</f>
        <v>412595.88630509045</v>
      </c>
      <c r="T57" s="4">
        <f>非r战斗属性比重!BN55*携带兵力!I55</f>
        <v>2919330.0765722301</v>
      </c>
      <c r="U57" s="4">
        <f t="shared" si="5"/>
        <v>118.48134689877871</v>
      </c>
      <c r="V57" s="4">
        <f t="shared" si="6"/>
        <v>462.40577277871375</v>
      </c>
      <c r="X57" s="4">
        <f>非r战斗属性比重!BT55*携带兵力!I55/2</f>
        <v>376717.98314812616</v>
      </c>
      <c r="Y57" s="4">
        <f>非r战斗属性比重!BV55*携带兵力!I55</f>
        <v>2863723.789399425</v>
      </c>
      <c r="Z57" s="4">
        <f t="shared" si="7"/>
        <v>117.4599159310323</v>
      </c>
      <c r="AA57" s="4">
        <f t="shared" si="8"/>
        <v>453.61180243830643</v>
      </c>
    </row>
    <row r="58" spans="7:27" x14ac:dyDescent="0.15">
      <c r="G58" s="4">
        <v>50</v>
      </c>
      <c r="H58" s="4">
        <f>非r战斗属性比重!AV56*携带兵力!I56/2</f>
        <v>196520.99220867106</v>
      </c>
      <c r="I58" s="4">
        <f>非r战斗属性比重!AX56*携带兵力!I56</f>
        <v>1632635.9352720371</v>
      </c>
      <c r="J58" s="4">
        <f t="shared" si="0"/>
        <v>8.3076923076923102</v>
      </c>
      <c r="K58" s="4">
        <f t="shared" si="1"/>
        <v>138.6391479426251</v>
      </c>
      <c r="L58" s="4">
        <f t="shared" si="2"/>
        <v>272.10598921200619</v>
      </c>
      <c r="N58" s="4">
        <f>非r战斗属性比重!BD56*携带兵力!I56/2</f>
        <v>393041.98441734212</v>
      </c>
      <c r="O58" s="4">
        <f>非r战斗属性比重!BF56*携带兵力!I56</f>
        <v>3109782.7338514985</v>
      </c>
      <c r="P58" s="4">
        <f t="shared" si="3"/>
        <v>134.05072532907622</v>
      </c>
      <c r="Q58" s="4">
        <f t="shared" si="4"/>
        <v>503.79503365433033</v>
      </c>
      <c r="S58" s="4">
        <f>非r战斗属性比重!BL56*携带兵力!I56/2</f>
        <v>451998.28207994351</v>
      </c>
      <c r="T58" s="4">
        <f>非r战斗属性比重!BN56*携带兵力!I56</f>
        <v>3170166.8646058966</v>
      </c>
      <c r="U58" s="4">
        <f t="shared" si="5"/>
        <v>129.79616868299615</v>
      </c>
      <c r="V58" s="4">
        <f t="shared" si="6"/>
        <v>502.13693567216336</v>
      </c>
      <c r="X58" s="4">
        <f>非r战斗属性比重!BT56*携带兵力!I56/2</f>
        <v>412694.08363820933</v>
      </c>
      <c r="Y58" s="4">
        <f>非r战斗属性比重!BV56*携带兵力!I56</f>
        <v>3109782.7338514985</v>
      </c>
      <c r="Z58" s="4">
        <f t="shared" si="7"/>
        <v>128.67719232378141</v>
      </c>
      <c r="AA58" s="4">
        <f t="shared" si="8"/>
        <v>492.58736345858904</v>
      </c>
    </row>
    <row r="59" spans="7:27" x14ac:dyDescent="0.15">
      <c r="G59" s="4">
        <v>51</v>
      </c>
      <c r="H59" s="4">
        <f>非r战斗属性比重!AV57*携带兵力!I57/2</f>
        <v>213060.50783725508</v>
      </c>
      <c r="I59" s="4">
        <f>非r战斗属性比重!AX57*携带兵力!I57</f>
        <v>1755364.1839726088</v>
      </c>
      <c r="J59" s="4">
        <f t="shared" si="0"/>
        <v>8.2388059701492526</v>
      </c>
      <c r="K59" s="4">
        <f t="shared" si="1"/>
        <v>150.30723656949215</v>
      </c>
      <c r="L59" s="4">
        <f t="shared" si="2"/>
        <v>292.56069732876813</v>
      </c>
      <c r="N59" s="4">
        <f>非r战斗属性比重!BD57*携带兵力!I57/2</f>
        <v>426121.01567451016</v>
      </c>
      <c r="O59" s="4">
        <f>非r战斗属性比重!BF57*携带兵力!I57</f>
        <v>3343550.826614493</v>
      </c>
      <c r="P59" s="4">
        <f t="shared" si="3"/>
        <v>145.33264509594301</v>
      </c>
      <c r="Q59" s="4">
        <f t="shared" si="4"/>
        <v>541.66623374777885</v>
      </c>
      <c r="S59" s="4">
        <f>非r战斗属性比重!BL57*携带兵力!I57/2</f>
        <v>490039.1680256867</v>
      </c>
      <c r="T59" s="4">
        <f>非r战斗属性比重!BN57*携带兵力!I57</f>
        <v>3408474.143636134</v>
      </c>
      <c r="U59" s="4">
        <f t="shared" si="5"/>
        <v>140.72001827451078</v>
      </c>
      <c r="V59" s="4">
        <f t="shared" si="6"/>
        <v>539.88349348797431</v>
      </c>
      <c r="X59" s="4">
        <f>非r战斗属性比重!BT57*携带兵力!I57/2</f>
        <v>447427.06645823567</v>
      </c>
      <c r="Y59" s="4">
        <f>非r战斗属性比重!BV57*携带兵力!I57</f>
        <v>3343550.826614493</v>
      </c>
      <c r="Z59" s="4">
        <f t="shared" si="7"/>
        <v>139.50686710591182</v>
      </c>
      <c r="AA59" s="4">
        <f t="shared" si="8"/>
        <v>529.6160623517269</v>
      </c>
    </row>
    <row r="60" spans="7:27" x14ac:dyDescent="0.15">
      <c r="G60" s="4">
        <v>52</v>
      </c>
      <c r="H60" s="4">
        <f>非r战斗属性比重!AV58*携带兵力!I58/2</f>
        <v>230440.40994807699</v>
      </c>
      <c r="I60" s="4">
        <f>非r战斗属性比重!AX58*携带兵力!I58</f>
        <v>1883599.8726190643</v>
      </c>
      <c r="J60" s="4">
        <f t="shared" si="0"/>
        <v>8.1739130434782616</v>
      </c>
      <c r="K60" s="4">
        <f t="shared" si="1"/>
        <v>162.56819043956051</v>
      </c>
      <c r="L60" s="4">
        <f t="shared" si="2"/>
        <v>313.9333121031774</v>
      </c>
      <c r="N60" s="4">
        <f>非r战斗属性比重!BD58*携带兵力!I58/2</f>
        <v>460880.81989615399</v>
      </c>
      <c r="O60" s="4">
        <f>非r战斗属性比重!BF58*携带兵力!I58</f>
        <v>3587809.2811791701</v>
      </c>
      <c r="P60" s="4">
        <f t="shared" si="3"/>
        <v>157.18780854652334</v>
      </c>
      <c r="Q60" s="4">
        <f t="shared" si="4"/>
        <v>581.23690696499102</v>
      </c>
      <c r="S60" s="4">
        <f>非r战斗属性比重!BL58*携带兵力!I58/2</f>
        <v>530012.94288057717</v>
      </c>
      <c r="T60" s="4">
        <f>非r战斗属性比重!BN58*携带兵力!I58</f>
        <v>3657475.4808137175</v>
      </c>
      <c r="U60" s="4">
        <f t="shared" si="5"/>
        <v>152.1989177076812</v>
      </c>
      <c r="V60" s="4">
        <f t="shared" si="6"/>
        <v>579.3239310954018</v>
      </c>
      <c r="X60" s="4">
        <f>非r战斗属性比重!BT58*携带兵力!I58/2</f>
        <v>483924.86089096183</v>
      </c>
      <c r="Y60" s="4">
        <f>非r战斗属性比重!BV58*携带兵力!I58</f>
        <v>3587809.2811791701</v>
      </c>
      <c r="Z60" s="4">
        <f t="shared" si="7"/>
        <v>150.88680662966544</v>
      </c>
      <c r="AA60" s="4">
        <f t="shared" si="8"/>
        <v>568.30642706008973</v>
      </c>
    </row>
    <row r="61" spans="7:27" x14ac:dyDescent="0.15">
      <c r="G61" s="4">
        <v>53</v>
      </c>
      <c r="H61" s="4">
        <f>非r战斗属性比重!AV59*携带兵力!I59/2</f>
        <v>249174.99775687707</v>
      </c>
      <c r="I61" s="4">
        <f>非r战斗属性比重!AX59*携带兵力!I59</f>
        <v>2021476.0381402981</v>
      </c>
      <c r="J61" s="4">
        <f t="shared" si="0"/>
        <v>8.1126760563380262</v>
      </c>
      <c r="K61" s="4">
        <f t="shared" si="1"/>
        <v>175.7848308690491</v>
      </c>
      <c r="L61" s="4">
        <f t="shared" si="2"/>
        <v>336.91267302338304</v>
      </c>
      <c r="N61" s="4">
        <f>非r战斗属性比重!BD59*携带兵力!I59/2</f>
        <v>498349.99551375414</v>
      </c>
      <c r="O61" s="4">
        <f>非r战斗属性比重!BF59*携带兵力!I59</f>
        <v>3850430.5488386638</v>
      </c>
      <c r="P61" s="4">
        <f t="shared" si="3"/>
        <v>169.96702900682035</v>
      </c>
      <c r="Q61" s="4">
        <f t="shared" si="4"/>
        <v>623.78241631476908</v>
      </c>
      <c r="S61" s="4">
        <f>非r战斗属性比重!BL59*携带兵力!I59/2</f>
        <v>573102.49484081718</v>
      </c>
      <c r="T61" s="4">
        <f>非r战斗属性比重!BN59*携带兵力!I59</f>
        <v>3925196.1905636857</v>
      </c>
      <c r="U61" s="4">
        <f t="shared" si="5"/>
        <v>164.57254605195189</v>
      </c>
      <c r="V61" s="4">
        <f t="shared" si="6"/>
        <v>621.7294140088502</v>
      </c>
      <c r="X61" s="4">
        <f>非r战斗属性比重!BT59*携带兵力!I59/2</f>
        <v>523267.4952894419</v>
      </c>
      <c r="Y61" s="4">
        <f>非r战斗属性比重!BV59*携带兵力!I59</f>
        <v>3850430.5488386638</v>
      </c>
      <c r="Z61" s="4">
        <f t="shared" si="7"/>
        <v>163.15376158183651</v>
      </c>
      <c r="AA61" s="4">
        <f t="shared" si="8"/>
        <v>609.90544824454514</v>
      </c>
    </row>
    <row r="62" spans="7:27" x14ac:dyDescent="0.15">
      <c r="G62" s="4">
        <v>54</v>
      </c>
      <c r="H62" s="4">
        <f>非r战斗属性比重!AV60*携带兵力!I60/2</f>
        <v>269300.91989737487</v>
      </c>
      <c r="I62" s="4">
        <f>非r战斗属性比重!AX60*携带兵力!I60</f>
        <v>2169163.5739678964</v>
      </c>
      <c r="J62" s="4">
        <f t="shared" si="0"/>
        <v>8.0547945205479454</v>
      </c>
      <c r="K62" s="4">
        <f t="shared" si="1"/>
        <v>189.98301227328037</v>
      </c>
      <c r="L62" s="4">
        <f t="shared" si="2"/>
        <v>361.52726232798273</v>
      </c>
      <c r="N62" s="4">
        <f>非r战斗属性比重!BD60*携带兵力!I60/2</f>
        <v>538601.83979474974</v>
      </c>
      <c r="O62" s="4">
        <f>非r战斗属性比重!BF60*携带兵力!I60</f>
        <v>4131740.1408912316</v>
      </c>
      <c r="P62" s="4">
        <f t="shared" si="3"/>
        <v>183.69530521044112</v>
      </c>
      <c r="Q62" s="4">
        <f t="shared" si="4"/>
        <v>669.35549569831971</v>
      </c>
      <c r="S62" s="4">
        <f>非r战斗属性比重!BL60*携带兵力!I60/2</f>
        <v>619392.11576396227</v>
      </c>
      <c r="T62" s="4">
        <f>非r战斗属性比重!BN60*携带兵力!I60</f>
        <v>4211968.1047920324</v>
      </c>
      <c r="U62" s="4">
        <f t="shared" si="5"/>
        <v>177.8651086209172</v>
      </c>
      <c r="V62" s="4">
        <f t="shared" si="6"/>
        <v>667.15250257089781</v>
      </c>
      <c r="X62" s="4">
        <f>非r战斗属性比重!BT60*携带兵力!I60/2</f>
        <v>565531.93178448733</v>
      </c>
      <c r="Y62" s="4">
        <f>非r战斗属性比重!BV60*携带兵力!I60</f>
        <v>4131740.1408912316</v>
      </c>
      <c r="Z62" s="4">
        <f t="shared" si="7"/>
        <v>176.33172860134164</v>
      </c>
      <c r="AA62" s="4">
        <f t="shared" si="8"/>
        <v>654.46468666219687</v>
      </c>
    </row>
    <row r="63" spans="7:27" x14ac:dyDescent="0.15">
      <c r="G63" s="4">
        <v>55</v>
      </c>
      <c r="H63" s="4">
        <f>非r战斗属性比重!AV61*携带兵力!I61/2</f>
        <v>290999.87501104648</v>
      </c>
      <c r="I63" s="4">
        <f>非r战斗属性比重!AX61*携带兵力!I61</f>
        <v>2327999.0000883718</v>
      </c>
      <c r="J63" s="4">
        <f t="shared" si="0"/>
        <v>8</v>
      </c>
      <c r="K63" s="4">
        <f t="shared" si="1"/>
        <v>205.29091711537674</v>
      </c>
      <c r="L63" s="4">
        <f t="shared" si="2"/>
        <v>387.99983334806194</v>
      </c>
      <c r="N63" s="4">
        <f>非r战斗属性比重!BD61*携带兵力!I61/2</f>
        <v>581999.75002209295</v>
      </c>
      <c r="O63" s="4">
        <f>非r战斗属性比重!BF61*携带兵力!I61</f>
        <v>4434283.8096921369</v>
      </c>
      <c r="P63" s="4">
        <f t="shared" si="3"/>
        <v>198.49657727394745</v>
      </c>
      <c r="Q63" s="4">
        <f t="shared" si="4"/>
        <v>718.36856537238111</v>
      </c>
      <c r="S63" s="4">
        <f>非r战斗属性比重!BL61*携带兵力!I61/2</f>
        <v>669299.71252540697</v>
      </c>
      <c r="T63" s="4">
        <f>非r战斗属性比重!BN61*携带兵力!I61</f>
        <v>4520386.4079385865</v>
      </c>
      <c r="U63" s="4">
        <f t="shared" si="5"/>
        <v>192.1966118691214</v>
      </c>
      <c r="V63" s="4">
        <f t="shared" si="6"/>
        <v>716.00425967437502</v>
      </c>
      <c r="X63" s="4">
        <f>非r战斗属性比重!BT61*携带兵力!I61/2</f>
        <v>611099.73752319778</v>
      </c>
      <c r="Y63" s="4">
        <f>非r战斗属性比重!BV61*携带兵力!I61</f>
        <v>4434283.8096921369</v>
      </c>
      <c r="Z63" s="4">
        <f t="shared" si="7"/>
        <v>190.53967956376215</v>
      </c>
      <c r="AA63" s="4">
        <f t="shared" si="8"/>
        <v>702.38738766747008</v>
      </c>
    </row>
    <row r="64" spans="7:27" x14ac:dyDescent="0.15">
      <c r="G64" s="4">
        <v>56</v>
      </c>
      <c r="H64" s="4">
        <f>非r战斗属性比重!AV62*携带兵力!I62/2</f>
        <v>314399.42250445834</v>
      </c>
      <c r="I64" s="4">
        <f>非r战斗属性比重!AX62*携带兵力!I62</f>
        <v>2498862.9425029675</v>
      </c>
      <c r="J64" s="4">
        <f t="shared" si="0"/>
        <v>7.9480519480519476</v>
      </c>
      <c r="K64" s="4">
        <f t="shared" si="1"/>
        <v>221.79853439467965</v>
      </c>
      <c r="L64" s="4">
        <f t="shared" si="2"/>
        <v>416.47715708382793</v>
      </c>
      <c r="N64" s="4">
        <f>非r战斗属性比重!BD62*携带兵力!I62/2</f>
        <v>628798.84500891669</v>
      </c>
      <c r="O64" s="4">
        <f>非r战斗属性比重!BF62*携带兵力!I62</f>
        <v>4759738.9381008903</v>
      </c>
      <c r="P64" s="4">
        <f t="shared" si="3"/>
        <v>214.45785590688541</v>
      </c>
      <c r="Q64" s="4">
        <f t="shared" si="4"/>
        <v>771.09336687855989</v>
      </c>
      <c r="S64" s="4">
        <f>非r战斗属性比重!BL62*携带兵力!I62/2</f>
        <v>723118.67176025407</v>
      </c>
      <c r="T64" s="4">
        <f>非r战斗属性比重!BN62*携带兵力!I62</f>
        <v>4852161.0534038199</v>
      </c>
      <c r="U64" s="4">
        <f t="shared" si="5"/>
        <v>207.65130492468927</v>
      </c>
      <c r="V64" s="4">
        <f t="shared" si="6"/>
        <v>768.55553250093681</v>
      </c>
      <c r="X64" s="4">
        <f>非r战斗属性比重!BT62*携带兵力!I62/2</f>
        <v>660238.78725936252</v>
      </c>
      <c r="Y64" s="4">
        <f>非r战斗属性比重!BV62*携带兵力!I62</f>
        <v>4759738.9381008903</v>
      </c>
      <c r="Z64" s="4">
        <f t="shared" si="7"/>
        <v>205.86113728315968</v>
      </c>
      <c r="AA64" s="4">
        <f t="shared" si="8"/>
        <v>753.93924750701342</v>
      </c>
    </row>
    <row r="65" spans="7:27" x14ac:dyDescent="0.15">
      <c r="G65" s="4">
        <v>57</v>
      </c>
      <c r="H65" s="4">
        <f>非r战斗属性比重!AV63*携带兵力!I63/2</f>
        <v>337143.86190854583</v>
      </c>
      <c r="I65" s="4">
        <f>非r战斗属性比重!AX63*携带兵力!I63</f>
        <v>2663009.7446953491</v>
      </c>
      <c r="J65" s="4">
        <f t="shared" si="0"/>
        <v>7.8987341772151893</v>
      </c>
      <c r="K65" s="4">
        <f t="shared" si="1"/>
        <v>237.84399429174314</v>
      </c>
      <c r="L65" s="4">
        <f t="shared" si="2"/>
        <v>443.83495744922487</v>
      </c>
      <c r="N65" s="4">
        <f>非r战斗属性比重!BD63*携带兵力!I63/2</f>
        <v>674287.72381709167</v>
      </c>
      <c r="O65" s="4">
        <f>非r战斗属性比重!BF63*携带兵力!I63</f>
        <v>5072399.5137054268</v>
      </c>
      <c r="P65" s="4">
        <f t="shared" si="3"/>
        <v>229.97227278955481</v>
      </c>
      <c r="Q65" s="4">
        <f t="shared" si="4"/>
        <v>821.74540873808348</v>
      </c>
      <c r="S65" s="4">
        <f>非r战斗属性比重!BL63*携带兵力!I63/2</f>
        <v>775430.88238965534</v>
      </c>
      <c r="T65" s="4">
        <f>非r战斗属性比重!BN63*携带兵力!I63</f>
        <v>5170892.7081463085</v>
      </c>
      <c r="U65" s="4">
        <f t="shared" si="5"/>
        <v>222.67331891064791</v>
      </c>
      <c r="V65" s="4">
        <f t="shared" si="6"/>
        <v>819.04086757934999</v>
      </c>
      <c r="X65" s="4">
        <f>非r战斗属性比重!BT63*携带兵力!I63/2</f>
        <v>708002.11000794626</v>
      </c>
      <c r="Y65" s="4">
        <f>非r战斗属性比重!BV63*携带兵力!I63</f>
        <v>5072399.5137054268</v>
      </c>
      <c r="Z65" s="4">
        <f t="shared" si="7"/>
        <v>220.75364607117112</v>
      </c>
      <c r="AA65" s="4">
        <f t="shared" si="8"/>
        <v>803.46445932261099</v>
      </c>
    </row>
    <row r="66" spans="7:27" x14ac:dyDescent="0.15">
      <c r="G66" s="4">
        <v>58</v>
      </c>
      <c r="H66" s="4">
        <f>非r战斗属性比重!AV64*携带兵力!I64/2</f>
        <v>361713.11454630748</v>
      </c>
      <c r="I66" s="4">
        <f>非r战斗属性比重!AX64*携带兵力!I64</f>
        <v>2840117.7882895251</v>
      </c>
      <c r="J66" s="4">
        <f t="shared" si="0"/>
        <v>7.8518518518518512</v>
      </c>
      <c r="K66" s="4">
        <f t="shared" si="1"/>
        <v>255.17680038540215</v>
      </c>
      <c r="L66" s="4">
        <f t="shared" si="2"/>
        <v>473.35296471492086</v>
      </c>
      <c r="N66" s="4">
        <f>非r战斗属性比重!BD64*携带兵力!I64/2</f>
        <v>723426.22909261496</v>
      </c>
      <c r="O66" s="4">
        <f>非r战斗属性比重!BF64*携带兵力!I64</f>
        <v>5409748.1681705238</v>
      </c>
      <c r="P66" s="4">
        <f t="shared" si="3"/>
        <v>246.73142966063409</v>
      </c>
      <c r="Q66" s="4">
        <f t="shared" si="4"/>
        <v>876.39700059350423</v>
      </c>
      <c r="S66" s="4">
        <f>非r战斗属性比重!BL64*携带兵力!I64/2</f>
        <v>831940.16345650714</v>
      </c>
      <c r="T66" s="4">
        <f>非r战斗属性比重!BN64*携带兵力!I64</f>
        <v>5514791.8219214091</v>
      </c>
      <c r="U66" s="4">
        <f t="shared" si="5"/>
        <v>238.90056681910497</v>
      </c>
      <c r="V66" s="4">
        <f t="shared" si="6"/>
        <v>873.51258927304991</v>
      </c>
      <c r="X66" s="4">
        <f>非r战斗属性比重!BT64*携带兵力!I64/2</f>
        <v>759597.54054724565</v>
      </c>
      <c r="Y66" s="4">
        <f>非r战斗属性比重!BV64*携带兵力!I64</f>
        <v>5409748.1681705238</v>
      </c>
      <c r="Z66" s="4">
        <f t="shared" si="7"/>
        <v>236.84099842670909</v>
      </c>
      <c r="AA66" s="4">
        <f t="shared" si="8"/>
        <v>856.9002451929174</v>
      </c>
    </row>
    <row r="67" spans="7:27" x14ac:dyDescent="0.15">
      <c r="G67" s="4">
        <v>59</v>
      </c>
      <c r="H67" s="4">
        <f>非r战斗属性比重!AV65*携带兵力!I65/2</f>
        <v>388147.03256356873</v>
      </c>
      <c r="I67" s="4">
        <f>非r战斗属性比重!AX65*携带兵力!I65</f>
        <v>3030352.7361589461</v>
      </c>
      <c r="J67" s="4">
        <f t="shared" si="0"/>
        <v>7.80722891566265</v>
      </c>
      <c r="K67" s="4">
        <f t="shared" si="1"/>
        <v>273.82506706424607</v>
      </c>
      <c r="L67" s="4">
        <f t="shared" si="2"/>
        <v>505.05878935982435</v>
      </c>
      <c r="N67" s="4">
        <f>非r战斗属性比重!BD65*携带兵力!I65/2</f>
        <v>776294.06512713747</v>
      </c>
      <c r="O67" s="4">
        <f>非r战斗属性比重!BF65*携带兵力!I65</f>
        <v>5772100.4498265656</v>
      </c>
      <c r="P67" s="4">
        <f t="shared" si="3"/>
        <v>264.76251043057363</v>
      </c>
      <c r="Q67" s="4">
        <f t="shared" si="4"/>
        <v>935.09926231245629</v>
      </c>
      <c r="S67" s="4">
        <f>非r战斗属性比重!BL65*携带兵力!I65/2</f>
        <v>892738.17489620799</v>
      </c>
      <c r="T67" s="4">
        <f>非r战斗属性比重!BN65*携带兵力!I65</f>
        <v>5884180.0702115465</v>
      </c>
      <c r="U67" s="4">
        <f t="shared" si="5"/>
        <v>256.35936978646316</v>
      </c>
      <c r="V67" s="4">
        <f t="shared" si="6"/>
        <v>932.0216492031733</v>
      </c>
      <c r="X67" s="4">
        <f>非r战斗属性比重!BT65*携带兵力!I65/2</f>
        <v>815108.76838349458</v>
      </c>
      <c r="Y67" s="4">
        <f>非r战斗属性比重!BV65*携带兵力!I65</f>
        <v>5772100.4498265656</v>
      </c>
      <c r="Z67" s="4">
        <f t="shared" si="7"/>
        <v>254.14928857093182</v>
      </c>
      <c r="AA67" s="4">
        <f t="shared" si="8"/>
        <v>914.29658774804238</v>
      </c>
    </row>
    <row r="68" spans="7:27" x14ac:dyDescent="0.15">
      <c r="G68" s="4">
        <v>60</v>
      </c>
      <c r="H68" s="4">
        <f>非r战斗属性比重!AV66*携带兵力!I66/2</f>
        <v>412518.81636382162</v>
      </c>
      <c r="I68" s="4">
        <f>非r战斗属性比重!AX66*携带兵力!I66</f>
        <v>3203087.2800014387</v>
      </c>
      <c r="J68" s="4">
        <f t="shared" si="0"/>
        <v>7.764705882352942</v>
      </c>
      <c r="K68" s="4">
        <f t="shared" si="1"/>
        <v>291.01856533602938</v>
      </c>
      <c r="L68" s="4">
        <f t="shared" si="2"/>
        <v>533.8478800002398</v>
      </c>
      <c r="N68" s="4">
        <f>非r战斗属性比重!BD66*携带兵力!I66/2</f>
        <v>825037.63272764324</v>
      </c>
      <c r="O68" s="4">
        <f>非r战斗属性比重!BF66*携带兵力!I66</f>
        <v>6101118.6285741692</v>
      </c>
      <c r="P68" s="4">
        <f t="shared" si="3"/>
        <v>281.38697003292634</v>
      </c>
      <c r="Q68" s="4">
        <f t="shared" si="4"/>
        <v>988.40128969548914</v>
      </c>
      <c r="S68" s="4">
        <f>非r战斗属性比重!BL66*携带兵力!I66/2</f>
        <v>948793.27763678972</v>
      </c>
      <c r="T68" s="4">
        <f>非r战斗属性比重!BN66*携带兵力!I66</f>
        <v>6219586.9514591042</v>
      </c>
      <c r="U68" s="4">
        <f t="shared" si="5"/>
        <v>272.45619550309806</v>
      </c>
      <c r="V68" s="4">
        <f t="shared" si="6"/>
        <v>985.14824813188409</v>
      </c>
      <c r="X68" s="4">
        <f>非r战斗属性比重!BT66*携带兵力!I66/2</f>
        <v>866289.51436402556</v>
      </c>
      <c r="Y68" s="4">
        <f>非r战斗属性比重!BV66*携带兵力!I66</f>
        <v>6101118.6285741692</v>
      </c>
      <c r="Z68" s="4">
        <f t="shared" si="7"/>
        <v>270.10734310796965</v>
      </c>
      <c r="AA68" s="4">
        <f t="shared" si="8"/>
        <v>966.41283221586832</v>
      </c>
    </row>
    <row r="69" spans="7:27" x14ac:dyDescent="0.15">
      <c r="G69" s="4">
        <v>61</v>
      </c>
      <c r="H69" s="4">
        <f>非r战斗属性比重!AV67*携带兵力!I67/2</f>
        <v>436458.8694195209</v>
      </c>
      <c r="I69" s="4">
        <f>非r战斗属性比重!AX67*携带兵力!I67</f>
        <v>3371268.5086197481</v>
      </c>
      <c r="J69" s="4">
        <f t="shared" si="0"/>
        <v>7.724137931034484</v>
      </c>
      <c r="K69" s="4">
        <f t="shared" si="1"/>
        <v>307.90749165398307</v>
      </c>
      <c r="L69" s="4">
        <f t="shared" si="2"/>
        <v>561.87808476995804</v>
      </c>
      <c r="N69" s="4">
        <f>非r战斗属性比重!BD67*携带兵力!I67/2</f>
        <v>872917.73883904179</v>
      </c>
      <c r="O69" s="4">
        <f>非r战斗属性比重!BF67*携带兵力!I67</f>
        <v>6421463.8259423757</v>
      </c>
      <c r="P69" s="4">
        <f t="shared" si="3"/>
        <v>297.71693784178751</v>
      </c>
      <c r="Q69" s="4">
        <f t="shared" si="4"/>
        <v>1040.2982655621079</v>
      </c>
      <c r="S69" s="4">
        <f>非r战斗属性比重!BL67*携带兵力!I67/2</f>
        <v>1003855.3996648982</v>
      </c>
      <c r="T69" s="4">
        <f>非r战斗属性比重!BN67*携带兵力!I67</f>
        <v>6546152.4439218398</v>
      </c>
      <c r="U69" s="4">
        <f t="shared" si="5"/>
        <v>288.26787612700815</v>
      </c>
      <c r="V69" s="4">
        <f t="shared" si="6"/>
        <v>1036.8744198713941</v>
      </c>
      <c r="X69" s="4">
        <f>非r战斗属性比重!BT67*携带兵力!I67/2</f>
        <v>916563.62578099384</v>
      </c>
      <c r="Y69" s="4">
        <f>非r战斗属性比重!BV67*携带兵力!I67</f>
        <v>6421463.8259423757</v>
      </c>
      <c r="Z69" s="4">
        <f t="shared" si="7"/>
        <v>285.78271079601154</v>
      </c>
      <c r="AA69" s="4">
        <f t="shared" si="8"/>
        <v>1017.1552826290493</v>
      </c>
    </row>
    <row r="70" spans="7:27" x14ac:dyDescent="0.15">
      <c r="G70" s="4">
        <v>62</v>
      </c>
      <c r="H70" s="4">
        <f>非r战斗属性比重!AV68*携带兵力!I68/2</f>
        <v>461952.54259017512</v>
      </c>
      <c r="I70" s="4">
        <f>非r战斗属性比重!AX68*携带兵力!I68</f>
        <v>3550286.9565357282</v>
      </c>
      <c r="J70" s="4">
        <f t="shared" si="0"/>
        <v>7.6853932584269673</v>
      </c>
      <c r="K70" s="4">
        <f t="shared" si="1"/>
        <v>325.89244627172855</v>
      </c>
      <c r="L70" s="4">
        <f t="shared" si="2"/>
        <v>591.71449275595467</v>
      </c>
      <c r="N70" s="4">
        <f>非r战斗属性比重!BD68*携带兵力!I68/2</f>
        <v>923905.08518035023</v>
      </c>
      <c r="O70" s="4">
        <f>非r战斗属性比重!BF68*携带兵力!I68</f>
        <v>6762451.3457823377</v>
      </c>
      <c r="P70" s="4">
        <f t="shared" si="3"/>
        <v>315.10665962886196</v>
      </c>
      <c r="Q70" s="4">
        <f t="shared" si="4"/>
        <v>1095.5393655796383</v>
      </c>
      <c r="S70" s="4">
        <f>非r战斗属性比重!BL68*携带兵力!I68/2</f>
        <v>1062490.8479574027</v>
      </c>
      <c r="T70" s="4">
        <f>非r战斗属性比重!BN68*携带兵力!I68</f>
        <v>6893761.0806518979</v>
      </c>
      <c r="U70" s="4">
        <f t="shared" si="5"/>
        <v>305.10567582473124</v>
      </c>
      <c r="V70" s="4">
        <f t="shared" si="6"/>
        <v>1091.9337095288515</v>
      </c>
      <c r="X70" s="4">
        <f>非r战斗属性比重!BT68*携带兵力!I68/2</f>
        <v>970100.33943936776</v>
      </c>
      <c r="Y70" s="4">
        <f>非r战斗属性比重!BV68*携带兵力!I68</f>
        <v>6762451.3457823377</v>
      </c>
      <c r="Z70" s="4">
        <f t="shared" si="7"/>
        <v>302.47535135695796</v>
      </c>
      <c r="AA70" s="4">
        <f t="shared" si="8"/>
        <v>1071.167462175182</v>
      </c>
    </row>
    <row r="71" spans="7:27" x14ac:dyDescent="0.15">
      <c r="G71" s="4">
        <v>63</v>
      </c>
      <c r="H71" s="4">
        <f>非r战斗属性比重!AV69*携带兵力!I69/2</f>
        <v>502000.15136231342</v>
      </c>
      <c r="I71" s="4">
        <f>非r战斗属性比重!AX69*携带兵力!I69</f>
        <v>3839473.6851447262</v>
      </c>
      <c r="J71" s="4">
        <f t="shared" si="0"/>
        <v>7.6483516483516469</v>
      </c>
      <c r="K71" s="4">
        <f t="shared" si="1"/>
        <v>354.14472759246104</v>
      </c>
      <c r="L71" s="4">
        <f t="shared" si="2"/>
        <v>639.91228085745433</v>
      </c>
      <c r="N71" s="4">
        <f>非r战斗属性比重!BD69*携带兵力!I69/2</f>
        <v>1004000.3027246268</v>
      </c>
      <c r="O71" s="4">
        <f>非r战斗属性比重!BF69*携带兵力!I69</f>
        <v>7313283.2097994788</v>
      </c>
      <c r="P71" s="4">
        <f t="shared" si="3"/>
        <v>342.4238990915037</v>
      </c>
      <c r="Q71" s="4">
        <f t="shared" si="4"/>
        <v>1184.7759397137736</v>
      </c>
      <c r="S71" s="4">
        <f>非r战斗属性比重!BL69*携带兵力!I69/2</f>
        <v>1154600.3481333207</v>
      </c>
      <c r="T71" s="4">
        <f>非r战斗属性比重!BN69*携带兵力!I69</f>
        <v>7455288.7090188852</v>
      </c>
      <c r="U71" s="4">
        <f t="shared" si="5"/>
        <v>331.55590958917145</v>
      </c>
      <c r="V71" s="4">
        <f t="shared" si="6"/>
        <v>1180.876586874366</v>
      </c>
      <c r="X71" s="4">
        <f>非r战斗属性比重!BT69*携带兵力!I69/2</f>
        <v>1054200.3178608583</v>
      </c>
      <c r="Y71" s="4">
        <f>非r战斗属性比重!BV69*携带兵力!I69</f>
        <v>7313283.2097994788</v>
      </c>
      <c r="Z71" s="4">
        <f t="shared" si="7"/>
        <v>328.69755692473865</v>
      </c>
      <c r="AA71" s="4">
        <f t="shared" si="8"/>
        <v>1158.4188359292368</v>
      </c>
    </row>
    <row r="72" spans="7:27" x14ac:dyDescent="0.15">
      <c r="G72" s="4">
        <v>64</v>
      </c>
      <c r="H72" s="4">
        <f>非r战斗属性比重!AV70*携带兵力!I70/2</f>
        <v>545100.85447062564</v>
      </c>
      <c r="I72" s="4">
        <f>非r战斗属性比重!AX70*携带兵力!I70</f>
        <v>4149800.0533892796</v>
      </c>
      <c r="J72" s="4">
        <f t="shared" si="0"/>
        <v>7.6129032258064528</v>
      </c>
      <c r="K72" s="4">
        <f t="shared" si="1"/>
        <v>384.55086735141145</v>
      </c>
      <c r="L72" s="4">
        <f t="shared" si="2"/>
        <v>691.63334223154664</v>
      </c>
      <c r="N72" s="4">
        <f>非r战斗属性比重!BD70*携带兵力!I70/2</f>
        <v>1090201.7089412513</v>
      </c>
      <c r="O72" s="4">
        <f>非r战斗属性比重!BF70*携带兵力!I70</f>
        <v>7904381.0540748192</v>
      </c>
      <c r="P72" s="4">
        <f t="shared" si="3"/>
        <v>371.82371256144347</v>
      </c>
      <c r="Q72" s="4">
        <f t="shared" si="4"/>
        <v>1280.5357351194414</v>
      </c>
      <c r="S72" s="4">
        <f>非r战斗属性比重!BL70*携带兵力!I70/2</f>
        <v>1253731.965282439</v>
      </c>
      <c r="T72" s="4">
        <f>非r战斗属性比重!BN70*携带兵力!I70</f>
        <v>8057864.1813384071</v>
      </c>
      <c r="U72" s="4">
        <f t="shared" si="5"/>
        <v>360.0226197768651</v>
      </c>
      <c r="V72" s="4">
        <f t="shared" si="6"/>
        <v>1276.3212161649906</v>
      </c>
      <c r="X72" s="4">
        <f>非r战斗属性比重!BT70*携带兵力!I70/2</f>
        <v>1144711.7943883142</v>
      </c>
      <c r="Y72" s="4">
        <f>非r战斗属性比重!BV70*携带兵力!I70</f>
        <v>7904381.0540748192</v>
      </c>
      <c r="Z72" s="4">
        <f t="shared" si="7"/>
        <v>356.91885481677019</v>
      </c>
      <c r="AA72" s="4">
        <f t="shared" si="8"/>
        <v>1252.0483121907607</v>
      </c>
    </row>
    <row r="73" spans="7:27" x14ac:dyDescent="0.15">
      <c r="G73" s="4">
        <v>65</v>
      </c>
      <c r="H73" s="4">
        <f>非r战斗属性比重!AV71*携带兵力!I71/2</f>
        <v>584097.37883901678</v>
      </c>
      <c r="I73" s="4">
        <f>非r战斗属性比重!AX71*携带兵力!I71</f>
        <v>4426843.2922536014</v>
      </c>
      <c r="J73" s="4">
        <f t="shared" si="0"/>
        <v>7.578947368421054</v>
      </c>
      <c r="K73" s="4">
        <f t="shared" si="1"/>
        <v>412.06164291994133</v>
      </c>
      <c r="L73" s="4">
        <f t="shared" si="2"/>
        <v>737.80721537560021</v>
      </c>
      <c r="N73" s="4">
        <f>非r战斗属性比重!BD71*携带兵力!I71/2</f>
        <v>1168194.7576780336</v>
      </c>
      <c r="O73" s="4">
        <f>非r战斗属性比重!BF71*携带兵力!I71</f>
        <v>8432082.4614354298</v>
      </c>
      <c r="P73" s="4">
        <f t="shared" si="3"/>
        <v>398.42398726057138</v>
      </c>
      <c r="Q73" s="4">
        <f t="shared" si="4"/>
        <v>1366.0250991791015</v>
      </c>
      <c r="S73" s="4">
        <f>非r战斗属性比重!BL71*携带兵力!I71/2</f>
        <v>1343423.9713297384</v>
      </c>
      <c r="T73" s="4">
        <f>非r战斗属性比重!BN71*携带兵力!I71</f>
        <v>8595812.2179681566</v>
      </c>
      <c r="U73" s="4">
        <f t="shared" si="5"/>
        <v>385.77864409815351</v>
      </c>
      <c r="V73" s="4">
        <f t="shared" si="6"/>
        <v>1361.529216311601</v>
      </c>
      <c r="X73" s="4">
        <f>非r战斗属性比重!BT71*携带兵力!I71/2</f>
        <v>1226604.4955619352</v>
      </c>
      <c r="Y73" s="4">
        <f>非r战斗属性比重!BV71*携带兵力!I71</f>
        <v>8432082.4614354298</v>
      </c>
      <c r="Z73" s="4">
        <f t="shared" si="7"/>
        <v>382.45283574020385</v>
      </c>
      <c r="AA73" s="4">
        <f t="shared" si="8"/>
        <v>1335.6358381344824</v>
      </c>
    </row>
    <row r="74" spans="7:27" x14ac:dyDescent="0.15">
      <c r="G74" s="4">
        <v>66</v>
      </c>
      <c r="H74" s="4">
        <f>非r战斗属性比重!AV72*携带兵力!I72/2</f>
        <v>614486.33364631003</v>
      </c>
      <c r="I74" s="4">
        <f>非r战斗属性比重!AX72*携带兵力!I72</f>
        <v>4637154.6002999889</v>
      </c>
      <c r="J74" s="4">
        <f t="shared" ref="J74:J108" si="9">I74/H74</f>
        <v>7.5463917525773194</v>
      </c>
      <c r="K74" s="4">
        <f t="shared" ref="K74:K108" si="10">H74/$D$8</f>
        <v>433.50005900974259</v>
      </c>
      <c r="L74" s="4">
        <f t="shared" ref="L74:L108" si="11">I74/$C$8</f>
        <v>772.85910004999812</v>
      </c>
      <c r="N74" s="4">
        <f>非r战斗属性比重!BD72*携带兵力!I72/2</f>
        <v>1228972.6672926201</v>
      </c>
      <c r="O74" s="4">
        <f>非r战斗属性比重!BF72*携带兵力!I72</f>
        <v>8832675.4291428365</v>
      </c>
      <c r="P74" s="4">
        <f t="shared" ref="P74:P108" si="12">N74/$D$9</f>
        <v>419.15287422642115</v>
      </c>
      <c r="Q74" s="4">
        <f t="shared" ref="Q74:Q108" si="13">O74/$C$9</f>
        <v>1430.922477845131</v>
      </c>
      <c r="S74" s="4">
        <f>非r战斗属性比重!BL72*携带兵力!I72/2</f>
        <v>1413318.5673865131</v>
      </c>
      <c r="T74" s="4">
        <f>非r战斗属性比重!BN72*携带兵力!I72</f>
        <v>9004183.6899028905</v>
      </c>
      <c r="U74" s="4">
        <f t="shared" ref="U74:U108" si="14">S74/$D$10</f>
        <v>405.84962918700933</v>
      </c>
      <c r="V74" s="4">
        <f t="shared" ref="V74:V108" si="15">T74/$C$10</f>
        <v>1426.2130037243908</v>
      </c>
      <c r="X74" s="4">
        <f>非r战斗属性比重!BT72*携带兵力!I72/2</f>
        <v>1290421.3006572512</v>
      </c>
      <c r="Y74" s="4">
        <f>非r战斗属性比重!BV72*携带兵力!I72</f>
        <v>8832675.4291428365</v>
      </c>
      <c r="Z74" s="4">
        <f t="shared" ref="Z74:Z108" si="16">X74/$D$11</f>
        <v>402.35078831162514</v>
      </c>
      <c r="AA74" s="4">
        <f t="shared" ref="AA74:AA108" si="17">Y74/$C$11</f>
        <v>1399.0894780415545</v>
      </c>
    </row>
    <row r="75" spans="7:27" x14ac:dyDescent="0.15">
      <c r="G75" s="4">
        <v>67</v>
      </c>
      <c r="H75" s="4">
        <f>非r战斗属性比重!AV73*携带兵力!I73/2</f>
        <v>644986.39527089219</v>
      </c>
      <c r="I75" s="4">
        <f>非r战斗属性比重!AX73*携带兵力!I73</f>
        <v>4847170.4856721591</v>
      </c>
      <c r="J75" s="4">
        <f t="shared" si="9"/>
        <v>7.5151515151515147</v>
      </c>
      <c r="K75" s="4">
        <f t="shared" si="10"/>
        <v>455.01685733396283</v>
      </c>
      <c r="L75" s="4">
        <f t="shared" si="11"/>
        <v>807.86174761202653</v>
      </c>
      <c r="N75" s="4">
        <f>非r战斗属性比重!BD73*携带兵力!I73/2</f>
        <v>1289972.7905417844</v>
      </c>
      <c r="O75" s="4">
        <f>非r战斗属性比重!BF73*携带兵力!I73</f>
        <v>9232705.6869945899</v>
      </c>
      <c r="P75" s="4">
        <f t="shared" si="12"/>
        <v>439.95754927617577</v>
      </c>
      <c r="Q75" s="4">
        <f t="shared" si="13"/>
        <v>1495.7286956633043</v>
      </c>
      <c r="S75" s="4">
        <f>非r战斗属性比重!BL73*携带兵力!I73/2</f>
        <v>1483468.7091230517</v>
      </c>
      <c r="T75" s="4">
        <f>非r战斗属性比重!BN73*携带兵力!I73</f>
        <v>9411981.5255770106</v>
      </c>
      <c r="U75" s="4">
        <f t="shared" si="14"/>
        <v>425.99399696662283</v>
      </c>
      <c r="V75" s="4">
        <f t="shared" si="15"/>
        <v>1490.8059303193129</v>
      </c>
      <c r="X75" s="4">
        <f>非r战斗属性比重!BT73*携带兵力!I73/2</f>
        <v>1354471.4300688738</v>
      </c>
      <c r="Y75" s="4">
        <f>非r战斗属性比重!BV73*携带兵力!I73</f>
        <v>9232705.6869945899</v>
      </c>
      <c r="Z75" s="4">
        <f t="shared" si="16"/>
        <v>422.32149093959805</v>
      </c>
      <c r="AA75" s="4">
        <f t="shared" si="17"/>
        <v>1462.4539851094828</v>
      </c>
    </row>
    <row r="76" spans="7:27" x14ac:dyDescent="0.15">
      <c r="G76" s="4">
        <v>68</v>
      </c>
      <c r="H76" s="4">
        <f>非r战斗属性比重!AV74*携带兵力!I74/2</f>
        <v>676502.89031083568</v>
      </c>
      <c r="I76" s="4">
        <f>非r战斗属性比重!AX74*携带兵力!I74</f>
        <v>5063724.6047028899</v>
      </c>
      <c r="J76" s="4">
        <f t="shared" si="9"/>
        <v>7.4851485148514865</v>
      </c>
      <c r="K76" s="4">
        <f t="shared" si="10"/>
        <v>477.25071626866725</v>
      </c>
      <c r="L76" s="4">
        <f t="shared" si="11"/>
        <v>843.95410078381497</v>
      </c>
      <c r="N76" s="4">
        <f>非r战斗属性比重!BD74*携带兵力!I74/2</f>
        <v>1353005.7806216714</v>
      </c>
      <c r="O76" s="4">
        <f>非r战斗属性比重!BF74*携带兵力!I74</f>
        <v>9645189.7232435979</v>
      </c>
      <c r="P76" s="4">
        <f t="shared" si="12"/>
        <v>461.45555298790464</v>
      </c>
      <c r="Q76" s="4">
        <f t="shared" si="13"/>
        <v>1562.5524665531025</v>
      </c>
      <c r="S76" s="4">
        <f>非r战斗属性比重!BL74*携带兵力!I74/2</f>
        <v>1555956.647714922</v>
      </c>
      <c r="T76" s="4">
        <f>非r战斗属性比重!BN74*携带兵力!I74</f>
        <v>9832474.9605881367</v>
      </c>
      <c r="U76" s="4">
        <f t="shared" si="14"/>
        <v>446.80968826008876</v>
      </c>
      <c r="V76" s="4">
        <f t="shared" si="15"/>
        <v>1557.4097697840843</v>
      </c>
      <c r="X76" s="4">
        <f>非r战斗属性比重!BT74*携带兵力!I74/2</f>
        <v>1420656.0696527555</v>
      </c>
      <c r="Y76" s="4">
        <f>非r战斗属性比重!BV74*携带兵力!I74</f>
        <v>9645189.7232435979</v>
      </c>
      <c r="Z76" s="4">
        <f t="shared" si="16"/>
        <v>442.95772958284766</v>
      </c>
      <c r="AA76" s="4">
        <f t="shared" si="17"/>
        <v>1527.7911617787383</v>
      </c>
    </row>
    <row r="77" spans="7:27" x14ac:dyDescent="0.15">
      <c r="G77" s="4">
        <v>69</v>
      </c>
      <c r="H77" s="4">
        <f>非r战斗属性比重!AV75*携带兵力!I75/2</f>
        <v>709107.90591806988</v>
      </c>
      <c r="I77" s="4">
        <f>非r战斗属性比重!AX75*携带兵力!I75</f>
        <v>5287328.8518939577</v>
      </c>
      <c r="J77" s="4">
        <f t="shared" si="9"/>
        <v>7.4563106796116498</v>
      </c>
      <c r="K77" s="4">
        <f t="shared" si="10"/>
        <v>500.25249094749205</v>
      </c>
      <c r="L77" s="4">
        <f t="shared" si="11"/>
        <v>881.22147531565963</v>
      </c>
      <c r="N77" s="4">
        <f>非r战斗属性比重!BD75*携带兵力!I75/2</f>
        <v>1418215.8118361398</v>
      </c>
      <c r="O77" s="4">
        <f>非r战斗属性比重!BF75*携带兵力!I75</f>
        <v>10071102.57503611</v>
      </c>
      <c r="P77" s="4">
        <f t="shared" si="12"/>
        <v>483.69605738590121</v>
      </c>
      <c r="Q77" s="4">
        <f t="shared" si="13"/>
        <v>1631.5517497399603</v>
      </c>
      <c r="S77" s="4">
        <f>非r战斗属性比重!BL75*携带兵力!I75/2</f>
        <v>1630948.1836115606</v>
      </c>
      <c r="T77" s="4">
        <f>非r战斗属性比重!BN75*携带兵力!I75</f>
        <v>10266657.964842638</v>
      </c>
      <c r="U77" s="4">
        <f t="shared" si="14"/>
        <v>468.34431444991912</v>
      </c>
      <c r="V77" s="4">
        <f t="shared" si="15"/>
        <v>1626.1819614663011</v>
      </c>
      <c r="X77" s="4">
        <f>非r战斗属性比重!BT75*携带兵力!I75/2</f>
        <v>1489126.6024279469</v>
      </c>
      <c r="Y77" s="4">
        <f>非r战斗属性比重!BV75*携带兵力!I75</f>
        <v>10071102.57503611</v>
      </c>
      <c r="Z77" s="4">
        <f t="shared" si="16"/>
        <v>464.30670516484054</v>
      </c>
      <c r="AA77" s="4">
        <f t="shared" si="17"/>
        <v>1595.2554532367349</v>
      </c>
    </row>
    <row r="78" spans="7:27" x14ac:dyDescent="0.15">
      <c r="G78" s="4">
        <v>70</v>
      </c>
      <c r="H78" s="4">
        <f>非r战斗属性比重!AV76*携带兵力!I76/2</f>
        <v>742721.13682242308</v>
      </c>
      <c r="I78" s="4">
        <f>非r战斗属性比重!AX76*携带兵力!I76</f>
        <v>5517357.0163951414</v>
      </c>
      <c r="J78" s="4">
        <f t="shared" si="9"/>
        <v>7.4285714285714262</v>
      </c>
      <c r="K78" s="4">
        <f t="shared" si="10"/>
        <v>523.96552862252076</v>
      </c>
      <c r="L78" s="4">
        <f t="shared" si="11"/>
        <v>919.55950273252358</v>
      </c>
      <c r="N78" s="4">
        <f>非r战斗属性比重!BD76*携带兵力!I76/2</f>
        <v>1485442.2736448462</v>
      </c>
      <c r="O78" s="4">
        <f>非r战斗属性比重!BF76*携带兵力!I76</f>
        <v>10509251.459800271</v>
      </c>
      <c r="P78" s="4">
        <f t="shared" si="12"/>
        <v>506.62428471032774</v>
      </c>
      <c r="Q78" s="4">
        <f t="shared" si="13"/>
        <v>1702.5333105231416</v>
      </c>
      <c r="S78" s="4">
        <f>非r战斗属性比重!BL76*携带兵力!I76/2</f>
        <v>1708258.6146915727</v>
      </c>
      <c r="T78" s="4">
        <f>非r战斗属性比重!BN76*携带兵力!I76</f>
        <v>10713314.594942022</v>
      </c>
      <c r="U78" s="4">
        <f t="shared" si="14"/>
        <v>490.54483633518066</v>
      </c>
      <c r="V78" s="4">
        <f t="shared" si="15"/>
        <v>1696.9299066422539</v>
      </c>
      <c r="X78" s="4">
        <f>非r战斗属性比重!BT76*携带兵力!I76/2</f>
        <v>1559714.3873270883</v>
      </c>
      <c r="Y78" s="4">
        <f>非r战斗属性比重!BV76*携带兵力!I76</f>
        <v>10509251.459800271</v>
      </c>
      <c r="Z78" s="4">
        <f t="shared" si="16"/>
        <v>486.31583573706178</v>
      </c>
      <c r="AA78" s="4">
        <f t="shared" si="17"/>
        <v>1664.6579235761967</v>
      </c>
    </row>
    <row r="79" spans="7:27" x14ac:dyDescent="0.15">
      <c r="G79" s="4">
        <v>71</v>
      </c>
      <c r="H79" s="4">
        <f>非r战斗属性比重!AV77*携带兵力!I77/2</f>
        <v>758581.44238700764</v>
      </c>
      <c r="I79" s="4">
        <f>非r战斗属性比重!AX77*携带兵力!I77</f>
        <v>5635176.4291606285</v>
      </c>
      <c r="J79" s="4">
        <f t="shared" si="9"/>
        <v>7.4285714285714288</v>
      </c>
      <c r="K79" s="4">
        <f t="shared" si="10"/>
        <v>535.15445671041107</v>
      </c>
      <c r="L79" s="4">
        <f t="shared" si="11"/>
        <v>939.19607152677145</v>
      </c>
      <c r="N79" s="4">
        <f>非r战斗属性比重!BD77*携带兵力!I77/2</f>
        <v>1517162.8847740153</v>
      </c>
      <c r="O79" s="4">
        <f>非r战斗属性比重!BF77*携带兵力!I77</f>
        <v>10733669.388877386</v>
      </c>
      <c r="P79" s="4">
        <f t="shared" si="12"/>
        <v>517.44290230928539</v>
      </c>
      <c r="Q79" s="4">
        <f t="shared" si="13"/>
        <v>1738.8897533386864</v>
      </c>
      <c r="S79" s="4">
        <f>非r战斗属性比重!BL77*携带兵力!I77/2</f>
        <v>1744737.3174901179</v>
      </c>
      <c r="T79" s="4">
        <f>非r战斗属性比重!BN77*携带兵力!I77</f>
        <v>10942090.153709957</v>
      </c>
      <c r="U79" s="4">
        <f t="shared" si="14"/>
        <v>501.02008823213237</v>
      </c>
      <c r="V79" s="4">
        <f t="shared" si="15"/>
        <v>1733.1666925726686</v>
      </c>
      <c r="X79" s="4">
        <f>非r战斗属性比重!BT77*携带兵力!I77/2</f>
        <v>1593021.0290127166</v>
      </c>
      <c r="Y79" s="4">
        <f>非r战斗属性比重!BV77*携带兵力!I77</f>
        <v>10733669.388877386</v>
      </c>
      <c r="Z79" s="4">
        <f t="shared" si="16"/>
        <v>496.70078019775838</v>
      </c>
      <c r="AA79" s="4">
        <f t="shared" si="17"/>
        <v>1700.205563221112</v>
      </c>
    </row>
    <row r="80" spans="7:27" x14ac:dyDescent="0.15">
      <c r="G80" s="4">
        <v>72</v>
      </c>
      <c r="H80" s="4">
        <f>非r战斗属性比重!AV78*携带兵力!I78/2</f>
        <v>774533.83579962363</v>
      </c>
      <c r="I80" s="4">
        <f>非r战斗属性比重!AX78*携带兵力!I78</f>
        <v>5753679.9230829189</v>
      </c>
      <c r="J80" s="4">
        <f t="shared" si="9"/>
        <v>7.4285714285714288</v>
      </c>
      <c r="K80" s="4">
        <f t="shared" si="10"/>
        <v>546.40834977045768</v>
      </c>
      <c r="L80" s="4">
        <f t="shared" si="11"/>
        <v>958.94665384715313</v>
      </c>
      <c r="N80" s="4">
        <f>非r战斗属性比重!BD78*携带兵力!I78/2</f>
        <v>1549067.6715992473</v>
      </c>
      <c r="O80" s="4">
        <f>非r战斗属性比重!BF78*携带兵力!I78</f>
        <v>10959390.32968175</v>
      </c>
      <c r="P80" s="4">
        <f t="shared" si="12"/>
        <v>528.32433478966539</v>
      </c>
      <c r="Q80" s="4">
        <f t="shared" si="13"/>
        <v>1775.4572883407802</v>
      </c>
      <c r="S80" s="4">
        <f>非r战斗属性比重!BL78*携带兵力!I78/2</f>
        <v>1781427.8223391341</v>
      </c>
      <c r="T80" s="4">
        <f>非r战斗属性比重!BN78*携带兵力!I78</f>
        <v>11172194.025403725</v>
      </c>
      <c r="U80" s="4">
        <f t="shared" si="14"/>
        <v>511.55616136615572</v>
      </c>
      <c r="V80" s="4">
        <f t="shared" si="15"/>
        <v>1769.6138759397729</v>
      </c>
      <c r="X80" s="4">
        <f>非r战斗属性比重!BT78*携带兵力!I78/2</f>
        <v>1626521.0551792099</v>
      </c>
      <c r="Y80" s="4">
        <f>非r战斗属性比重!BV78*携带兵力!I78</f>
        <v>10959390.32968175</v>
      </c>
      <c r="Z80" s="4">
        <f t="shared" si="16"/>
        <v>507.14602155396</v>
      </c>
      <c r="AA80" s="4">
        <f t="shared" si="17"/>
        <v>1735.9595989927709</v>
      </c>
    </row>
    <row r="81" spans="7:27" x14ac:dyDescent="0.15">
      <c r="G81" s="4">
        <v>73</v>
      </c>
      <c r="H81" s="4">
        <f>非r战斗属性比重!AV79*携带兵力!I79/2</f>
        <v>790843.56258376595</v>
      </c>
      <c r="I81" s="4">
        <f>非r战斗属性比重!AX79*携带兵力!I79</f>
        <v>5874837.893479404</v>
      </c>
      <c r="J81" s="4">
        <f t="shared" si="9"/>
        <v>7.4285714285714288</v>
      </c>
      <c r="K81" s="4">
        <f t="shared" si="10"/>
        <v>557.91432986509074</v>
      </c>
      <c r="L81" s="4">
        <f t="shared" si="11"/>
        <v>979.13964891323405</v>
      </c>
      <c r="N81" s="4">
        <f>非r战斗属性比重!BD79*携带兵力!I79/2</f>
        <v>1581687.1251675319</v>
      </c>
      <c r="O81" s="4">
        <f>非r战斗属性比重!BF79*携带兵力!I79</f>
        <v>11190167.416151246</v>
      </c>
      <c r="P81" s="4">
        <f t="shared" si="12"/>
        <v>539.44951119327243</v>
      </c>
      <c r="Q81" s="4">
        <f t="shared" si="13"/>
        <v>1812.8439355746702</v>
      </c>
      <c r="S81" s="4">
        <f>非r战斗属性比重!BL79*携带兵力!I79/2</f>
        <v>1818940.1939426616</v>
      </c>
      <c r="T81" s="4">
        <f>非r战斗属性比重!BN79*携带兵力!I79</f>
        <v>11407452.220348356</v>
      </c>
      <c r="U81" s="4">
        <f t="shared" si="14"/>
        <v>522.32824237926354</v>
      </c>
      <c r="V81" s="4">
        <f t="shared" si="15"/>
        <v>1806.8774756638672</v>
      </c>
      <c r="X81" s="4">
        <f>非r战斗属性比重!BT79*携带兵力!I79/2</f>
        <v>1660771.4814259089</v>
      </c>
      <c r="Y81" s="4">
        <f>非r战斗属性比重!BV79*携带兵力!I79</f>
        <v>11190167.416151246</v>
      </c>
      <c r="Z81" s="4">
        <f t="shared" si="16"/>
        <v>517.8252361587945</v>
      </c>
      <c r="AA81" s="4">
        <f t="shared" si="17"/>
        <v>1772.51452462575</v>
      </c>
    </row>
    <row r="82" spans="7:27" x14ac:dyDescent="0.15">
      <c r="G82" s="4">
        <v>74</v>
      </c>
      <c r="H82" s="4">
        <f>非r战斗属性比重!AV80*携带兵力!I80/2</f>
        <v>807191.65085771086</v>
      </c>
      <c r="I82" s="4">
        <f>非r战斗属性比重!AX80*携带兵力!I80</f>
        <v>5996280.8349429946</v>
      </c>
      <c r="J82" s="4">
        <f t="shared" si="9"/>
        <v>7.4285714285714279</v>
      </c>
      <c r="K82" s="4">
        <f t="shared" si="10"/>
        <v>569.44737273912597</v>
      </c>
      <c r="L82" s="4">
        <f t="shared" si="11"/>
        <v>999.38013915716579</v>
      </c>
      <c r="N82" s="4">
        <f>非r战斗属性比重!BD80*携带兵力!I80/2</f>
        <v>1614383.3017154217</v>
      </c>
      <c r="O82" s="4">
        <f>非r战斗属性比重!BF80*携带兵力!I80</f>
        <v>11421487.304653324</v>
      </c>
      <c r="P82" s="4">
        <f t="shared" si="12"/>
        <v>550.60085470236231</v>
      </c>
      <c r="Q82" s="4">
        <f t="shared" si="13"/>
        <v>1850.3185185235848</v>
      </c>
      <c r="S82" s="4">
        <f>非r战斗属性比重!BL80*携带兵力!I80/2</f>
        <v>1856540.7969727349</v>
      </c>
      <c r="T82" s="4">
        <f>非r战斗属性比重!BN80*携带兵力!I80</f>
        <v>11643263.757170863</v>
      </c>
      <c r="U82" s="4">
        <f t="shared" si="14"/>
        <v>533.12565999557773</v>
      </c>
      <c r="V82" s="4">
        <f t="shared" si="15"/>
        <v>1844.2287216876055</v>
      </c>
      <c r="X82" s="4">
        <f>非r战斗属性比重!BT80*携带兵力!I80/2</f>
        <v>1695102.4668011928</v>
      </c>
      <c r="Y82" s="4">
        <f>非r战斗属性比重!BV80*携带兵力!I80</f>
        <v>11421487.304653324</v>
      </c>
      <c r="Z82" s="4">
        <f t="shared" si="16"/>
        <v>528.52956893927865</v>
      </c>
      <c r="AA82" s="4">
        <f t="shared" si="17"/>
        <v>1809.1554297129201</v>
      </c>
    </row>
    <row r="83" spans="7:27" x14ac:dyDescent="0.15">
      <c r="G83" s="4">
        <v>75</v>
      </c>
      <c r="H83" s="4">
        <f>非r战斗属性比重!AV81*携带兵力!I81/2</f>
        <v>837858.06637931045</v>
      </c>
      <c r="I83" s="4">
        <f>非r战斗属性比重!AX81*携带兵力!I81</f>
        <v>6224088.4931034483</v>
      </c>
      <c r="J83" s="4">
        <f t="shared" si="9"/>
        <v>7.4285714285714279</v>
      </c>
      <c r="K83" s="4">
        <f t="shared" si="10"/>
        <v>591.08152830991924</v>
      </c>
      <c r="L83" s="4">
        <f t="shared" si="11"/>
        <v>1037.348082183908</v>
      </c>
      <c r="N83" s="4">
        <f>非r战斗属性比重!BD81*携带兵力!I81/2</f>
        <v>1675716.1327586209</v>
      </c>
      <c r="O83" s="4">
        <f>非r战斗属性比重!BF81*携带兵力!I81</f>
        <v>11855406.653530378</v>
      </c>
      <c r="P83" s="4">
        <f t="shared" si="12"/>
        <v>571.51900292516518</v>
      </c>
      <c r="Q83" s="4">
        <f t="shared" si="13"/>
        <v>1920.6148805784458</v>
      </c>
      <c r="S83" s="4">
        <f>非r战斗属性比重!BL81*携带兵力!I81/2</f>
        <v>1927073.5526724141</v>
      </c>
      <c r="T83" s="4">
        <f>非r战斗属性比重!BN81*携带兵力!I81</f>
        <v>12085608.724472715</v>
      </c>
      <c r="U83" s="4">
        <f t="shared" si="14"/>
        <v>553.37989949034852</v>
      </c>
      <c r="V83" s="4">
        <f t="shared" si="15"/>
        <v>1914.2937232718573</v>
      </c>
      <c r="X83" s="4">
        <f>非r战斗属性比重!BT81*携带兵力!I81/2</f>
        <v>1759501.939396552</v>
      </c>
      <c r="Y83" s="4">
        <f>非r战斗属性比重!BV81*携带兵力!I81</f>
        <v>11855406.653530378</v>
      </c>
      <c r="Z83" s="4">
        <f t="shared" si="16"/>
        <v>548.60919607531423</v>
      </c>
      <c r="AA83" s="4">
        <f t="shared" si="17"/>
        <v>1877.8879445893831</v>
      </c>
    </row>
    <row r="84" spans="7:27" x14ac:dyDescent="0.15">
      <c r="G84" s="4">
        <v>76</v>
      </c>
      <c r="H84" s="4">
        <f>非r战斗属性比重!AV82*携带兵力!I82/2</f>
        <v>868962.15636017697</v>
      </c>
      <c r="I84" s="4">
        <f>非r战斗属性比重!AX82*携带兵力!I82</f>
        <v>6455147.4472470284</v>
      </c>
      <c r="J84" s="4">
        <f t="shared" si="9"/>
        <v>7.4285714285714279</v>
      </c>
      <c r="K84" s="4">
        <f t="shared" si="10"/>
        <v>613.02444893134191</v>
      </c>
      <c r="L84" s="4">
        <f t="shared" si="11"/>
        <v>1075.8579078745047</v>
      </c>
      <c r="N84" s="4">
        <f>非r战斗属性比重!BD82*携带兵力!I82/2</f>
        <v>1737924.3127203539</v>
      </c>
      <c r="O84" s="4">
        <f>非r战斗属性比重!BF82*携带兵力!I82</f>
        <v>12295518.947137199</v>
      </c>
      <c r="P84" s="4">
        <f t="shared" si="12"/>
        <v>592.7356972628811</v>
      </c>
      <c r="Q84" s="4">
        <f t="shared" si="13"/>
        <v>1991.9145200534913</v>
      </c>
      <c r="S84" s="4">
        <f>非r战斗属性比重!BL82*携带兵力!I82/2</f>
        <v>1998612.9596284071</v>
      </c>
      <c r="T84" s="4">
        <f>非r战斗属性比重!BN82*携带兵力!I82</f>
        <v>12534266.887858309</v>
      </c>
      <c r="U84" s="4">
        <f t="shared" si="14"/>
        <v>573.92320972155699</v>
      </c>
      <c r="V84" s="4">
        <f t="shared" si="15"/>
        <v>1985.3587002741797</v>
      </c>
      <c r="X84" s="4">
        <f>非r战斗属性比重!BT82*携带兵力!I82/2</f>
        <v>1824820.5283563717</v>
      </c>
      <c r="Y84" s="4">
        <f>非r战斗属性比重!BV82*携带兵力!I82</f>
        <v>12295518.947137199</v>
      </c>
      <c r="Z84" s="4">
        <f t="shared" si="16"/>
        <v>568.97540186097569</v>
      </c>
      <c r="AA84" s="4">
        <f t="shared" si="17"/>
        <v>1947.6014174868917</v>
      </c>
    </row>
    <row r="85" spans="7:27" x14ac:dyDescent="0.15">
      <c r="G85" s="4">
        <v>77</v>
      </c>
      <c r="H85" s="4">
        <f>非r战斗属性比重!AV83*携带兵力!I83/2</f>
        <v>900937.88744884799</v>
      </c>
      <c r="I85" s="4">
        <f>非r战斗属性比重!AX83*携带兵力!I83</f>
        <v>6692681.4496200131</v>
      </c>
      <c r="J85" s="4">
        <f t="shared" si="9"/>
        <v>7.4285714285714279</v>
      </c>
      <c r="K85" s="4">
        <f t="shared" si="10"/>
        <v>635.58228391453133</v>
      </c>
      <c r="L85" s="4">
        <f t="shared" si="11"/>
        <v>1115.4469082700023</v>
      </c>
      <c r="N85" s="4">
        <f>非r战斗属性比重!BD83*携带兵力!I83/2</f>
        <v>1801875.774897696</v>
      </c>
      <c r="O85" s="4">
        <f>非r战斗属性比重!BF83*携带兵力!I83</f>
        <v>12747964.665942881</v>
      </c>
      <c r="P85" s="4">
        <f t="shared" si="12"/>
        <v>614.54695466184876</v>
      </c>
      <c r="Q85" s="4">
        <f t="shared" si="13"/>
        <v>2065.2122149860761</v>
      </c>
      <c r="S85" s="4">
        <f>非r战斗属性比重!BL83*携带兵力!I83/2</f>
        <v>2072157.1411323501</v>
      </c>
      <c r="T85" s="4">
        <f>非r战斗属性比重!BN83*携带兵力!I83</f>
        <v>12995497.96042721</v>
      </c>
      <c r="U85" s="4">
        <f t="shared" si="14"/>
        <v>595.04221252885168</v>
      </c>
      <c r="V85" s="4">
        <f t="shared" si="15"/>
        <v>2058.4151567031145</v>
      </c>
      <c r="X85" s="4">
        <f>非r战斗属性比重!BT83*携带兵力!I83/2</f>
        <v>1891969.5636425805</v>
      </c>
      <c r="Y85" s="4">
        <f>非r战斗属性比重!BV83*携带兵力!I83</f>
        <v>12747964.665942881</v>
      </c>
      <c r="Z85" s="4">
        <f t="shared" si="16"/>
        <v>589.91233716110628</v>
      </c>
      <c r="AA85" s="4">
        <f t="shared" si="17"/>
        <v>2019.2684961250804</v>
      </c>
    </row>
    <row r="86" spans="7:27" x14ac:dyDescent="0.15">
      <c r="G86" s="4">
        <v>78</v>
      </c>
      <c r="H86" s="4">
        <f>非r战斗属性比重!AV84*携带兵力!I84/2</f>
        <v>933408.08637909754</v>
      </c>
      <c r="I86" s="4">
        <f>非r战斗属性比重!AX84*携带兵力!I84</f>
        <v>6933888.6416732948</v>
      </c>
      <c r="J86" s="4">
        <f t="shared" si="9"/>
        <v>7.428571428571427</v>
      </c>
      <c r="K86" s="4">
        <f t="shared" si="10"/>
        <v>658.48894982652394</v>
      </c>
      <c r="L86" s="4">
        <f t="shared" si="11"/>
        <v>1155.6481069455492</v>
      </c>
      <c r="N86" s="4">
        <f>非r战斗属性比重!BD84*携带兵力!I84/2</f>
        <v>1866816.1727581951</v>
      </c>
      <c r="O86" s="4">
        <f>非r战斗属性比重!BF84*携带兵力!I84</f>
        <v>13207406.936520565</v>
      </c>
      <c r="P86" s="4">
        <f t="shared" si="12"/>
        <v>636.69549802742256</v>
      </c>
      <c r="Q86" s="4">
        <f t="shared" si="13"/>
        <v>2139.643374323447</v>
      </c>
      <c r="S86" s="4">
        <f>非r战斗属性比重!BL84*携带兵力!I84/2</f>
        <v>2146838.5986719243</v>
      </c>
      <c r="T86" s="4">
        <f>非r战斗属性比重!BN84*携带兵力!I84</f>
        <v>13463861.44014232</v>
      </c>
      <c r="U86" s="4">
        <f t="shared" si="14"/>
        <v>616.48779638304904</v>
      </c>
      <c r="V86" s="4">
        <f t="shared" si="15"/>
        <v>2132.6013470613102</v>
      </c>
      <c r="X86" s="4">
        <f>非r战斗属性比重!BT84*携带兵力!I84/2</f>
        <v>1960156.9813961051</v>
      </c>
      <c r="Y86" s="4">
        <f>非r战斗属性比重!BV84*携带兵力!I84</f>
        <v>13207406.936520565</v>
      </c>
      <c r="Z86" s="4">
        <f t="shared" si="16"/>
        <v>611.17303804390417</v>
      </c>
      <c r="AA86" s="4">
        <f t="shared" si="17"/>
        <v>2092.0438235657198</v>
      </c>
    </row>
    <row r="87" spans="7:27" x14ac:dyDescent="0.15">
      <c r="G87" s="4">
        <v>79</v>
      </c>
      <c r="H87" s="4">
        <f>非r战斗属性比重!AV85*携带兵力!I85/2</f>
        <v>966710.04826890398</v>
      </c>
      <c r="I87" s="4">
        <f>非r战斗属性比重!AX85*携带兵力!I85</f>
        <v>7181274.6442832872</v>
      </c>
      <c r="J87" s="4">
        <f t="shared" si="9"/>
        <v>7.4285714285714288</v>
      </c>
      <c r="K87" s="4">
        <f t="shared" si="10"/>
        <v>681.98239736783364</v>
      </c>
      <c r="L87" s="4">
        <f t="shared" si="11"/>
        <v>1196.8791073805478</v>
      </c>
      <c r="N87" s="4">
        <f>非r战斗属性比重!BD85*携带兵力!I85/2</f>
        <v>1933420.096537808</v>
      </c>
      <c r="O87" s="4">
        <f>非r战斗属性比重!BF85*携带兵力!I85</f>
        <v>13678618.370063402</v>
      </c>
      <c r="P87" s="4">
        <f t="shared" si="12"/>
        <v>659.4114028070486</v>
      </c>
      <c r="Q87" s="4">
        <f t="shared" si="13"/>
        <v>2215.9811767801489</v>
      </c>
      <c r="S87" s="4">
        <f>非r战斗属性比重!BL85*携带兵力!I85/2</f>
        <v>2223433.1110184789</v>
      </c>
      <c r="T87" s="4">
        <f>非r战斗属性比重!BN85*携带兵力!I85</f>
        <v>13944222.610258808</v>
      </c>
      <c r="U87" s="4">
        <f t="shared" si="14"/>
        <v>638.4827345031166</v>
      </c>
      <c r="V87" s="4">
        <f t="shared" si="15"/>
        <v>2208.6879053656075</v>
      </c>
      <c r="X87" s="4">
        <f>非r战斗属性比重!BT85*携带兵力!I85/2</f>
        <v>2030091.1013646983</v>
      </c>
      <c r="Y87" s="4">
        <f>非r战斗属性比重!BV85*携带兵力!I85</f>
        <v>13678618.370063402</v>
      </c>
      <c r="Z87" s="4">
        <f t="shared" si="16"/>
        <v>632.97835719425575</v>
      </c>
      <c r="AA87" s="4">
        <f t="shared" si="17"/>
        <v>2166.6833780123206</v>
      </c>
    </row>
    <row r="88" spans="7:27" x14ac:dyDescent="0.15">
      <c r="G88" s="4">
        <v>80</v>
      </c>
      <c r="H88" s="4">
        <f>非r战斗属性比重!AV86*携带兵力!I86/2</f>
        <v>1000570.0552058478</v>
      </c>
      <c r="I88" s="4">
        <f>非r战斗属性比重!AX86*携带兵力!I86</f>
        <v>7432806.1243862975</v>
      </c>
      <c r="J88" s="4">
        <f t="shared" si="9"/>
        <v>7.4285714285714279</v>
      </c>
      <c r="K88" s="4">
        <f t="shared" si="10"/>
        <v>705.86952748207966</v>
      </c>
      <c r="L88" s="4">
        <f t="shared" si="11"/>
        <v>1238.8010207310497</v>
      </c>
      <c r="N88" s="4">
        <f>非r战斗属性比重!BD86*携带兵力!I86/2</f>
        <v>2001140.1104116957</v>
      </c>
      <c r="O88" s="4">
        <f>非r战斗属性比重!BF86*携带兵力!I86</f>
        <v>14157725.951211996</v>
      </c>
      <c r="P88" s="4">
        <f t="shared" si="12"/>
        <v>682.50796078048529</v>
      </c>
      <c r="Q88" s="4">
        <f t="shared" si="13"/>
        <v>2293.5981811262563</v>
      </c>
      <c r="S88" s="4">
        <f>非r战斗属性比重!BL86*携带兵力!I86/2</f>
        <v>2301311.1269734497</v>
      </c>
      <c r="T88" s="4">
        <f>非r战斗属性比重!BN86*携带兵力!I86</f>
        <v>14432633.25123553</v>
      </c>
      <c r="U88" s="4">
        <f t="shared" si="14"/>
        <v>660.8462444905299</v>
      </c>
      <c r="V88" s="4">
        <f t="shared" si="15"/>
        <v>2286.0494554303282</v>
      </c>
      <c r="X88" s="4">
        <f>非r战斗属性比重!BT86*携带兵力!I86/2</f>
        <v>2101197.1159322807</v>
      </c>
      <c r="Y88" s="4">
        <f>非r战斗属性比重!BV86*携带兵力!I86</f>
        <v>14157725.951211996</v>
      </c>
      <c r="Z88" s="4">
        <f t="shared" si="16"/>
        <v>655.14907074369341</v>
      </c>
      <c r="AA88" s="4">
        <f t="shared" si="17"/>
        <v>2242.5736765987804</v>
      </c>
    </row>
    <row r="89" spans="7:27" x14ac:dyDescent="0.15">
      <c r="G89" s="4">
        <v>81</v>
      </c>
      <c r="H89" s="4">
        <f>非r战斗属性比重!AV87*携带兵力!I87/2</f>
        <v>1035215.0918516131</v>
      </c>
      <c r="I89" s="4">
        <f>非r战斗属性比重!AX87*携带兵力!I87</f>
        <v>7690169.2537548393</v>
      </c>
      <c r="J89" s="4">
        <f t="shared" si="9"/>
        <v>7.428571428571427</v>
      </c>
      <c r="K89" s="4">
        <f t="shared" si="10"/>
        <v>730.31047044205525</v>
      </c>
      <c r="L89" s="4">
        <f t="shared" si="11"/>
        <v>1281.6948756258066</v>
      </c>
      <c r="N89" s="4">
        <f>非r战斗属性比重!BD87*携带兵力!I87/2</f>
        <v>2070430.1837032263</v>
      </c>
      <c r="O89" s="4">
        <f>非r战斗属性比重!BF87*携带兵力!I87</f>
        <v>14647941.435723506</v>
      </c>
      <c r="P89" s="4">
        <f t="shared" si="12"/>
        <v>706.14000252433084</v>
      </c>
      <c r="Q89" s="4">
        <f t="shared" si="13"/>
        <v>2373.014702360676</v>
      </c>
      <c r="S89" s="4">
        <f>非r战斗属性比重!BL87*携带兵力!I87/2</f>
        <v>2380994.7112587099</v>
      </c>
      <c r="T89" s="4">
        <f>非r战斗属性比重!BN87*携带兵力!I87</f>
        <v>14932367.483019108</v>
      </c>
      <c r="U89" s="4">
        <f t="shared" si="14"/>
        <v>683.72824284583805</v>
      </c>
      <c r="V89" s="4">
        <f t="shared" si="15"/>
        <v>2365.2045997856344</v>
      </c>
      <c r="X89" s="4">
        <f>非r战斗属性比重!BT87*携带兵力!I87/2</f>
        <v>2173951.6928883879</v>
      </c>
      <c r="Y89" s="4">
        <f>非r战斗属性比重!BV87*携带兵力!I87</f>
        <v>14647941.435723506</v>
      </c>
      <c r="Z89" s="4">
        <f t="shared" si="16"/>
        <v>677.83380275846946</v>
      </c>
      <c r="AA89" s="4">
        <f t="shared" si="17"/>
        <v>2320.2234591426018</v>
      </c>
    </row>
    <row r="90" spans="7:27" x14ac:dyDescent="0.15">
      <c r="G90" s="4">
        <v>82</v>
      </c>
      <c r="H90" s="4">
        <f>非r战斗属性比重!AV88*携带兵力!I88/2</f>
        <v>1070488.7318680305</v>
      </c>
      <c r="I90" s="4">
        <f>非r战斗属性比重!AX88*携带兵力!I88</f>
        <v>7952202.0081625115</v>
      </c>
      <c r="J90" s="4">
        <f t="shared" si="9"/>
        <v>7.4285714285714279</v>
      </c>
      <c r="K90" s="4">
        <f t="shared" si="10"/>
        <v>755.19487257003925</v>
      </c>
      <c r="L90" s="4">
        <f t="shared" si="11"/>
        <v>1325.3670013604185</v>
      </c>
      <c r="N90" s="4">
        <f>非r战斗属性比重!BD88*携带兵力!I88/2</f>
        <v>2140977.463736061</v>
      </c>
      <c r="O90" s="4">
        <f>非r战斗属性比重!BF88*携带兵力!I88</f>
        <v>15147051.444119072</v>
      </c>
      <c r="P90" s="4">
        <f t="shared" si="12"/>
        <v>730.20082664319489</v>
      </c>
      <c r="Q90" s="4">
        <f t="shared" si="13"/>
        <v>2453.8721657261103</v>
      </c>
      <c r="S90" s="4">
        <f>非r战斗属性比重!BL88*携带兵力!I88/2</f>
        <v>2462124.0832964703</v>
      </c>
      <c r="T90" s="4">
        <f>非r战斗属性比重!BN88*携带兵力!I88</f>
        <v>15441168.947888372</v>
      </c>
      <c r="U90" s="4">
        <f t="shared" si="14"/>
        <v>707.02541470609799</v>
      </c>
      <c r="V90" s="4">
        <f t="shared" si="15"/>
        <v>2445.7959438209969</v>
      </c>
      <c r="X90" s="4">
        <f>非r战斗属性比重!BT88*携带兵力!I88/2</f>
        <v>2248026.3369228644</v>
      </c>
      <c r="Y90" s="4">
        <f>非r战斗属性比重!BV88*携带兵力!I88</f>
        <v>15147051.444119072</v>
      </c>
      <c r="Z90" s="4">
        <f t="shared" si="16"/>
        <v>700.93012905593105</v>
      </c>
      <c r="AA90" s="4">
        <f t="shared" si="17"/>
        <v>2399.2821279155396</v>
      </c>
    </row>
    <row r="91" spans="7:27" x14ac:dyDescent="0.15">
      <c r="G91" s="4">
        <v>83</v>
      </c>
      <c r="H91" s="4">
        <f>非r战斗属性比重!AV89*携带兵力!I89/2</f>
        <v>1106493.618128218</v>
      </c>
      <c r="I91" s="4">
        <f>非r战斗属性比重!AX89*携带兵力!I89</f>
        <v>8219666.8775239037</v>
      </c>
      <c r="J91" s="4">
        <f t="shared" si="9"/>
        <v>7.428571428571427</v>
      </c>
      <c r="K91" s="4">
        <f t="shared" si="10"/>
        <v>780.59514506399876</v>
      </c>
      <c r="L91" s="4">
        <f t="shared" si="11"/>
        <v>1369.9444795873173</v>
      </c>
      <c r="N91" s="4">
        <f>非r战斗属性比重!BD89*携带兵力!I89/2</f>
        <v>2212987.236256436</v>
      </c>
      <c r="O91" s="4">
        <f>非r战斗属性比重!BF89*携带兵力!I89</f>
        <v>15656508.338140769</v>
      </c>
      <c r="P91" s="4">
        <f t="shared" si="12"/>
        <v>754.76044780287305</v>
      </c>
      <c r="Q91" s="4">
        <f t="shared" si="13"/>
        <v>2536.4058586028514</v>
      </c>
      <c r="S91" s="4">
        <f>非r战斗属性比重!BL89*携带兵力!I89/2</f>
        <v>2544935.3216949007</v>
      </c>
      <c r="T91" s="4">
        <f>非r战斗属性比重!BN89*携带兵力!I89</f>
        <v>15960518.208784277</v>
      </c>
      <c r="U91" s="4">
        <f t="shared" si="14"/>
        <v>730.80555258305878</v>
      </c>
      <c r="V91" s="4">
        <f t="shared" si="15"/>
        <v>2528.0580005352554</v>
      </c>
      <c r="X91" s="4">
        <f>非r战斗属性比重!BT89*携带兵力!I89/2</f>
        <v>2323636.5980692576</v>
      </c>
      <c r="Y91" s="4">
        <f>非r战斗属性比重!BV89*携带兵力!I89</f>
        <v>15656508.338140769</v>
      </c>
      <c r="Z91" s="4">
        <f t="shared" si="16"/>
        <v>724.50525770670913</v>
      </c>
      <c r="AA91" s="4">
        <f t="shared" si="17"/>
        <v>2479.9797359799918</v>
      </c>
    </row>
    <row r="92" spans="7:27" x14ac:dyDescent="0.15">
      <c r="G92" s="4">
        <v>84</v>
      </c>
      <c r="H92" s="4">
        <f>非r战斗属性比重!AV90*携带兵力!I90/2</f>
        <v>1143204.8364153234</v>
      </c>
      <c r="I92" s="4">
        <f>非r战斗属性比重!AX90*携带兵力!I90</f>
        <v>8492378.784799546</v>
      </c>
      <c r="J92" s="4">
        <f t="shared" si="9"/>
        <v>7.4285714285714288</v>
      </c>
      <c r="K92" s="4">
        <f t="shared" si="10"/>
        <v>806.493711756842</v>
      </c>
      <c r="L92" s="4">
        <f t="shared" si="11"/>
        <v>1415.3964641332577</v>
      </c>
      <c r="N92" s="4">
        <f>非r战斗属性比重!BD90*携带兵力!I90/2</f>
        <v>2286409.6728306469</v>
      </c>
      <c r="O92" s="4">
        <f>非r战斗属性比重!BF90*携带兵力!I90</f>
        <v>16175959.590094371</v>
      </c>
      <c r="P92" s="4">
        <f t="shared" si="12"/>
        <v>779.80187153980955</v>
      </c>
      <c r="Q92" s="4">
        <f t="shared" si="13"/>
        <v>2620.5586703446652</v>
      </c>
      <c r="S92" s="4">
        <f>非r战斗属性比重!BL90*携带兵力!I90/2</f>
        <v>2629371.1237552441</v>
      </c>
      <c r="T92" s="4">
        <f>非r战斗属性比重!BN90*携带兵力!I90</f>
        <v>16490055.892814649</v>
      </c>
      <c r="U92" s="4">
        <f t="shared" si="14"/>
        <v>755.05220139038784</v>
      </c>
      <c r="V92" s="4">
        <f t="shared" si="15"/>
        <v>2611.9338472456147</v>
      </c>
      <c r="X92" s="4">
        <f>非r战斗属性比重!BT90*携带兵力!I90/2</f>
        <v>2400730.1564721796</v>
      </c>
      <c r="Y92" s="4">
        <f>非r战斗属性比重!BV90*携带兵力!I90</f>
        <v>16175959.590094371</v>
      </c>
      <c r="Z92" s="4">
        <f t="shared" si="16"/>
        <v>748.54287548422508</v>
      </c>
      <c r="AA92" s="4">
        <f t="shared" si="17"/>
        <v>2562.2604432010344</v>
      </c>
    </row>
    <row r="93" spans="7:27" x14ac:dyDescent="0.15">
      <c r="G93" s="4">
        <v>85</v>
      </c>
      <c r="H93" s="4">
        <f>非r战斗属性比重!AV91*携带兵力!I91/2</f>
        <v>1180586.2801383527</v>
      </c>
      <c r="I93" s="4">
        <f>非r战斗属性比重!AX91*携带兵力!I91</f>
        <v>8770069.5095991921</v>
      </c>
      <c r="J93" s="4">
        <f t="shared" si="9"/>
        <v>7.4285714285714297</v>
      </c>
      <c r="K93" s="4">
        <f t="shared" si="10"/>
        <v>832.86510062670391</v>
      </c>
      <c r="L93" s="4">
        <f t="shared" si="11"/>
        <v>1461.6782515998652</v>
      </c>
      <c r="N93" s="4">
        <f>非r战斗属性比重!BD91*携带兵力!I91/2</f>
        <v>2361172.5602767053</v>
      </c>
      <c r="O93" s="4">
        <f>非r战斗属性比重!BF91*携带兵力!I91</f>
        <v>16704894.303998461</v>
      </c>
      <c r="P93" s="4">
        <f t="shared" si="12"/>
        <v>805.30046885810157</v>
      </c>
      <c r="Q93" s="4">
        <f t="shared" si="13"/>
        <v>2706.2478341217834</v>
      </c>
      <c r="S93" s="4">
        <f>非r战斗属性比重!BL91*携带兵力!I91/2</f>
        <v>2715348.4443182112</v>
      </c>
      <c r="T93" s="4">
        <f>非r战斗属性比重!BN91*携带兵力!I91</f>
        <v>17029261.18368775</v>
      </c>
      <c r="U93" s="4">
        <f t="shared" si="14"/>
        <v>779.74151381730792</v>
      </c>
      <c r="V93" s="4">
        <f t="shared" si="15"/>
        <v>2697.3409895257723</v>
      </c>
      <c r="X93" s="4">
        <f>非r战斗属性比重!BT91*携带兵力!I91/2</f>
        <v>2479231.1882905406</v>
      </c>
      <c r="Y93" s="4">
        <f>非r战斗属性比重!BV91*携带兵力!I91</f>
        <v>16704894.303998461</v>
      </c>
      <c r="Z93" s="4">
        <f t="shared" si="16"/>
        <v>773.01934066602769</v>
      </c>
      <c r="AA93" s="4">
        <f t="shared" si="17"/>
        <v>2646.0433240201869</v>
      </c>
    </row>
    <row r="94" spans="7:27" x14ac:dyDescent="0.15">
      <c r="G94" s="4">
        <v>86</v>
      </c>
      <c r="H94" s="4">
        <f>非r战斗属性比重!AV92*携带兵力!I92/2</f>
        <v>1218759.1365636392</v>
      </c>
      <c r="I94" s="4">
        <f>非r战斗属性比重!AX92*携带兵力!I92</f>
        <v>9053639.3001870327</v>
      </c>
      <c r="J94" s="4">
        <f t="shared" si="9"/>
        <v>7.4285714285714279</v>
      </c>
      <c r="K94" s="4">
        <f t="shared" si="10"/>
        <v>859.79480533590083</v>
      </c>
      <c r="L94" s="4">
        <f t="shared" si="11"/>
        <v>1508.9398833645055</v>
      </c>
      <c r="N94" s="4">
        <f>非r战斗属性比重!BD92*携带兵力!I92/2</f>
        <v>2437518.2731272783</v>
      </c>
      <c r="O94" s="4">
        <f>非r战斗属性比重!BF92*携带兵力!I92</f>
        <v>17245027.238451492</v>
      </c>
      <c r="P94" s="4">
        <f t="shared" si="12"/>
        <v>831.33890390863746</v>
      </c>
      <c r="Q94" s="4">
        <f t="shared" si="13"/>
        <v>2793.7511464684817</v>
      </c>
      <c r="S94" s="4">
        <f>非r战斗属性比重!BL92*携带兵力!I92/2</f>
        <v>2803146.01409637</v>
      </c>
      <c r="T94" s="4">
        <f>非r战斗属性比重!BN92*携带兵力!I92</f>
        <v>17579882.136285502</v>
      </c>
      <c r="U94" s="4">
        <f t="shared" si="14"/>
        <v>804.95353038613973</v>
      </c>
      <c r="V94" s="4">
        <f t="shared" si="15"/>
        <v>2784.5563096217679</v>
      </c>
      <c r="X94" s="4">
        <f>非r战斗属性比重!BT92*携带兵力!I92/2</f>
        <v>2559394.1867836425</v>
      </c>
      <c r="Y94" s="4">
        <f>非r战斗属性比重!BV92*携带兵力!I92</f>
        <v>17245027.238451492</v>
      </c>
      <c r="Z94" s="4">
        <f t="shared" si="16"/>
        <v>798.01400374288119</v>
      </c>
      <c r="AA94" s="4">
        <f t="shared" si="17"/>
        <v>2731.5999949744464</v>
      </c>
    </row>
    <row r="95" spans="7:27" x14ac:dyDescent="0.15">
      <c r="G95" s="4">
        <v>87</v>
      </c>
      <c r="H95" s="4">
        <f>非r战斗属性比重!AV93*携带兵力!I93/2</f>
        <v>1257533.7805884073</v>
      </c>
      <c r="I95" s="4">
        <f>非r战斗属性比重!AX93*携带兵力!I93</f>
        <v>9341679.5129424538</v>
      </c>
      <c r="J95" s="4">
        <f t="shared" si="9"/>
        <v>7.4285714285714279</v>
      </c>
      <c r="K95" s="4">
        <f t="shared" si="10"/>
        <v>887.14905156148677</v>
      </c>
      <c r="L95" s="4">
        <f t="shared" si="11"/>
        <v>1556.946585490409</v>
      </c>
      <c r="N95" s="4">
        <f>非r战斗属性比重!BD93*携带兵力!I93/2</f>
        <v>2515067.5611768146</v>
      </c>
      <c r="O95" s="4">
        <f>非r战斗属性比重!BF93*携带兵力!I93</f>
        <v>17793675.262747534</v>
      </c>
      <c r="P95" s="4">
        <f t="shared" si="12"/>
        <v>857.78782978408674</v>
      </c>
      <c r="Q95" s="4">
        <f t="shared" si="13"/>
        <v>2882.6339313832573</v>
      </c>
      <c r="S95" s="4">
        <f>非r战斗属性比重!BL93*携带兵力!I93/2</f>
        <v>2892327.6953533366</v>
      </c>
      <c r="T95" s="4">
        <f>非r战斗属性比重!BN93*携带兵力!I93</f>
        <v>18139183.52027661</v>
      </c>
      <c r="U95" s="4">
        <f t="shared" si="14"/>
        <v>830.56300945450289</v>
      </c>
      <c r="V95" s="4">
        <f t="shared" si="15"/>
        <v>2873.1465621444563</v>
      </c>
      <c r="X95" s="4">
        <f>非r战斗属性比重!BT93*携带兵力!I93/2</f>
        <v>2640820.9392356556</v>
      </c>
      <c r="Y95" s="4">
        <f>非r战斗属性比重!BV93*携带兵力!I93</f>
        <v>17793675.262747534</v>
      </c>
      <c r="Z95" s="4">
        <f t="shared" si="16"/>
        <v>823.4027027840674</v>
      </c>
      <c r="AA95" s="4">
        <f t="shared" si="17"/>
        <v>2818.5054500767824</v>
      </c>
    </row>
    <row r="96" spans="7:27" x14ac:dyDescent="0.15">
      <c r="G96" s="4">
        <v>88</v>
      </c>
      <c r="H96" s="4">
        <f>非r战斗属性比重!AV94*携带兵力!I94/2</f>
        <v>1297192.4446653</v>
      </c>
      <c r="I96" s="4">
        <f>非r战斗属性比重!AX94*携带兵力!I94</f>
        <v>9636286.7317993715</v>
      </c>
      <c r="J96" s="4">
        <f t="shared" si="9"/>
        <v>7.4285714285714288</v>
      </c>
      <c r="K96" s="4">
        <f t="shared" si="10"/>
        <v>915.12694509015887</v>
      </c>
      <c r="L96" s="4">
        <f t="shared" si="11"/>
        <v>1606.0477886332285</v>
      </c>
      <c r="N96" s="4">
        <f>非r战斗属性比重!BD94*携带兵力!I94/2</f>
        <v>2594384.8893305999</v>
      </c>
      <c r="O96" s="4">
        <f>非r战斗属性比重!BF94*携带兵力!I94</f>
        <v>18354831.870094042</v>
      </c>
      <c r="P96" s="4">
        <f t="shared" si="12"/>
        <v>884.83976263533498</v>
      </c>
      <c r="Q96" s="4">
        <f t="shared" si="13"/>
        <v>2973.5431479037784</v>
      </c>
      <c r="S96" s="4">
        <f>非r战斗属性比重!BL94*携带兵力!I94/2</f>
        <v>2983542.6227301895</v>
      </c>
      <c r="T96" s="4">
        <f>非r战斗属性比重!BN94*携带兵力!I94</f>
        <v>18711236.372425962</v>
      </c>
      <c r="U96" s="4">
        <f t="shared" si="14"/>
        <v>856.75635701709223</v>
      </c>
      <c r="V96" s="4">
        <f t="shared" si="15"/>
        <v>2963.7565768499458</v>
      </c>
      <c r="X96" s="4">
        <f>非r战斗属性比重!BT94*携带兵力!I94/2</f>
        <v>2724104.1337971305</v>
      </c>
      <c r="Y96" s="4">
        <f>非r战斗属性比重!BV94*携带兵力!I94</f>
        <v>18354831.870094042</v>
      </c>
      <c r="Z96" s="4">
        <f t="shared" si="16"/>
        <v>849.3702367730466</v>
      </c>
      <c r="AA96" s="4">
        <f t="shared" si="17"/>
        <v>2907.3922557983628</v>
      </c>
    </row>
    <row r="97" spans="7:27" x14ac:dyDescent="0.15">
      <c r="G97" s="4">
        <v>89</v>
      </c>
      <c r="H97" s="4">
        <f>非r战斗属性比重!AV95*携带兵力!I95/2</f>
        <v>1337376.8687444846</v>
      </c>
      <c r="I97" s="4">
        <f>非r战斗属性比重!AX95*携带兵力!I95</f>
        <v>9934799.5963875987</v>
      </c>
      <c r="J97" s="4">
        <f t="shared" si="9"/>
        <v>7.4285714285714279</v>
      </c>
      <c r="K97" s="4">
        <f t="shared" si="10"/>
        <v>943.47574514602104</v>
      </c>
      <c r="L97" s="4">
        <f t="shared" si="11"/>
        <v>1655.7999327312664</v>
      </c>
      <c r="N97" s="4">
        <f>非r战斗属性比重!BD95*携带兵力!I95/2</f>
        <v>2674753.7374889692</v>
      </c>
      <c r="O97" s="4">
        <f>非r战斗属性比重!BF95*携带兵力!I95</f>
        <v>18923427.802643046</v>
      </c>
      <c r="P97" s="4">
        <f t="shared" si="12"/>
        <v>912.25032643416876</v>
      </c>
      <c r="Q97" s="4">
        <f t="shared" si="13"/>
        <v>3065.6575595814916</v>
      </c>
      <c r="S97" s="4">
        <f>非r战斗属性比重!BL95*携带兵力!I95/2</f>
        <v>3075966.7981123147</v>
      </c>
      <c r="T97" s="4">
        <f>非r战斗属性比重!BN95*携带兵力!I95</f>
        <v>19290873.002694365</v>
      </c>
      <c r="U97" s="4">
        <f t="shared" si="14"/>
        <v>883.29695315184347</v>
      </c>
      <c r="V97" s="4">
        <f t="shared" si="15"/>
        <v>3055.5678201557453</v>
      </c>
      <c r="X97" s="4">
        <f>非r战斗属性比重!BT95*携带兵力!I95/2</f>
        <v>2808491.4243634176</v>
      </c>
      <c r="Y97" s="4">
        <f>非r战斗属性比重!BV95*携带兵力!I95</f>
        <v>18923427.802643046</v>
      </c>
      <c r="Z97" s="4">
        <f t="shared" si="16"/>
        <v>875.68202569464472</v>
      </c>
      <c r="AA97" s="4">
        <f t="shared" si="17"/>
        <v>2997.4574453174728</v>
      </c>
    </row>
    <row r="98" spans="7:27" x14ac:dyDescent="0.15">
      <c r="G98" s="4">
        <v>90</v>
      </c>
      <c r="H98" s="4">
        <f>非r战斗属性比重!AV96*携带兵力!I96/2</f>
        <v>1378545.6149737986</v>
      </c>
      <c r="I98" s="4">
        <f>非r战斗属性比重!AX96*携带兵力!I96</f>
        <v>10240624.568376791</v>
      </c>
      <c r="J98" s="4">
        <f t="shared" si="9"/>
        <v>7.4285714285714288</v>
      </c>
      <c r="K98" s="4">
        <f t="shared" si="10"/>
        <v>972.51895236246833</v>
      </c>
      <c r="L98" s="4">
        <f t="shared" si="11"/>
        <v>1706.7707613961318</v>
      </c>
      <c r="N98" s="4">
        <f>非r战斗属性比重!BD96*携带兵力!I96/2</f>
        <v>2757091.2299475973</v>
      </c>
      <c r="O98" s="4">
        <f>非r战斗属性比重!BF96*携带兵力!I96</f>
        <v>19505951.558812935</v>
      </c>
      <c r="P98" s="4">
        <f t="shared" si="12"/>
        <v>940.33231518714797</v>
      </c>
      <c r="Q98" s="4">
        <f t="shared" si="13"/>
        <v>3160.0283245064697</v>
      </c>
      <c r="S98" s="4">
        <f>非r战斗属性比重!BL96*携带兵力!I96/2</f>
        <v>3170654.9144397373</v>
      </c>
      <c r="T98" s="4">
        <f>非r战斗属性比重!BN96*携带兵力!I96</f>
        <v>19884707.899760757</v>
      </c>
      <c r="U98" s="4">
        <f t="shared" si="14"/>
        <v>910.48766428143927</v>
      </c>
      <c r="V98" s="4">
        <f t="shared" si="15"/>
        <v>3149.6279905642141</v>
      </c>
      <c r="X98" s="4">
        <f>非r战斗属性比重!BT96*携带兵力!I96/2</f>
        <v>2894945.7914449773</v>
      </c>
      <c r="Y98" s="4">
        <f>非r战斗属性比重!BV96*携带兵力!I96</f>
        <v>19505951.558812935</v>
      </c>
      <c r="Z98" s="4">
        <f t="shared" si="16"/>
        <v>902.63832495174097</v>
      </c>
      <c r="AA98" s="4">
        <f t="shared" si="17"/>
        <v>3089.7287921482966</v>
      </c>
    </row>
    <row r="99" spans="7:27" x14ac:dyDescent="0.15">
      <c r="G99" s="4">
        <v>91</v>
      </c>
      <c r="H99" s="4">
        <f>非r战斗属性比重!AV97*携带兵力!I97/2</f>
        <v>1420156.3376268144</v>
      </c>
      <c r="I99" s="4">
        <f>非r战斗属性比重!AX97*携带兵力!I97</f>
        <v>10549732.793799192</v>
      </c>
      <c r="J99" s="4">
        <f t="shared" si="9"/>
        <v>7.4285714285714279</v>
      </c>
      <c r="K99" s="4">
        <f t="shared" si="10"/>
        <v>1001.8739595250896</v>
      </c>
      <c r="L99" s="4">
        <f t="shared" si="11"/>
        <v>1758.2887989665319</v>
      </c>
      <c r="N99" s="4">
        <f>非r战斗属性比重!BD97*携带兵力!I97/2</f>
        <v>2840312.6752536288</v>
      </c>
      <c r="O99" s="4">
        <f>非r战斗属性比重!BF97*携带兵力!I97</f>
        <v>20094729.131046079</v>
      </c>
      <c r="P99" s="4">
        <f t="shared" si="12"/>
        <v>968.71578450721415</v>
      </c>
      <c r="Q99" s="4">
        <f t="shared" si="13"/>
        <v>3255.4122282079161</v>
      </c>
      <c r="S99" s="4">
        <f>非r战斗属性比重!BL97*携带兵力!I97/2</f>
        <v>3266359.5765416729</v>
      </c>
      <c r="T99" s="4">
        <f>非r战斗属性比重!BN97*携带兵力!I97</f>
        <v>20484918.046212021</v>
      </c>
      <c r="U99" s="4">
        <f t="shared" si="14"/>
        <v>937.97028746480555</v>
      </c>
      <c r="V99" s="4">
        <f t="shared" si="15"/>
        <v>3244.69796529119</v>
      </c>
      <c r="X99" s="4">
        <f>非r战斗属性比重!BT97*携带兵力!I97/2</f>
        <v>2982328.3090163101</v>
      </c>
      <c r="Y99" s="4">
        <f>非r战斗属性比重!BV97*携带兵力!I97</f>
        <v>20094729.131046079</v>
      </c>
      <c r="Z99" s="4">
        <f t="shared" si="16"/>
        <v>929.88401968072048</v>
      </c>
      <c r="AA99" s="4">
        <f t="shared" si="17"/>
        <v>3182.9907389759051</v>
      </c>
    </row>
    <row r="100" spans="7:27" x14ac:dyDescent="0.15">
      <c r="G100" s="4">
        <v>92</v>
      </c>
      <c r="H100" s="4">
        <f>非r战斗属性比重!AV98*携带兵力!I98/2</f>
        <v>1462840.372604999</v>
      </c>
      <c r="I100" s="4">
        <f>非r战斗属性比重!AX98*携带兵力!I98</f>
        <v>10866814.196494279</v>
      </c>
      <c r="J100" s="4">
        <f t="shared" si="9"/>
        <v>7.4285714285714297</v>
      </c>
      <c r="K100" s="4">
        <f t="shared" si="10"/>
        <v>1031.986153513227</v>
      </c>
      <c r="L100" s="4">
        <f t="shared" si="11"/>
        <v>1811.1356994157131</v>
      </c>
      <c r="N100" s="4">
        <f>非r战斗属性比重!BD98*携带兵力!I98/2</f>
        <v>2925680.745209998</v>
      </c>
      <c r="O100" s="4">
        <f>非r战斗属性比重!BF98*携带兵力!I98</f>
        <v>20698693.707608148</v>
      </c>
      <c r="P100" s="4">
        <f t="shared" si="12"/>
        <v>997.83138068088772</v>
      </c>
      <c r="Q100" s="4">
        <f t="shared" si="13"/>
        <v>3353.2564765738666</v>
      </c>
      <c r="S100" s="4">
        <f>非r战斗属性比重!BL98*携带兵力!I98/2</f>
        <v>3364532.8569914978</v>
      </c>
      <c r="T100" s="4">
        <f>非r战斗属性比重!BN98*携带兵力!I98</f>
        <v>21100610.090280153</v>
      </c>
      <c r="U100" s="4">
        <f t="shared" si="14"/>
        <v>966.16180096081223</v>
      </c>
      <c r="V100" s="4">
        <f t="shared" si="15"/>
        <v>3342.220187158377</v>
      </c>
      <c r="X100" s="4">
        <f>非r战斗属性比重!BT98*携带兵力!I98/2</f>
        <v>3071964.7824704987</v>
      </c>
      <c r="Y100" s="4">
        <f>非r战斗属性比重!BV98*携带兵力!I98</f>
        <v>20698693.707608148</v>
      </c>
      <c r="Z100" s="4">
        <f t="shared" si="16"/>
        <v>957.83249335935375</v>
      </c>
      <c r="AA100" s="4">
        <f t="shared" si="17"/>
        <v>3278.6582964398408</v>
      </c>
    </row>
    <row r="101" spans="7:27" x14ac:dyDescent="0.15">
      <c r="G101" s="4">
        <v>93</v>
      </c>
      <c r="H101" s="4">
        <f>非r战斗属性比重!AV99*携带兵力!I99/2</f>
        <v>1501226.9999999998</v>
      </c>
      <c r="I101" s="4">
        <f>非r战斗属性比重!AX99*携带兵力!I99</f>
        <v>11151971.999999998</v>
      </c>
      <c r="J101" s="4">
        <f t="shared" si="9"/>
        <v>7.4285714285714288</v>
      </c>
      <c r="K101" s="4">
        <f t="shared" si="10"/>
        <v>1059.0666666666666</v>
      </c>
      <c r="L101" s="4">
        <f t="shared" si="11"/>
        <v>1858.6619999999996</v>
      </c>
      <c r="N101" s="4">
        <f>非r战斗属性比重!BD99*携带兵力!I99/2</f>
        <v>3002453.9999999995</v>
      </c>
      <c r="O101" s="4">
        <f>非r战斗属性比重!BF99*携带兵力!I99</f>
        <v>21241851.428571425</v>
      </c>
      <c r="P101" s="4">
        <f t="shared" si="12"/>
        <v>1024.0156329961465</v>
      </c>
      <c r="Q101" s="4">
        <f t="shared" si="13"/>
        <v>3441.2498142863687</v>
      </c>
      <c r="S101" s="4">
        <f>非r战斗属性比重!BL99*携带兵力!I99/2</f>
        <v>3452822.0999999992</v>
      </c>
      <c r="T101" s="4">
        <f>非r战斗属性比重!BN99*携带兵力!I99</f>
        <v>21654314.56310679</v>
      </c>
      <c r="U101" s="4">
        <f t="shared" si="14"/>
        <v>991.51500678648972</v>
      </c>
      <c r="V101" s="4">
        <f t="shared" si="15"/>
        <v>3429.9239198411369</v>
      </c>
      <c r="X101" s="4">
        <f>非r战斗属性比重!BT99*携带兵力!I99/2</f>
        <v>3152576.6999999997</v>
      </c>
      <c r="Y101" s="4">
        <f>非r战斗属性比重!BV99*携带兵力!I99</f>
        <v>21241851.428571425</v>
      </c>
      <c r="Z101" s="4">
        <f t="shared" si="16"/>
        <v>982.96712849656569</v>
      </c>
      <c r="AA101" s="4">
        <f t="shared" si="17"/>
        <v>3364.6940914164597</v>
      </c>
    </row>
    <row r="102" spans="7:27" x14ac:dyDescent="0.15">
      <c r="G102" s="4">
        <v>94</v>
      </c>
      <c r="H102" s="4">
        <f>非r战斗属性比重!AV100*携带兵力!I100/2</f>
        <v>1539966.7499999998</v>
      </c>
      <c r="I102" s="4">
        <f>非r战斗属性比重!AX100*携带兵力!I100</f>
        <v>11439752.999999998</v>
      </c>
      <c r="J102" s="4">
        <f t="shared" si="9"/>
        <v>7.4285714285714288</v>
      </c>
      <c r="K102" s="4">
        <f t="shared" si="10"/>
        <v>1086.3962962962962</v>
      </c>
      <c r="L102" s="4">
        <f t="shared" si="11"/>
        <v>1906.6254999999996</v>
      </c>
      <c r="N102" s="4">
        <f>非r战斗属性比重!BD100*携带兵力!I100/2</f>
        <v>3079933.4999999995</v>
      </c>
      <c r="O102" s="4">
        <f>非r战斗属性比重!BF100*携带兵力!I100</f>
        <v>21790005.714285709</v>
      </c>
      <c r="P102" s="4">
        <f t="shared" si="12"/>
        <v>1050.4407569902942</v>
      </c>
      <c r="Q102" s="4">
        <f t="shared" si="13"/>
        <v>3530.052611926566</v>
      </c>
      <c r="S102" s="4">
        <f>非r战斗属性比重!BL100*携带兵力!I100/2</f>
        <v>3541923.5249999994</v>
      </c>
      <c r="T102" s="4">
        <f>非r战斗属性比重!BN100*携带兵力!I100</f>
        <v>22213112.621359218</v>
      </c>
      <c r="U102" s="4">
        <f t="shared" si="14"/>
        <v>1017.1014394073773</v>
      </c>
      <c r="V102" s="4">
        <f t="shared" si="15"/>
        <v>3518.4344483445984</v>
      </c>
      <c r="X102" s="4">
        <f>非r战斗属性比重!BT100*携带兵力!I100/2</f>
        <v>3233930.1749999993</v>
      </c>
      <c r="Y102" s="4">
        <f>非r战斗属性比重!BV100*携带兵力!I100</f>
        <v>21790005.714285709</v>
      </c>
      <c r="Z102" s="4">
        <f t="shared" si="16"/>
        <v>1008.3329797743369</v>
      </c>
      <c r="AA102" s="4">
        <f t="shared" si="17"/>
        <v>3451.5213386801647</v>
      </c>
    </row>
    <row r="103" spans="7:27" x14ac:dyDescent="0.15">
      <c r="G103" s="4">
        <v>95</v>
      </c>
      <c r="H103" s="4">
        <f>非r战斗属性比重!AV101*携带兵力!I101/2</f>
        <v>1557435.5106382978</v>
      </c>
      <c r="I103" s="4">
        <f>非r战斗属性比重!AX101*携带兵力!I101</f>
        <v>11569520.936170211</v>
      </c>
      <c r="J103" s="4">
        <f t="shared" si="9"/>
        <v>7.4285714285714279</v>
      </c>
      <c r="K103" s="4">
        <f t="shared" si="10"/>
        <v>1098.7199369582349</v>
      </c>
      <c r="L103" s="4">
        <f t="shared" si="11"/>
        <v>1928.2534893617019</v>
      </c>
      <c r="N103" s="4">
        <f>非r战斗属性比重!BD101*携带兵力!I101/2</f>
        <v>3114871.0212765955</v>
      </c>
      <c r="O103" s="4">
        <f>非r战斗属性比重!BF101*携带兵力!I101</f>
        <v>22037182.73556231</v>
      </c>
      <c r="P103" s="4">
        <f t="shared" si="12"/>
        <v>1062.356532541017</v>
      </c>
      <c r="Q103" s="4">
        <f t="shared" si="13"/>
        <v>3570.096102552805</v>
      </c>
      <c r="S103" s="4">
        <f>非r战斗属性比重!BL101*携带兵力!I101/2</f>
        <v>3582101.6744680847</v>
      </c>
      <c r="T103" s="4">
        <f>非r战斗属性比重!BN101*携带兵力!I101</f>
        <v>22465089.196447015</v>
      </c>
      <c r="U103" s="4">
        <f t="shared" si="14"/>
        <v>1028.6390272091112</v>
      </c>
      <c r="V103" s="4">
        <f t="shared" si="15"/>
        <v>3558.3461472171061</v>
      </c>
      <c r="X103" s="4">
        <f>非r战斗属性比重!BT101*携带兵力!I101/2</f>
        <v>3270614.5723404256</v>
      </c>
      <c r="Y103" s="4">
        <f>非r战斗属性比重!BV101*携带兵力!I101</f>
        <v>22037182.73556231</v>
      </c>
      <c r="Z103" s="4">
        <f t="shared" si="16"/>
        <v>1019.771101712606</v>
      </c>
      <c r="AA103" s="4">
        <f t="shared" si="17"/>
        <v>3490.6740022707145</v>
      </c>
    </row>
    <row r="104" spans="7:27" x14ac:dyDescent="0.15">
      <c r="G104" s="4">
        <v>96</v>
      </c>
      <c r="H104" s="4">
        <f>非r战斗属性比重!AV102*携带兵力!I102/2</f>
        <v>1575002.7925531911</v>
      </c>
      <c r="I104" s="4">
        <f>非r战斗属性比重!AX102*携带兵力!I102</f>
        <v>11700020.744680848</v>
      </c>
      <c r="J104" s="4">
        <f t="shared" si="9"/>
        <v>7.4285714285714288</v>
      </c>
      <c r="K104" s="4">
        <f t="shared" si="10"/>
        <v>1111.1130811662727</v>
      </c>
      <c r="L104" s="4">
        <f t="shared" si="11"/>
        <v>1950.0034574468079</v>
      </c>
      <c r="N104" s="4">
        <f>非r战斗属性比重!BD102*携带兵力!I102/2</f>
        <v>3150005.5851063821</v>
      </c>
      <c r="O104" s="4">
        <f>非r战斗属性比重!BF102*携带兵力!I102</f>
        <v>22285753.799392093</v>
      </c>
      <c r="P104" s="4">
        <f t="shared" si="12"/>
        <v>1074.3395113377621</v>
      </c>
      <c r="Q104" s="4">
        <f t="shared" si="13"/>
        <v>3610.3654326588735</v>
      </c>
      <c r="S104" s="4">
        <f>非r战斗属性比重!BL102*携带兵力!I102/2</f>
        <v>3622506.4228723398</v>
      </c>
      <c r="T104" s="4">
        <f>非r战斗属性比重!BN102*携带兵力!I102</f>
        <v>22718486.882875435</v>
      </c>
      <c r="U104" s="4">
        <f t="shared" si="14"/>
        <v>1040.2416853328098</v>
      </c>
      <c r="V104" s="4">
        <f t="shared" si="15"/>
        <v>3598.4829422830658</v>
      </c>
      <c r="X104" s="4">
        <f>非r战斗属性比重!BT102*携带兵力!I102/2</f>
        <v>3307505.864361702</v>
      </c>
      <c r="Y104" s="4">
        <f>非r战斗属性比重!BV102*携带兵力!I102</f>
        <v>22285753.799392093</v>
      </c>
      <c r="Z104" s="4">
        <f t="shared" si="16"/>
        <v>1031.2737329997947</v>
      </c>
      <c r="AA104" s="4">
        <f t="shared" si="17"/>
        <v>3530.0474812058051</v>
      </c>
    </row>
    <row r="105" spans="7:27" x14ac:dyDescent="0.15">
      <c r="G105" s="4">
        <v>97</v>
      </c>
      <c r="H105" s="4">
        <f>非r战斗属性比重!AV103*携带兵力!I103/2</f>
        <v>1592668.5957446808</v>
      </c>
      <c r="I105" s="4">
        <f>非r战斗属性比重!AX103*携带兵力!I103</f>
        <v>11831252.425531914</v>
      </c>
      <c r="J105" s="4">
        <f t="shared" si="9"/>
        <v>7.4285714285714279</v>
      </c>
      <c r="K105" s="4">
        <f t="shared" si="10"/>
        <v>1123.57572892041</v>
      </c>
      <c r="L105" s="4">
        <f t="shared" si="11"/>
        <v>1971.8754042553192</v>
      </c>
      <c r="N105" s="4">
        <f>非r战斗属性比重!BD103*携带兵力!I103/2</f>
        <v>3185337.1914893617</v>
      </c>
      <c r="O105" s="4">
        <f>非r战斗属性比重!BF103*携带兵力!I103</f>
        <v>22535718.905775074</v>
      </c>
      <c r="P105" s="4">
        <f t="shared" si="12"/>
        <v>1086.3896933805302</v>
      </c>
      <c r="Q105" s="4">
        <f t="shared" si="13"/>
        <v>3650.8606022447739</v>
      </c>
      <c r="S105" s="4">
        <f>非r战斗属性比重!BL103*携带兵力!I103/2</f>
        <v>3663137.7702127658</v>
      </c>
      <c r="T105" s="4">
        <f>非r战斗属性比重!BN103*携带兵力!I103</f>
        <v>22973305.68064449</v>
      </c>
      <c r="U105" s="4">
        <f t="shared" si="14"/>
        <v>1051.9094137784737</v>
      </c>
      <c r="V105" s="4">
        <f t="shared" si="15"/>
        <v>3638.8448335424791</v>
      </c>
      <c r="X105" s="4">
        <f>非r战斗属性比重!BT103*携带兵力!I103/2</f>
        <v>3344604.0510638296</v>
      </c>
      <c r="Y105" s="4">
        <f>非r战斗属性比重!BV103*携带兵力!I103</f>
        <v>22535718.905775074</v>
      </c>
      <c r="Z105" s="4">
        <f t="shared" si="16"/>
        <v>1042.8408736359036</v>
      </c>
      <c r="AA105" s="4">
        <f t="shared" si="17"/>
        <v>3569.6417754854383</v>
      </c>
    </row>
    <row r="106" spans="7:27" x14ac:dyDescent="0.15">
      <c r="G106" s="4">
        <v>98</v>
      </c>
      <c r="H106" s="4">
        <f>非r战斗属性比重!AV104*携带兵力!I104/2</f>
        <v>1610432.9202127657</v>
      </c>
      <c r="I106" s="4">
        <f>非r战斗属性比重!AX104*携带兵力!I104</f>
        <v>11963215.978723401</v>
      </c>
      <c r="J106" s="4">
        <f t="shared" si="9"/>
        <v>7.4285714285714279</v>
      </c>
      <c r="K106" s="4">
        <f t="shared" si="10"/>
        <v>1136.1078802206462</v>
      </c>
      <c r="L106" s="4">
        <f t="shared" si="11"/>
        <v>1993.8693297872335</v>
      </c>
      <c r="N106" s="4">
        <f>非r战斗属性比重!BD104*携带兵力!I104/2</f>
        <v>3220865.8404255314</v>
      </c>
      <c r="O106" s="4">
        <f>非r战斗属性比重!BF104*携带兵力!I104</f>
        <v>22787078.054711241</v>
      </c>
      <c r="P106" s="4">
        <f t="shared" si="12"/>
        <v>1098.5070786693207</v>
      </c>
      <c r="Q106" s="4">
        <f t="shared" si="13"/>
        <v>3691.5816113105047</v>
      </c>
      <c r="S106" s="4">
        <f>非r战斗属性比重!BL104*携带兵力!I104/2</f>
        <v>3703995.7164893611</v>
      </c>
      <c r="T106" s="4">
        <f>非r战斗属性比重!BN104*携带兵力!I104</f>
        <v>23229545.589754175</v>
      </c>
      <c r="U106" s="4">
        <f t="shared" si="14"/>
        <v>1063.6422125461022</v>
      </c>
      <c r="V106" s="4">
        <f t="shared" si="15"/>
        <v>3679.4318209953453</v>
      </c>
      <c r="X106" s="4">
        <f>非r战斗属性比重!BT104*携带兵力!I104/2</f>
        <v>3381909.1324468083</v>
      </c>
      <c r="Y106" s="4">
        <f>非r战斗属性比重!BV104*携带兵力!I104</f>
        <v>22787078.054711241</v>
      </c>
      <c r="Z106" s="4">
        <f t="shared" si="16"/>
        <v>1054.4725236209324</v>
      </c>
      <c r="AA106" s="4">
        <f t="shared" si="17"/>
        <v>3609.4568851096124</v>
      </c>
    </row>
    <row r="107" spans="7:27" x14ac:dyDescent="0.15">
      <c r="G107" s="4">
        <v>99</v>
      </c>
      <c r="H107" s="4">
        <f>非r战斗属性比重!AV105*携带兵力!I105/2</f>
        <v>1628295.7659574465</v>
      </c>
      <c r="I107" s="4">
        <f>非r战斗属性比重!AX105*携带兵力!I105</f>
        <v>12095911.404255318</v>
      </c>
      <c r="J107" s="4">
        <f t="shared" si="9"/>
        <v>7.4285714285714288</v>
      </c>
      <c r="K107" s="4">
        <f t="shared" si="10"/>
        <v>1148.709535066982</v>
      </c>
      <c r="L107" s="4">
        <f t="shared" si="11"/>
        <v>2015.985234042553</v>
      </c>
      <c r="N107" s="4">
        <f>非r战斗属性比重!BD105*携带兵力!I105/2</f>
        <v>3256591.5319148931</v>
      </c>
      <c r="O107" s="4">
        <f>非r战斗属性比重!BF105*携带兵力!I105</f>
        <v>23039831.246200606</v>
      </c>
      <c r="P107" s="4">
        <f t="shared" si="12"/>
        <v>1110.6916672041336</v>
      </c>
      <c r="Q107" s="4">
        <f t="shared" si="13"/>
        <v>3732.5284598560679</v>
      </c>
      <c r="S107" s="4">
        <f>非r战斗属性比重!BL105*携带兵力!I105/2</f>
        <v>3745080.2617021273</v>
      </c>
      <c r="T107" s="4">
        <f>非r战斗属性比重!BN105*携带兵力!I105</f>
        <v>23487206.610204499</v>
      </c>
      <c r="U107" s="4">
        <f t="shared" si="14"/>
        <v>1075.4400816356958</v>
      </c>
      <c r="V107" s="4">
        <f t="shared" si="15"/>
        <v>3720.2439046416653</v>
      </c>
      <c r="X107" s="4">
        <f>非r战斗属性比重!BT105*携带兵力!I105/2</f>
        <v>3419421.1085106381</v>
      </c>
      <c r="Y107" s="4">
        <f>非r战斗属性比重!BV105*携带兵力!I105</f>
        <v>23039831.246200606</v>
      </c>
      <c r="Z107" s="4">
        <f t="shared" si="16"/>
        <v>1066.1686829548812</v>
      </c>
      <c r="AA107" s="4">
        <f t="shared" si="17"/>
        <v>3649.4928100783291</v>
      </c>
    </row>
    <row r="108" spans="7:27" x14ac:dyDescent="0.15">
      <c r="G108" s="4">
        <v>100</v>
      </c>
      <c r="H108" s="4">
        <f>非r战斗属性比重!AV106*携带兵力!I106/2</f>
        <v>1646257.1329787232</v>
      </c>
      <c r="I108" s="4">
        <f>非r战斗属性比重!AX106*携带兵力!I106</f>
        <v>12229338.702127656</v>
      </c>
      <c r="J108" s="4">
        <f t="shared" si="9"/>
        <v>7.4285714285714279</v>
      </c>
      <c r="K108" s="4">
        <f t="shared" si="10"/>
        <v>1161.3806934594168</v>
      </c>
      <c r="L108" s="4">
        <f t="shared" si="11"/>
        <v>2038.223117021276</v>
      </c>
      <c r="N108" s="4">
        <f>非r战斗属性比重!BD106*携带兵力!I106/2</f>
        <v>3292514.2659574463</v>
      </c>
      <c r="O108" s="4">
        <f>非r战斗属性比重!BF106*携带兵力!I106</f>
        <v>23293978.480243154</v>
      </c>
      <c r="P108" s="4">
        <f t="shared" si="12"/>
        <v>1122.9434589849693</v>
      </c>
      <c r="Q108" s="4">
        <f t="shared" si="13"/>
        <v>3773.7011478814607</v>
      </c>
      <c r="S108" s="4">
        <f>非r战斗属性比重!BL106*携带兵力!I106/2</f>
        <v>3786391.4058510629</v>
      </c>
      <c r="T108" s="4">
        <f>非r战斗属性比重!BN106*携带兵力!I106</f>
        <v>23746288.74199545</v>
      </c>
      <c r="U108" s="4">
        <f t="shared" si="14"/>
        <v>1087.3030210472541</v>
      </c>
      <c r="V108" s="4">
        <f t="shared" si="15"/>
        <v>3761.2810844814376</v>
      </c>
      <c r="X108" s="4">
        <f>非r战斗属性比重!BT106*携带兵力!I106/2</f>
        <v>3457139.9792553186</v>
      </c>
      <c r="Y108" s="4">
        <f>非r战斗属性比重!BV106*携带兵力!I106</f>
        <v>23293978.480243154</v>
      </c>
      <c r="Z108" s="4">
        <f t="shared" si="16"/>
        <v>1077.92935163775</v>
      </c>
      <c r="AA108" s="4">
        <f t="shared" si="17"/>
        <v>3689.7495503915866</v>
      </c>
    </row>
  </sheetData>
  <mergeCells count="4">
    <mergeCell ref="H7:I7"/>
    <mergeCell ref="N7:O7"/>
    <mergeCell ref="S7:T7"/>
    <mergeCell ref="X7:Y7"/>
  </mergeCells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3:DO106"/>
  <sheetViews>
    <sheetView topLeftCell="G1" workbookViewId="0">
      <selection activeCell="G6" sqref="G6"/>
    </sheetView>
  </sheetViews>
  <sheetFormatPr defaultRowHeight="11.25" x14ac:dyDescent="0.15"/>
  <cols>
    <col min="1" max="7" width="9" style="10"/>
    <col min="8" max="12" width="9" style="22"/>
    <col min="13" max="14" width="9" style="4"/>
    <col min="15" max="15" width="9" style="10"/>
    <col min="16" max="20" width="9" style="22"/>
    <col min="21" max="22" width="9" style="4"/>
    <col min="23" max="23" width="9" style="10"/>
    <col min="24" max="28" width="9" style="22"/>
    <col min="29" max="30" width="9" style="4"/>
    <col min="31" max="31" width="9" style="10"/>
    <col min="32" max="36" width="9" style="22"/>
    <col min="37" max="44" width="9" style="4"/>
    <col min="45" max="45" width="9" style="22"/>
    <col min="46" max="46" width="9" style="37"/>
    <col min="47" max="47" width="9" style="10"/>
    <col min="48" max="52" width="9" style="22"/>
    <col min="53" max="53" width="9.75" style="4" bestFit="1" customWidth="1"/>
    <col min="54" max="54" width="9" style="4"/>
    <col min="55" max="55" width="9" style="10"/>
    <col min="56" max="60" width="9" style="22"/>
    <col min="61" max="61" width="9.75" style="4" bestFit="1" customWidth="1"/>
    <col min="62" max="62" width="9" style="4"/>
    <col min="63" max="63" width="9" style="10"/>
    <col min="64" max="68" width="9" style="22"/>
    <col min="69" max="69" width="9.75" style="4" bestFit="1" customWidth="1"/>
    <col min="70" max="70" width="9" style="4"/>
    <col min="71" max="71" width="9" style="10"/>
    <col min="72" max="75" width="9" style="22"/>
    <col min="76" max="76" width="9" style="10"/>
    <col min="77" max="77" width="9.75" style="4" bestFit="1" customWidth="1"/>
    <col min="78" max="78" width="9" style="4"/>
    <col min="79" max="79" width="9" style="10"/>
    <col min="80" max="84" width="9" style="4"/>
    <col min="85" max="85" width="9" style="10"/>
    <col min="86" max="98" width="9" style="4"/>
    <col min="99" max="99" width="9" style="10"/>
    <col min="100" max="119" width="9" style="4"/>
    <col min="120" max="16384" width="9" style="10"/>
  </cols>
  <sheetData>
    <row r="3" spans="2:119" x14ac:dyDescent="0.15">
      <c r="C3" s="33" t="s">
        <v>125</v>
      </c>
      <c r="H3" s="4"/>
      <c r="I3" s="4"/>
      <c r="J3" s="4"/>
      <c r="P3" s="4"/>
      <c r="Q3" s="4"/>
      <c r="R3" s="4"/>
      <c r="X3" s="4"/>
      <c r="Y3" s="4"/>
      <c r="Z3" s="4"/>
      <c r="AF3" s="4"/>
      <c r="AG3" s="4"/>
      <c r="AH3" s="4"/>
      <c r="AV3" s="4"/>
      <c r="AW3" s="4"/>
      <c r="AX3" s="4"/>
      <c r="BD3" s="4"/>
      <c r="BE3" s="4"/>
      <c r="BF3" s="4"/>
      <c r="BL3" s="4"/>
      <c r="BM3" s="4"/>
      <c r="BN3" s="4"/>
      <c r="BT3" s="4"/>
      <c r="BU3" s="4"/>
      <c r="BV3" s="4"/>
    </row>
    <row r="5" spans="2:119" x14ac:dyDescent="0.15">
      <c r="G5" s="36"/>
      <c r="H5" s="53" t="s">
        <v>105</v>
      </c>
      <c r="I5" s="53"/>
      <c r="J5" s="53"/>
      <c r="K5" s="53"/>
      <c r="L5" s="53"/>
      <c r="M5" s="53"/>
      <c r="N5" s="53"/>
      <c r="O5" s="4"/>
      <c r="P5" s="53" t="s">
        <v>111</v>
      </c>
      <c r="Q5" s="53"/>
      <c r="R5" s="53"/>
      <c r="S5" s="53"/>
      <c r="T5" s="53"/>
      <c r="U5" s="53"/>
      <c r="V5" s="53"/>
      <c r="W5" s="4"/>
      <c r="X5" s="49" t="s">
        <v>112</v>
      </c>
      <c r="Y5" s="50"/>
      <c r="Z5" s="50"/>
      <c r="AA5" s="50"/>
      <c r="AB5" s="50"/>
      <c r="AC5" s="50"/>
      <c r="AD5" s="51"/>
      <c r="AE5" s="4"/>
      <c r="AF5" s="53" t="s">
        <v>113</v>
      </c>
      <c r="AG5" s="53"/>
      <c r="AH5" s="53"/>
      <c r="AI5" s="53"/>
      <c r="AJ5" s="53"/>
      <c r="AK5" s="53"/>
      <c r="AL5" s="53"/>
      <c r="AN5" s="49" t="s">
        <v>131</v>
      </c>
      <c r="AO5" s="50"/>
      <c r="AP5" s="50"/>
      <c r="AQ5" s="50"/>
      <c r="AR5" s="51"/>
      <c r="AS5" s="25"/>
      <c r="AV5" s="53" t="s">
        <v>114</v>
      </c>
      <c r="AW5" s="53"/>
      <c r="AX5" s="53"/>
      <c r="AY5" s="53"/>
      <c r="AZ5" s="53"/>
      <c r="BA5" s="53"/>
      <c r="BB5" s="53"/>
      <c r="BC5" s="4"/>
      <c r="BD5" s="53" t="s">
        <v>115</v>
      </c>
      <c r="BE5" s="53"/>
      <c r="BF5" s="53"/>
      <c r="BG5" s="53"/>
      <c r="BH5" s="53"/>
      <c r="BI5" s="53"/>
      <c r="BJ5" s="53"/>
      <c r="BK5" s="4"/>
      <c r="BL5" s="53" t="s">
        <v>116</v>
      </c>
      <c r="BM5" s="53"/>
      <c r="BN5" s="53"/>
      <c r="BO5" s="53"/>
      <c r="BP5" s="53"/>
      <c r="BQ5" s="53"/>
      <c r="BR5" s="53"/>
      <c r="BS5" s="4"/>
      <c r="BT5" s="49" t="s">
        <v>117</v>
      </c>
      <c r="BU5" s="50"/>
      <c r="BV5" s="50"/>
      <c r="BW5" s="50"/>
      <c r="BX5" s="50"/>
      <c r="BY5" s="50"/>
      <c r="BZ5" s="51"/>
      <c r="CB5" s="53" t="s">
        <v>132</v>
      </c>
      <c r="CC5" s="53"/>
      <c r="CD5" s="53"/>
      <c r="CE5" s="53"/>
      <c r="CF5" s="53"/>
      <c r="CH5" s="23"/>
      <c r="CI5" s="53" t="s">
        <v>133</v>
      </c>
      <c r="CJ5" s="53"/>
      <c r="CK5" s="53"/>
      <c r="CL5" s="53" t="s">
        <v>130</v>
      </c>
      <c r="CM5" s="53"/>
      <c r="CN5" s="53"/>
      <c r="CO5" s="23" t="s">
        <v>134</v>
      </c>
      <c r="CP5" s="23"/>
      <c r="CQ5" s="23"/>
      <c r="CR5" s="53" t="s">
        <v>130</v>
      </c>
      <c r="CS5" s="53"/>
      <c r="CT5" s="53"/>
      <c r="CV5" s="53" t="s">
        <v>145</v>
      </c>
      <c r="CW5" s="53"/>
      <c r="CX5" s="53"/>
      <c r="CY5" s="53"/>
      <c r="CZ5" s="53"/>
      <c r="DA5" s="53"/>
      <c r="DC5" s="53" t="s">
        <v>146</v>
      </c>
      <c r="DD5" s="53"/>
      <c r="DE5" s="53"/>
      <c r="DF5" s="53"/>
      <c r="DG5" s="53"/>
      <c r="DH5" s="53"/>
      <c r="DJ5" s="53" t="s">
        <v>147</v>
      </c>
      <c r="DK5" s="53"/>
      <c r="DL5" s="53"/>
      <c r="DM5" s="53"/>
      <c r="DN5" s="53"/>
      <c r="DO5" s="53"/>
    </row>
    <row r="6" spans="2:119" x14ac:dyDescent="0.15">
      <c r="G6" s="46" t="s">
        <v>168</v>
      </c>
      <c r="H6" s="23" t="s">
        <v>106</v>
      </c>
      <c r="I6" s="23" t="s">
        <v>107</v>
      </c>
      <c r="J6" s="23" t="s">
        <v>108</v>
      </c>
      <c r="K6" s="27" t="s">
        <v>109</v>
      </c>
      <c r="L6" s="23" t="s">
        <v>123</v>
      </c>
      <c r="M6" s="39" t="s">
        <v>164</v>
      </c>
      <c r="N6" s="39" t="s">
        <v>165</v>
      </c>
      <c r="P6" s="23" t="s">
        <v>106</v>
      </c>
      <c r="Q6" s="23" t="s">
        <v>107</v>
      </c>
      <c r="R6" s="23" t="s">
        <v>108</v>
      </c>
      <c r="S6" s="27" t="s">
        <v>109</v>
      </c>
      <c r="T6" s="23" t="s">
        <v>123</v>
      </c>
      <c r="U6" s="39" t="s">
        <v>164</v>
      </c>
      <c r="V6" s="39" t="s">
        <v>165</v>
      </c>
      <c r="X6" s="23" t="s">
        <v>106</v>
      </c>
      <c r="Y6" s="23" t="s">
        <v>107</v>
      </c>
      <c r="Z6" s="23" t="s">
        <v>108</v>
      </c>
      <c r="AA6" s="27" t="s">
        <v>109</v>
      </c>
      <c r="AB6" s="27" t="s">
        <v>123</v>
      </c>
      <c r="AC6" s="39" t="s">
        <v>164</v>
      </c>
      <c r="AD6" s="39" t="s">
        <v>165</v>
      </c>
      <c r="AF6" s="23" t="s">
        <v>106</v>
      </c>
      <c r="AG6" s="23" t="s">
        <v>107</v>
      </c>
      <c r="AH6" s="23" t="s">
        <v>108</v>
      </c>
      <c r="AI6" s="27" t="s">
        <v>109</v>
      </c>
      <c r="AJ6" s="27" t="s">
        <v>123</v>
      </c>
      <c r="AK6" s="39" t="s">
        <v>164</v>
      </c>
      <c r="AL6" s="39" t="s">
        <v>165</v>
      </c>
      <c r="AN6" s="23" t="s">
        <v>106</v>
      </c>
      <c r="AO6" s="23" t="s">
        <v>107</v>
      </c>
      <c r="AP6" s="23" t="s">
        <v>108</v>
      </c>
      <c r="AQ6" s="23" t="s">
        <v>109</v>
      </c>
      <c r="AR6" s="23" t="s">
        <v>123</v>
      </c>
      <c r="AS6" s="34"/>
      <c r="AV6" s="23" t="s">
        <v>106</v>
      </c>
      <c r="AW6" s="23" t="s">
        <v>107</v>
      </c>
      <c r="AX6" s="23" t="s">
        <v>108</v>
      </c>
      <c r="AY6" s="27" t="s">
        <v>109</v>
      </c>
      <c r="AZ6" s="27" t="s">
        <v>124</v>
      </c>
      <c r="BA6" s="39" t="s">
        <v>164</v>
      </c>
      <c r="BB6" s="39" t="s">
        <v>165</v>
      </c>
      <c r="BD6" s="23" t="s">
        <v>106</v>
      </c>
      <c r="BE6" s="23" t="s">
        <v>107</v>
      </c>
      <c r="BF6" s="23" t="s">
        <v>108</v>
      </c>
      <c r="BG6" s="27" t="s">
        <v>109</v>
      </c>
      <c r="BH6" s="27" t="s">
        <v>124</v>
      </c>
      <c r="BI6" s="39" t="s">
        <v>164</v>
      </c>
      <c r="BJ6" s="39" t="s">
        <v>165</v>
      </c>
      <c r="BL6" s="23" t="s">
        <v>106</v>
      </c>
      <c r="BM6" s="23" t="s">
        <v>107</v>
      </c>
      <c r="BN6" s="23" t="s">
        <v>108</v>
      </c>
      <c r="BO6" s="27" t="s">
        <v>109</v>
      </c>
      <c r="BP6" s="27" t="s">
        <v>124</v>
      </c>
      <c r="BQ6" s="39" t="s">
        <v>164</v>
      </c>
      <c r="BR6" s="39" t="s">
        <v>165</v>
      </c>
      <c r="BT6" s="23" t="s">
        <v>106</v>
      </c>
      <c r="BU6" s="23" t="s">
        <v>107</v>
      </c>
      <c r="BV6" s="23" t="s">
        <v>108</v>
      </c>
      <c r="BW6" s="27" t="s">
        <v>109</v>
      </c>
      <c r="BX6" s="27" t="s">
        <v>124</v>
      </c>
      <c r="BY6" s="39" t="s">
        <v>164</v>
      </c>
      <c r="BZ6" s="39" t="s">
        <v>165</v>
      </c>
      <c r="CB6" s="23" t="s">
        <v>106</v>
      </c>
      <c r="CC6" s="23" t="s">
        <v>107</v>
      </c>
      <c r="CD6" s="23" t="s">
        <v>108</v>
      </c>
      <c r="CE6" s="23" t="s">
        <v>109</v>
      </c>
      <c r="CF6" s="23" t="s">
        <v>124</v>
      </c>
      <c r="CH6" s="23" t="s">
        <v>168</v>
      </c>
      <c r="CI6" s="23" t="s">
        <v>127</v>
      </c>
      <c r="CJ6" s="23" t="s">
        <v>128</v>
      </c>
      <c r="CK6" s="23" t="s">
        <v>129</v>
      </c>
      <c r="CL6" s="23" t="s">
        <v>127</v>
      </c>
      <c r="CM6" s="23" t="s">
        <v>128</v>
      </c>
      <c r="CN6" s="23" t="s">
        <v>129</v>
      </c>
      <c r="CO6" s="23" t="s">
        <v>127</v>
      </c>
      <c r="CP6" s="23" t="s">
        <v>128</v>
      </c>
      <c r="CQ6" s="23" t="s">
        <v>129</v>
      </c>
      <c r="CR6" s="23" t="s">
        <v>127</v>
      </c>
      <c r="CS6" s="23" t="s">
        <v>128</v>
      </c>
      <c r="CT6" s="23" t="s">
        <v>129</v>
      </c>
      <c r="CV6" s="39" t="s">
        <v>143</v>
      </c>
      <c r="CW6" s="39" t="s">
        <v>144</v>
      </c>
      <c r="CX6" s="39" t="s">
        <v>138</v>
      </c>
      <c r="CY6" s="39" t="s">
        <v>143</v>
      </c>
      <c r="CZ6" s="39" t="s">
        <v>144</v>
      </c>
      <c r="DA6" s="39" t="s">
        <v>138</v>
      </c>
      <c r="DC6" s="39" t="s">
        <v>143</v>
      </c>
      <c r="DD6" s="39" t="s">
        <v>144</v>
      </c>
      <c r="DE6" s="39" t="s">
        <v>138</v>
      </c>
      <c r="DF6" s="39" t="s">
        <v>143</v>
      </c>
      <c r="DG6" s="39" t="s">
        <v>144</v>
      </c>
      <c r="DH6" s="39" t="s">
        <v>138</v>
      </c>
      <c r="DJ6" s="39" t="s">
        <v>143</v>
      </c>
      <c r="DK6" s="39" t="s">
        <v>144</v>
      </c>
      <c r="DL6" s="39" t="s">
        <v>138</v>
      </c>
      <c r="DM6" s="39" t="s">
        <v>143</v>
      </c>
      <c r="DN6" s="39" t="s">
        <v>144</v>
      </c>
      <c r="DO6" s="39" t="s">
        <v>138</v>
      </c>
    </row>
    <row r="7" spans="2:119" x14ac:dyDescent="0.15">
      <c r="D7" s="35"/>
      <c r="G7" s="23">
        <v>1</v>
      </c>
      <c r="H7" s="27">
        <f>[2]中r各类型装备属性!I5+[3]中r分类武将战斗属性!AQ7</f>
        <v>14.904525822538091</v>
      </c>
      <c r="I7" s="27">
        <f>[2]中r各类型装备属性!J5+[3]中r分类武将战斗属性!T7</f>
        <v>11.171525297829916</v>
      </c>
      <c r="J7" s="27">
        <f>[2]中r各类型装备属性!K5+[3]中r分类武将战斗属性!AS7</f>
        <v>45.181482632121892</v>
      </c>
      <c r="K7" s="27">
        <f t="shared" ref="K7:K70" si="0">J7/H7</f>
        <v>3.0313934955112809</v>
      </c>
      <c r="L7" s="27">
        <f>1-1/(1+(I7/($D$11*G7^2+$D$12*G7+$D$13)))</f>
        <v>0.17963099062662369</v>
      </c>
      <c r="M7" s="39">
        <f>H7/$D$19</f>
        <v>7.8859924986974042E-3</v>
      </c>
      <c r="N7" s="39">
        <f>J7/$C$19</f>
        <v>7.5302471053536489E-3</v>
      </c>
      <c r="P7" s="27">
        <f>[2]中r各类型装备属性!N5+[3]中r分类武将战斗属性!AV7</f>
        <v>26.088623476250469</v>
      </c>
      <c r="Q7" s="27">
        <f>[2]中r各类型装备属性!O5+[3]中r分类武将战斗属性!AW7</f>
        <v>3.6091551645076181</v>
      </c>
      <c r="R7" s="27">
        <f>[2]中r各类型装备属性!P5+[3]中r分类武将战斗属性!AX7</f>
        <v>27.024433805265705</v>
      </c>
      <c r="S7" s="27">
        <f t="shared" ref="S7:S70" si="1">R7/P7</f>
        <v>1.0358704371607472</v>
      </c>
      <c r="T7" s="27">
        <f>1-1/(1+(Q7/($D$11*G7^2+$D$12*G7+$D$13)))</f>
        <v>6.6066464942377001E-2</v>
      </c>
      <c r="U7" s="39">
        <f>P7/$D$20</f>
        <v>5.4487517703112913E-3</v>
      </c>
      <c r="V7" s="39">
        <f>R7/$C$20</f>
        <v>5.3619908343781148E-3</v>
      </c>
      <c r="X7" s="27">
        <f>[2]中r各类型装备属性!S5+[3]中r分类武将战斗属性!BA7</f>
        <v>28.650695307424755</v>
      </c>
      <c r="Y7" s="27">
        <f>[2]中r各类型装备属性!T5+[3]中r分类武将战斗属性!BB7</f>
        <v>1.5149884978409518</v>
      </c>
      <c r="Z7" s="27">
        <f>[2]中r各类型装备属性!U5+[3]中r分类武将战斗属性!BC7</f>
        <v>23.526551645076182</v>
      </c>
      <c r="AA7" s="27">
        <f t="shared" ref="AA7:AA70" si="2">Z7/X7</f>
        <v>0.8211511585542336</v>
      </c>
      <c r="AB7" s="27">
        <f>1-1/(1+(Y7/($D$11*G7^2+$D$12*G7+$D$13)))</f>
        <v>2.8837704949782439E-2</v>
      </c>
      <c r="AC7" s="39">
        <f>X7/$D$21</f>
        <v>4.8380100147627078E-3</v>
      </c>
      <c r="AD7" s="39">
        <f>Z7/$C$21</f>
        <v>4.752838716177008E-3</v>
      </c>
      <c r="AF7" s="27">
        <f>[2]中r各类型装备属性!X5+[3]中r分类武将战斗属性!BF7</f>
        <v>26.667801645076182</v>
      </c>
      <c r="AG7" s="27">
        <f>[2]中r各类型装备属性!Y5+[3]中r分类武将战斗属性!BG7</f>
        <v>3.2639295779357127</v>
      </c>
      <c r="AH7" s="27">
        <f>[2]中r各类型装备属性!Z5+[3]中r分类武将战斗属性!BH7</f>
        <v>24.573634978409515</v>
      </c>
      <c r="AI7" s="27">
        <f t="shared" ref="AI7:AI70" si="3">AH7/AF7</f>
        <v>0.92147209228049276</v>
      </c>
      <c r="AJ7" s="27">
        <f>1-1/(1+(AG7/($D$11*G7^2+$D$12*G7+$D$13)))</f>
        <v>6.0126995287798302E-2</v>
      </c>
      <c r="AK7" s="39">
        <f>AF7/$D$22</f>
        <v>4.9799816330674479E-3</v>
      </c>
      <c r="AL7" s="39">
        <f>AH7/$C$22</f>
        <v>4.854051353759904E-3</v>
      </c>
      <c r="AN7" s="23">
        <f t="shared" ref="AN7:AN38" si="4">(H7+P7+X7+AF7)/4</f>
        <v>24.077911562822376</v>
      </c>
      <c r="AO7" s="23">
        <f t="shared" ref="AO7:AO38" si="5">(I7+Q7+Y7+AG7)/4</f>
        <v>4.8898996345285495</v>
      </c>
      <c r="AP7" s="23">
        <f t="shared" ref="AP7:AP38" si="6">(J7+R7+Z7+AH7)/4</f>
        <v>30.076525765218324</v>
      </c>
      <c r="AQ7" s="23">
        <f t="shared" ref="AQ7:AQ70" si="7">AP7/AN7</f>
        <v>1.249133492609805</v>
      </c>
      <c r="AR7" s="23">
        <f>1-1/(1+(AO7/($D$11*G7^2+$D$12*G7+$D$13)))</f>
        <v>8.746035436466193E-2</v>
      </c>
      <c r="AS7" s="34"/>
      <c r="AV7" s="27">
        <f>[5]中r不同兵种属性值!AK5</f>
        <v>117.01048778919137</v>
      </c>
      <c r="AW7" s="27">
        <f>[5]中r不同兵种属性值!AL5</f>
        <v>84.703647773150138</v>
      </c>
      <c r="AX7" s="27">
        <f>[5]中r不同兵种属性值!AM5</f>
        <v>245.15190365113645</v>
      </c>
      <c r="AY7" s="27">
        <f t="shared" ref="AY7:AY70" si="8">AX7/AV7</f>
        <v>2.0951276102088165</v>
      </c>
      <c r="AZ7" s="27">
        <f t="shared" ref="AZ7:AZ38" si="9">1-1/(1+(AW7/($D$11*G7^2+$D$12*G7+$D$13)))</f>
        <v>0.62408908957947151</v>
      </c>
      <c r="BA7" s="39">
        <f>AV7/$D$23</f>
        <v>8.2547081332762881E-2</v>
      </c>
      <c r="BB7" s="39">
        <f>AX7/$C$23</f>
        <v>4.0858650608522742E-2</v>
      </c>
      <c r="BD7" s="27">
        <f>[5]中r不同兵种属性值!AP5</f>
        <v>234.02097557838275</v>
      </c>
      <c r="BE7" s="27">
        <f>[5]中r不同兵种属性值!AQ5</f>
        <v>42.351823886575069</v>
      </c>
      <c r="BF7" s="27">
        <f>[5]中r不同兵种属性值!AR5</f>
        <v>233.47800347727281</v>
      </c>
      <c r="BG7" s="27">
        <f t="shared" ref="BG7:BG70" si="10">BF7/BD7</f>
        <v>0.99767981438515085</v>
      </c>
      <c r="BH7" s="27">
        <f t="shared" ref="BH7:BH38" si="11">1-1/(1+(BE7/($D$11*G7^2+$D$12*G7+$D$13)))</f>
        <v>0.45358248477637786</v>
      </c>
      <c r="BI7" s="39">
        <f>BD7/$D$24</f>
        <v>7.9815090403141359E-2</v>
      </c>
      <c r="BJ7" s="39">
        <f>BF7/$C$24</f>
        <v>3.7824204674806537E-2</v>
      </c>
      <c r="BL7" s="27">
        <f>[5]中r不同兵种属性值!AU5</f>
        <v>269.12412191514017</v>
      </c>
      <c r="BM7" s="27">
        <f>[5]中r不同兵种属性值!AV5</f>
        <v>167.50689319241548</v>
      </c>
      <c r="BN7" s="27">
        <f>[5]中r不同兵种属性值!AW5</f>
        <v>238.01155694285092</v>
      </c>
      <c r="BO7" s="27">
        <f t="shared" ref="BO7:BO70" si="12">BN7/BL7</f>
        <v>0.88439325040473471</v>
      </c>
      <c r="BP7" s="27">
        <f t="shared" ref="BP7:BP38" si="13">1-1/(1+(BM7/($D$11*G7^2+$D$12*G7+$D$13)))</f>
        <v>0.76652759184620678</v>
      </c>
      <c r="BQ7" s="39">
        <f>BL7/$D$25</f>
        <v>7.7281886479786593E-2</v>
      </c>
      <c r="BR7" s="39">
        <f>BN7/$C$25</f>
        <v>3.7699717069215335E-2</v>
      </c>
      <c r="BT7" s="27">
        <f>[5]中r不同兵种属性值!AZ5</f>
        <v>245.72202435730188</v>
      </c>
      <c r="BU7" s="27">
        <f>[5]中r不同兵种属性值!BA5</f>
        <v>26.605632954386902</v>
      </c>
      <c r="BV7" s="27">
        <f>[5]中r不同兵种属性值!BB5</f>
        <v>233.47800347727281</v>
      </c>
      <c r="BW7" s="27">
        <f t="shared" ref="BW7:BW70" si="14">BV7/BT7</f>
        <v>0.95017125179538175</v>
      </c>
      <c r="BX7" s="36">
        <f t="shared" ref="BX7:BX38" si="15">1-1/(1+(BU7/($D$11*G7^2+$D$12*G7+$D$13)))</f>
        <v>0.34274287940454495</v>
      </c>
      <c r="BY7" s="39">
        <f>BT7/$D$26</f>
        <v>7.6615637199520067E-2</v>
      </c>
      <c r="BZ7" s="39">
        <f>BV7/$C$26</f>
        <v>3.6982748957515139E-2</v>
      </c>
      <c r="CB7" s="23">
        <f t="shared" ref="CB7:CB38" si="16">(AV7+BD7+BL7+BT7)/4</f>
        <v>216.46940241000405</v>
      </c>
      <c r="CC7" s="23">
        <f t="shared" ref="CC7:CC38" si="17">(AW7+BE7+BM7+BU7)/4</f>
        <v>80.291999451631909</v>
      </c>
      <c r="CD7" s="23">
        <f t="shared" ref="CD7:CD38" si="18">(AX7+BF7+BN7+BV7)/4</f>
        <v>237.52986688713327</v>
      </c>
      <c r="CE7" s="23">
        <f t="shared" ref="CE7:CE70" si="19">CD7/CB7</f>
        <v>1.0972907221189609</v>
      </c>
      <c r="CF7" s="23">
        <f t="shared" ref="CF7:CF38" si="20">1-1/(1+(CC7/($D$11*O7^2+$D$12*O7+$D$13)))</f>
        <v>0.61624658297947588</v>
      </c>
      <c r="CH7" s="23">
        <v>20</v>
      </c>
      <c r="CI7" s="23">
        <f t="shared" ref="CI7:CK10" si="21">INDEX(AN:AN,MATCH($CH7,$G:$G,0))</f>
        <v>427.23754241155075</v>
      </c>
      <c r="CJ7" s="23">
        <f t="shared" si="21"/>
        <v>91.311397566280121</v>
      </c>
      <c r="CK7" s="23">
        <f t="shared" si="21"/>
        <v>536.56419942542072</v>
      </c>
      <c r="CL7" s="23"/>
      <c r="CM7" s="23"/>
      <c r="CN7" s="23"/>
      <c r="CO7" s="23">
        <f t="shared" ref="CO7:CQ10" si="22">INDEX(CB:CB,MATCH($CH7,$G:$G,0))</f>
        <v>468.61993860990486</v>
      </c>
      <c r="CP7" s="23">
        <f t="shared" si="22"/>
        <v>108.19853087591196</v>
      </c>
      <c r="CQ7" s="23">
        <f t="shared" si="22"/>
        <v>523.23874919048626</v>
      </c>
      <c r="CR7" s="23"/>
      <c r="CS7" s="23"/>
      <c r="CT7" s="23"/>
      <c r="CV7" s="39">
        <f>([3]中r分类武将战斗属性!S7+[3]中r分类武将战斗属性!Y7+[3]中r分类武将战斗属性!AE7+[3]中r分类武将战斗属性!AK7)/4</f>
        <v>4.4251928326751475</v>
      </c>
      <c r="CW7" s="39">
        <f>CV7*[3]中r分类武将战斗属性!O6</f>
        <v>1.990623014722882E-2</v>
      </c>
      <c r="CX7" s="39">
        <f>([2]中r各类型装备属性!I5+[2]中r各类型装备属性!N5+[2]中r各类型装备属性!S5+[2]中r各类型装备属性!X5)/4</f>
        <v>19.632812499999996</v>
      </c>
      <c r="CY7" s="7">
        <f>CV7/$AN7</f>
        <v>0.18378640610624591</v>
      </c>
      <c r="CZ7" s="7">
        <f t="shared" ref="CZ7:DA22" si="23">CW7/$AN7</f>
        <v>8.2674238981611417E-4</v>
      </c>
      <c r="DA7" s="7">
        <f t="shared" si="23"/>
        <v>0.81538685150393786</v>
      </c>
      <c r="DC7" s="39">
        <f>([3]中r分类武将战斗属性!T7+[3]中r分类武将战斗属性!Z7+[3]中r分类武将战斗属性!AF7+[3]中r分类武将战斗属性!AL7)/4</f>
        <v>1.2227506511339223</v>
      </c>
      <c r="DD7" s="39">
        <f>DC7*[3]中r分类武将战斗属性!O6</f>
        <v>5.5004056985763841E-3</v>
      </c>
      <c r="DE7" s="39">
        <f>([2]中r各类型装备属性!J5+[2]中r各类型装备属性!O5+[2]中r各类型装备属性!T5+[2]中r各类型装备属性!Y5)/4</f>
        <v>3.664791666666666</v>
      </c>
      <c r="DF7" s="7">
        <f>DC7/$AO7</f>
        <v>0.25005639021705844</v>
      </c>
      <c r="DG7" s="7">
        <f t="shared" ref="DG7:DH22" si="24">DD7/$AO7</f>
        <v>1.1248504283680855E-3</v>
      </c>
      <c r="DH7" s="7">
        <f t="shared" si="24"/>
        <v>0.74946153102792668</v>
      </c>
      <c r="DJ7" s="39">
        <f>([3]中r分类武将战斗属性!U7+[3]中r分类武将战斗属性!AA7+[3]中r分类武将战斗属性!AG7+[3]中r分类武将战斗属性!AM7)/4</f>
        <v>5.7061697052916376</v>
      </c>
      <c r="DK7" s="39">
        <f>DJ7*[3]中r分类武将战斗属性!O6</f>
        <v>2.5668559926689795E-2</v>
      </c>
      <c r="DL7" s="39">
        <f>([2]中r各类型装备属性!K5+[2]中r各类型装备属性!P5+[2]中r各类型装备属性!U5+[2]中r各类型装备属性!Z5)/4</f>
        <v>24.344687499999996</v>
      </c>
      <c r="DM7" s="7">
        <f>DJ7/$AP7</f>
        <v>0.18972170355827722</v>
      </c>
      <c r="DN7" s="7">
        <f t="shared" ref="DN7:DO22" si="25">DK7/$AP7</f>
        <v>8.5344165503230848E-4</v>
      </c>
      <c r="DO7" s="7">
        <f t="shared" si="25"/>
        <v>0.80942485478669046</v>
      </c>
    </row>
    <row r="8" spans="2:119" x14ac:dyDescent="0.15">
      <c r="D8" s="35"/>
      <c r="G8" s="23">
        <v>2</v>
      </c>
      <c r="H8" s="27">
        <f>[2]中r各类型装备属性!I6+[3]中r分类武将战斗属性!AQ8</f>
        <v>29.978400976825046</v>
      </c>
      <c r="I8" s="27">
        <f>[2]中r各类型装备属性!J6+[3]中r分类武将战斗属性!T8</f>
        <v>22.543647276917874</v>
      </c>
      <c r="J8" s="27">
        <f>[2]中r各类型装备属性!K6+[3]中r分类武将战斗属性!AS8</f>
        <v>90.904883125840144</v>
      </c>
      <c r="K8" s="27">
        <f t="shared" si="0"/>
        <v>3.0323459612176986</v>
      </c>
      <c r="L8" s="27">
        <f t="shared" ref="L8:L71" si="26">1-1/(1+(I8/($D$11*G8^2+$D$12*G8+$D$13)))</f>
        <v>0.30209790193263486</v>
      </c>
      <c r="M8" s="39">
        <f t="shared" ref="M8:M71" si="27">H8/$D$19</f>
        <v>1.5861587818425955E-2</v>
      </c>
      <c r="N8" s="39">
        <f t="shared" ref="N8:N71" si="28">J8/$C$19</f>
        <v>1.515081385430669E-2</v>
      </c>
      <c r="P8" s="27">
        <f>[2]中r各类型装备属性!N6+[3]中r分类武将战斗属性!AV8</f>
        <v>52.549815482348436</v>
      </c>
      <c r="Q8" s="27">
        <f>[2]中r各类型装备属性!O6+[3]中r分类武将战斗属性!AW8</f>
        <v>7.2521801953650087</v>
      </c>
      <c r="R8" s="27">
        <f>[2]中r各类型装备属性!P6+[3]中r分类武将战斗属性!AX8</f>
        <v>54.489175873078459</v>
      </c>
      <c r="S8" s="27">
        <f t="shared" si="1"/>
        <v>1.0369051798361015</v>
      </c>
      <c r="T8" s="27">
        <f t="shared" ref="T8:T71" si="29">1-1/(1+(Q8/($D$11*G8^2+$D$12*G8+$D$13)))</f>
        <v>0.12223013163321361</v>
      </c>
      <c r="U8" s="39">
        <f t="shared" ref="U8:U71" si="30">P8/$D$20</f>
        <v>1.0975316516781209E-2</v>
      </c>
      <c r="V8" s="39">
        <f t="shared" ref="V8:V71" si="31">R8/$C$20</f>
        <v>1.0811344419261596E-2</v>
      </c>
      <c r="X8" s="27">
        <f>[2]中r各类型装备属性!S6+[3]中r分类武将战斗属性!BA8</f>
        <v>57.707829011046783</v>
      </c>
      <c r="Y8" s="27">
        <f>[2]中r各类型装备属性!T6+[3]中r分类武将战斗属性!BB8</f>
        <v>3.0638468620316766</v>
      </c>
      <c r="Z8" s="27">
        <f>[2]中r各类型装备属性!U6+[3]中r分类武将战斗属性!BC8</f>
        <v>47.391801953650095</v>
      </c>
      <c r="AA8" s="27">
        <f t="shared" si="2"/>
        <v>0.82123695806643615</v>
      </c>
      <c r="AB8" s="27">
        <f t="shared" ref="AB8:AB71" si="32">1-1/(1+(Y8/($D$11*G8^2+$D$12*G8+$D$13)))</f>
        <v>5.5560992501979989E-2</v>
      </c>
      <c r="AC8" s="39">
        <f t="shared" ref="AC8:AC71" si="33">X8/$D$21</f>
        <v>9.7446519775492707E-3</v>
      </c>
      <c r="AD8" s="39">
        <f t="shared" ref="AD8:AD71" si="34">Z8/$C$21</f>
        <v>9.5741014047777996E-3</v>
      </c>
      <c r="AF8" s="27">
        <f>[2]中r各类型装备属性!X6+[3]中r分类武将战斗属性!BF8</f>
        <v>53.674301953650094</v>
      </c>
      <c r="AG8" s="27">
        <f>[2]中r各类型装备属性!Y6+[3]中r分类武将战斗属性!BG8</f>
        <v>6.612533821745858</v>
      </c>
      <c r="AH8" s="27">
        <f>[2]中r各类型装备属性!Z6+[3]中r分类武将战斗属性!BH8</f>
        <v>49.485968620316761</v>
      </c>
      <c r="AI8" s="27">
        <f t="shared" si="3"/>
        <v>0.92196762359480466</v>
      </c>
      <c r="AJ8" s="27">
        <f t="shared" ref="AJ8:AJ71" si="35">1-1/(1+(AG8/($D$11*G8^2+$D$12*G8+$D$13)))</f>
        <v>0.11266396918266763</v>
      </c>
      <c r="AK8" s="39">
        <f t="shared" ref="AK8:AK71" si="36">AF8/$D$22</f>
        <v>1.0023212316274527E-2</v>
      </c>
      <c r="AL8" s="39">
        <f t="shared" ref="AL8:AL71" si="37">AH8/$C$22</f>
        <v>9.7750061472230646E-3</v>
      </c>
      <c r="AN8" s="23">
        <f t="shared" si="4"/>
        <v>48.477586855967587</v>
      </c>
      <c r="AO8" s="23">
        <f t="shared" si="5"/>
        <v>9.8680520390151027</v>
      </c>
      <c r="AP8" s="23">
        <f t="shared" si="6"/>
        <v>60.567957393221363</v>
      </c>
      <c r="AQ8" s="23">
        <f t="shared" si="7"/>
        <v>1.2494012454286481</v>
      </c>
      <c r="AR8" s="42">
        <f t="shared" ref="AR8:AR71" si="38">1-1/(1+(AO8/($D$11*G8^2+$D$12*G8+$D$13)))</f>
        <v>0.15929559871874854</v>
      </c>
      <c r="AS8" s="34"/>
      <c r="AV8" s="27">
        <f>[5]中r不同兵种属性值!AK6</f>
        <v>123.56268515198595</v>
      </c>
      <c r="AW8" s="27">
        <f>[5]中r不同兵种属性值!AL6</f>
        <v>89.07375984582724</v>
      </c>
      <c r="AX8" s="27">
        <f>[5]中r不同兵种属性值!AM6</f>
        <v>259.34585564867382</v>
      </c>
      <c r="AY8" s="27">
        <f t="shared" si="8"/>
        <v>2.098901098901099</v>
      </c>
      <c r="AZ8" s="27">
        <f t="shared" si="9"/>
        <v>0.63104064633571588</v>
      </c>
      <c r="BA8" s="39">
        <f t="shared" ref="BA8:BA71" si="39">AV8/$D$23</f>
        <v>8.7169442787997153E-2</v>
      </c>
      <c r="BB8" s="39">
        <f t="shared" ref="BB8:BB71" si="40">AX8/$C$23</f>
        <v>4.3224309274778973E-2</v>
      </c>
      <c r="BD8" s="27">
        <f>[5]中r不同兵种属性值!AP6</f>
        <v>247.12537030397189</v>
      </c>
      <c r="BE8" s="27">
        <f>[5]中r不同兵种属性值!AQ6</f>
        <v>44.53687992291362</v>
      </c>
      <c r="BF8" s="27">
        <f>[5]中r不同兵种属性值!AR6</f>
        <v>246.99605299873696</v>
      </c>
      <c r="BG8" s="27">
        <f t="shared" si="10"/>
        <v>0.99947671376242808</v>
      </c>
      <c r="BH8" s="27">
        <f t="shared" si="11"/>
        <v>0.46096375662769951</v>
      </c>
      <c r="BI8" s="39">
        <f t="shared" ref="BI8:BI71" si="41">BD8/$D$24</f>
        <v>8.4284469471048978E-2</v>
      </c>
      <c r="BJ8" s="39">
        <f t="shared" ref="BJ8:BJ71" si="42">BF8/$C$24</f>
        <v>4.0014173169863512E-2</v>
      </c>
      <c r="BL8" s="27">
        <f>[5]中r不同兵种属性值!AU6</f>
        <v>284.19417584956767</v>
      </c>
      <c r="BM8" s="27">
        <f>[5]中r不同兵种属性值!AV6</f>
        <v>164.29763630099231</v>
      </c>
      <c r="BN8" s="27">
        <f>[5]中r不同兵种属性值!AW6</f>
        <v>251.7920928627901</v>
      </c>
      <c r="BO8" s="27">
        <f t="shared" si="12"/>
        <v>0.88598611181979692</v>
      </c>
      <c r="BP8" s="27">
        <f t="shared" si="13"/>
        <v>0.75930969165614659</v>
      </c>
      <c r="BQ8" s="39">
        <f t="shared" ref="BQ8:BQ71" si="43">BL8/$D$25</f>
        <v>8.1609414570233726E-2</v>
      </c>
      <c r="BR8" s="39">
        <f t="shared" ref="BR8:BR71" si="44">BN8/$C$25</f>
        <v>3.9882477906196909E-2</v>
      </c>
      <c r="BT8" s="27">
        <f>[5]中r不同兵种属性值!AZ6</f>
        <v>259.48163881917048</v>
      </c>
      <c r="BU8" s="27">
        <f>[5]中r不同兵种属性值!BA6</f>
        <v>28.107116292814386</v>
      </c>
      <c r="BV8" s="27">
        <f>[5]中r不同兵种属性值!BB6</f>
        <v>246.99605299873696</v>
      </c>
      <c r="BW8" s="27">
        <f t="shared" si="14"/>
        <v>0.95188258453564578</v>
      </c>
      <c r="BX8" s="36">
        <f t="shared" si="15"/>
        <v>0.35051910571490497</v>
      </c>
      <c r="BY8" s="39">
        <f t="shared" ref="BY8:BY71" si="45">BT8/$D$26</f>
        <v>8.0905857550638824E-2</v>
      </c>
      <c r="BZ8" s="39">
        <f t="shared" ref="BZ8:BZ71" si="46">BV8/$C$26</f>
        <v>3.912399834461739E-2</v>
      </c>
      <c r="CB8" s="23">
        <f t="shared" si="16"/>
        <v>228.59096753117399</v>
      </c>
      <c r="CC8" s="23">
        <f t="shared" si="17"/>
        <v>81.503848090636893</v>
      </c>
      <c r="CD8" s="23">
        <f t="shared" si="18"/>
        <v>251.28251362723444</v>
      </c>
      <c r="CE8" s="23">
        <f t="shared" si="19"/>
        <v>1.0992670285319384</v>
      </c>
      <c r="CF8" s="23">
        <f t="shared" si="20"/>
        <v>0.61978298942599519</v>
      </c>
      <c r="CH8" s="23">
        <v>40</v>
      </c>
      <c r="CI8" s="23">
        <f t="shared" si="21"/>
        <v>785.58142390542514</v>
      </c>
      <c r="CJ8" s="23">
        <f t="shared" si="21"/>
        <v>166.55230842301086</v>
      </c>
      <c r="CK8" s="23">
        <f t="shared" si="21"/>
        <v>986.89693477278502</v>
      </c>
      <c r="CL8" s="23">
        <f>CI8/CI7</f>
        <v>1.83874623814938</v>
      </c>
      <c r="CM8" s="23">
        <f t="shared" ref="CM8:CN10" si="47">CJ8/CJ7</f>
        <v>1.8240034964103542</v>
      </c>
      <c r="CN8" s="23">
        <f t="shared" si="47"/>
        <v>1.8392895683864161</v>
      </c>
      <c r="CO8" s="23">
        <f t="shared" si="22"/>
        <v>787.66066946730746</v>
      </c>
      <c r="CP8" s="23">
        <f t="shared" si="22"/>
        <v>153.88789534026873</v>
      </c>
      <c r="CQ8" s="23">
        <f t="shared" si="22"/>
        <v>880.98582499514407</v>
      </c>
      <c r="CR8" s="23">
        <f>CO8/CO7</f>
        <v>1.6808091260559508</v>
      </c>
      <c r="CS8" s="23">
        <f t="shared" ref="CS8:CT10" si="48">CP8/CP7</f>
        <v>1.4222734273236655</v>
      </c>
      <c r="CT8" s="23">
        <f t="shared" si="48"/>
        <v>1.6837167093571259</v>
      </c>
      <c r="CV8" s="39">
        <f>([3]中r分类武将战斗属性!S8+[3]中r分类武将战斗属性!Y8+[3]中r分类武将战斗属性!AE8+[3]中r分类武将战斗属性!AK8)/4</f>
        <v>9.1679970773421964</v>
      </c>
      <c r="CW8" s="39">
        <f>CV8*[3]中r分类武将战斗属性!O7</f>
        <v>4.3964778625399902E-2</v>
      </c>
      <c r="CX8" s="39">
        <f>([2]中r各类型装备属性!I6+[2]中r各类型装备属性!N6+[2]中r各类型装备属性!S6+[2]中r各类型装备属性!X6)/4</f>
        <v>39.265624999999993</v>
      </c>
      <c r="CY8" s="7">
        <f t="shared" ref="CY8:DA71" si="49">CV8/$AN8</f>
        <v>0.18911826416981845</v>
      </c>
      <c r="CZ8" s="7">
        <f t="shared" si="23"/>
        <v>9.0690938796158008E-4</v>
      </c>
      <c r="DA8" s="7">
        <f t="shared" si="23"/>
        <v>0.80997482644222007</v>
      </c>
      <c r="DC8" s="39">
        <f>([3]中r分类武将战斗属性!T8+[3]中r分类武将战斗属性!Z8+[3]中r分类武将战斗属性!AF8+[3]中r分类武将战斗属性!AL8)/4</f>
        <v>2.5332623503182381</v>
      </c>
      <c r="DD8" s="39">
        <f>DC8*[3]中r分类武将战斗属性!O7</f>
        <v>1.214816251491313E-2</v>
      </c>
      <c r="DE8" s="39">
        <f>([2]中r各类型装备属性!J6+[2]中r各类型装备属性!O6+[2]中r各类型装备属性!T6+[2]中r各类型装备属性!Y6)/4</f>
        <v>7.329583333333332</v>
      </c>
      <c r="DF8" s="7">
        <f t="shared" ref="DF8:DH71" si="50">DC8/$AO8</f>
        <v>0.25671351755164379</v>
      </c>
      <c r="DG8" s="7">
        <f t="shared" si="24"/>
        <v>1.2310598349991675E-3</v>
      </c>
      <c r="DH8" s="7">
        <f t="shared" si="24"/>
        <v>0.74275888537621382</v>
      </c>
      <c r="DJ8" s="39">
        <f>([3]中r分类武将战斗属性!U8+[3]中r分类武将战斗属性!AA8+[3]中r分类武将战斗属性!AG8+[3]中r分类武将战斗属性!AM8)/4</f>
        <v>11.821890968151779</v>
      </c>
      <c r="DK8" s="39">
        <f>DJ8*[3]中r分类武将战斗属性!O7</f>
        <v>5.6691425069594611E-2</v>
      </c>
      <c r="DL8" s="39">
        <f>([2]中r各类型装备属性!K6+[2]中r各类型装备属性!P6+[2]中r各类型装备属性!U6+[2]中r各类型装备属性!Z6)/4</f>
        <v>48.689374999999991</v>
      </c>
      <c r="DM8" s="7">
        <f t="shared" ref="DM8:DO71" si="51">DJ8/$AP8</f>
        <v>0.19518391368890475</v>
      </c>
      <c r="DN8" s="7">
        <f t="shared" si="25"/>
        <v>9.3599697776731354E-4</v>
      </c>
      <c r="DO8" s="7">
        <f t="shared" si="25"/>
        <v>0.803880089333328</v>
      </c>
    </row>
    <row r="9" spans="2:119" x14ac:dyDescent="0.15">
      <c r="G9" s="23">
        <v>3</v>
      </c>
      <c r="H9" s="27">
        <f>[2]中r各类型装备属性!I7+[3]中r分类武将战斗属性!AQ9</f>
        <v>45.370374455020524</v>
      </c>
      <c r="I9" s="27">
        <f>[2]中r各类型装备属性!J7+[3]中r分类武将战斗属性!T9</f>
        <v>34.294413700299245</v>
      </c>
      <c r="J9" s="27">
        <f>[2]中r各类型装备属性!K7+[3]中r分类武将战斗属性!AS9</f>
        <v>137.64619825606567</v>
      </c>
      <c r="K9" s="27">
        <f t="shared" si="0"/>
        <v>3.0338343006740214</v>
      </c>
      <c r="L9" s="27">
        <f t="shared" si="26"/>
        <v>0.39205079805161269</v>
      </c>
      <c r="M9" s="39">
        <f t="shared" si="27"/>
        <v>2.4005489129640494E-2</v>
      </c>
      <c r="N9" s="39">
        <f t="shared" si="28"/>
        <v>2.2941033042677611E-2</v>
      </c>
      <c r="P9" s="27">
        <f>[2]中r各类型装备属性!N7+[3]中r分类武将战斗属性!AV9</f>
        <v>79.710823801045152</v>
      </c>
      <c r="Q9" s="27">
        <f>[2]中r各类型装备属性!O7+[3]中r分类武将战斗属性!AW9</f>
        <v>10.958824891004104</v>
      </c>
      <c r="R9" s="27">
        <f>[2]中r各类型装备属性!P7+[3]中r分类武将战斗属性!AX9</f>
        <v>82.780973583053367</v>
      </c>
      <c r="S9" s="27">
        <f t="shared" si="1"/>
        <v>1.038516096504926</v>
      </c>
      <c r="T9" s="27">
        <f t="shared" si="29"/>
        <v>0.17086101763833761</v>
      </c>
      <c r="U9" s="39">
        <f t="shared" si="30"/>
        <v>1.6648041729541589E-2</v>
      </c>
      <c r="V9" s="39">
        <f t="shared" si="31"/>
        <v>1.6424796345843918E-2</v>
      </c>
      <c r="X9" s="27">
        <f>[2]中r各类型装备属性!S7+[3]中r分类武将战斗属性!BA9</f>
        <v>87.528398692049251</v>
      </c>
      <c r="Y9" s="27">
        <f>[2]中r各类型装备属性!T7+[3]中r分类武将战斗属性!BB9</f>
        <v>4.6763248910041053</v>
      </c>
      <c r="Z9" s="27">
        <f>[2]中r各类型装备属性!U7+[3]中r分类武将战斗属性!BC9</f>
        <v>71.893248910041052</v>
      </c>
      <c r="AA9" s="27">
        <f t="shared" si="2"/>
        <v>0.82137054926576147</v>
      </c>
      <c r="AB9" s="27">
        <f t="shared" si="32"/>
        <v>8.0826511186354533E-2</v>
      </c>
      <c r="AC9" s="39">
        <f t="shared" si="33"/>
        <v>1.4780209167857017E-2</v>
      </c>
      <c r="AD9" s="39">
        <f t="shared" si="34"/>
        <v>1.4523888668695167E-2</v>
      </c>
      <c r="AF9" s="27">
        <f>[2]中r各类型装备属性!X7+[3]中r分类武将战斗属性!BF9</f>
        <v>81.31699891004105</v>
      </c>
      <c r="AG9" s="27">
        <f>[2]中r各类型装备属性!Y7+[3]中r分类武将战斗属性!BG9</f>
        <v>10.120187227510264</v>
      </c>
      <c r="AH9" s="27">
        <f>[2]中r各类型装备属性!Z7+[3]中r分类武将战斗属性!BH9</f>
        <v>75.034498910041052</v>
      </c>
      <c r="AI9" s="27">
        <f t="shared" si="3"/>
        <v>0.92274063130452999</v>
      </c>
      <c r="AJ9" s="27">
        <f t="shared" si="35"/>
        <v>0.15987610259566543</v>
      </c>
      <c r="AK9" s="39">
        <f t="shared" si="36"/>
        <v>1.5185247228765835E-2</v>
      </c>
      <c r="AL9" s="39">
        <f t="shared" si="37"/>
        <v>1.4821629414329096E-2</v>
      </c>
      <c r="AN9" s="23">
        <f t="shared" si="4"/>
        <v>73.481648964538991</v>
      </c>
      <c r="AO9" s="23">
        <f t="shared" si="5"/>
        <v>15.012437677454431</v>
      </c>
      <c r="AP9" s="23">
        <f t="shared" si="6"/>
        <v>91.838729914800297</v>
      </c>
      <c r="AQ9" s="23">
        <f t="shared" si="7"/>
        <v>1.2498185765961802</v>
      </c>
      <c r="AR9" s="42">
        <f t="shared" si="38"/>
        <v>0.22014813062501493</v>
      </c>
      <c r="AS9" s="34"/>
      <c r="AV9" s="27">
        <f>[5]中r不同兵种属性值!AK7</f>
        <v>130.10977381740702</v>
      </c>
      <c r="AW9" s="27">
        <f>[5]中r不同兵种属性值!AL7</f>
        <v>93.440004578680615</v>
      </c>
      <c r="AX9" s="27">
        <f>[5]中r不同兵种属性值!AM7</f>
        <v>273.5293157288703</v>
      </c>
      <c r="AY9" s="27">
        <f t="shared" si="8"/>
        <v>2.1022964509394573</v>
      </c>
      <c r="AZ9" s="27">
        <f t="shared" si="9"/>
        <v>0.63729369568078242</v>
      </c>
      <c r="BA9" s="39">
        <f t="shared" si="39"/>
        <v>9.1788200223920313E-2</v>
      </c>
      <c r="BB9" s="39">
        <f t="shared" si="40"/>
        <v>4.5588219288145049E-2</v>
      </c>
      <c r="BD9" s="27">
        <f>[5]中r不同兵种属性值!AP7</f>
        <v>260.21954763481403</v>
      </c>
      <c r="BE9" s="27">
        <f>[5]中r不同兵种属性值!AQ7</f>
        <v>46.720002289340307</v>
      </c>
      <c r="BF9" s="27">
        <f>[5]中r不同兵种属性值!AR7</f>
        <v>260.50411021797174</v>
      </c>
      <c r="BG9" s="27">
        <f t="shared" si="10"/>
        <v>1.0010935480664083</v>
      </c>
      <c r="BH9" s="27">
        <f t="shared" si="11"/>
        <v>0.46766767986676516</v>
      </c>
      <c r="BI9" s="39">
        <f t="shared" si="41"/>
        <v>8.8750363798824228E-2</v>
      </c>
      <c r="BJ9" s="39">
        <f t="shared" si="42"/>
        <v>4.2202522879085991E-2</v>
      </c>
      <c r="BL9" s="27">
        <f>[5]中r不同兵种属性值!AU7</f>
        <v>299.25247978003614</v>
      </c>
      <c r="BM9" s="27">
        <f>[5]中r不同兵种属性值!AV7</f>
        <v>161.07535673010932</v>
      </c>
      <c r="BN9" s="27">
        <f>[5]中r不同兵种属性值!AW7</f>
        <v>265.5624424552139</v>
      </c>
      <c r="BO9" s="27">
        <f t="shared" si="12"/>
        <v>0.88741935455443544</v>
      </c>
      <c r="BP9" s="27">
        <f t="shared" si="13"/>
        <v>0.75179150331821498</v>
      </c>
      <c r="BQ9" s="39">
        <f t="shared" si="43"/>
        <v>8.5933568520653439E-2</v>
      </c>
      <c r="BR9" s="39">
        <f t="shared" si="44"/>
        <v>4.2063625285116889E-2</v>
      </c>
      <c r="BT9" s="27">
        <f>[5]中r不同兵种属性值!AZ7</f>
        <v>273.23052501655474</v>
      </c>
      <c r="BU9" s="27">
        <f>[5]中r不同兵种属性值!BA7</f>
        <v>29.607443311267986</v>
      </c>
      <c r="BV9" s="27">
        <f>[5]中r不同兵种属性值!BB7</f>
        <v>260.50411021797174</v>
      </c>
      <c r="BW9" s="27">
        <f t="shared" si="14"/>
        <v>0.95342242672991273</v>
      </c>
      <c r="BX9" s="36">
        <f t="shared" si="15"/>
        <v>0.35763205296663858</v>
      </c>
      <c r="BY9" s="39">
        <f t="shared" si="45"/>
        <v>8.5192732850284614E-2</v>
      </c>
      <c r="BZ9" s="39">
        <f t="shared" si="46"/>
        <v>4.1263664958184856E-2</v>
      </c>
      <c r="CB9" s="23">
        <f t="shared" si="16"/>
        <v>240.70308156220301</v>
      </c>
      <c r="CC9" s="23">
        <f t="shared" si="17"/>
        <v>82.710701727349544</v>
      </c>
      <c r="CD9" s="23">
        <f t="shared" si="18"/>
        <v>265.02499465500694</v>
      </c>
      <c r="CE9" s="23">
        <f t="shared" si="19"/>
        <v>1.1010452917135529</v>
      </c>
      <c r="CF9" s="23">
        <f t="shared" si="20"/>
        <v>0.62324063282610309</v>
      </c>
      <c r="CH9" s="23">
        <v>60</v>
      </c>
      <c r="CI9" s="23">
        <f t="shared" si="21"/>
        <v>1055.5650582130011</v>
      </c>
      <c r="CJ9" s="23">
        <f t="shared" si="21"/>
        <v>224.37342269627669</v>
      </c>
      <c r="CK9" s="23">
        <f t="shared" si="21"/>
        <v>1329.1548612483434</v>
      </c>
      <c r="CL9" s="23">
        <f t="shared" ref="CL9:CL10" si="52">CI9/CI8</f>
        <v>1.3436736487038914</v>
      </c>
      <c r="CM9" s="23">
        <f t="shared" si="47"/>
        <v>1.3471648926438853</v>
      </c>
      <c r="CN9" s="23">
        <f t="shared" si="47"/>
        <v>1.3468020969731322</v>
      </c>
      <c r="CO9" s="23">
        <f t="shared" si="22"/>
        <v>1150.4448133085141</v>
      </c>
      <c r="CP9" s="23">
        <f t="shared" si="22"/>
        <v>258.38762228431045</v>
      </c>
      <c r="CQ9" s="23">
        <f t="shared" si="22"/>
        <v>1266.0708630581562</v>
      </c>
      <c r="CR9" s="23">
        <f t="shared" ref="CR9:CR10" si="53">CO9/CO8</f>
        <v>1.4605843073090807</v>
      </c>
      <c r="CS9" s="23">
        <f t="shared" si="48"/>
        <v>1.6790639816925008</v>
      </c>
      <c r="CT9" s="23">
        <f t="shared" si="48"/>
        <v>1.4371069626065036</v>
      </c>
      <c r="CV9" s="39">
        <f>([3]中r分类武将战斗属性!S9+[3]中r分类武将战斗属性!Y9+[3]中r分类武将战斗属性!AE9+[3]中r分类武将战斗属性!AK9)/4</f>
        <v>14.510321692140474</v>
      </c>
      <c r="CW9" s="39">
        <f>CV9*[3]中r分类武将战斗属性!O8</f>
        <v>7.2889772398532435E-2</v>
      </c>
      <c r="CX9" s="39">
        <f>([2]中r各类型装备属性!I7+[2]中r各类型装备属性!N7+[2]中r各类型装备属性!S7+[2]中r各类型装备属性!X7)/4</f>
        <v>58.898437499999986</v>
      </c>
      <c r="CY9" s="7">
        <f t="shared" si="49"/>
        <v>0.19746864552730589</v>
      </c>
      <c r="CZ9" s="7">
        <f t="shared" si="23"/>
        <v>9.9194524654322631E-4</v>
      </c>
      <c r="DA9" s="7">
        <f t="shared" si="23"/>
        <v>0.80153940922615086</v>
      </c>
      <c r="DC9" s="39">
        <f>([3]中r分类武将战斗属性!T9+[3]中r分类武将战斗属性!Z9+[3]中r分类武将战斗属性!AF9+[3]中r分类武将战斗属性!AL9)/4</f>
        <v>4.0094309938809198</v>
      </c>
      <c r="DD9" s="39">
        <f>DC9*[3]中r分类武将战斗属性!O8</f>
        <v>2.0140595004857643E-2</v>
      </c>
      <c r="DE9" s="39">
        <f>([2]中r各类型装备属性!J7+[2]中r各类型装备属性!O7+[2]中r各类型装备属性!T7+[2]中r各类型装备属性!Y7)/4</f>
        <v>10.994374999999998</v>
      </c>
      <c r="DF9" s="7">
        <f t="shared" si="50"/>
        <v>0.26707394761759806</v>
      </c>
      <c r="DG9" s="7">
        <f t="shared" si="24"/>
        <v>1.3415939128329998E-3</v>
      </c>
      <c r="DH9" s="7">
        <f t="shared" si="24"/>
        <v>0.73235108356261625</v>
      </c>
      <c r="DJ9" s="39">
        <f>([3]中r分类武将战斗属性!U9+[3]中r分类武将战斗属性!AA9+[3]中r分类武将战斗属性!AG9+[3]中r分类武将战斗属性!AM9)/4</f>
        <v>18.710677971444298</v>
      </c>
      <c r="DK9" s="39">
        <f>DJ9*[3]中r分类武将战斗属性!O8</f>
        <v>9.3989443356002358E-2</v>
      </c>
      <c r="DL9" s="39">
        <f>([2]中r各类型装备属性!K7+[2]中r各类型装备属性!P7+[2]中r各类型装备属性!U7+[2]中r各类型装备属性!Z7)/4</f>
        <v>73.03406249999999</v>
      </c>
      <c r="DM9" s="7">
        <f t="shared" si="51"/>
        <v>0.20373406719368159</v>
      </c>
      <c r="DN9" s="7">
        <f t="shared" si="25"/>
        <v>1.0234183709116763E-3</v>
      </c>
      <c r="DO9" s="7">
        <f t="shared" si="25"/>
        <v>0.79524251443540672</v>
      </c>
    </row>
    <row r="10" spans="2:119" x14ac:dyDescent="0.15">
      <c r="B10" s="4"/>
      <c r="C10" s="4" t="s">
        <v>121</v>
      </c>
      <c r="D10" s="4"/>
      <c r="G10" s="23">
        <v>4</v>
      </c>
      <c r="H10" s="27">
        <f>[2]中r各类型装备属性!I8+[3]中r分类武将战斗属性!AQ10</f>
        <v>60.966330044144001</v>
      </c>
      <c r="I10" s="27">
        <f>[2]中r各类型装备属性!J8+[3]中r分类武将战斗属性!T10</f>
        <v>46.28762211340397</v>
      </c>
      <c r="J10" s="27">
        <f>[2]中r各类型装备属性!K8+[3]中r分类武将战斗属性!AS10</f>
        <v>185.04025614126081</v>
      </c>
      <c r="K10" s="27">
        <f t="shared" si="0"/>
        <v>3.0351221076826893</v>
      </c>
      <c r="L10" s="27">
        <f t="shared" si="26"/>
        <v>0.46008066924819069</v>
      </c>
      <c r="M10" s="39">
        <f t="shared" si="27"/>
        <v>3.2257317483674081E-2</v>
      </c>
      <c r="N10" s="39">
        <f t="shared" si="28"/>
        <v>3.0840042690210134E-2</v>
      </c>
      <c r="P10" s="27">
        <f>[2]中r各类型装备属性!N8+[3]中r分类武将战斗属性!AV10</f>
        <v>107.32059276378348</v>
      </c>
      <c r="Q10" s="27">
        <f>[2]中r各类型装备属性!O8+[3]中r分类武将战斗属性!AW10</f>
        <v>14.7062660088288</v>
      </c>
      <c r="R10" s="27">
        <f>[2]中r各类型装备属性!P8+[3]中r分类武将战斗属性!AX10</f>
        <v>111.60312478144108</v>
      </c>
      <c r="S10" s="27">
        <f t="shared" si="1"/>
        <v>1.039904103279448</v>
      </c>
      <c r="T10" s="27">
        <f t="shared" si="29"/>
        <v>0.2130531877089773</v>
      </c>
      <c r="U10" s="39">
        <f t="shared" si="30"/>
        <v>2.2414493058434307E-2</v>
      </c>
      <c r="V10" s="39">
        <f t="shared" si="31"/>
        <v>2.2143477139174812E-2</v>
      </c>
      <c r="X10" s="27">
        <f>[2]中r各类型装备属性!S8+[3]中r分类武将战斗属性!BA10</f>
        <v>117.83852543927895</v>
      </c>
      <c r="Y10" s="27">
        <f>[2]中r各类型装备属性!T8+[3]中r分类武将战斗属性!BB10</f>
        <v>6.329599342162135</v>
      </c>
      <c r="Z10" s="27">
        <f>[2]中r各类型装备属性!U8+[3]中r分类武将战斗属性!BC10</f>
        <v>96.802660088288008</v>
      </c>
      <c r="AA10" s="27">
        <f t="shared" si="2"/>
        <v>0.82148567056000266</v>
      </c>
      <c r="AB10" s="27">
        <f t="shared" si="32"/>
        <v>0.10436341560070217</v>
      </c>
      <c r="AC10" s="39">
        <f t="shared" si="33"/>
        <v>1.9898433880324039E-2</v>
      </c>
      <c r="AD10" s="39">
        <f t="shared" si="34"/>
        <v>1.9556092947128897E-2</v>
      </c>
      <c r="AF10" s="27">
        <f>[2]中r各类型装备属性!X8+[3]中r分类武将战斗属性!BF10</f>
        <v>109.36766008828801</v>
      </c>
      <c r="AG10" s="27">
        <f>[2]中r各类型装备属性!Y8+[3]中r分类武将战斗属性!BG10</f>
        <v>13.72983168873867</v>
      </c>
      <c r="AH10" s="27">
        <f>[2]中r各类型装备属性!Z8+[3]中r分类武将战斗属性!BH10</f>
        <v>100.99099342162134</v>
      </c>
      <c r="AI10" s="27">
        <f t="shared" si="3"/>
        <v>0.9234081934284365</v>
      </c>
      <c r="AJ10" s="27">
        <f t="shared" si="35"/>
        <v>0.20176143493696208</v>
      </c>
      <c r="AK10" s="39">
        <f t="shared" si="36"/>
        <v>2.0423465936188236E-2</v>
      </c>
      <c r="AL10" s="39">
        <f t="shared" si="37"/>
        <v>1.9948838206740017E-2</v>
      </c>
      <c r="AN10" s="23">
        <f t="shared" si="4"/>
        <v>98.873277083873617</v>
      </c>
      <c r="AO10" s="23">
        <f t="shared" si="5"/>
        <v>20.263329788283393</v>
      </c>
      <c r="AP10" s="23">
        <f t="shared" si="6"/>
        <v>123.60925860815281</v>
      </c>
      <c r="AQ10" s="23">
        <f t="shared" si="7"/>
        <v>1.2501786352574904</v>
      </c>
      <c r="AR10" s="42">
        <f t="shared" si="38"/>
        <v>0.27168711622026076</v>
      </c>
      <c r="AS10" s="34"/>
      <c r="AV10" s="27">
        <f>[5]中r不同兵种属性值!AK8</f>
        <v>136.65477560197994</v>
      </c>
      <c r="AW10" s="27">
        <f>[5]中r不同兵种属性值!AL8</f>
        <v>97.80461076881268</v>
      </c>
      <c r="AX10" s="27">
        <f>[5]中r不同兵种属性值!AM8</f>
        <v>287.70856334492396</v>
      </c>
      <c r="AY10" s="27">
        <f t="shared" si="8"/>
        <v>2.1053677932405566</v>
      </c>
      <c r="AZ10" s="27">
        <f t="shared" si="9"/>
        <v>0.64292431234186442</v>
      </c>
      <c r="BA10" s="39">
        <f t="shared" si="39"/>
        <v>9.6405485433495558E-2</v>
      </c>
      <c r="BB10" s="39">
        <f t="shared" si="40"/>
        <v>4.7951427224153992E-2</v>
      </c>
      <c r="BD10" s="27">
        <f>[5]中r不同兵种属性值!AP8</f>
        <v>273.30955120395987</v>
      </c>
      <c r="BE10" s="27">
        <f>[5]中r不同兵种属性值!AQ8</f>
        <v>48.90230538440634</v>
      </c>
      <c r="BF10" s="27">
        <f>[5]中r不同兵种属性值!AR8</f>
        <v>274.00815556659427</v>
      </c>
      <c r="BG10" s="27">
        <f t="shared" si="10"/>
        <v>1.0025560920193128</v>
      </c>
      <c r="BH10" s="27">
        <f t="shared" si="11"/>
        <v>0.47375715163782761</v>
      </c>
      <c r="BI10" s="39">
        <f t="shared" si="41"/>
        <v>9.3214834625281753E-2</v>
      </c>
      <c r="BJ10" s="39">
        <f t="shared" si="42"/>
        <v>4.4390222652070765E-2</v>
      </c>
      <c r="BL10" s="27">
        <f>[5]中r不同兵种属性值!AU8</f>
        <v>314.30598388455383</v>
      </c>
      <c r="BM10" s="27">
        <f>[5]中r不同兵种属性值!AV8</f>
        <v>157.84577460188936</v>
      </c>
      <c r="BN10" s="27">
        <f>[5]中r不同兵种属性值!AW8</f>
        <v>279.32870227662522</v>
      </c>
      <c r="BO10" s="27">
        <f t="shared" si="12"/>
        <v>0.88871582661061921</v>
      </c>
      <c r="BP10" s="27">
        <f t="shared" si="13"/>
        <v>0.7439737860551412</v>
      </c>
      <c r="BQ10" s="39">
        <f t="shared" si="43"/>
        <v>9.0256344149421366E-2</v>
      </c>
      <c r="BR10" s="39">
        <f t="shared" si="44"/>
        <v>4.4244124866879328E-2</v>
      </c>
      <c r="BT10" s="27">
        <f>[5]中r不同兵种属性值!AZ8</f>
        <v>286.97502876415786</v>
      </c>
      <c r="BU10" s="27">
        <f>[5]中r不同兵种属性值!BA8</f>
        <v>31.10729981396959</v>
      </c>
      <c r="BV10" s="27">
        <f>[5]中r不同兵种属性值!BB8</f>
        <v>274.00815556659427</v>
      </c>
      <c r="BW10" s="27">
        <f t="shared" si="14"/>
        <v>0.95481532573267891</v>
      </c>
      <c r="BX10" s="36">
        <f t="shared" si="15"/>
        <v>0.36413769230340032</v>
      </c>
      <c r="BY10" s="39">
        <f t="shared" si="45"/>
        <v>8.9478241710827716E-2</v>
      </c>
      <c r="BZ10" s="39">
        <f t="shared" si="46"/>
        <v>4.3402696094313367E-2</v>
      </c>
      <c r="CB10" s="23">
        <f t="shared" si="16"/>
        <v>252.81133486366286</v>
      </c>
      <c r="CC10" s="23">
        <f t="shared" si="17"/>
        <v>83.914997642269498</v>
      </c>
      <c r="CD10" s="23">
        <f t="shared" si="18"/>
        <v>278.7633941886844</v>
      </c>
      <c r="CE10" s="23">
        <f t="shared" si="19"/>
        <v>1.1026538598003015</v>
      </c>
      <c r="CF10" s="23">
        <f t="shared" si="20"/>
        <v>0.62662882514797746</v>
      </c>
      <c r="CH10" s="23">
        <v>80</v>
      </c>
      <c r="CI10" s="23">
        <f t="shared" si="21"/>
        <v>1454.7487846678778</v>
      </c>
      <c r="CJ10" s="23">
        <f t="shared" si="21"/>
        <v>304.30840871066977</v>
      </c>
      <c r="CK10" s="23">
        <f t="shared" si="21"/>
        <v>1832.4471170717375</v>
      </c>
      <c r="CL10" s="23">
        <f t="shared" si="52"/>
        <v>1.378170652153518</v>
      </c>
      <c r="CM10" s="23">
        <f t="shared" si="47"/>
        <v>1.3562587094934018</v>
      </c>
      <c r="CN10" s="23">
        <f t="shared" si="47"/>
        <v>1.3786558440230972</v>
      </c>
      <c r="CO10" s="23">
        <f t="shared" si="22"/>
        <v>1376.946787721995</v>
      </c>
      <c r="CP10" s="23">
        <f t="shared" si="22"/>
        <v>321.40035585648531</v>
      </c>
      <c r="CQ10" s="23">
        <f t="shared" si="22"/>
        <v>1507.8687303777181</v>
      </c>
      <c r="CR10" s="23">
        <f t="shared" si="53"/>
        <v>1.1968820857752349</v>
      </c>
      <c r="CS10" s="23">
        <f t="shared" si="48"/>
        <v>1.2438690097269456</v>
      </c>
      <c r="CT10" s="23">
        <f t="shared" si="48"/>
        <v>1.1909828860096396</v>
      </c>
      <c r="CV10" s="39">
        <f>([3]中r分类武将战斗属性!S10+[3]中r分类武将战斗属性!Y10+[3]中r分类武将战斗属性!AE10+[3]中r分类武将战斗属性!AK10)/4</f>
        <v>20.236512790667408</v>
      </c>
      <c r="CW10" s="39">
        <f>CV10*[3]中r分类武将战斗属性!O9</f>
        <v>0.10551429320621088</v>
      </c>
      <c r="CX10" s="39">
        <f>([2]中r各类型装备属性!I8+[2]中r各类型装备属性!N8+[2]中r各类型装备属性!S8+[2]中r各类型装备属性!X8)/4</f>
        <v>78.531249999999986</v>
      </c>
      <c r="CY10" s="7">
        <f t="shared" si="49"/>
        <v>0.20467120527926766</v>
      </c>
      <c r="CZ10" s="7">
        <f t="shared" si="23"/>
        <v>1.0671669466028088E-3</v>
      </c>
      <c r="DA10" s="7">
        <f t="shared" si="23"/>
        <v>0.79426162777412945</v>
      </c>
      <c r="DC10" s="39">
        <f>([3]中r分类武将战斗属性!T10+[3]中r分类武将战斗属性!Z10+[3]中r分类武将战斗属性!AF10+[3]中r分类武将战斗属性!AL10)/4</f>
        <v>5.5916680079475736</v>
      </c>
      <c r="DD10" s="39">
        <f>DC10*[3]中r分类武将战斗属性!O9</f>
        <v>2.9155265228031954E-2</v>
      </c>
      <c r="DE10" s="39">
        <f>([2]中r各类型装备属性!J8+[2]中r各类型装备属性!O8+[2]中r各类型装备属性!T8+[2]中r各类型装备属性!Y8)/4</f>
        <v>14.659166666666664</v>
      </c>
      <c r="DF10" s="7">
        <f t="shared" si="50"/>
        <v>0.27595010624466926</v>
      </c>
      <c r="DG10" s="7">
        <f t="shared" si="24"/>
        <v>1.4388190654079978E-3</v>
      </c>
      <c r="DH10" s="7">
        <f t="shared" si="24"/>
        <v>0.72343325701301309</v>
      </c>
      <c r="DJ10" s="39">
        <f>([3]中r分类武将战斗属性!U10+[3]中r分类武将战斗属性!AA10+[3]中r分类武将战斗属性!AG10+[3]中r分类武将战斗属性!AM10)/4</f>
        <v>26.094450703755346</v>
      </c>
      <c r="DK10" s="39">
        <f>DJ10*[3]中r分类武将战斗属性!O9</f>
        <v>0.13605790439748247</v>
      </c>
      <c r="DL10" s="39">
        <f>([2]中r各类型装备属性!K8+[2]中r各类型装备属性!P8+[2]中r各类型装备属性!U8+[2]中r各类型装备属性!Z8)/4</f>
        <v>97.378749999999982</v>
      </c>
      <c r="DM10" s="7">
        <f t="shared" si="51"/>
        <v>0.21110433795639844</v>
      </c>
      <c r="DN10" s="7">
        <f t="shared" si="25"/>
        <v>1.1007096550007833E-3</v>
      </c>
      <c r="DO10" s="7">
        <f t="shared" si="25"/>
        <v>0.78779495238860076</v>
      </c>
    </row>
    <row r="11" spans="2:119" x14ac:dyDescent="0.15">
      <c r="B11" s="4"/>
      <c r="C11" s="4" t="s">
        <v>118</v>
      </c>
      <c r="D11" s="4">
        <v>0.02</v>
      </c>
      <c r="G11" s="23">
        <v>5</v>
      </c>
      <c r="H11" s="27">
        <f>[2]中r各类型装备属性!I9+[3]中r分类武将战斗属性!AQ11</f>
        <v>76.829924505463225</v>
      </c>
      <c r="I11" s="27">
        <f>[2]中r各类型装备属性!J9+[3]中r分类武将战斗属性!T11</f>
        <v>58.599335856461963</v>
      </c>
      <c r="J11" s="27">
        <f>[2]中r各类型装备属性!K9+[3]中r分类武将战斗属性!AS11</f>
        <v>233.29075841748232</v>
      </c>
      <c r="K11" s="27">
        <f t="shared" si="0"/>
        <v>3.0364569524065259</v>
      </c>
      <c r="L11" s="27">
        <f t="shared" si="26"/>
        <v>0.51358174363241238</v>
      </c>
      <c r="M11" s="39">
        <f t="shared" si="27"/>
        <v>4.0650753706594309E-2</v>
      </c>
      <c r="N11" s="39">
        <f t="shared" si="28"/>
        <v>3.8881793069580388E-2</v>
      </c>
      <c r="P11" s="27">
        <f>[2]中r各类型装备属性!N9+[3]中r分类武将战斗属性!AV11</f>
        <v>135.51916724535243</v>
      </c>
      <c r="Q11" s="27">
        <f>[2]中r各类型装备属性!O9+[3]中r分类武将战斗属性!AW11</f>
        <v>18.507234901092644</v>
      </c>
      <c r="R11" s="27">
        <f>[2]中r各类型装备属性!P9+[3]中r分类武将战斗属性!AX11</f>
        <v>141.12113704753773</v>
      </c>
      <c r="S11" s="27">
        <f t="shared" si="1"/>
        <v>1.0413371032013732</v>
      </c>
      <c r="T11" s="27">
        <f t="shared" si="29"/>
        <v>0.25007331953189083</v>
      </c>
      <c r="U11" s="39">
        <f t="shared" si="30"/>
        <v>2.8303919641886468E-2</v>
      </c>
      <c r="V11" s="39">
        <f t="shared" si="31"/>
        <v>2.8000225604670179E-2</v>
      </c>
      <c r="X11" s="27">
        <f>[2]中r各类型装备属性!S9+[3]中r分类武将战斗属性!BA11</f>
        <v>148.79098547977844</v>
      </c>
      <c r="Y11" s="27">
        <f>[2]中r各类型装备属性!T9+[3]中r分类武将战斗属性!BB11</f>
        <v>8.036401567759313</v>
      </c>
      <c r="Z11" s="27">
        <f>[2]中r各类型装备属性!U9+[3]中r分类武将战斗属性!BC11</f>
        <v>122.24734901092646</v>
      </c>
      <c r="AA11" s="27">
        <f t="shared" si="2"/>
        <v>0.82160453885521567</v>
      </c>
      <c r="AB11" s="27">
        <f t="shared" si="32"/>
        <v>0.12648499709554339</v>
      </c>
      <c r="AC11" s="39">
        <f t="shared" si="33"/>
        <v>2.5125124194491463E-2</v>
      </c>
      <c r="AD11" s="39">
        <f t="shared" si="34"/>
        <v>2.4696434143621514E-2</v>
      </c>
      <c r="AF11" s="27">
        <f>[2]中r各类型装备属性!X9+[3]中r分类武将战斗属性!BF11</f>
        <v>137.95359901092647</v>
      </c>
      <c r="AG11" s="27">
        <f>[2]中r各类型装备属性!Y9+[3]中r分类武将战斗属性!BG11</f>
        <v>17.47329558606495</v>
      </c>
      <c r="AH11" s="27">
        <f>[2]中r各类型装备属性!Z9+[3]中r分类武将战斗属性!BH11</f>
        <v>127.48276567759312</v>
      </c>
      <c r="AI11" s="27">
        <f t="shared" si="3"/>
        <v>0.92409887521307787</v>
      </c>
      <c r="AJ11" s="27">
        <f t="shared" si="35"/>
        <v>0.23944780684129707</v>
      </c>
      <c r="AK11" s="39">
        <f t="shared" si="36"/>
        <v>2.5761643139295326E-2</v>
      </c>
      <c r="AL11" s="39">
        <f t="shared" si="37"/>
        <v>2.5181780874586297E-2</v>
      </c>
      <c r="AN11" s="23">
        <f t="shared" si="4"/>
        <v>124.77341906038015</v>
      </c>
      <c r="AO11" s="23">
        <f t="shared" si="5"/>
        <v>25.654066977844717</v>
      </c>
      <c r="AP11" s="23">
        <f t="shared" si="6"/>
        <v>156.03550253838489</v>
      </c>
      <c r="AQ11" s="23">
        <f t="shared" si="7"/>
        <v>1.2505508281605751</v>
      </c>
      <c r="AR11" s="42">
        <f t="shared" si="38"/>
        <v>0.31611560496220537</v>
      </c>
      <c r="AS11" s="34"/>
      <c r="AV11" s="27">
        <f>[5]中r不同兵种属性值!AK9</f>
        <v>143.19850411023006</v>
      </c>
      <c r="AW11" s="27">
        <f>[5]中r不同兵种属性值!AL9</f>
        <v>102.16819268585672</v>
      </c>
      <c r="AX11" s="27">
        <f>[5]中r不同兵种属性值!AM9</f>
        <v>301.88527147336924</v>
      </c>
      <c r="AY11" s="27">
        <f t="shared" si="8"/>
        <v>2.1081593927893736</v>
      </c>
      <c r="AZ11" s="27">
        <f t="shared" si="9"/>
        <v>0.64799495031581911</v>
      </c>
      <c r="BA11" s="39">
        <f t="shared" si="39"/>
        <v>0.10102187238816937</v>
      </c>
      <c r="BB11" s="39">
        <f t="shared" si="40"/>
        <v>5.0314211912228207E-2</v>
      </c>
      <c r="BD11" s="27">
        <f>[5]中r不同兵种属性值!AP9</f>
        <v>286.39700822046012</v>
      </c>
      <c r="BE11" s="27">
        <f>[5]中r不同兵种属性值!AQ9</f>
        <v>51.084096342928362</v>
      </c>
      <c r="BF11" s="27">
        <f>[5]中r不同兵种属性值!AR9</f>
        <v>287.50978235558972</v>
      </c>
      <c r="BG11" s="27">
        <f t="shared" si="10"/>
        <v>1.0038854251377969</v>
      </c>
      <c r="BH11" s="27">
        <f t="shared" si="11"/>
        <v>0.4792844157403009</v>
      </c>
      <c r="BI11" s="39">
        <f t="shared" si="41"/>
        <v>9.7678436925620532E-2</v>
      </c>
      <c r="BJ11" s="39">
        <f t="shared" si="42"/>
        <v>4.6577530610439212E-2</v>
      </c>
      <c r="BL11" s="27">
        <f>[5]中r不同兵种属性值!AU9</f>
        <v>329.35655945352909</v>
      </c>
      <c r="BM11" s="27">
        <f>[5]中r不同兵种属性值!AV9</f>
        <v>154.61090861237361</v>
      </c>
      <c r="BN11" s="27">
        <f>[5]中r不同兵种属性值!AW9</f>
        <v>293.09249657608666</v>
      </c>
      <c r="BO11" s="27">
        <f t="shared" si="12"/>
        <v>0.88989421392544288</v>
      </c>
      <c r="BP11" s="27">
        <f t="shared" si="13"/>
        <v>0.73585379090245118</v>
      </c>
      <c r="BQ11" s="39">
        <f t="shared" si="43"/>
        <v>9.4578278817707084E-2</v>
      </c>
      <c r="BR11" s="39">
        <f t="shared" si="44"/>
        <v>4.6424233923571756E-2</v>
      </c>
      <c r="BT11" s="27">
        <f>[5]中r不同兵种属性值!AZ9</f>
        <v>300.71685863148315</v>
      </c>
      <c r="BU11" s="27">
        <f>[5]中r不同兵种属性值!BA9</f>
        <v>32.606870006124495</v>
      </c>
      <c r="BV11" s="27">
        <f>[5]中r不同兵种属性值!BB9</f>
        <v>287.50978235558972</v>
      </c>
      <c r="BW11" s="27">
        <f t="shared" si="14"/>
        <v>0.95608135727409216</v>
      </c>
      <c r="BX11" s="36">
        <f t="shared" si="15"/>
        <v>0.37008317289966064</v>
      </c>
      <c r="BY11" s="39">
        <f t="shared" si="45"/>
        <v>9.3762916860832185E-2</v>
      </c>
      <c r="BZ11" s="39">
        <f t="shared" si="46"/>
        <v>4.5541344132324732E-2</v>
      </c>
      <c r="CB11" s="23">
        <f t="shared" si="16"/>
        <v>264.91723260392558</v>
      </c>
      <c r="CC11" s="23">
        <f t="shared" si="17"/>
        <v>85.117516911820786</v>
      </c>
      <c r="CD11" s="23">
        <f t="shared" si="18"/>
        <v>292.49933319015884</v>
      </c>
      <c r="CE11" s="23">
        <f t="shared" si="19"/>
        <v>1.1041159169417676</v>
      </c>
      <c r="CF11" s="23">
        <f t="shared" si="20"/>
        <v>0.62995175501463252</v>
      </c>
      <c r="CV11" s="39">
        <f>([3]中r分类武将战斗属性!S11+[3]中r分类武将战斗属性!Y11+[3]中r分类武将战斗属性!AE11+[3]中r分类武将战斗属性!AK11)/4</f>
        <v>26.467003994953661</v>
      </c>
      <c r="CW11" s="39">
        <f>CV11*[3]中r分类武将战斗属性!O10</f>
        <v>0.14235256542648064</v>
      </c>
      <c r="CX11" s="39">
        <f>([2]中r各类型装备属性!I9+[2]中r各类型装备属性!N9+[2]中r各类型装备属性!S9+[2]中r各类型装备属性!X9)/4</f>
        <v>98.1640625</v>
      </c>
      <c r="CY11" s="7">
        <f t="shared" si="49"/>
        <v>0.21212053171473799</v>
      </c>
      <c r="CZ11" s="7">
        <f t="shared" si="23"/>
        <v>1.1408885522131409E-3</v>
      </c>
      <c r="DA11" s="7">
        <f t="shared" si="23"/>
        <v>0.78673857973304884</v>
      </c>
      <c r="DC11" s="39">
        <f>([3]中r分类武将战斗属性!T11+[3]中r分类武将战斗属性!Z11+[3]中r分类武将战斗属性!AF11+[3]中r分类武将战斗属性!AL11)/4</f>
        <v>7.3132511038687751</v>
      </c>
      <c r="DD11" s="39">
        <f>DC11*[3]中r分类武将战斗属性!O10</f>
        <v>3.9334261499422291E-2</v>
      </c>
      <c r="DE11" s="39">
        <f>([2]中r各类型装备属性!J9+[2]中r各类型装备属性!O9+[2]中r各类型装备属性!T9+[2]中r各类型装备属性!Y9)/4</f>
        <v>18.323958333333334</v>
      </c>
      <c r="DF11" s="7">
        <f t="shared" si="50"/>
        <v>0.28507180207273264</v>
      </c>
      <c r="DG11" s="7">
        <f t="shared" si="24"/>
        <v>1.53325636568237E-3</v>
      </c>
      <c r="DH11" s="7">
        <f t="shared" si="24"/>
        <v>0.71427108805626072</v>
      </c>
      <c r="DJ11" s="39">
        <f>([3]中r分类武将战斗属性!U11+[3]中r分类武将战斗属性!AA11+[3]中r分类武将战斗属性!AG11+[3]中r分类武将战斗属性!AM11)/4</f>
        <v>34.128505151387614</v>
      </c>
      <c r="DK11" s="39">
        <f>DJ11*[3]中r分类武将战斗属性!O10</f>
        <v>0.18355988699730399</v>
      </c>
      <c r="DL11" s="39">
        <f>([2]中r各类型装备属性!K9+[2]中r各类型装备属性!P9+[2]中r各类型装备属性!U9+[2]中r各类型装备属性!Z9)/4</f>
        <v>121.7234375</v>
      </c>
      <c r="DM11" s="7">
        <f t="shared" si="51"/>
        <v>0.21872269192706301</v>
      </c>
      <c r="DN11" s="7">
        <f t="shared" si="25"/>
        <v>1.1763982171438714E-3</v>
      </c>
      <c r="DO11" s="7">
        <f t="shared" si="25"/>
        <v>0.78010090985579339</v>
      </c>
    </row>
    <row r="12" spans="2:119" x14ac:dyDescent="0.15">
      <c r="B12" s="4"/>
      <c r="C12" s="4" t="s">
        <v>119</v>
      </c>
      <c r="D12" s="4">
        <v>1</v>
      </c>
      <c r="G12" s="23">
        <v>6</v>
      </c>
      <c r="H12" s="27">
        <f>[2]中r各类型装备属性!I10+[3]中r分类武将战斗属性!AQ12</f>
        <v>93.135298814140583</v>
      </c>
      <c r="I12" s="27">
        <f>[2]中r各类型装备属性!J10+[3]中r分类武将战斗属性!T12</f>
        <v>71.437385087182975</v>
      </c>
      <c r="J12" s="27">
        <f>[2]中r各类型装备属性!K10+[3]中r分类武将战斗属性!AS12</f>
        <v>282.95495620524986</v>
      </c>
      <c r="K12" s="27">
        <f t="shared" si="0"/>
        <v>3.0381064946160805</v>
      </c>
      <c r="L12" s="27">
        <f t="shared" si="26"/>
        <v>0.55741918453302952</v>
      </c>
      <c r="M12" s="39">
        <f t="shared" si="27"/>
        <v>4.9277935880497677E-2</v>
      </c>
      <c r="N12" s="39">
        <f t="shared" si="28"/>
        <v>4.7159159367541642E-2</v>
      </c>
      <c r="P12" s="27">
        <f>[2]中r各类型装备属性!N10+[3]中r分类武将战斗属性!AV12</f>
        <v>164.68965739110928</v>
      </c>
      <c r="Q12" s="27">
        <f>[2]中r各类型装备属性!O10+[3]中r分类武将战斗属性!AW12</f>
        <v>22.396559762828115</v>
      </c>
      <c r="R12" s="27">
        <f>[2]中r各类型装备属性!P10+[3]中r分类武将战斗属性!AX12</f>
        <v>171.78777691676552</v>
      </c>
      <c r="S12" s="27">
        <f t="shared" si="1"/>
        <v>1.0430999714135021</v>
      </c>
      <c r="T12" s="27">
        <f t="shared" si="29"/>
        <v>0.28308308437535035</v>
      </c>
      <c r="U12" s="39">
        <f t="shared" si="30"/>
        <v>3.4396336130139774E-2</v>
      </c>
      <c r="V12" s="39">
        <f t="shared" si="31"/>
        <v>3.4084876372374104E-2</v>
      </c>
      <c r="X12" s="27">
        <f>[2]中r各类型装备属性!S10+[3]中r分类武将战斗属性!BA12</f>
        <v>180.80371715393741</v>
      </c>
      <c r="Y12" s="27">
        <f>[2]中r各类型装备属性!T10+[3]中r分类武将战斗属性!BB12</f>
        <v>9.8315597628281175</v>
      </c>
      <c r="Z12" s="27">
        <f>[2]中r各类型装备属性!U10+[3]中r分类武将战斗属性!BC12</f>
        <v>148.57559762828117</v>
      </c>
      <c r="AA12" s="27">
        <f t="shared" si="2"/>
        <v>0.8217507912283849</v>
      </c>
      <c r="AB12" s="27">
        <f t="shared" si="32"/>
        <v>0.14772846493553504</v>
      </c>
      <c r="AC12" s="39">
        <f t="shared" si="33"/>
        <v>3.0530853960475755E-2</v>
      </c>
      <c r="AD12" s="39">
        <f t="shared" si="34"/>
        <v>3.0015272248137621E-2</v>
      </c>
      <c r="AF12" s="27">
        <f>[2]中r各类型装备属性!X10+[3]中r分类武将战斗属性!BF12</f>
        <v>167.4230976282812</v>
      </c>
      <c r="AG12" s="27">
        <f>[2]中r各类型装备属性!Y10+[3]中r分类武将战斗属性!BG12</f>
        <v>21.437649407070296</v>
      </c>
      <c r="AH12" s="27">
        <f>[2]中r各类型装备属性!Z10+[3]中r分类武将战斗属性!BH12</f>
        <v>154.85809762828117</v>
      </c>
      <c r="AI12" s="27">
        <f t="shared" si="3"/>
        <v>0.92495061805691059</v>
      </c>
      <c r="AJ12" s="27">
        <f t="shared" si="35"/>
        <v>0.27428728435032745</v>
      </c>
      <c r="AK12" s="39">
        <f t="shared" si="36"/>
        <v>3.1264817484272865E-2</v>
      </c>
      <c r="AL12" s="39">
        <f t="shared" si="37"/>
        <v>3.0589253852499984E-2</v>
      </c>
      <c r="AN12" s="23">
        <f t="shared" si="4"/>
        <v>151.51294274686711</v>
      </c>
      <c r="AO12" s="23">
        <f t="shared" si="5"/>
        <v>31.275788504977378</v>
      </c>
      <c r="AP12" s="23">
        <f t="shared" si="6"/>
        <v>189.54410709464443</v>
      </c>
      <c r="AQ12" s="23">
        <f t="shared" si="7"/>
        <v>1.2510093438770842</v>
      </c>
      <c r="AR12" s="42">
        <f t="shared" si="38"/>
        <v>0.35542369738761193</v>
      </c>
      <c r="AS12" s="34"/>
      <c r="AV12" s="27">
        <f>[5]中r不同兵种属性值!AK10</f>
        <v>149.74147399686413</v>
      </c>
      <c r="AW12" s="27">
        <f>[5]中r不同兵种属性值!AL10</f>
        <v>106.53113939522821</v>
      </c>
      <c r="AX12" s="27">
        <f>[5]中r不同兵种属性值!AM10</f>
        <v>316.06049774655713</v>
      </c>
      <c r="AY12" s="27">
        <f t="shared" si="8"/>
        <v>2.1107078039927405</v>
      </c>
      <c r="AZ12" s="27">
        <f t="shared" si="9"/>
        <v>0.65255985219997847</v>
      </c>
      <c r="BA12" s="39">
        <f t="shared" si="39"/>
        <v>0.10563772416004526</v>
      </c>
      <c r="BB12" s="39">
        <f t="shared" si="40"/>
        <v>5.2676749624426186E-2</v>
      </c>
      <c r="BD12" s="27">
        <f>[5]中r不同兵种属性值!AP10</f>
        <v>299.48294799372826</v>
      </c>
      <c r="BE12" s="27">
        <f>[5]中r不同兵种属性值!AQ10</f>
        <v>53.265569697614104</v>
      </c>
      <c r="BF12" s="27">
        <f>[5]中r不同兵种属性值!AR10</f>
        <v>301.00999785386392</v>
      </c>
      <c r="BG12" s="27">
        <f t="shared" si="10"/>
        <v>1.0050989542822573</v>
      </c>
      <c r="BH12" s="27">
        <f t="shared" si="11"/>
        <v>0.48429598395551687</v>
      </c>
      <c r="BI12" s="39">
        <f t="shared" si="41"/>
        <v>0.10214152175565377</v>
      </c>
      <c r="BJ12" s="39">
        <f t="shared" si="42"/>
        <v>4.8764609935067857E-2</v>
      </c>
      <c r="BL12" s="27">
        <f>[5]中r不同兵种属性值!AU10</f>
        <v>344.40539019278742</v>
      </c>
      <c r="BM12" s="27">
        <f>[5]中r不同兵种属性值!AV10</f>
        <v>151.37205266107682</v>
      </c>
      <c r="BN12" s="27">
        <f>[5]中r不同兵种属性值!AW10</f>
        <v>306.85485218112342</v>
      </c>
      <c r="BO12" s="27">
        <f t="shared" si="12"/>
        <v>0.89096994680993702</v>
      </c>
      <c r="BP12" s="27">
        <f t="shared" si="13"/>
        <v>0.72742832186685735</v>
      </c>
      <c r="BQ12" s="39">
        <f t="shared" si="43"/>
        <v>9.8899712439371082E-2</v>
      </c>
      <c r="BR12" s="39">
        <f t="shared" si="44"/>
        <v>4.8604115099007257E-2</v>
      </c>
      <c r="BT12" s="27">
        <f>[5]中r不同兵种属性值!AZ10</f>
        <v>314.4570953934147</v>
      </c>
      <c r="BU12" s="27">
        <f>[5]中r不同兵种属性值!BA10</f>
        <v>34.106270393115153</v>
      </c>
      <c r="BV12" s="27">
        <f>[5]中r不同兵种属性值!BB10</f>
        <v>301.00999785386392</v>
      </c>
      <c r="BW12" s="27">
        <f t="shared" si="14"/>
        <v>0.95723709931643541</v>
      </c>
      <c r="BX12" s="36">
        <f t="shared" si="15"/>
        <v>0.37551107455470822</v>
      </c>
      <c r="BY12" s="39">
        <f t="shared" si="45"/>
        <v>9.8047095283751703E-2</v>
      </c>
      <c r="BZ12" s="39">
        <f t="shared" si="46"/>
        <v>4.7679768622894053E-2</v>
      </c>
      <c r="CB12" s="23">
        <f t="shared" si="16"/>
        <v>277.02172689419865</v>
      </c>
      <c r="CC12" s="23">
        <f t="shared" si="17"/>
        <v>86.318758036758581</v>
      </c>
      <c r="CD12" s="23">
        <f t="shared" si="18"/>
        <v>306.23383640885208</v>
      </c>
      <c r="CE12" s="23">
        <f t="shared" si="19"/>
        <v>1.105450607943868</v>
      </c>
      <c r="CF12" s="23">
        <f t="shared" si="20"/>
        <v>0.6332126207714025</v>
      </c>
      <c r="CV12" s="39">
        <f>([3]中r分类武将战斗属性!S12+[3]中r分类武将战斗属性!Y12+[3]中r分类武将战斗属性!AE12+[3]中r分类武将战斗属性!AK12)/4</f>
        <v>33.530859721373048</v>
      </c>
      <c r="CW12" s="39">
        <f>CV12*[3]中r分类武将战斗属性!O11</f>
        <v>0.18520802549406767</v>
      </c>
      <c r="CX12" s="39">
        <f>([2]中r各类型装备属性!I10+[2]中r各类型装备属性!N10+[2]中r各类型装备属性!S10+[2]中r各类型装备属性!X10)/4</f>
        <v>117.796875</v>
      </c>
      <c r="CY12" s="7">
        <f t="shared" si="49"/>
        <v>0.22130690034443529</v>
      </c>
      <c r="CZ12" s="7">
        <f t="shared" si="23"/>
        <v>1.2223907881156726E-3</v>
      </c>
      <c r="DA12" s="7">
        <f t="shared" si="23"/>
        <v>0.77747070886744907</v>
      </c>
      <c r="DC12" s="39">
        <f>([3]中r分类武将战斗属性!T12+[3]中r分类武将战斗属性!Z12+[3]中r分类武将战斗属性!AF12+[3]中r分类武将战斗属性!AL12)/4</f>
        <v>9.2651059756425536</v>
      </c>
      <c r="DD12" s="39">
        <f>DC12*[3]中r分类武将战斗属性!O11</f>
        <v>5.1175901781255542E-2</v>
      </c>
      <c r="DE12" s="39">
        <f>([2]中r各类型装备属性!J10+[2]中r各类型装备属性!O10+[2]中r各类型装备属性!T10+[2]中r各类型装备属性!Y10)/4</f>
        <v>21.988749999999996</v>
      </c>
      <c r="DF12" s="7">
        <f t="shared" si="50"/>
        <v>0.29623892533254792</v>
      </c>
      <c r="DG12" s="7">
        <f t="shared" si="24"/>
        <v>1.6362785473213943E-3</v>
      </c>
      <c r="DH12" s="7">
        <f t="shared" si="24"/>
        <v>0.70305981243288562</v>
      </c>
      <c r="DJ12" s="39">
        <f>([3]中r分类武将战斗属性!U12+[3]中r分类武将战斗属性!AA12+[3]中r分类武将战斗属性!AG12+[3]中r分类武将战斗属性!AM12)/4</f>
        <v>43.237161219665253</v>
      </c>
      <c r="DK12" s="39">
        <f>DJ12*[3]中r分类武将战斗属性!O11</f>
        <v>0.23882087497919255</v>
      </c>
      <c r="DL12" s="39">
        <f>([2]中r各类型装备属性!K10+[2]中r各类型装备属性!P10+[2]中r各类型装备属性!U10+[2]中r各类型装备属性!Z10)/4</f>
        <v>146.06812499999998</v>
      </c>
      <c r="DM12" s="7">
        <f t="shared" si="51"/>
        <v>0.22811134507112787</v>
      </c>
      <c r="DN12" s="7">
        <f t="shared" si="25"/>
        <v>1.2599752038713759E-3</v>
      </c>
      <c r="DO12" s="7">
        <f t="shared" si="25"/>
        <v>0.77062867972500071</v>
      </c>
    </row>
    <row r="13" spans="2:119" x14ac:dyDescent="0.15">
      <c r="B13" s="4"/>
      <c r="C13" s="4" t="s">
        <v>120</v>
      </c>
      <c r="D13" s="4">
        <v>50</v>
      </c>
      <c r="G13" s="23">
        <v>7</v>
      </c>
      <c r="H13" s="27">
        <f>[2]中r各类型装备属性!I11+[3]中r分类武将战斗属性!AQ13</f>
        <v>109.46505572086529</v>
      </c>
      <c r="I13" s="27">
        <f>[2]中r各类型装备属性!J11+[3]中r分类武将战斗属性!T13</f>
        <v>84.281331474611562</v>
      </c>
      <c r="J13" s="27">
        <f>[2]中r各类型装备属性!K11+[3]中r分类武将战斗属性!AS13</f>
        <v>332.69717830676893</v>
      </c>
      <c r="K13" s="27">
        <f t="shared" si="0"/>
        <v>3.0393003147519799</v>
      </c>
      <c r="L13" s="27">
        <f t="shared" si="26"/>
        <v>0.59244019861892472</v>
      </c>
      <c r="M13" s="39">
        <f t="shared" si="27"/>
        <v>5.7918018899928744E-2</v>
      </c>
      <c r="N13" s="39">
        <f t="shared" si="28"/>
        <v>5.5449529717794821E-2</v>
      </c>
      <c r="P13" s="27">
        <f>[2]中r各类型装备属性!N11+[3]中r分类武将战斗属性!AV13</f>
        <v>193.91378925257033</v>
      </c>
      <c r="Q13" s="27">
        <f>[2]中r各类型装备属性!O11+[3]中r分类武将战斗属性!AW13</f>
        <v>26.290761144173057</v>
      </c>
      <c r="R13" s="27">
        <f>[2]中r各类型装备属性!P11+[3]中r分类武将战斗属性!AX13</f>
        <v>202.51781154091645</v>
      </c>
      <c r="S13" s="27">
        <f t="shared" si="1"/>
        <v>1.0443703478824784</v>
      </c>
      <c r="T13" s="27">
        <f t="shared" si="29"/>
        <v>0.31197963311609345</v>
      </c>
      <c r="U13" s="39">
        <f t="shared" si="30"/>
        <v>4.0499955984246092E-2</v>
      </c>
      <c r="V13" s="39">
        <f t="shared" si="31"/>
        <v>4.0182105464467543E-2</v>
      </c>
      <c r="X13" s="27">
        <f>[2]中r各类型装备属性!S11+[3]中r分类武将战斗属性!BA13</f>
        <v>212.87496706341005</v>
      </c>
      <c r="Y13" s="27">
        <f>[2]中r各类型装备属性!T11+[3]中r分类武将战斗属性!BB13</f>
        <v>11.631594477506393</v>
      </c>
      <c r="Z13" s="27">
        <f>[2]中r各类型装备属性!U11+[3]中r分类武将战斗属性!BC13</f>
        <v>174.9526114417306</v>
      </c>
      <c r="AA13" s="27">
        <f t="shared" si="2"/>
        <v>0.82185619969874923</v>
      </c>
      <c r="AB13" s="27">
        <f t="shared" si="32"/>
        <v>0.16709277477137685</v>
      </c>
      <c r="AC13" s="39">
        <f t="shared" si="33"/>
        <v>3.5946465225162115E-2</v>
      </c>
      <c r="AD13" s="39">
        <f t="shared" si="34"/>
        <v>3.5343961907420333E-2</v>
      </c>
      <c r="AF13" s="27">
        <f>[2]中r各类型装备属性!X11+[3]中r分类武将战斗属性!BF13</f>
        <v>196.94136144173061</v>
      </c>
      <c r="AG13" s="27">
        <f>[2]中r各类型装备属性!Y11+[3]中r分类武将战斗属性!BG13</f>
        <v>25.414194527099319</v>
      </c>
      <c r="AH13" s="27">
        <f>[2]中r各类型装备属性!Z11+[3]中r分类武将战斗属性!BH13</f>
        <v>182.28219477506391</v>
      </c>
      <c r="AI13" s="27">
        <f t="shared" si="3"/>
        <v>0.92556583056320585</v>
      </c>
      <c r="AJ13" s="27">
        <f t="shared" si="35"/>
        <v>0.30474776657073965</v>
      </c>
      <c r="AK13" s="39">
        <f t="shared" si="36"/>
        <v>3.6777098308446422E-2</v>
      </c>
      <c r="AL13" s="39">
        <f t="shared" si="37"/>
        <v>3.6006359461741022E-2</v>
      </c>
      <c r="AN13" s="23">
        <f t="shared" si="4"/>
        <v>178.29879336964405</v>
      </c>
      <c r="AO13" s="23">
        <f t="shared" si="5"/>
        <v>36.904470405847583</v>
      </c>
      <c r="AP13" s="23">
        <f t="shared" si="6"/>
        <v>223.11244901611997</v>
      </c>
      <c r="AQ13" s="23">
        <f t="shared" si="7"/>
        <v>1.2513402070734685</v>
      </c>
      <c r="AR13" s="42">
        <f t="shared" si="38"/>
        <v>0.3889411011938706</v>
      </c>
      <c r="AS13" s="34"/>
      <c r="AV13" s="27">
        <f>[5]中r不同兵种属性值!AK11</f>
        <v>156.28497747883725</v>
      </c>
      <c r="AW13" s="27">
        <f>[5]中r不同兵种属性值!AL11</f>
        <v>110.89438401976625</v>
      </c>
      <c r="AX13" s="27">
        <f>[5]中r不同兵种属性值!AM11</f>
        <v>330.23695241180388</v>
      </c>
      <c r="AY13" s="27">
        <f t="shared" si="8"/>
        <v>2.1130434782608694</v>
      </c>
      <c r="AZ13" s="27">
        <f t="shared" si="9"/>
        <v>0.6566678816533027</v>
      </c>
      <c r="BA13" s="39">
        <f t="shared" si="39"/>
        <v>0.11025395236602277</v>
      </c>
      <c r="BB13" s="39">
        <f t="shared" si="40"/>
        <v>5.5039492068633983E-2</v>
      </c>
      <c r="BD13" s="27">
        <f>[5]中r不同兵种属性值!AP11</f>
        <v>312.5699549576745</v>
      </c>
      <c r="BE13" s="27">
        <f>[5]中r不同兵种属性值!AQ11</f>
        <v>55.447192009883125</v>
      </c>
      <c r="BF13" s="27">
        <f>[5]中r不同兵种属性值!AR11</f>
        <v>314.51138324933703</v>
      </c>
      <c r="BG13" s="27">
        <f t="shared" si="10"/>
        <v>1.0062111801242235</v>
      </c>
      <c r="BH13" s="27">
        <f t="shared" si="11"/>
        <v>0.48883509348491938</v>
      </c>
      <c r="BI13" s="39">
        <f t="shared" si="41"/>
        <v>0.10660497056126758</v>
      </c>
      <c r="BJ13" s="39">
        <f t="shared" si="42"/>
        <v>5.0951878786891537E-2</v>
      </c>
      <c r="BL13" s="27">
        <f>[5]中r不同兵种属性值!AU11</f>
        <v>359.45544820132557</v>
      </c>
      <c r="BM13" s="27">
        <f>[5]中r不同兵种属性值!AV11</f>
        <v>148.13097865385441</v>
      </c>
      <c r="BN13" s="27">
        <f>[5]中r不同兵种属性值!AW11</f>
        <v>320.61840039980962</v>
      </c>
      <c r="BO13" s="27">
        <f t="shared" si="12"/>
        <v>0.8919558793840735</v>
      </c>
      <c r="BP13" s="27">
        <f t="shared" si="13"/>
        <v>0.71869523700931814</v>
      </c>
      <c r="BQ13" s="39">
        <f t="shared" si="43"/>
        <v>0.10322149848461006</v>
      </c>
      <c r="BR13" s="39">
        <f t="shared" si="44"/>
        <v>5.078418517786297E-2</v>
      </c>
      <c r="BT13" s="27">
        <f>[5]中r不同兵种属性值!AZ11</f>
        <v>328.19845270555817</v>
      </c>
      <c r="BU13" s="27">
        <f>[5]中r不同兵种属性值!BA11</f>
        <v>35.605794869091611</v>
      </c>
      <c r="BV13" s="27">
        <f>[5]中r不同兵种属性值!BB11</f>
        <v>314.51138324933703</v>
      </c>
      <c r="BW13" s="27">
        <f t="shared" si="14"/>
        <v>0.95829636202307011</v>
      </c>
      <c r="BX13" s="36">
        <f t="shared" si="15"/>
        <v>0.38046153178372011</v>
      </c>
      <c r="BY13" s="39">
        <f t="shared" si="45"/>
        <v>0.1023316230919928</v>
      </c>
      <c r="BZ13" s="39">
        <f t="shared" si="46"/>
        <v>4.9818378424343931E-2</v>
      </c>
      <c r="CB13" s="23">
        <f t="shared" si="16"/>
        <v>289.12720833584888</v>
      </c>
      <c r="CC13" s="23">
        <f t="shared" si="17"/>
        <v>87.51958738814885</v>
      </c>
      <c r="CD13" s="23">
        <f t="shared" si="18"/>
        <v>319.96952982757188</v>
      </c>
      <c r="CE13" s="23">
        <f t="shared" si="19"/>
        <v>1.1066738812623151</v>
      </c>
      <c r="CF13" s="23">
        <f t="shared" si="20"/>
        <v>0.63641543034247872</v>
      </c>
      <c r="CV13" s="39">
        <f>([3]中r分类武将战斗属性!S13+[3]中r分类武将战斗属性!Y13+[3]中r分类武将战斗属性!AE13+[3]中r分类武将战斗属性!AK13)/4</f>
        <v>40.604052612579423</v>
      </c>
      <c r="CW13" s="39">
        <f>CV13*[3]中r分类武将战斗属性!O12</f>
        <v>0.26505325706465815</v>
      </c>
      <c r="CX13" s="39">
        <f>([2]中r各类型装备属性!I11+[2]中r各类型装备属性!N11+[2]中r各类型装备属性!S11+[2]中r各类型装备属性!X11)/4</f>
        <v>137.42968749999997</v>
      </c>
      <c r="CY13" s="7">
        <f t="shared" si="49"/>
        <v>0.22773038361734868</v>
      </c>
      <c r="CZ13" s="7">
        <f t="shared" si="23"/>
        <v>1.4865678676532442E-3</v>
      </c>
      <c r="DA13" s="7">
        <f t="shared" si="23"/>
        <v>0.77078304851499813</v>
      </c>
      <c r="DC13" s="39">
        <f>([3]中r分类武将战斗属性!T13+[3]中r分类武将战斗属性!Z13+[3]中r分类武将战斗属性!AF13+[3]中r分类武将战斗属性!AL13)/4</f>
        <v>11.219540853475893</v>
      </c>
      <c r="DD13" s="39">
        <f>DC13*[3]中r分类武将战斗属性!O12</f>
        <v>7.3238399978392391E-2</v>
      </c>
      <c r="DE13" s="39">
        <f>([2]中r各类型装备属性!J11+[2]中r各类型装备属性!O11+[2]中r各类型装备属性!T11+[2]中r各类型装备属性!Y11)/4</f>
        <v>25.653541666666662</v>
      </c>
      <c r="DF13" s="7">
        <f t="shared" si="50"/>
        <v>0.30401576638525979</v>
      </c>
      <c r="DG13" s="7">
        <f t="shared" si="24"/>
        <v>1.9845400617586866E-3</v>
      </c>
      <c r="DH13" s="7">
        <f t="shared" si="24"/>
        <v>0.695133716445415</v>
      </c>
      <c r="DJ13" s="39">
        <f>([3]中r分类武将战斗属性!U13+[3]中r分类武将战斗属性!AA13+[3]中r分类武将战斗属性!AG13+[3]中r分类武将战斗属性!AM13)/4</f>
        <v>52.357857316220844</v>
      </c>
      <c r="DK13" s="39">
        <f>DJ13*[3]中r分类武将战斗属性!O12</f>
        <v>0.34177919989916455</v>
      </c>
      <c r="DL13" s="39">
        <f>([2]中r各类型装备属性!K11+[2]中r各类型装备属性!P11+[2]中r各类型装备属性!U11+[2]中r各类型装备属性!Z11)/4</f>
        <v>170.41281249999997</v>
      </c>
      <c r="DM13" s="7">
        <f t="shared" si="51"/>
        <v>0.23467026401757604</v>
      </c>
      <c r="DN13" s="7">
        <f t="shared" si="25"/>
        <v>1.531869698021516E-3</v>
      </c>
      <c r="DO13" s="7">
        <f t="shared" si="25"/>
        <v>0.76379786628440249</v>
      </c>
    </row>
    <row r="14" spans="2:119" x14ac:dyDescent="0.15">
      <c r="G14" s="23">
        <v>8</v>
      </c>
      <c r="H14" s="27">
        <f>[2]中r各类型装备属性!I12+[3]中r分类武将战斗属性!AQ14</f>
        <v>126.09721035338497</v>
      </c>
      <c r="I14" s="27">
        <f>[2]中r各类型装备属性!J12+[3]中r分类武将战斗属性!T14</f>
        <v>97.445909995717415</v>
      </c>
      <c r="J14" s="27">
        <f>[2]中r各类型装备属性!K12+[3]中r分类武将战斗属性!AS14</f>
        <v>383.40707313083192</v>
      </c>
      <c r="K14" s="27">
        <f t="shared" si="0"/>
        <v>3.0405674483705156</v>
      </c>
      <c r="L14" s="27">
        <f t="shared" si="26"/>
        <v>0.62176005230009612</v>
      </c>
      <c r="M14" s="39">
        <f t="shared" si="27"/>
        <v>6.6718100716076714E-2</v>
      </c>
      <c r="N14" s="39">
        <f t="shared" si="28"/>
        <v>6.3901178855138657E-2</v>
      </c>
      <c r="P14" s="27">
        <f>[2]中r各类型装备属性!N12+[3]中r分类武将战斗属性!AV14</f>
        <v>223.80319611078028</v>
      </c>
      <c r="Q14" s="27">
        <f>[2]中r各类型装备属性!O12+[3]中r分类武将战斗属性!AW14</f>
        <v>30.245442070676994</v>
      </c>
      <c r="R14" s="27">
        <f>[2]中r各类型装备属性!P12+[3]中r分类武将战斗属性!AX14</f>
        <v>234.03408025213429</v>
      </c>
      <c r="S14" s="27">
        <f t="shared" si="1"/>
        <v>1.0457137535081931</v>
      </c>
      <c r="T14" s="27">
        <f t="shared" si="29"/>
        <v>0.33784186228088475</v>
      </c>
      <c r="U14" s="39">
        <f t="shared" si="30"/>
        <v>4.6742522161817089E-2</v>
      </c>
      <c r="V14" s="39">
        <f t="shared" si="31"/>
        <v>4.6435333383359971E-2</v>
      </c>
      <c r="X14" s="27">
        <f>[2]中r各类型装备属性!S12+[3]中r分类武将战斗属性!BA14</f>
        <v>245.67197151479064</v>
      </c>
      <c r="Y14" s="27">
        <f>[2]中r各类型装备属性!T12+[3]中r分类武将战斗属性!BB14</f>
        <v>13.492108737343662</v>
      </c>
      <c r="Z14" s="27">
        <f>[2]中r各类型装备属性!U12+[3]中r分类武将战斗属性!BC14</f>
        <v>201.93442070676994</v>
      </c>
      <c r="AA14" s="27">
        <f t="shared" si="2"/>
        <v>0.82196768097581907</v>
      </c>
      <c r="AB14" s="27">
        <f t="shared" si="32"/>
        <v>0.18540219558623383</v>
      </c>
      <c r="AC14" s="39">
        <f t="shared" si="33"/>
        <v>4.1484628759674208E-2</v>
      </c>
      <c r="AD14" s="39">
        <f t="shared" si="34"/>
        <v>4.0794832466014147E-2</v>
      </c>
      <c r="AF14" s="27">
        <f>[2]中r各类型装备属性!X12+[3]中r分类武将战斗属性!BF14</f>
        <v>227.06442070676994</v>
      </c>
      <c r="AG14" s="27">
        <f>[2]中r各类型装备属性!Y12+[3]中r分类武将战斗属性!BG14</f>
        <v>29.541938510025822</v>
      </c>
      <c r="AH14" s="27">
        <f>[2]中r各类型装备属性!Z12+[3]中r分类武将战斗属性!BH14</f>
        <v>210.31108737343661</v>
      </c>
      <c r="AI14" s="27">
        <f t="shared" si="3"/>
        <v>0.92621770825571781</v>
      </c>
      <c r="AJ14" s="27">
        <f t="shared" si="35"/>
        <v>0.33259731779768875</v>
      </c>
      <c r="AK14" s="39">
        <f t="shared" si="36"/>
        <v>4.2402319459714274E-2</v>
      </c>
      <c r="AL14" s="39">
        <f t="shared" si="37"/>
        <v>4.1542930839197356E-2</v>
      </c>
      <c r="AN14" s="23">
        <f t="shared" si="4"/>
        <v>205.65919967143148</v>
      </c>
      <c r="AO14" s="23">
        <f t="shared" si="5"/>
        <v>42.681349828440979</v>
      </c>
      <c r="AP14" s="23">
        <f t="shared" si="6"/>
        <v>257.42166536579316</v>
      </c>
      <c r="AQ14" s="23">
        <f t="shared" si="7"/>
        <v>1.2516904946487162</v>
      </c>
      <c r="AR14" s="42">
        <f t="shared" si="38"/>
        <v>0.41860322465577526</v>
      </c>
      <c r="AS14" s="34"/>
      <c r="AV14" s="27">
        <f>[5]中r不同兵种属性值!AK12</f>
        <v>162.82925603417212</v>
      </c>
      <c r="AW14" s="27">
        <f>[5]中r不同兵种属性值!AL12</f>
        <v>115.25810443821199</v>
      </c>
      <c r="AX14" s="27">
        <f>[5]中r不同兵种属性值!AM12</f>
        <v>344.41513755475137</v>
      </c>
      <c r="AY14" s="27">
        <f t="shared" si="8"/>
        <v>2.1151919866444073</v>
      </c>
      <c r="AZ14" s="27">
        <f t="shared" si="9"/>
        <v>0.66036069779258066</v>
      </c>
      <c r="BA14" s="39">
        <f t="shared" si="39"/>
        <v>0.114870727360968</v>
      </c>
      <c r="BB14" s="39">
        <f t="shared" si="40"/>
        <v>5.7402522925791892E-2</v>
      </c>
      <c r="BD14" s="27">
        <f>[5]中r不同兵种属性值!AP12</f>
        <v>325.65851206834424</v>
      </c>
      <c r="BE14" s="27">
        <f>[5]中r不同兵种属性值!AQ12</f>
        <v>57.629052219105994</v>
      </c>
      <c r="BF14" s="27">
        <f>[5]中r不同兵种属性值!AR12</f>
        <v>328.01441671881082</v>
      </c>
      <c r="BG14" s="27">
        <f t="shared" si="10"/>
        <v>1.0072342793544797</v>
      </c>
      <c r="BH14" s="27">
        <f t="shared" si="11"/>
        <v>0.49293917900471951</v>
      </c>
      <c r="BI14" s="39">
        <f t="shared" si="41"/>
        <v>0.11106894805923713</v>
      </c>
      <c r="BJ14" s="39">
        <f t="shared" si="42"/>
        <v>5.3139414632125265E-2</v>
      </c>
      <c r="BL14" s="27">
        <f>[5]中r不同兵种属性值!AU12</f>
        <v>374.50728887859583</v>
      </c>
      <c r="BM14" s="27">
        <f>[5]中r不同兵种属性值!AV12</f>
        <v>144.88813600369573</v>
      </c>
      <c r="BN14" s="27">
        <f>[5]中r不同兵种属性值!AW12</f>
        <v>334.38362869393336</v>
      </c>
      <c r="BO14" s="27">
        <f t="shared" si="12"/>
        <v>0.89286280567514031</v>
      </c>
      <c r="BP14" s="27">
        <f t="shared" si="13"/>
        <v>0.70965106916131648</v>
      </c>
      <c r="BQ14" s="39">
        <f t="shared" si="43"/>
        <v>0.107543796442351</v>
      </c>
      <c r="BR14" s="39">
        <f t="shared" si="44"/>
        <v>5.2964521371395908E-2</v>
      </c>
      <c r="BT14" s="27">
        <f>[5]中r不同兵种属性值!AZ12</f>
        <v>341.94143767176143</v>
      </c>
      <c r="BU14" s="27">
        <f>[5]中r不同兵种属性值!BA12</f>
        <v>37.105498244848903</v>
      </c>
      <c r="BV14" s="27">
        <f>[5]中r不同兵种属性值!BB12</f>
        <v>328.01441671881082</v>
      </c>
      <c r="BW14" s="27">
        <f t="shared" si="14"/>
        <v>0.95927074224236164</v>
      </c>
      <c r="BX14" s="36">
        <f t="shared" si="15"/>
        <v>0.38496971972474003</v>
      </c>
      <c r="BY14" s="39">
        <f t="shared" si="45"/>
        <v>0.10661665839952403</v>
      </c>
      <c r="BZ14" s="39">
        <f t="shared" si="46"/>
        <v>5.1957249279538154E-2</v>
      </c>
      <c r="CB14" s="23">
        <f t="shared" si="16"/>
        <v>301.23412366321838</v>
      </c>
      <c r="CC14" s="23">
        <f t="shared" si="17"/>
        <v>88.720197726465656</v>
      </c>
      <c r="CD14" s="23">
        <f t="shared" si="18"/>
        <v>333.70689992157656</v>
      </c>
      <c r="CE14" s="23">
        <f t="shared" si="19"/>
        <v>1.107799129339885</v>
      </c>
      <c r="CF14" s="23">
        <f t="shared" si="20"/>
        <v>0.63956222079071634</v>
      </c>
      <c r="CV14" s="39">
        <f>([3]中r分类武将战斗属性!S14+[3]中r分类武将战斗属性!Y14+[3]中r分类武将战斗属性!AE14+[3]中r分类武将战斗属性!AK14)/4</f>
        <v>48.184913048774789</v>
      </c>
      <c r="CW14" s="39">
        <f>CV14*[3]中r分类武将战斗属性!O13</f>
        <v>0.4117866226566626</v>
      </c>
      <c r="CX14" s="39">
        <f>([2]中r各类型装备属性!I12+[2]中r各类型装备属性!N12+[2]中r各类型装备属性!S12+[2]中r各类型装备属性!X12)/4</f>
        <v>157.0625</v>
      </c>
      <c r="CY14" s="7">
        <f t="shared" si="49"/>
        <v>0.23429495556608571</v>
      </c>
      <c r="CZ14" s="7">
        <f t="shared" si="23"/>
        <v>2.0022766952052119E-3</v>
      </c>
      <c r="DA14" s="7">
        <f t="shared" si="23"/>
        <v>0.76370276773870893</v>
      </c>
      <c r="DC14" s="39">
        <f>([3]中r分类武将战斗属性!T14+[3]中r分类武将战斗属性!Z14+[3]中r分类武将战斗属性!AF14+[3]中r分类武将战斗属性!AL14)/4</f>
        <v>13.314252289793036</v>
      </c>
      <c r="DD14" s="39">
        <f>DC14*[3]中r分类武将战斗属性!O13</f>
        <v>0.11378314573407783</v>
      </c>
      <c r="DE14" s="39">
        <f>([2]中r各类型装备属性!J12+[2]中r各类型装备属性!O12+[2]中r各类型装备属性!T12+[2]中r各类型装备属性!Y12)/4</f>
        <v>29.318333333333332</v>
      </c>
      <c r="DF14" s="7">
        <f t="shared" si="50"/>
        <v>0.31194543619895082</v>
      </c>
      <c r="DG14" s="7">
        <f t="shared" si="24"/>
        <v>2.6658750529548092E-3</v>
      </c>
      <c r="DH14" s="7">
        <f t="shared" si="24"/>
        <v>0.68691204592121125</v>
      </c>
      <c r="DJ14" s="39">
        <f>([3]中r分类武将战斗属性!U14+[3]中r分类武将战斗属性!AA14+[3]中r分类武将战斗属性!AG14+[3]中r分类武将战斗属性!AM14)/4</f>
        <v>62.133177352367497</v>
      </c>
      <c r="DK14" s="39">
        <f>DJ14*[3]中r分类武将战斗属性!O13</f>
        <v>0.53098801342569657</v>
      </c>
      <c r="DL14" s="39">
        <f>([2]中r各类型装备属性!K12+[2]中r各类型装备属性!P12+[2]中r各类型装备属性!U12+[2]中r各类型装备属性!Z12)/4</f>
        <v>194.75749999999999</v>
      </c>
      <c r="DM14" s="7">
        <f t="shared" si="51"/>
        <v>0.24136731950699247</v>
      </c>
      <c r="DN14" s="7">
        <f t="shared" si="25"/>
        <v>2.0627168761074123E-3</v>
      </c>
      <c r="DO14" s="7">
        <f t="shared" si="25"/>
        <v>0.75656996361690021</v>
      </c>
    </row>
    <row r="15" spans="2:119" x14ac:dyDescent="0.15">
      <c r="G15" s="23">
        <v>9</v>
      </c>
      <c r="H15" s="27">
        <f>[2]中r各类型装备属性!I13+[3]中r分类武将战斗属性!AQ15</f>
        <v>143.04109443178731</v>
      </c>
      <c r="I15" s="27">
        <f>[2]中r各类型装备属性!J13+[3]中r分类武将战斗属性!T15</f>
        <v>110.95413352893492</v>
      </c>
      <c r="J15" s="27">
        <f>[2]中r各类型装备属性!K13+[3]中r分类武将战斗属性!AS15</f>
        <v>435.11450218171939</v>
      </c>
      <c r="K15" s="27">
        <f t="shared" si="0"/>
        <v>3.0418845990388763</v>
      </c>
      <c r="L15" s="27">
        <f t="shared" si="26"/>
        <v>0.64668333883920326</v>
      </c>
      <c r="M15" s="39">
        <f t="shared" si="27"/>
        <v>7.5683118746977432E-2</v>
      </c>
      <c r="N15" s="39">
        <f t="shared" si="28"/>
        <v>7.2519083696953229E-2</v>
      </c>
      <c r="P15" s="27">
        <f>[2]中r各类型装备属性!N13+[3]中r分类武将战斗属性!AV15</f>
        <v>254.37840774993208</v>
      </c>
      <c r="Q15" s="27">
        <f>[2]中r各类型装备属性!O13+[3]中r分类武将战斗属性!AW15</f>
        <v>34.26246888635746</v>
      </c>
      <c r="R15" s="27">
        <f>[2]中r各类型装备属性!P13+[3]中r分类武将战斗属性!AX15</f>
        <v>266.36084552264703</v>
      </c>
      <c r="S15" s="27">
        <f t="shared" si="1"/>
        <v>1.0471047754355565</v>
      </c>
      <c r="T15" s="27">
        <f t="shared" si="29"/>
        <v>0.36110431451140124</v>
      </c>
      <c r="U15" s="39">
        <f t="shared" si="30"/>
        <v>5.3128322420620724E-2</v>
      </c>
      <c r="V15" s="39">
        <f t="shared" si="31"/>
        <v>5.2849374111636302E-2</v>
      </c>
      <c r="X15" s="27">
        <f>[2]中r各类型装备属性!S13+[3]中r分类武将战斗属性!BA15</f>
        <v>279.21712663628955</v>
      </c>
      <c r="Y15" s="27">
        <f>[2]中r各类型装备属性!T13+[3]中r分类武将战斗属性!BB15</f>
        <v>15.414968886357462</v>
      </c>
      <c r="Z15" s="27">
        <f>[2]中r各类型装备属性!U13+[3]中r分类武将战斗属性!BC15</f>
        <v>229.53968886357461</v>
      </c>
      <c r="AA15" s="27">
        <f t="shared" si="2"/>
        <v>0.82208312802593531</v>
      </c>
      <c r="AB15" s="27">
        <f t="shared" si="32"/>
        <v>0.20273525605562903</v>
      </c>
      <c r="AC15" s="39">
        <f t="shared" si="33"/>
        <v>4.7149126416124544E-2</v>
      </c>
      <c r="AD15" s="39">
        <f t="shared" si="34"/>
        <v>4.6371654315873673E-2</v>
      </c>
      <c r="AF15" s="27">
        <f>[2]中r各类型装备属性!X13+[3]中r分类武将战斗属性!BF15</f>
        <v>257.81093886357462</v>
      </c>
      <c r="AG15" s="27">
        <f>[2]中r各类型装备属性!Y13+[3]中r分类武将战斗属性!BG15</f>
        <v>33.825547215893657</v>
      </c>
      <c r="AH15" s="27">
        <f>[2]中r各类型装备属性!Z13+[3]中r分类武将战斗属性!BH15</f>
        <v>238.96343886357459</v>
      </c>
      <c r="AI15" s="27">
        <f t="shared" si="3"/>
        <v>0.92689410277515993</v>
      </c>
      <c r="AJ15" s="27">
        <f t="shared" si="35"/>
        <v>0.3581486709857441</v>
      </c>
      <c r="AK15" s="39">
        <f t="shared" si="36"/>
        <v>4.8143966174337E-2</v>
      </c>
      <c r="AL15" s="39">
        <f t="shared" si="37"/>
        <v>4.7202654590335721E-2</v>
      </c>
      <c r="AN15" s="23">
        <f t="shared" si="4"/>
        <v>233.61189192039589</v>
      </c>
      <c r="AO15" s="23">
        <f t="shared" si="5"/>
        <v>48.614279629385877</v>
      </c>
      <c r="AP15" s="23">
        <f t="shared" si="6"/>
        <v>292.49461885787889</v>
      </c>
      <c r="AQ15" s="23">
        <f t="shared" si="7"/>
        <v>1.2520536367110433</v>
      </c>
      <c r="AR15" s="42">
        <f t="shared" si="38"/>
        <v>0.44504600382156778</v>
      </c>
      <c r="AS15" s="34"/>
      <c r="AV15" s="27">
        <f>[5]中r不同兵种属性值!AK13</f>
        <v>170.01118227465417</v>
      </c>
      <c r="AW15" s="27">
        <f>[5]中r不同兵种属性值!AL13</f>
        <v>120.07210305112012</v>
      </c>
      <c r="AX15" s="27">
        <f>[5]中r不同兵种属性值!AM13</f>
        <v>359.94341801006232</v>
      </c>
      <c r="AY15" s="27">
        <f t="shared" si="8"/>
        <v>2.1171749598715888</v>
      </c>
      <c r="AZ15" s="27">
        <f t="shared" si="9"/>
        <v>0.66451217858231559</v>
      </c>
      <c r="BA15" s="39">
        <f t="shared" si="39"/>
        <v>0.11993734199270138</v>
      </c>
      <c r="BB15" s="39">
        <f t="shared" si="40"/>
        <v>5.9990569668343721E-2</v>
      </c>
      <c r="BD15" s="27">
        <f>[5]中r不同兵种属性值!AP13</f>
        <v>340.02236454930835</v>
      </c>
      <c r="BE15" s="27">
        <f>[5]中r不同兵种属性值!AQ13</f>
        <v>60.036051525560062</v>
      </c>
      <c r="BF15" s="27">
        <f>[5]中r不同兵种属性值!AR13</f>
        <v>342.80325524767841</v>
      </c>
      <c r="BG15" s="27">
        <f t="shared" si="10"/>
        <v>1.0081785523198041</v>
      </c>
      <c r="BH15" s="27">
        <f t="shared" si="11"/>
        <v>0.49758011112142086</v>
      </c>
      <c r="BI15" s="39">
        <f t="shared" si="41"/>
        <v>0.11596787723202637</v>
      </c>
      <c r="BJ15" s="39">
        <f t="shared" si="42"/>
        <v>5.5535255127107927E-2</v>
      </c>
      <c r="BL15" s="27">
        <f>[5]中r不同兵种属性值!AU13</f>
        <v>391.02571923170456</v>
      </c>
      <c r="BM15" s="27">
        <f>[5]中r不同兵种属性值!AV13</f>
        <v>142.17628565825814</v>
      </c>
      <c r="BN15" s="27">
        <f>[5]中r不同兵种属性值!AW13</f>
        <v>349.45962913598288</v>
      </c>
      <c r="BO15" s="27">
        <f t="shared" si="12"/>
        <v>0.89369985642532268</v>
      </c>
      <c r="BP15" s="27">
        <f t="shared" si="13"/>
        <v>0.70107933780328846</v>
      </c>
      <c r="BQ15" s="39">
        <f t="shared" si="43"/>
        <v>0.11228724140108917</v>
      </c>
      <c r="BR15" s="39">
        <f t="shared" si="44"/>
        <v>5.5352476639202931E-2</v>
      </c>
      <c r="BT15" s="27">
        <f>[5]中r不同兵种属性值!AZ13</f>
        <v>357.02348277677373</v>
      </c>
      <c r="BU15" s="27">
        <f>[5]中r不同兵种属性值!BA13</f>
        <v>38.750542348316038</v>
      </c>
      <c r="BV15" s="27">
        <f>[5]中r不同兵种属性值!BB13</f>
        <v>342.80325524767841</v>
      </c>
      <c r="BW15" s="27">
        <f t="shared" si="14"/>
        <v>0.96017004982838505</v>
      </c>
      <c r="BX15" s="36">
        <f t="shared" si="15"/>
        <v>0.38996005689982749</v>
      </c>
      <c r="BY15" s="39">
        <f t="shared" si="45"/>
        <v>0.11131920998811175</v>
      </c>
      <c r="BZ15" s="39">
        <f t="shared" si="46"/>
        <v>5.4299790737579942E-2</v>
      </c>
      <c r="CB15" s="23">
        <f t="shared" si="16"/>
        <v>314.52068720811019</v>
      </c>
      <c r="CC15" s="23">
        <f t="shared" si="17"/>
        <v>90.25874564581359</v>
      </c>
      <c r="CD15" s="23">
        <f t="shared" si="18"/>
        <v>348.75238941035047</v>
      </c>
      <c r="CE15" s="23">
        <f t="shared" si="19"/>
        <v>1.1088376809363578</v>
      </c>
      <c r="CF15" s="23">
        <f t="shared" si="20"/>
        <v>0.64351599060880105</v>
      </c>
      <c r="CV15" s="39">
        <f>([3]中r分类武将战斗属性!S15+[3]中r分类武将战斗属性!Y15+[3]中r分类武将战斗属性!AE15+[3]中r分类武将战斗属性!AK15)/4</f>
        <v>56.309878087480286</v>
      </c>
      <c r="CW15" s="39">
        <f>CV15*[3]中r分类武将战斗属性!O14</f>
        <v>0.60670133291561212</v>
      </c>
      <c r="CX15" s="39">
        <f>([2]中r各类型装备属性!I13+[2]中r各类型装备属性!N13+[2]中r各类型装备属性!S13+[2]中r各类型装备属性!X13)/4</f>
        <v>176.6953125</v>
      </c>
      <c r="CY15" s="7">
        <f t="shared" si="49"/>
        <v>0.24104028962133522</v>
      </c>
      <c r="CZ15" s="7">
        <f t="shared" si="23"/>
        <v>2.5970481550757177E-3</v>
      </c>
      <c r="DA15" s="7">
        <f t="shared" si="23"/>
        <v>0.75636266222358906</v>
      </c>
      <c r="DC15" s="39">
        <f>([3]中r分类武将战斗属性!T15+[3]中r分类武将战斗属性!Z15+[3]中r分类武将战斗属性!AF15+[3]中r分类武将战斗属性!AL15)/4</f>
        <v>15.559308418909026</v>
      </c>
      <c r="DD15" s="39">
        <f>DC15*[3]中r分类武将战斗属性!O14</f>
        <v>0.16764115777931388</v>
      </c>
      <c r="DE15" s="39">
        <f>([2]中r各类型装备属性!J13+[2]中r各类型装备属性!O13+[2]中r各类型装备属性!T13+[2]中r各类型装备属性!Y13)/4</f>
        <v>32.983125000000001</v>
      </c>
      <c r="DF15" s="7">
        <f t="shared" si="50"/>
        <v>0.32005634018495033</v>
      </c>
      <c r="DG15" s="7">
        <f t="shared" si="24"/>
        <v>3.4483933333443826E-3</v>
      </c>
      <c r="DH15" s="7">
        <f t="shared" si="24"/>
        <v>0.67846577695790211</v>
      </c>
      <c r="DJ15" s="39">
        <f>([3]中r分类武将战斗属性!U15+[3]中r分类武将战斗属性!AA15+[3]中r分类武将战斗属性!AG15+[3]中r分类武将战斗属性!AM15)/4</f>
        <v>72.610105954908789</v>
      </c>
      <c r="DK15" s="39">
        <f>DJ15*[3]中r分类武将战斗属性!O14</f>
        <v>0.78232540297013142</v>
      </c>
      <c r="DL15" s="39">
        <f>([2]中r各类型装备属性!K13+[2]中r各类型装备属性!P13+[2]中r各类型装备属性!U13+[2]中r各类型装备属性!Z13)/4</f>
        <v>219.10218750000001</v>
      </c>
      <c r="DM15" s="7">
        <f t="shared" si="51"/>
        <v>0.2482442454443565</v>
      </c>
      <c r="DN15" s="7">
        <f t="shared" si="25"/>
        <v>2.6746659683002851E-3</v>
      </c>
      <c r="DO15" s="7">
        <f t="shared" si="25"/>
        <v>0.74908108858734335</v>
      </c>
    </row>
    <row r="16" spans="2:119" x14ac:dyDescent="0.15">
      <c r="B16" s="10" t="s">
        <v>122</v>
      </c>
      <c r="G16" s="23">
        <v>10</v>
      </c>
      <c r="H16" s="27">
        <f>[2]中r各类型装备属性!I14+[3]中r分类武将战斗属性!AQ16</f>
        <v>160.31615099666794</v>
      </c>
      <c r="I16" s="27">
        <f>[2]中r各类型装备属性!J14+[3]中r分类武将战斗属性!T16</f>
        <v>124.83066666666667</v>
      </c>
      <c r="J16" s="27">
        <f>[2]中r各类型装备属性!K14+[3]中r分类武将战斗属性!AS16</f>
        <v>487.88168318933748</v>
      </c>
      <c r="K16" s="27">
        <f t="shared" si="0"/>
        <v>3.0432472346437369</v>
      </c>
      <c r="L16" s="27">
        <f t="shared" si="26"/>
        <v>0.66814869792967602</v>
      </c>
      <c r="M16" s="39">
        <f t="shared" si="27"/>
        <v>8.4823360315697344E-2</v>
      </c>
      <c r="N16" s="39">
        <f t="shared" si="28"/>
        <v>8.1313613864889583E-2</v>
      </c>
      <c r="P16" s="27">
        <f>[2]中r各类型装备属性!N14+[3]中r分类武将战斗属性!AV16</f>
        <v>285.68219885933615</v>
      </c>
      <c r="Q16" s="27">
        <f>[2]中r各类型装备属性!O14+[3]中r分类武将战斗属性!AW16</f>
        <v>38.345730199333588</v>
      </c>
      <c r="R16" s="27">
        <f>[2]中r各类型装备属性!P14+[3]中r分类武将战斗属性!AX16</f>
        <v>299.54865925800334</v>
      </c>
      <c r="S16" s="27">
        <f t="shared" si="1"/>
        <v>1.0485380624135239</v>
      </c>
      <c r="T16" s="27">
        <f t="shared" si="29"/>
        <v>0.38213614194805323</v>
      </c>
      <c r="U16" s="39">
        <f t="shared" si="30"/>
        <v>5.9666290488583143E-2</v>
      </c>
      <c r="V16" s="39">
        <f t="shared" si="31"/>
        <v>5.943425778928637E-2</v>
      </c>
      <c r="X16" s="27">
        <f>[2]中r各类型装备属性!S14+[3]中r分类武将战斗属性!BA16</f>
        <v>313.55709572533647</v>
      </c>
      <c r="Y16" s="27">
        <f>[2]中r各类型装备属性!T14+[3]中r分类武将战斗属性!BB16</f>
        <v>17.404063532666925</v>
      </c>
      <c r="Z16" s="27">
        <f>[2]中r各类型装备属性!U14+[3]中r分类武将战斗属性!BC16</f>
        <v>257.8073019933359</v>
      </c>
      <c r="AA16" s="27">
        <f t="shared" si="2"/>
        <v>0.82220209814408041</v>
      </c>
      <c r="AB16" s="27">
        <f t="shared" si="32"/>
        <v>0.21918353744587471</v>
      </c>
      <c r="AC16" s="39">
        <f t="shared" si="33"/>
        <v>5.2947837846223651E-2</v>
      </c>
      <c r="AD16" s="39">
        <f t="shared" si="34"/>
        <v>5.2082283230976967E-2</v>
      </c>
      <c r="AF16" s="27">
        <f>[2]中r各类型装备属性!X14+[3]中r分类武将战斗属性!BF16</f>
        <v>289.21980199333592</v>
      </c>
      <c r="AG16" s="27">
        <f>[2]中r各类型装备属性!Y14+[3]中r分类武将战斗属性!BG16</f>
        <v>38.274742165000646</v>
      </c>
      <c r="AH16" s="27">
        <f>[2]中r各类型装备属性!Z14+[3]中r分类武将战斗属性!BH16</f>
        <v>268.27813532666926</v>
      </c>
      <c r="AI16" s="27">
        <f t="shared" si="3"/>
        <v>0.92759255582662636</v>
      </c>
      <c r="AJ16" s="27">
        <f t="shared" si="35"/>
        <v>0.38169873428365553</v>
      </c>
      <c r="AK16" s="39">
        <f t="shared" si="36"/>
        <v>5.400930009212622E-2</v>
      </c>
      <c r="AL16" s="39">
        <f t="shared" si="37"/>
        <v>5.299321191637911E-2</v>
      </c>
      <c r="AN16" s="23">
        <f t="shared" si="4"/>
        <v>262.19381189366914</v>
      </c>
      <c r="AO16" s="23">
        <f t="shared" si="5"/>
        <v>54.713800640916958</v>
      </c>
      <c r="AP16" s="23">
        <f t="shared" si="6"/>
        <v>328.37894494183649</v>
      </c>
      <c r="AQ16" s="23">
        <f t="shared" si="7"/>
        <v>1.2524282803249691</v>
      </c>
      <c r="AR16" s="42">
        <f t="shared" si="38"/>
        <v>0.46878604192875251</v>
      </c>
      <c r="AS16" s="34"/>
      <c r="AV16" s="27">
        <f>[5]中r不同兵种属性值!AK14</f>
        <v>177.30542850818014</v>
      </c>
      <c r="AW16" s="27">
        <f>[5]中r不同兵种属性值!AL14</f>
        <v>124.96333137516251</v>
      </c>
      <c r="AX16" s="27">
        <f>[5]中r不同兵种属性值!AM14</f>
        <v>375.71212130558729</v>
      </c>
      <c r="AY16" s="27">
        <f t="shared" si="8"/>
        <v>2.1190108191653785</v>
      </c>
      <c r="AZ16" s="27">
        <f t="shared" si="9"/>
        <v>0.66838417167701092</v>
      </c>
      <c r="BA16" s="39">
        <f t="shared" si="39"/>
        <v>0.12508319471476556</v>
      </c>
      <c r="BB16" s="39">
        <f t="shared" si="40"/>
        <v>6.2618686884264543E-2</v>
      </c>
      <c r="BD16" s="27">
        <f>[5]中r不同兵种属性值!AP14</f>
        <v>354.61085701636028</v>
      </c>
      <c r="BE16" s="27">
        <f>[5]中r不同兵种属性值!AQ14</f>
        <v>62.481665687581255</v>
      </c>
      <c r="BF16" s="27">
        <f>[5]中r不同兵种属性值!AR14</f>
        <v>357.82106791008312</v>
      </c>
      <c r="BG16" s="27">
        <f t="shared" si="10"/>
        <v>1.0090527710311326</v>
      </c>
      <c r="BH16" s="27">
        <f t="shared" si="11"/>
        <v>0.50193468526035834</v>
      </c>
      <c r="BI16" s="39">
        <f t="shared" si="41"/>
        <v>0.12094342201909312</v>
      </c>
      <c r="BJ16" s="39">
        <f t="shared" si="42"/>
        <v>5.7968190185017955E-2</v>
      </c>
      <c r="BL16" s="27">
        <f>[5]中r不同兵种属性值!AU14</f>
        <v>407.80248556881429</v>
      </c>
      <c r="BM16" s="27">
        <f>[5]中r不同兵种属性值!AV14</f>
        <v>139.48757822359147</v>
      </c>
      <c r="BN16" s="27">
        <f>[5]中r不同兵种属性值!AW14</f>
        <v>364.76904981124977</v>
      </c>
      <c r="BO16" s="27">
        <f t="shared" si="12"/>
        <v>0.89447480758352838</v>
      </c>
      <c r="BP16" s="27">
        <f t="shared" si="13"/>
        <v>0.6922887229742849</v>
      </c>
      <c r="BQ16" s="39">
        <f t="shared" si="43"/>
        <v>0.11710487031646095</v>
      </c>
      <c r="BR16" s="39">
        <f t="shared" si="44"/>
        <v>5.7777404383739892E-2</v>
      </c>
      <c r="BT16" s="27">
        <f>[5]中r不同兵种属性值!AZ14</f>
        <v>372.34139986717827</v>
      </c>
      <c r="BU16" s="27">
        <f>[5]中r不同兵种属性值!BA14</f>
        <v>40.421253021571204</v>
      </c>
      <c r="BV16" s="27">
        <f>[5]中r不同兵种属性值!BB14</f>
        <v>357.82106791008312</v>
      </c>
      <c r="BW16" s="27">
        <f t="shared" si="14"/>
        <v>0.96100263907726924</v>
      </c>
      <c r="BX16" s="36">
        <f t="shared" si="15"/>
        <v>0.39465688838094948</v>
      </c>
      <c r="BY16" s="39">
        <f t="shared" si="45"/>
        <v>0.11609530599139167</v>
      </c>
      <c r="BZ16" s="39">
        <f t="shared" si="46"/>
        <v>5.6678601534798229E-2</v>
      </c>
      <c r="CB16" s="23">
        <f t="shared" si="16"/>
        <v>328.01504274013325</v>
      </c>
      <c r="CC16" s="23">
        <f t="shared" si="17"/>
        <v>91.83845707697661</v>
      </c>
      <c r="CD16" s="23">
        <f t="shared" si="18"/>
        <v>364.03082673425081</v>
      </c>
      <c r="CE16" s="23">
        <f t="shared" si="19"/>
        <v>1.1097991838827059</v>
      </c>
      <c r="CF16" s="23">
        <f t="shared" si="20"/>
        <v>0.64748629511060818</v>
      </c>
      <c r="CV16" s="39">
        <f>([3]中r分类武将战斗属性!S16+[3]中r分类武将战斗属性!Y16+[3]中r分类武将战斗属性!AE16+[3]中r分类武将战斗属性!AK16)/4</f>
        <v>65.018000000000001</v>
      </c>
      <c r="CW16" s="39">
        <f>CV16*[3]中r分类武将战斗属性!O15</f>
        <v>0.84768689366912442</v>
      </c>
      <c r="CX16" s="39">
        <f>([2]中r各类型装备属性!I14+[2]中r各类型装备属性!N14+[2]中r各类型装备属性!S14+[2]中r各类型装备属性!X14)/4</f>
        <v>196.328125</v>
      </c>
      <c r="CY16" s="7">
        <f t="shared" si="49"/>
        <v>0.24797686692303628</v>
      </c>
      <c r="CZ16" s="7">
        <f t="shared" si="23"/>
        <v>3.2330545391090234E-3</v>
      </c>
      <c r="DA16" s="7">
        <f t="shared" si="23"/>
        <v>0.74879007853785462</v>
      </c>
      <c r="DC16" s="39">
        <f>([3]中r分类武将战斗属性!T16+[3]中r分类武将战斗属性!Z16+[3]中r分类武将战斗属性!AF16+[3]中r分类武将战斗属性!AL16)/4</f>
        <v>17.965499999999999</v>
      </c>
      <c r="DD16" s="39">
        <f>DC16*[3]中r分类武将战斗属性!O15</f>
        <v>0.2342292732506791</v>
      </c>
      <c r="DE16" s="39">
        <f>([2]中r各类型装备属性!J14+[2]中r各类型装备属性!O14+[2]中r各类型装备属性!T14+[2]中r各类型装备属性!Y14)/4</f>
        <v>36.647916666666667</v>
      </c>
      <c r="DF16" s="7">
        <f t="shared" si="50"/>
        <v>0.32835408598109245</v>
      </c>
      <c r="DG16" s="7">
        <f t="shared" si="24"/>
        <v>4.2809907282425922E-3</v>
      </c>
      <c r="DH16" s="7">
        <f t="shared" si="24"/>
        <v>0.66981120370680358</v>
      </c>
      <c r="DJ16" s="39">
        <f>([3]中r分类武将战斗属性!U16+[3]中r分类武将战斗属性!AA16+[3]中r分类武将战斗属性!AG16+[3]中r分类武将战斗属性!AM16)/4</f>
        <v>83.838999999999999</v>
      </c>
      <c r="DK16" s="39">
        <f>DJ16*[3]中r分类武将战斗属性!O15</f>
        <v>1.0930699418365026</v>
      </c>
      <c r="DL16" s="39">
        <f>([2]中r各类型装备属性!K14+[2]中r各类型装备属性!P14+[2]中r各类型装备属性!U14+[2]中r各类型装备属性!Z14)/4</f>
        <v>243.44687500000001</v>
      </c>
      <c r="DM16" s="7">
        <f t="shared" si="51"/>
        <v>0.25531174057109485</v>
      </c>
      <c r="DN16" s="7">
        <f t="shared" si="25"/>
        <v>3.3286846147523577E-3</v>
      </c>
      <c r="DO16" s="7">
        <f t="shared" si="25"/>
        <v>0.74135957481415282</v>
      </c>
    </row>
    <row r="17" spans="1:119" x14ac:dyDescent="0.15">
      <c r="G17" s="23">
        <v>11</v>
      </c>
      <c r="H17" s="27">
        <f>[2]中r各类型装备属性!I15+[3]中r分类武将战斗属性!AQ17</f>
        <v>171.37656537307316</v>
      </c>
      <c r="I17" s="27">
        <f>[2]中r各类型装备属性!J15+[3]中r分类武将战斗属性!T17</f>
        <v>134.72194426451401</v>
      </c>
      <c r="J17" s="27">
        <f>[2]中r各类型装备属性!K15+[3]中r分类武将战斗属性!AS17</f>
        <v>522.07600919383424</v>
      </c>
      <c r="K17" s="27">
        <f t="shared" si="0"/>
        <v>3.0463675593994797</v>
      </c>
      <c r="L17" s="27">
        <f t="shared" si="26"/>
        <v>0.67992642731245212</v>
      </c>
      <c r="M17" s="39">
        <f t="shared" si="27"/>
        <v>9.0675431414324451E-2</v>
      </c>
      <c r="N17" s="39">
        <f t="shared" si="28"/>
        <v>8.7012668198972368E-2</v>
      </c>
      <c r="P17" s="27">
        <f>[2]中r各类型装备属性!N15+[3]中r分类武将战斗属性!AV17</f>
        <v>306.81777715409436</v>
      </c>
      <c r="Q17" s="27">
        <f>[2]中r各类型装备属性!O15+[3]中r分类武将战斗属性!AW17</f>
        <v>40.857563074614632</v>
      </c>
      <c r="R17" s="27">
        <f>[2]中r各类型装备属性!P15+[3]中r分类武将战斗属性!AX17</f>
        <v>322.71040330332363</v>
      </c>
      <c r="S17" s="27">
        <f t="shared" si="1"/>
        <v>1.0517982572478108</v>
      </c>
      <c r="T17" s="27">
        <f t="shared" si="29"/>
        <v>0.39181547659854177</v>
      </c>
      <c r="U17" s="39">
        <f t="shared" si="30"/>
        <v>6.4080571669610342E-2</v>
      </c>
      <c r="V17" s="39">
        <f t="shared" si="31"/>
        <v>6.4029841925262607E-2</v>
      </c>
      <c r="X17" s="27">
        <f>[2]中r各类型装备属性!S15+[3]中r分类武将战斗属性!BA17</f>
        <v>336.70492356204238</v>
      </c>
      <c r="Y17" s="27">
        <f>[2]中r各类型装备属性!T15+[3]中r分类武将战斗属性!BB17</f>
        <v>18.916729741281308</v>
      </c>
      <c r="Z17" s="27">
        <f>[2]中r各类型装备属性!U15+[3]中r分类武将战斗属性!BC17</f>
        <v>276.93063074614639</v>
      </c>
      <c r="AA17" s="27">
        <f t="shared" si="2"/>
        <v>0.82247276878657882</v>
      </c>
      <c r="AB17" s="27">
        <f t="shared" si="32"/>
        <v>0.22974837354752264</v>
      </c>
      <c r="AC17" s="39">
        <f t="shared" si="33"/>
        <v>5.685662336407335E-2</v>
      </c>
      <c r="AD17" s="39">
        <f t="shared" si="34"/>
        <v>5.5945581968918481E-2</v>
      </c>
      <c r="AF17" s="27">
        <f>[2]中r各类型装备属性!X15+[3]中r分类武将战斗属性!BF17</f>
        <v>309.84188074614639</v>
      </c>
      <c r="AG17" s="27">
        <f>[2]中r各类型装备属性!Y15+[3]中r分类武将战斗属性!BG17</f>
        <v>41.806616019869935</v>
      </c>
      <c r="AH17" s="27">
        <f>[2]中r各类型装备属性!Z15+[3]中r分类武将战斗属性!BH17</f>
        <v>287.90104741281306</v>
      </c>
      <c r="AI17" s="27">
        <f t="shared" si="3"/>
        <v>0.92918699925104875</v>
      </c>
      <c r="AJ17" s="27">
        <f t="shared" si="35"/>
        <v>0.39730077428295896</v>
      </c>
      <c r="AK17" s="39">
        <f t="shared" si="36"/>
        <v>5.7860295190690268E-2</v>
      </c>
      <c r="AL17" s="39">
        <f t="shared" si="37"/>
        <v>5.686934269882727E-2</v>
      </c>
      <c r="AN17" s="23">
        <f t="shared" si="4"/>
        <v>281.1852867088391</v>
      </c>
      <c r="AO17" s="23">
        <f t="shared" si="5"/>
        <v>59.075713275069972</v>
      </c>
      <c r="AP17" s="23">
        <f t="shared" si="6"/>
        <v>352.40452266402934</v>
      </c>
      <c r="AQ17" s="23">
        <f t="shared" si="7"/>
        <v>1.2532822282018481</v>
      </c>
      <c r="AR17" s="42">
        <f t="shared" si="38"/>
        <v>0.48226759692735233</v>
      </c>
      <c r="AS17" s="34"/>
      <c r="AV17" s="27">
        <f>[5]中r不同兵种属性值!AK15</f>
        <v>184.66192273461505</v>
      </c>
      <c r="AW17" s="27">
        <f>[5]中r不同兵种属性值!AL15</f>
        <v>129.89631524700195</v>
      </c>
      <c r="AX17" s="27">
        <f>[5]中r不同兵种属性值!AM15</f>
        <v>391.61537414509274</v>
      </c>
      <c r="AY17" s="27">
        <f t="shared" si="8"/>
        <v>2.1207153502235472</v>
      </c>
      <c r="AZ17" s="27">
        <f t="shared" si="9"/>
        <v>0.6719366396003994</v>
      </c>
      <c r="BA17" s="39">
        <f t="shared" si="39"/>
        <v>0.13027296136480782</v>
      </c>
      <c r="BB17" s="39">
        <f t="shared" si="40"/>
        <v>6.5269229024182127E-2</v>
      </c>
      <c r="BD17" s="27">
        <f>[5]中r不同兵种属性值!AP15</f>
        <v>369.32384546923009</v>
      </c>
      <c r="BE17" s="27">
        <f>[5]中r不同兵种属性值!AQ15</f>
        <v>64.948157623500975</v>
      </c>
      <c r="BF17" s="27">
        <f>[5]中r不同兵种属性值!AR15</f>
        <v>372.96702299532643</v>
      </c>
      <c r="BG17" s="27">
        <f t="shared" si="10"/>
        <v>1.0098644524874034</v>
      </c>
      <c r="BH17" s="27">
        <f t="shared" si="11"/>
        <v>0.50595224568067343</v>
      </c>
      <c r="BI17" s="39">
        <f t="shared" si="41"/>
        <v>0.12596142735200763</v>
      </c>
      <c r="BJ17" s="39">
        <f t="shared" si="42"/>
        <v>6.0421884736999318E-2</v>
      </c>
      <c r="BL17" s="27">
        <f>[5]中r不同兵种属性值!AU15</f>
        <v>424.72242228961454</v>
      </c>
      <c r="BM17" s="27">
        <f>[5]中r不同兵种属性值!AV15</f>
        <v>136.77641669016941</v>
      </c>
      <c r="BN17" s="27">
        <f>[5]中r不同兵种属性值!AW15</f>
        <v>380.20910111174049</v>
      </c>
      <c r="BO17" s="27">
        <f t="shared" si="12"/>
        <v>0.89519432259330822</v>
      </c>
      <c r="BP17" s="27">
        <f t="shared" si="13"/>
        <v>0.68321111312321392</v>
      </c>
      <c r="BQ17" s="39">
        <f t="shared" si="43"/>
        <v>0.12196361214754205</v>
      </c>
      <c r="BR17" s="39">
        <f t="shared" si="44"/>
        <v>6.022302329838123E-2</v>
      </c>
      <c r="BT17" s="27">
        <f>[5]中r不同兵种属性值!AZ15</f>
        <v>387.7900377426916</v>
      </c>
      <c r="BU17" s="27">
        <f>[5]中r不同兵种属性值!BA15</f>
        <v>42.10622083218496</v>
      </c>
      <c r="BV17" s="27">
        <f>[5]中r不同兵种属性值!BB15</f>
        <v>372.96702299532643</v>
      </c>
      <c r="BW17" s="27">
        <f t="shared" si="14"/>
        <v>0.96177566903562228</v>
      </c>
      <c r="BX17" s="36">
        <f t="shared" si="15"/>
        <v>0.39901192803204022</v>
      </c>
      <c r="BY17" s="39">
        <f t="shared" si="45"/>
        <v>0.12091216047479778</v>
      </c>
      <c r="BZ17" s="39">
        <f t="shared" si="46"/>
        <v>5.9077710000251075E-2</v>
      </c>
      <c r="CB17" s="23">
        <f t="shared" si="16"/>
        <v>341.62455705903784</v>
      </c>
      <c r="CC17" s="23">
        <f t="shared" si="17"/>
        <v>93.431777598214325</v>
      </c>
      <c r="CD17" s="23">
        <f t="shared" si="18"/>
        <v>379.43963031187155</v>
      </c>
      <c r="CE17" s="23">
        <f t="shared" si="19"/>
        <v>1.1106919056942932</v>
      </c>
      <c r="CF17" s="23">
        <f t="shared" si="20"/>
        <v>0.65140221478631055</v>
      </c>
      <c r="CV17" s="39">
        <f>([3]中r分类武将战斗属性!S17+[3]中r分类武将战斗属性!Y17+[3]中r分类武将战斗属性!AE17+[3]中r分类武将战斗属性!AK17)/4</f>
        <v>74.351133974369404</v>
      </c>
      <c r="CW17" s="39">
        <f>CV17*[3]中r分类武将战斗属性!O16</f>
        <v>1.1388402344696666</v>
      </c>
      <c r="CX17" s="39">
        <f>([2]中r各类型装备属性!I15+[2]中r各类型装备属性!N15+[2]中r各类型装备属性!S15+[2]中r各类型装备属性!X15)/4</f>
        <v>205.69531249999997</v>
      </c>
      <c r="CY17" s="7">
        <f t="shared" si="49"/>
        <v>0.26442042841081614</v>
      </c>
      <c r="CZ17" s="7">
        <f t="shared" si="23"/>
        <v>4.0501416265386232E-3</v>
      </c>
      <c r="DA17" s="7">
        <f t="shared" si="23"/>
        <v>0.73152942996264503</v>
      </c>
      <c r="DC17" s="39">
        <f>([3]中r分类武将战斗属性!T17+[3]中r分类武将战斗属性!Z17+[3]中r分类武将战斗属性!AF17+[3]中r分类武将战斗属性!AL17)/4</f>
        <v>20.544392282391541</v>
      </c>
      <c r="DD17" s="39">
        <f>DC17*[3]中r分类武将战斗属性!O16</f>
        <v>0.31467953847188151</v>
      </c>
      <c r="DE17" s="39">
        <f>([2]中r各类型装备属性!J15+[2]中r各类型装备属性!O15+[2]中r各类型装备属性!T15+[2]中r各类型装备属性!Y15)/4</f>
        <v>38.396458333333335</v>
      </c>
      <c r="DF17" s="7">
        <f t="shared" si="50"/>
        <v>0.34776376184798941</v>
      </c>
      <c r="DG17" s="7">
        <f t="shared" si="24"/>
        <v>5.3267158537157553E-3</v>
      </c>
      <c r="DH17" s="7">
        <f t="shared" si="24"/>
        <v>0.6499533599289895</v>
      </c>
      <c r="DJ17" s="39">
        <f>([3]中r分类武将战斗属性!U17+[3]中r分类武将战斗属性!AA17+[3]中r分类武将战斗属性!AG17+[3]中r分类武将战斗属性!AM17)/4</f>
        <v>95.873830651160546</v>
      </c>
      <c r="DK17" s="39">
        <f>DJ17*[3]中r分类武将战斗属性!O16</f>
        <v>1.4685045128687808</v>
      </c>
      <c r="DL17" s="39">
        <f>([2]中r各类型装备属性!K15+[2]中r各类型装备属性!P15+[2]中r各类型装备属性!U15+[2]中r各类型装备属性!Z15)/4</f>
        <v>255.06218749999999</v>
      </c>
      <c r="DM17" s="7">
        <f t="shared" si="51"/>
        <v>0.27205618681166427</v>
      </c>
      <c r="DN17" s="7">
        <f t="shared" si="25"/>
        <v>4.1670989400689499E-3</v>
      </c>
      <c r="DO17" s="7">
        <f t="shared" si="25"/>
        <v>0.72377671424826673</v>
      </c>
    </row>
    <row r="18" spans="1:119" x14ac:dyDescent="0.15">
      <c r="A18" s="39"/>
      <c r="B18" s="39" t="s">
        <v>155</v>
      </c>
      <c r="C18" s="39" t="s">
        <v>150</v>
      </c>
      <c r="D18" s="39" t="s">
        <v>163</v>
      </c>
      <c r="G18" s="23">
        <v>12</v>
      </c>
      <c r="H18" s="27">
        <f>[2]中r各类型装备属性!I16+[3]中r分类武将战斗属性!AQ18</f>
        <v>182.42469081730604</v>
      </c>
      <c r="I18" s="27">
        <f>[2]中r各类型装备属性!J16+[3]中r分类武将战斗属性!T18</f>
        <v>144.57702006385858</v>
      </c>
      <c r="J18" s="27">
        <f>[2]中r各类型装备属性!K16+[3]中r分类武将战斗属性!AS18</f>
        <v>556.23101061537932</v>
      </c>
      <c r="K18" s="27">
        <f t="shared" si="0"/>
        <v>3.049099374231262</v>
      </c>
      <c r="L18" s="27">
        <f t="shared" si="26"/>
        <v>0.69024671514843672</v>
      </c>
      <c r="M18" s="39">
        <f t="shared" si="27"/>
        <v>9.6521000432437082E-2</v>
      </c>
      <c r="N18" s="39">
        <f t="shared" si="28"/>
        <v>9.2705168435896559E-2</v>
      </c>
      <c r="P18" s="27">
        <f>[2]中r各类型装备属性!N16+[3]中r分类武将战斗属性!AV18</f>
        <v>327.92631979807328</v>
      </c>
      <c r="Q18" s="27">
        <f>[2]中r各类型装备属性!O16+[3]中r分类武将战斗属性!AW18</f>
        <v>43.366938163461207</v>
      </c>
      <c r="R18" s="27">
        <f>[2]中r各类型装备属性!P16+[3]中r分类武将战斗属性!AX18</f>
        <v>345.84019612499571</v>
      </c>
      <c r="S18" s="27">
        <f t="shared" si="1"/>
        <v>1.0546277478976169</v>
      </c>
      <c r="T18" s="27">
        <f t="shared" si="29"/>
        <v>0.40062969816267502</v>
      </c>
      <c r="U18" s="39">
        <f t="shared" si="30"/>
        <v>6.8489206307032841E-2</v>
      </c>
      <c r="V18" s="39">
        <f t="shared" si="31"/>
        <v>6.8619086532737239E-2</v>
      </c>
      <c r="X18" s="27">
        <f>[2]中r各类型装备属性!S16+[3]中r分类武将战斗属性!BA18</f>
        <v>359.82325796153452</v>
      </c>
      <c r="Y18" s="27">
        <f>[2]中r各类型装备属性!T16+[3]中r分类武将战斗属性!BB18</f>
        <v>20.426938163461209</v>
      </c>
      <c r="Z18" s="27">
        <f>[2]中r各类型装备属性!U16+[3]中r分类武将战斗属性!BC18</f>
        <v>296.02938163461209</v>
      </c>
      <c r="AA18" s="27">
        <f t="shared" si="2"/>
        <v>0.8227077463298883</v>
      </c>
      <c r="AB18" s="27">
        <f t="shared" si="32"/>
        <v>0.23945224858873793</v>
      </c>
      <c r="AC18" s="39">
        <f t="shared" si="33"/>
        <v>6.0760428564933217E-2</v>
      </c>
      <c r="AD18" s="39">
        <f t="shared" si="34"/>
        <v>5.9803915481739842E-2</v>
      </c>
      <c r="AF18" s="27">
        <f>[2]中r各类型装备属性!X16+[3]中r分类武将战斗属性!BF18</f>
        <v>330.43938163461206</v>
      </c>
      <c r="AG18" s="27">
        <f>[2]中r各类型装备属性!Y16+[3]中r分类武将战斗属性!BG18</f>
        <v>45.332345408653026</v>
      </c>
      <c r="AH18" s="27">
        <f>[2]中r各类型装备属性!Z16+[3]中r分类武将战斗属性!BH18</f>
        <v>307.49938163461206</v>
      </c>
      <c r="AI18" s="27">
        <f t="shared" si="3"/>
        <v>0.9305772820221343</v>
      </c>
      <c r="AJ18" s="27">
        <f t="shared" si="35"/>
        <v>0.41131821703427685</v>
      </c>
      <c r="AK18" s="39">
        <f t="shared" si="36"/>
        <v>6.1706700585361728E-2</v>
      </c>
      <c r="AL18" s="39">
        <f t="shared" si="37"/>
        <v>6.0740618594491272E-2</v>
      </c>
      <c r="AN18" s="23">
        <f t="shared" si="4"/>
        <v>300.15341255288149</v>
      </c>
      <c r="AO18" s="23">
        <f t="shared" si="5"/>
        <v>63.42581044985851</v>
      </c>
      <c r="AP18" s="23">
        <f t="shared" si="6"/>
        <v>376.39999250239981</v>
      </c>
      <c r="AQ18" s="23">
        <f t="shared" si="7"/>
        <v>1.2540253642329824</v>
      </c>
      <c r="AR18" s="42">
        <f t="shared" si="38"/>
        <v>0.4943331110842023</v>
      </c>
      <c r="AS18" s="34"/>
      <c r="AV18" s="27">
        <f>[5]中r不同兵种属性值!AK16</f>
        <v>192.0444523311198</v>
      </c>
      <c r="AW18" s="27">
        <f>[5]中r不同兵种属性值!AL16</f>
        <v>134.84560106127549</v>
      </c>
      <c r="AX18" s="27">
        <f>[5]中r不同兵种属性值!AM16</f>
        <v>407.57635566676504</v>
      </c>
      <c r="AY18" s="27">
        <f t="shared" si="8"/>
        <v>2.1223021582733814</v>
      </c>
      <c r="AZ18" s="27">
        <f t="shared" si="9"/>
        <v>0.67515431344179588</v>
      </c>
      <c r="BA18" s="39">
        <f t="shared" si="39"/>
        <v>0.13548109511895579</v>
      </c>
      <c r="BB18" s="39">
        <f t="shared" si="40"/>
        <v>6.7929392611127501E-2</v>
      </c>
      <c r="BD18" s="27">
        <f>[5]中r不同兵种属性值!AP16</f>
        <v>384.0889046622396</v>
      </c>
      <c r="BE18" s="27">
        <f>[5]中r不同兵种属性值!AQ16</f>
        <v>67.422800530637744</v>
      </c>
      <c r="BF18" s="27">
        <f>[5]中r不同兵种属性值!AR16</f>
        <v>388.16795777787144</v>
      </c>
      <c r="BG18" s="27">
        <f t="shared" si="10"/>
        <v>1.0106200753682768</v>
      </c>
      <c r="BH18" s="27">
        <f t="shared" si="11"/>
        <v>0.50960977590965251</v>
      </c>
      <c r="BI18" s="39">
        <f t="shared" si="41"/>
        <v>0.1309971919085188</v>
      </c>
      <c r="BJ18" s="39">
        <f t="shared" si="42"/>
        <v>6.2884486180819432E-2</v>
      </c>
      <c r="BL18" s="27">
        <f>[5]中r不同兵种属性值!AU16</f>
        <v>441.70224036157549</v>
      </c>
      <c r="BM18" s="27">
        <f>[5]中r不同兵种属性值!AV16</f>
        <v>134.01663220229224</v>
      </c>
      <c r="BN18" s="27">
        <f>[5]中r不同兵种属性值!AW16</f>
        <v>395.7051996764709</v>
      </c>
      <c r="BO18" s="27">
        <f t="shared" si="12"/>
        <v>0.89586414448011031</v>
      </c>
      <c r="BP18" s="27">
        <f t="shared" si="13"/>
        <v>0.67380040938042451</v>
      </c>
      <c r="BQ18" s="39">
        <f t="shared" si="43"/>
        <v>0.12683954955273119</v>
      </c>
      <c r="BR18" s="39">
        <f t="shared" si="44"/>
        <v>6.2677519790361583E-2</v>
      </c>
      <c r="BT18" s="27">
        <f>[5]中r不同兵种属性值!AZ16</f>
        <v>403.29334989535158</v>
      </c>
      <c r="BU18" s="27">
        <f>[5]中r不同兵种属性值!BA16</f>
        <v>43.797188049615087</v>
      </c>
      <c r="BV18" s="27">
        <f>[5]中r不同兵种属性值!BB16</f>
        <v>388.16795777787144</v>
      </c>
      <c r="BW18" s="27">
        <f t="shared" si="14"/>
        <v>0.96249530987454923</v>
      </c>
      <c r="BX18" s="36">
        <f t="shared" si="15"/>
        <v>0.40300258808334344</v>
      </c>
      <c r="BY18" s="39">
        <f t="shared" si="45"/>
        <v>0.12574606228879207</v>
      </c>
      <c r="BZ18" s="39">
        <f t="shared" si="46"/>
        <v>6.1485527210479805E-2</v>
      </c>
      <c r="CB18" s="23">
        <f t="shared" si="16"/>
        <v>355.28223681257163</v>
      </c>
      <c r="CC18" s="23">
        <f t="shared" si="17"/>
        <v>95.020555460955137</v>
      </c>
      <c r="CD18" s="23">
        <f t="shared" si="18"/>
        <v>394.9043677247447</v>
      </c>
      <c r="CE18" s="23">
        <f t="shared" si="19"/>
        <v>1.1115229718987489</v>
      </c>
      <c r="CF18" s="23">
        <f t="shared" si="20"/>
        <v>0.65522129024349351</v>
      </c>
      <c r="CV18" s="39">
        <f>([3]中r分类武将战斗属性!S18+[3]中r分类武将战斗属性!Y18+[3]中r分类武将战斗属性!AE18+[3]中r分类武将战斗属性!AK18)/4</f>
        <v>83.626948434442781</v>
      </c>
      <c r="CW18" s="39">
        <f>CV18*[3]中r分类武将战斗属性!O17</f>
        <v>1.4639641184387195</v>
      </c>
      <c r="CX18" s="39">
        <f>([2]中r各类型装备属性!I16+[2]中r各类型装备属性!N16+[2]中r各类型装备属性!S16+[2]中r各类型装备属性!X16)/4</f>
        <v>215.0625</v>
      </c>
      <c r="CY18" s="7">
        <f t="shared" si="49"/>
        <v>0.27861401848865958</v>
      </c>
      <c r="CZ18" s="7">
        <f t="shared" si="23"/>
        <v>4.8773862205574491E-3</v>
      </c>
      <c r="DA18" s="7">
        <f t="shared" si="23"/>
        <v>0.71650859529078303</v>
      </c>
      <c r="DC18" s="39">
        <f>([3]中r分类武将战斗属性!T18+[3]中r分类武将战斗属性!Z18+[3]中r分类武将战斗属性!AF18+[3]中r分类武将战斗属性!AL18)/4</f>
        <v>23.107446277938138</v>
      </c>
      <c r="DD18" s="39">
        <f>DC18*[3]中r分类武将战斗属性!O17</f>
        <v>0.40451640114754095</v>
      </c>
      <c r="DE18" s="39">
        <f>([2]中r各类型装备属性!J16+[2]中r各类型装备属性!O16+[2]中r各类型装备属性!T16+[2]中r各类型装备属性!Y16)/4</f>
        <v>40.144999999999996</v>
      </c>
      <c r="DF18" s="7">
        <f t="shared" si="50"/>
        <v>0.3643224440341335</v>
      </c>
      <c r="DG18" s="7">
        <f t="shared" si="24"/>
        <v>6.3777884472967479E-3</v>
      </c>
      <c r="DH18" s="7">
        <f t="shared" si="24"/>
        <v>0.6329442180598821</v>
      </c>
      <c r="DJ18" s="39">
        <f>([3]中r分类武将战斗属性!U18+[3]中r分类武将战斗属性!AA18+[3]中r分类武将战斗属性!AG18+[3]中r分类武将战斗属性!AM18)/4</f>
        <v>107.83474929704464</v>
      </c>
      <c r="DK18" s="39">
        <f>DJ18*[3]中r分类武将战斗属性!O17</f>
        <v>1.887743205355191</v>
      </c>
      <c r="DL18" s="39">
        <f>([2]中r各类型装备属性!K16+[2]中r各类型装备属性!P16+[2]中r各类型装备属性!U16+[2]中r各类型装备属性!Z16)/4</f>
        <v>266.67750000000001</v>
      </c>
      <c r="DM18" s="7">
        <f t="shared" si="51"/>
        <v>0.28648977535874187</v>
      </c>
      <c r="DN18" s="7">
        <f t="shared" si="25"/>
        <v>5.0152583500467397E-3</v>
      </c>
      <c r="DO18" s="7">
        <f t="shared" si="25"/>
        <v>0.70849496629121145</v>
      </c>
    </row>
    <row r="19" spans="1:119" x14ac:dyDescent="0.15">
      <c r="A19" s="55" t="s">
        <v>166</v>
      </c>
      <c r="B19" s="39" t="s">
        <v>156</v>
      </c>
      <c r="C19" s="39">
        <f>[6]数据总览!CE14/10</f>
        <v>6000</v>
      </c>
      <c r="D19" s="39">
        <f>[6]数据总览!CF14*3</f>
        <v>1889.9999999999995</v>
      </c>
      <c r="G19" s="23">
        <v>13</v>
      </c>
      <c r="H19" s="27">
        <f>[2]中r各类型装备属性!I17+[3]中r分类武将战斗属性!AQ19</f>
        <v>194.22332829843106</v>
      </c>
      <c r="I19" s="27">
        <f>[2]中r各类型装备属性!J17+[3]中r分类武将战斗属性!T19</f>
        <v>155.28644480120974</v>
      </c>
      <c r="J19" s="27">
        <f>[2]中r各类型装备属性!K17+[3]中r分类武将战斗属性!AS19</f>
        <v>592.78765055497934</v>
      </c>
      <c r="K19" s="27">
        <f t="shared" si="0"/>
        <v>3.0520929475790881</v>
      </c>
      <c r="L19" s="27">
        <f t="shared" si="26"/>
        <v>0.70054105365595809</v>
      </c>
      <c r="M19" s="39">
        <f t="shared" si="27"/>
        <v>0.10276366576636567</v>
      </c>
      <c r="N19" s="39">
        <f t="shared" si="28"/>
        <v>9.8797941759163219E-2</v>
      </c>
      <c r="P19" s="27">
        <f>[2]中r各类型装备属性!N17+[3]中r分类武将战斗属性!AV19</f>
        <v>350.68598892321495</v>
      </c>
      <c r="Q19" s="27">
        <f>[2]中r各类型装备属性!O17+[3]中r分类武将战斗属性!AW19</f>
        <v>46.026415659686208</v>
      </c>
      <c r="R19" s="27">
        <f>[2]中r各类型装备属性!P17+[3]中r分类武将战斗属性!AX19</f>
        <v>370.9213202425874</v>
      </c>
      <c r="S19" s="27">
        <f t="shared" si="1"/>
        <v>1.0577021379767844</v>
      </c>
      <c r="T19" s="27">
        <f t="shared" si="29"/>
        <v>0.40946431206411349</v>
      </c>
      <c r="U19" s="39">
        <f t="shared" si="30"/>
        <v>7.3242687745032342E-2</v>
      </c>
      <c r="V19" s="39">
        <f t="shared" si="31"/>
        <v>7.3595500048132409E-2</v>
      </c>
      <c r="X19" s="27">
        <f>[2]中r各类型装备属性!S17+[3]中r分类武将战斗属性!BA19</f>
        <v>384.74282124956784</v>
      </c>
      <c r="Y19" s="27">
        <f>[2]中r各类型装备属性!T17+[3]中r分类武将战斗属性!BB19</f>
        <v>22.087248993019543</v>
      </c>
      <c r="Z19" s="27">
        <f>[2]中r各类型装备属性!U17+[3]中r分类武将战斗属性!BC19</f>
        <v>316.62915659686212</v>
      </c>
      <c r="AA19" s="27">
        <f t="shared" si="2"/>
        <v>0.82296313045819502</v>
      </c>
      <c r="AB19" s="27">
        <f t="shared" si="32"/>
        <v>0.24966582825201589</v>
      </c>
      <c r="AC19" s="39">
        <f t="shared" si="33"/>
        <v>6.4968392645992537E-2</v>
      </c>
      <c r="AD19" s="39">
        <f t="shared" si="34"/>
        <v>6.3965486181184292E-2</v>
      </c>
      <c r="AF19" s="27">
        <f>[2]中r各类型装备属性!X17+[3]中r分类武将战斗属性!BF19</f>
        <v>352.53790659686206</v>
      </c>
      <c r="AG19" s="27">
        <f>[2]中r各类型装备属性!Y17+[3]中r分类武将战斗属性!BG19</f>
        <v>49.233330815882191</v>
      </c>
      <c r="AH19" s="27">
        <f>[2]中r各类型装备属性!Z17+[3]中r分类武将战斗属性!BH19</f>
        <v>328.59873993019539</v>
      </c>
      <c r="AI19" s="27">
        <f t="shared" si="3"/>
        <v>0.93209477273590935</v>
      </c>
      <c r="AJ19" s="27">
        <f t="shared" si="35"/>
        <v>0.42584475742064554</v>
      </c>
      <c r="AK19" s="39">
        <f t="shared" si="36"/>
        <v>6.583340926178563E-2</v>
      </c>
      <c r="AL19" s="39">
        <f t="shared" si="37"/>
        <v>6.4908393072631188E-2</v>
      </c>
      <c r="AN19" s="23">
        <f t="shared" si="4"/>
        <v>320.54751126701899</v>
      </c>
      <c r="AO19" s="23">
        <f t="shared" si="5"/>
        <v>68.158360067449422</v>
      </c>
      <c r="AP19" s="23">
        <f t="shared" si="6"/>
        <v>402.234216831156</v>
      </c>
      <c r="AQ19" s="23">
        <f t="shared" si="7"/>
        <v>1.2548349392614415</v>
      </c>
      <c r="AR19" s="42">
        <f t="shared" si="38"/>
        <v>0.50660911901467309</v>
      </c>
      <c r="AS19" s="34"/>
      <c r="AV19" s="27">
        <f>[5]中r不同兵种属性值!AK17</f>
        <v>199.50493557597565</v>
      </c>
      <c r="AW19" s="27">
        <f>[5]中r不同兵种属性值!AL17</f>
        <v>139.84768780290923</v>
      </c>
      <c r="AX19" s="27">
        <f>[5]中r不同兵种属性值!AM17</f>
        <v>423.70519697429046</v>
      </c>
      <c r="AY19" s="27">
        <f t="shared" si="8"/>
        <v>2.1237830319888737</v>
      </c>
      <c r="AZ19" s="27">
        <f t="shared" si="9"/>
        <v>0.67812275496470176</v>
      </c>
      <c r="BA19" s="39">
        <f t="shared" si="39"/>
        <v>0.14074422262855427</v>
      </c>
      <c r="BB19" s="39">
        <f t="shared" si="40"/>
        <v>7.061753282904841E-2</v>
      </c>
      <c r="BD19" s="27">
        <f>[5]中r不同兵种属性值!AP17</f>
        <v>399.0098711519513</v>
      </c>
      <c r="BE19" s="27">
        <f>[5]中r不同兵种属性值!AQ17</f>
        <v>69.923843901454617</v>
      </c>
      <c r="BF19" s="27">
        <f>[5]中r不同兵种属性值!AR17</f>
        <v>403.52875902313372</v>
      </c>
      <c r="BG19" s="27">
        <f t="shared" si="10"/>
        <v>1.0113252533280348</v>
      </c>
      <c r="BH19" s="27">
        <f t="shared" si="11"/>
        <v>0.51299979442992361</v>
      </c>
      <c r="BI19" s="39">
        <f t="shared" si="41"/>
        <v>0.13608613013867199</v>
      </c>
      <c r="BJ19" s="39">
        <f t="shared" si="42"/>
        <v>6.5372986517539075E-2</v>
      </c>
      <c r="BL19" s="27">
        <f>[5]中r不同兵种属性值!AU17</f>
        <v>458.86135182474391</v>
      </c>
      <c r="BM19" s="27">
        <f>[5]中r不同兵种属性值!AV17</f>
        <v>131.24594510074616</v>
      </c>
      <c r="BN19" s="27">
        <f>[5]中r不同兵种属性值!AW17</f>
        <v>411.36426890707804</v>
      </c>
      <c r="BO19" s="27">
        <f t="shared" si="12"/>
        <v>0.89648924946765451</v>
      </c>
      <c r="BP19" s="27">
        <f t="shared" si="13"/>
        <v>0.6641129282586824</v>
      </c>
      <c r="BQ19" s="39">
        <f t="shared" si="43"/>
        <v>0.13176697298380038</v>
      </c>
      <c r="BR19" s="39">
        <f t="shared" si="44"/>
        <v>6.5157829936405842E-2</v>
      </c>
      <c r="BT19" s="27">
        <f>[5]中r不同兵种属性值!AZ17</f>
        <v>418.9603647095488</v>
      </c>
      <c r="BU19" s="27">
        <f>[5]中r不同兵种属性值!BA17</f>
        <v>45.505993650153002</v>
      </c>
      <c r="BV19" s="27">
        <f>[5]中r不同兵种属性值!BB17</f>
        <v>403.52875902313372</v>
      </c>
      <c r="BW19" s="27">
        <f t="shared" si="14"/>
        <v>0.96316690793146198</v>
      </c>
      <c r="BX19" s="36">
        <f t="shared" si="15"/>
        <v>0.40671751812333112</v>
      </c>
      <c r="BY19" s="39">
        <f t="shared" si="45"/>
        <v>0.13063100626621363</v>
      </c>
      <c r="BZ19" s="39">
        <f t="shared" si="46"/>
        <v>6.3918667154196682E-2</v>
      </c>
      <c r="CB19" s="23">
        <f t="shared" si="16"/>
        <v>369.08413081555489</v>
      </c>
      <c r="CC19" s="23">
        <f t="shared" si="17"/>
        <v>96.630867613815752</v>
      </c>
      <c r="CD19" s="23">
        <f t="shared" si="18"/>
        <v>410.53174598190895</v>
      </c>
      <c r="CE19" s="23">
        <f t="shared" si="19"/>
        <v>1.1122985566319756</v>
      </c>
      <c r="CF19" s="23">
        <f t="shared" si="20"/>
        <v>0.65900767816715189</v>
      </c>
      <c r="CV19" s="39">
        <f>([3]中r分类武将战斗属性!S19+[3]中r分类武将战斗属性!Y19+[3]中r分类武将战斗属性!AE19+[3]中r分类武将战斗属性!AK19)/4</f>
        <v>94.255482046359887</v>
      </c>
      <c r="CW19" s="39">
        <f>CV19*[3]中r分类武将战斗属性!O18</f>
        <v>1.8623417206591033</v>
      </c>
      <c r="CX19" s="39">
        <f>([2]中r各类型装备属性!I17+[2]中r各类型装备属性!N17+[2]中r各类型装备属性!S17+[2]中r各类型装备属性!X17)/4</f>
        <v>224.4296875</v>
      </c>
      <c r="CY19" s="7">
        <f t="shared" si="49"/>
        <v>0.29404527794896596</v>
      </c>
      <c r="CZ19" s="7">
        <f t="shared" si="23"/>
        <v>5.8098773354935077E-3</v>
      </c>
      <c r="DA19" s="7">
        <f t="shared" si="23"/>
        <v>0.70014484471554062</v>
      </c>
      <c r="DC19" s="39">
        <f>([3]中r分类武将战斗属性!T19+[3]中r分类武将战斗属性!Z19+[3]中r分类武将战斗属性!AF19+[3]中r分类武将战斗属性!AL19)/4</f>
        <v>26.044277933862595</v>
      </c>
      <c r="DD19" s="39">
        <f>DC19*[3]中r分类武将战斗属性!O18</f>
        <v>0.51459442281369949</v>
      </c>
      <c r="DE19" s="39">
        <f>([2]中r各类型装备属性!J17+[2]中r各类型装备属性!O17+[2]中r各类型装备属性!T17+[2]中r各类型装备属性!Y17)/4</f>
        <v>41.893541666666664</v>
      </c>
      <c r="DF19" s="7">
        <f t="shared" si="50"/>
        <v>0.38211421031974968</v>
      </c>
      <c r="DG19" s="7">
        <f t="shared" si="24"/>
        <v>7.5499824570963497E-3</v>
      </c>
      <c r="DH19" s="7">
        <f t="shared" si="24"/>
        <v>0.61465008291292322</v>
      </c>
      <c r="DJ19" s="39">
        <f>([3]中r分类武将战斗属性!U19+[3]中r分类武将战斗属性!AA19+[3]中r分类武将战斗属性!AG19+[3]中r分类武将战斗属性!AM19)/4</f>
        <v>121.53996369135881</v>
      </c>
      <c r="DK19" s="39">
        <f>DJ19*[3]中r分类武将战斗属性!O18</f>
        <v>2.401440639797265</v>
      </c>
      <c r="DL19" s="39">
        <f>([2]中r各类型装备属性!K17+[2]中r各类型装备属性!P17+[2]中r各类型装备属性!U17+[2]中r各类型装备属性!Z17)/4</f>
        <v>278.29281249999997</v>
      </c>
      <c r="DM19" s="7">
        <f t="shared" si="51"/>
        <v>0.30216216971510673</v>
      </c>
      <c r="DN19" s="7">
        <f t="shared" si="25"/>
        <v>5.9702544918134263E-3</v>
      </c>
      <c r="DO19" s="7">
        <f t="shared" si="25"/>
        <v>0.69186757579307989</v>
      </c>
    </row>
    <row r="20" spans="1:119" x14ac:dyDescent="0.15">
      <c r="A20" s="56"/>
      <c r="B20" s="39" t="s">
        <v>157</v>
      </c>
      <c r="C20" s="39">
        <f>[6]数据总览!CE15/10</f>
        <v>5040.0000000000009</v>
      </c>
      <c r="D20" s="39">
        <f>[6]数据总览!CF15*3</f>
        <v>4788.0000000000009</v>
      </c>
      <c r="G20" s="23">
        <v>14</v>
      </c>
      <c r="H20" s="27">
        <f>[2]中r各类型装备属性!I18+[3]中r分类武将战斗属性!AQ20</f>
        <v>206.45505644583127</v>
      </c>
      <c r="I20" s="27">
        <f>[2]中r各类型装备属性!J18+[3]中r分类武将战斗属性!T20</f>
        <v>166.47766742846238</v>
      </c>
      <c r="J20" s="27">
        <f>[2]中r各类型装备属性!K18+[3]中r分类武将战斗属性!AS20</f>
        <v>630.73018062666006</v>
      </c>
      <c r="K20" s="27">
        <f t="shared" si="0"/>
        <v>3.0550483552440779</v>
      </c>
      <c r="L20" s="27">
        <f t="shared" si="26"/>
        <v>0.71023602433787436</v>
      </c>
      <c r="M20" s="39">
        <f t="shared" si="27"/>
        <v>0.10923547960096895</v>
      </c>
      <c r="N20" s="39">
        <f t="shared" si="28"/>
        <v>0.10512169677111001</v>
      </c>
      <c r="P20" s="27">
        <f>[2]中r各类型装备属性!N18+[3]中r分类武将战斗属性!AV20</f>
        <v>374.39845751416215</v>
      </c>
      <c r="Q20" s="27">
        <f>[2]中r各类型装备属性!O18+[3]中r分类武将战斗属性!AW20</f>
        <v>48.772511289166253</v>
      </c>
      <c r="R20" s="27">
        <f>[2]中r各类型装备属性!P18+[3]中r分类武将战斗属性!AX20</f>
        <v>397.12848009249467</v>
      </c>
      <c r="S20" s="27">
        <f t="shared" si="1"/>
        <v>1.0607107805124243</v>
      </c>
      <c r="T20" s="27">
        <f t="shared" si="29"/>
        <v>0.41795750858687963</v>
      </c>
      <c r="U20" s="39">
        <f t="shared" si="30"/>
        <v>7.8195166565196761E-2</v>
      </c>
      <c r="V20" s="39">
        <f t="shared" si="31"/>
        <v>7.879533335168544E-2</v>
      </c>
      <c r="X20" s="27">
        <f>[2]中r各类型装备属性!S18+[3]中r分类武将战斗属性!BA20</f>
        <v>410.70180213666174</v>
      </c>
      <c r="Y20" s="27">
        <f>[2]中r各类型装备属性!T18+[3]中r分类武将战斗属性!BB20</f>
        <v>23.834177955832921</v>
      </c>
      <c r="Z20" s="27">
        <f>[2]中r各类型装备属性!U18+[3]中r分类武将战斗属性!BC20</f>
        <v>338.09511289166255</v>
      </c>
      <c r="AA20" s="27">
        <f t="shared" si="2"/>
        <v>0.82321312234992539</v>
      </c>
      <c r="AB20" s="27">
        <f t="shared" si="32"/>
        <v>0.2597612281732371</v>
      </c>
      <c r="AC20" s="39">
        <f t="shared" si="33"/>
        <v>6.935187472756868E-2</v>
      </c>
      <c r="AD20" s="39">
        <f t="shared" si="34"/>
        <v>6.8302043008416705E-2</v>
      </c>
      <c r="AF20" s="27">
        <f>[2]中r各类型装备属性!X18+[3]中r分类武将战斗属性!BF20</f>
        <v>375.50261289166258</v>
      </c>
      <c r="AG20" s="27">
        <f>[2]中r各类型装备属性!Y18+[3]中r分类武将战斗属性!BG20</f>
        <v>53.350861556248972</v>
      </c>
      <c r="AH20" s="27">
        <f>[2]中r各类型装备属性!Z18+[3]中r分类武将战斗属性!BH20</f>
        <v>350.56427955832919</v>
      </c>
      <c r="AI20" s="27">
        <f t="shared" si="3"/>
        <v>0.93358679147053381</v>
      </c>
      <c r="AJ20" s="27">
        <f t="shared" si="35"/>
        <v>0.4399314136273641</v>
      </c>
      <c r="AK20" s="39">
        <f t="shared" si="36"/>
        <v>7.0121869821038768E-2</v>
      </c>
      <c r="AL20" s="39">
        <f t="shared" si="37"/>
        <v>6.9247265097941574E-2</v>
      </c>
      <c r="AN20" s="23">
        <f t="shared" si="4"/>
        <v>341.7644822470794</v>
      </c>
      <c r="AO20" s="23">
        <f t="shared" si="5"/>
        <v>73.108804557427632</v>
      </c>
      <c r="AP20" s="23">
        <f t="shared" si="6"/>
        <v>429.12951329228662</v>
      </c>
      <c r="AQ20" s="23">
        <f t="shared" si="7"/>
        <v>1.2556293458898589</v>
      </c>
      <c r="AR20" s="42">
        <f t="shared" si="38"/>
        <v>0.51839625803292799</v>
      </c>
      <c r="AS20" s="34"/>
      <c r="AV20" s="27">
        <f>[5]中r不同兵种属性值!AK18</f>
        <v>207.00586661726385</v>
      </c>
      <c r="AW20" s="27">
        <f>[5]中r不同兵种属性值!AL18</f>
        <v>144.87624581558168</v>
      </c>
      <c r="AX20" s="27">
        <f>[5]中r不同兵种属性值!AM18</f>
        <v>439.92229258231441</v>
      </c>
      <c r="AY20" s="27">
        <f t="shared" si="8"/>
        <v>2.1251682368775233</v>
      </c>
      <c r="AZ20" s="27">
        <f t="shared" si="9"/>
        <v>0.68082143677072959</v>
      </c>
      <c r="BA20" s="39">
        <f t="shared" si="39"/>
        <v>0.14603588473881049</v>
      </c>
      <c r="BB20" s="39">
        <f t="shared" si="40"/>
        <v>7.3320382097052397E-2</v>
      </c>
      <c r="BD20" s="27">
        <f>[5]中r不同兵种属性值!AP18</f>
        <v>414.0117332345277</v>
      </c>
      <c r="BE20" s="27">
        <f>[5]中r不同兵种属性值!AQ18</f>
        <v>72.438122907790842</v>
      </c>
      <c r="BF20" s="27">
        <f>[5]中r不同兵种属性值!AR18</f>
        <v>418.97361198315656</v>
      </c>
      <c r="BG20" s="27">
        <f t="shared" si="10"/>
        <v>1.0119848747035827</v>
      </c>
      <c r="BH20" s="27">
        <f t="shared" si="11"/>
        <v>0.51609498194400572</v>
      </c>
      <c r="BI20" s="39">
        <f t="shared" si="41"/>
        <v>0.14120265858394057</v>
      </c>
      <c r="BJ20" s="39">
        <f t="shared" si="42"/>
        <v>6.787510350856886E-2</v>
      </c>
      <c r="BL20" s="27">
        <f>[5]中r不同兵种属性值!AU18</f>
        <v>476.11349321970675</v>
      </c>
      <c r="BM20" s="27">
        <f>[5]中r不同兵种属性值!AV18</f>
        <v>128.43836407881375</v>
      </c>
      <c r="BN20" s="27">
        <f>[5]中r不同兵种属性值!AW18</f>
        <v>427.10902192457706</v>
      </c>
      <c r="BO20" s="27">
        <f t="shared" si="12"/>
        <v>0.89707397082208684</v>
      </c>
      <c r="BP20" s="27">
        <f t="shared" si="13"/>
        <v>0.65410182388391425</v>
      </c>
      <c r="BQ20" s="39">
        <f t="shared" si="43"/>
        <v>0.13672111096047404</v>
      </c>
      <c r="BR20" s="39">
        <f t="shared" si="44"/>
        <v>6.7651711921417654E-2</v>
      </c>
      <c r="BT20" s="27">
        <f>[5]中r不同兵种属性值!AZ18</f>
        <v>434.71231989625403</v>
      </c>
      <c r="BU20" s="27">
        <f>[5]中r不同兵种属性值!BA18</f>
        <v>47.224083972579024</v>
      </c>
      <c r="BV20" s="27">
        <f>[5]中r不同兵种属性值!BB18</f>
        <v>418.97361198315656</v>
      </c>
      <c r="BW20" s="27">
        <f t="shared" si="14"/>
        <v>0.96379511876531687</v>
      </c>
      <c r="BX20" s="36">
        <f t="shared" si="15"/>
        <v>0.41013035445073498</v>
      </c>
      <c r="BY20" s="39">
        <f t="shared" si="45"/>
        <v>0.13554243448240333</v>
      </c>
      <c r="BZ20" s="39">
        <f t="shared" si="46"/>
        <v>6.6365120829486327E-2</v>
      </c>
      <c r="CB20" s="23">
        <f t="shared" si="16"/>
        <v>382.96085324193808</v>
      </c>
      <c r="CC20" s="23">
        <f t="shared" si="17"/>
        <v>98.244204193691331</v>
      </c>
      <c r="CD20" s="23">
        <f t="shared" si="18"/>
        <v>426.24463461830118</v>
      </c>
      <c r="CE20" s="23">
        <f t="shared" si="19"/>
        <v>1.1130240362949533</v>
      </c>
      <c r="CF20" s="23">
        <f t="shared" si="20"/>
        <v>0.66271868588756744</v>
      </c>
      <c r="CV20" s="39">
        <f>([3]中r分类武将战斗属性!S20+[3]中r分类武将战斗属性!Y20+[3]中r分类武将战斗属性!AE20+[3]中r分类武将战斗属性!AK20)/4</f>
        <v>105.64686231728764</v>
      </c>
      <c r="CW20" s="39">
        <f>CV20*[3]中r分类武将战斗属性!O19</f>
        <v>2.3207449297917773</v>
      </c>
      <c r="CX20" s="39">
        <f>([2]中r各类型装备属性!I18+[2]中r各类型装备属性!N18+[2]中r各类型装备属性!S18+[2]中r各类型装备属性!X18)/4</f>
        <v>233.796875</v>
      </c>
      <c r="CY20" s="7">
        <f t="shared" si="49"/>
        <v>0.30912183039813368</v>
      </c>
      <c r="CZ20" s="7">
        <f t="shared" si="23"/>
        <v>6.7904801415671666E-3</v>
      </c>
      <c r="DA20" s="7">
        <f t="shared" si="23"/>
        <v>0.68408768946029919</v>
      </c>
      <c r="DC20" s="39">
        <f>([3]中r分类武将战斗属性!T20+[3]中r分类武将战斗属性!Z20+[3]中r分类武将战斗属性!AF20+[3]中r分类武将战斗属性!AL20)/4</f>
        <v>29.191896166618953</v>
      </c>
      <c r="DD20" s="39">
        <f>DC20*[3]中r分类武将战斗属性!O19</f>
        <v>0.64125846744246484</v>
      </c>
      <c r="DE20" s="39">
        <f>([2]中r各类型装备属性!J18+[2]中r各类型装备属性!O18+[2]中r各类型装备属性!T18+[2]中r各类型装备属性!Y18)/4</f>
        <v>43.642083333333332</v>
      </c>
      <c r="DF20" s="7">
        <f t="shared" si="50"/>
        <v>0.39929385172326887</v>
      </c>
      <c r="DG20" s="7">
        <f t="shared" si="24"/>
        <v>8.7712891945695877E-3</v>
      </c>
      <c r="DH20" s="7">
        <f t="shared" si="24"/>
        <v>0.59694702433620128</v>
      </c>
      <c r="DJ20" s="39">
        <f>([3]中r分类武将战斗属性!U20+[3]中r分类武将战斗属性!AA20+[3]中r分类武将战斗属性!AG20+[3]中r分类武将战斗属性!AM20)/4</f>
        <v>136.22884877755513</v>
      </c>
      <c r="DK20" s="39">
        <f>DJ20*[3]中r分类武将战斗属性!O19</f>
        <v>2.9925395147315026</v>
      </c>
      <c r="DL20" s="39">
        <f>([2]中r各类型装备属性!K18+[2]中r各类型装备属性!P18+[2]中r各类型装备属性!U18+[2]中r各类型装备属性!Z18)/4</f>
        <v>289.90812499999998</v>
      </c>
      <c r="DM20" s="7">
        <f t="shared" si="51"/>
        <v>0.3174539260476536</v>
      </c>
      <c r="DN20" s="7">
        <f t="shared" si="25"/>
        <v>6.9735113107758651E-3</v>
      </c>
      <c r="DO20" s="7">
        <f t="shared" si="25"/>
        <v>0.67557256264157051</v>
      </c>
    </row>
    <row r="21" spans="1:119" x14ac:dyDescent="0.15">
      <c r="A21" s="56"/>
      <c r="B21" s="39" t="s">
        <v>158</v>
      </c>
      <c r="C21" s="39">
        <f>[6]数据总览!CE16/10</f>
        <v>4949.9999999999982</v>
      </c>
      <c r="D21" s="39">
        <f>[6]数据总览!CF16*3</f>
        <v>5922</v>
      </c>
      <c r="G21" s="23">
        <v>15</v>
      </c>
      <c r="H21" s="27">
        <f>[2]中r各类型装备属性!I19+[3]中r分类武将战斗属性!AQ21</f>
        <v>216.83245737938813</v>
      </c>
      <c r="I21" s="27">
        <f>[2]中r各类型装备属性!J19+[3]中r分类武将战斗属性!T21</f>
        <v>175.46395162177726</v>
      </c>
      <c r="J21" s="27">
        <f>[2]中r各类型装备属性!K19+[3]中r分类武将战斗属性!AS21</f>
        <v>662.73886361404197</v>
      </c>
      <c r="K21" s="27">
        <f t="shared" si="0"/>
        <v>3.0564559919849033</v>
      </c>
      <c r="L21" s="27">
        <f t="shared" si="26"/>
        <v>0.71628478582306854</v>
      </c>
      <c r="M21" s="39">
        <f t="shared" si="27"/>
        <v>0.11472616792560221</v>
      </c>
      <c r="N21" s="39">
        <f t="shared" si="28"/>
        <v>0.11045647726900699</v>
      </c>
      <c r="P21" s="27">
        <f>[2]中r各类型装备属性!N19+[3]中r分类武将战斗属性!AV21</f>
        <v>394.0314062346539</v>
      </c>
      <c r="Q21" s="27">
        <f>[2]中r各类型装备属性!O19+[3]中r分类武将战斗属性!AW21</f>
        <v>51.147741475877623</v>
      </c>
      <c r="R21" s="27">
        <f>[2]中r各类型装备属性!P19+[3]中r分类武将战斗属性!AX21</f>
        <v>418.51438918640912</v>
      </c>
      <c r="S21" s="27">
        <f t="shared" si="1"/>
        <v>1.062134597812173</v>
      </c>
      <c r="T21" s="27">
        <f t="shared" si="29"/>
        <v>0.42394280116801142</v>
      </c>
      <c r="U21" s="39">
        <f t="shared" si="30"/>
        <v>8.2295615337229289E-2</v>
      </c>
      <c r="V21" s="39">
        <f t="shared" si="31"/>
        <v>8.3038569283017671E-2</v>
      </c>
      <c r="X21" s="27">
        <f>[2]中r各类型装备属性!S19+[3]中r分类武将战斗属性!BA21</f>
        <v>432.21039771053148</v>
      </c>
      <c r="Y21" s="27">
        <f>[2]中r各类型装备属性!T19+[3]中r分类武将战斗属性!BB21</f>
        <v>25.210241475877623</v>
      </c>
      <c r="Z21" s="27">
        <f>[2]中r各类型装备属性!U19+[3]中r分类武将战斗属性!BC21</f>
        <v>355.85241475877626</v>
      </c>
      <c r="AA21" s="27">
        <f t="shared" si="2"/>
        <v>0.8233314530232676</v>
      </c>
      <c r="AB21" s="27">
        <f t="shared" si="32"/>
        <v>0.26618284446353757</v>
      </c>
      <c r="AC21" s="39">
        <f t="shared" si="33"/>
        <v>7.2983856418529461E-2</v>
      </c>
      <c r="AD21" s="39">
        <f t="shared" si="34"/>
        <v>7.1889376718944728E-2</v>
      </c>
      <c r="AF21" s="27">
        <f>[2]中r各类型装备属性!X19+[3]中r分类武将战斗属性!BF21</f>
        <v>394.75866475877626</v>
      </c>
      <c r="AG21" s="27">
        <f>[2]中r各类型装备属性!Y19+[3]中r分类武将战斗属性!BG21</f>
        <v>56.541228689694066</v>
      </c>
      <c r="AH21" s="27">
        <f>[2]中r各类型装备属性!Z19+[3]中r分类武将战斗属性!BH21</f>
        <v>368.82116475877626</v>
      </c>
      <c r="AI21" s="27">
        <f t="shared" si="3"/>
        <v>0.93429529908900277</v>
      </c>
      <c r="AJ21" s="27">
        <f t="shared" si="35"/>
        <v>0.44859312526137918</v>
      </c>
      <c r="AK21" s="39">
        <f t="shared" si="36"/>
        <v>7.3717771196783619E-2</v>
      </c>
      <c r="AL21" s="39">
        <f t="shared" si="37"/>
        <v>7.2853563409140995E-2</v>
      </c>
      <c r="AN21" s="23">
        <f t="shared" si="4"/>
        <v>359.45823152083744</v>
      </c>
      <c r="AO21" s="23">
        <f t="shared" si="5"/>
        <v>77.090790815806656</v>
      </c>
      <c r="AP21" s="23">
        <f t="shared" si="6"/>
        <v>451.48170807950089</v>
      </c>
      <c r="AQ21" s="23">
        <f t="shared" si="7"/>
        <v>1.2560060348856663</v>
      </c>
      <c r="AR21" s="42">
        <f t="shared" si="38"/>
        <v>0.52589109033917614</v>
      </c>
      <c r="AS21" s="34"/>
      <c r="AV21" s="27">
        <f>[5]中r不同兵种属性值!AK19</f>
        <v>214.56927382318085</v>
      </c>
      <c r="AW21" s="27">
        <f>[5]中r不同兵种属性值!AL19</f>
        <v>149.94671547486956</v>
      </c>
      <c r="AX21" s="27">
        <f>[5]中r不同兵种属性值!AM19</f>
        <v>456.2744271259557</v>
      </c>
      <c r="AY21" s="27">
        <f t="shared" si="8"/>
        <v>2.1264667535853978</v>
      </c>
      <c r="AZ21" s="27">
        <f t="shared" si="9"/>
        <v>0.68329441682639835</v>
      </c>
      <c r="BA21" s="39">
        <f t="shared" si="39"/>
        <v>0.15137162174474841</v>
      </c>
      <c r="BB21" s="39">
        <f t="shared" si="40"/>
        <v>7.6045737854325945E-2</v>
      </c>
      <c r="BD21" s="27">
        <f>[5]中r不同兵种属性值!AP19</f>
        <v>429.1385476463617</v>
      </c>
      <c r="BE21" s="27">
        <f>[5]中r不同兵种属性值!AQ19</f>
        <v>74.973357737434782</v>
      </c>
      <c r="BF21" s="27">
        <f>[5]中r不同兵种属性值!AR19</f>
        <v>434.54707345329109</v>
      </c>
      <c r="BG21" s="27">
        <f t="shared" si="10"/>
        <v>1.0126032159930465</v>
      </c>
      <c r="BH21" s="27">
        <f t="shared" si="11"/>
        <v>0.5189424466322089</v>
      </c>
      <c r="BI21" s="39">
        <f t="shared" si="41"/>
        <v>0.14636180321534856</v>
      </c>
      <c r="BJ21" s="39">
        <f t="shared" si="42"/>
        <v>7.039805550134158E-2</v>
      </c>
      <c r="BL21" s="27">
        <f>[5]中r不同兵种属性值!AU19</f>
        <v>493.50932979331594</v>
      </c>
      <c r="BM21" s="27">
        <f>[5]中r不同兵种属性值!AV19</f>
        <v>125.60834934368737</v>
      </c>
      <c r="BN21" s="27">
        <f>[5]中r不同兵种属性值!AW19</f>
        <v>442.9848807048113</v>
      </c>
      <c r="BO21" s="27">
        <f t="shared" si="12"/>
        <v>0.89762209944508142</v>
      </c>
      <c r="BP21" s="27">
        <f t="shared" si="13"/>
        <v>0.64378766857601599</v>
      </c>
      <c r="BQ21" s="39">
        <f t="shared" si="43"/>
        <v>0.14171651255337359</v>
      </c>
      <c r="BR21" s="39">
        <f t="shared" si="44"/>
        <v>7.0166360335693428E-2</v>
      </c>
      <c r="BT21" s="27">
        <f>[5]中r不同兵种属性值!AZ19</f>
        <v>450.5954750286798</v>
      </c>
      <c r="BU21" s="27">
        <f>[5]中r不同兵种属性值!BA19</f>
        <v>48.956483597205533</v>
      </c>
      <c r="BV21" s="27">
        <f>[5]中r不同兵种属性值!BB19</f>
        <v>434.54707345329109</v>
      </c>
      <c r="BW21" s="27">
        <f t="shared" si="14"/>
        <v>0.96438401523147288</v>
      </c>
      <c r="BX21" s="36">
        <f t="shared" si="15"/>
        <v>0.41328665270594311</v>
      </c>
      <c r="BY21" s="39">
        <f t="shared" si="45"/>
        <v>0.14049477058004248</v>
      </c>
      <c r="BZ21" s="39">
        <f t="shared" si="46"/>
        <v>6.8831946000901603E-2</v>
      </c>
      <c r="CB21" s="23">
        <f t="shared" si="16"/>
        <v>396.95315657288455</v>
      </c>
      <c r="CC21" s="23">
        <f t="shared" si="17"/>
        <v>99.871226538299311</v>
      </c>
      <c r="CD21" s="23">
        <f t="shared" si="18"/>
        <v>442.08836368433731</v>
      </c>
      <c r="CE21" s="23">
        <f t="shared" si="19"/>
        <v>1.1137041143623341</v>
      </c>
      <c r="CF21" s="23">
        <f t="shared" si="20"/>
        <v>0.66638025753914421</v>
      </c>
      <c r="CV21" s="39">
        <f>([3]中r分类武将战斗属性!S21+[3]中r分类武将战斗属性!Y21+[3]中r分类武将战斗属性!AE21+[3]中r分类武将战斗属性!AK21)/4</f>
        <v>113.54709006781397</v>
      </c>
      <c r="CW21" s="39">
        <f>CV21*[3]中r分类武将战斗属性!O20</f>
        <v>2.7470789530234647</v>
      </c>
      <c r="CX21" s="39">
        <f>([2]中r各类型装备属性!I19+[2]中r各类型装备属性!N19+[2]中r各类型装备属性!S19+[2]中r各类型装备属性!X19)/4</f>
        <v>243.1640625</v>
      </c>
      <c r="CY21" s="7">
        <f t="shared" si="49"/>
        <v>0.31588396122521889</v>
      </c>
      <c r="CZ21" s="7">
        <f t="shared" si="23"/>
        <v>7.6422758254854964E-3</v>
      </c>
      <c r="DA21" s="7">
        <f t="shared" si="23"/>
        <v>0.67647376294929562</v>
      </c>
      <c r="DC21" s="39">
        <f>([3]中r分类武将战斗属性!T21+[3]中r分类武将战斗属性!Z21+[3]中r分类武将战斗属性!AF21+[3]中r分类武将战斗属性!AL21)/4</f>
        <v>31.374853834527549</v>
      </c>
      <c r="DD21" s="39">
        <f>DC21*[3]中r分类武将战斗属性!O20</f>
        <v>0.75906128965122066</v>
      </c>
      <c r="DE21" s="39">
        <f>([2]中r各类型装备属性!J19+[2]中r各类型装备属性!O19+[2]中r各类型装备属性!T19+[2]中r各类型装备属性!Y19)/4</f>
        <v>45.390625</v>
      </c>
      <c r="DF21" s="7">
        <f t="shared" si="50"/>
        <v>0.4069857566968228</v>
      </c>
      <c r="DG21" s="7">
        <f t="shared" si="24"/>
        <v>9.8463290053003721E-3</v>
      </c>
      <c r="DH21" s="7">
        <f t="shared" si="24"/>
        <v>0.58879438801519113</v>
      </c>
      <c r="DJ21" s="39">
        <f>([3]中r分类武将战斗属性!U21+[3]中r分类武将战斗属性!AA21+[3]中r分类武将战斗属性!AG21+[3]中r分类武将战斗属性!AM21)/4</f>
        <v>146.41598456112854</v>
      </c>
      <c r="DK21" s="39">
        <f>DJ21*[3]中r分类武将战斗属性!O20</f>
        <v>3.5422860183723626</v>
      </c>
      <c r="DL21" s="39">
        <f>([2]中r各类型装备属性!K19+[2]中r各类型装备属性!P19+[2]中r各类型装备属性!U19+[2]中r各类型装备属性!Z19)/4</f>
        <v>301.5234375</v>
      </c>
      <c r="DM21" s="7">
        <f t="shared" si="51"/>
        <v>0.32430103355448969</v>
      </c>
      <c r="DN21" s="7">
        <f t="shared" si="25"/>
        <v>7.8459125917646373E-3</v>
      </c>
      <c r="DO21" s="7">
        <f t="shared" si="25"/>
        <v>0.66785305385374572</v>
      </c>
    </row>
    <row r="22" spans="1:119" x14ac:dyDescent="0.15">
      <c r="A22" s="57"/>
      <c r="B22" s="39" t="s">
        <v>159</v>
      </c>
      <c r="C22" s="39">
        <f>[6]数据总览!CE17/10</f>
        <v>5062.5</v>
      </c>
      <c r="D22" s="39">
        <f>[6]数据总览!CF17*3</f>
        <v>5355</v>
      </c>
      <c r="G22" s="23">
        <v>16</v>
      </c>
      <c r="H22" s="27">
        <f>[2]中r各类型装备属性!I20+[3]中r分类武将战斗属性!AQ22</f>
        <v>224.73902927112638</v>
      </c>
      <c r="I22" s="27">
        <f>[2]中r各类型装备属性!J20+[3]中r分类武将战斗属性!T22</f>
        <v>181.53838478313452</v>
      </c>
      <c r="J22" s="27">
        <f>[2]中r各类型装备属性!K20+[3]中r分类武将战斗属性!AS22</f>
        <v>686.8408936676044</v>
      </c>
      <c r="K22" s="27">
        <f t="shared" si="0"/>
        <v>3.0561709547966225</v>
      </c>
      <c r="L22" s="27">
        <f t="shared" si="26"/>
        <v>0.71851320089359083</v>
      </c>
      <c r="M22" s="39">
        <f t="shared" si="27"/>
        <v>0.1189095392968923</v>
      </c>
      <c r="N22" s="39">
        <f t="shared" si="28"/>
        <v>0.11447348227793407</v>
      </c>
      <c r="P22" s="27">
        <f>[2]中r各类型装备属性!N20+[3]中r分类武将战斗属性!AV22</f>
        <v>408.22853106314471</v>
      </c>
      <c r="Q22" s="27">
        <f>[2]中r各类型装备属性!O20+[3]中r分类武将战斗属性!AW22</f>
        <v>53.028805854225283</v>
      </c>
      <c r="R22" s="27">
        <f>[2]中r各类型装备属性!P20+[3]中r分类武将战斗属性!AX22</f>
        <v>433.47614277159528</v>
      </c>
      <c r="S22" s="27">
        <f t="shared" si="1"/>
        <v>1.061846759320566</v>
      </c>
      <c r="T22" s="27">
        <f t="shared" si="29"/>
        <v>0.42713907306117271</v>
      </c>
      <c r="U22" s="39">
        <f t="shared" si="30"/>
        <v>8.5260762544516422E-2</v>
      </c>
      <c r="V22" s="39">
        <f t="shared" si="31"/>
        <v>8.6007171184840317E-2</v>
      </c>
      <c r="X22" s="27">
        <f>[2]中r各类型装备属性!S20+[3]中r分类武将战斗属性!BA22</f>
        <v>447.78900358403666</v>
      </c>
      <c r="Y22" s="27">
        <f>[2]中r各类型装备属性!T20+[3]中r分类武将战斗属性!BB22</f>
        <v>26.092139187558612</v>
      </c>
      <c r="Z22" s="27">
        <f>[2]中r各类型装备属性!U20+[3]中r分类武将战斗属性!BC22</f>
        <v>368.66805854225277</v>
      </c>
      <c r="AA22" s="27">
        <f t="shared" si="2"/>
        <v>0.82330753009003876</v>
      </c>
      <c r="AB22" s="27">
        <f t="shared" si="32"/>
        <v>0.26840412530390989</v>
      </c>
      <c r="AC22" s="39">
        <f t="shared" si="33"/>
        <v>7.561448895373804E-2</v>
      </c>
      <c r="AD22" s="39">
        <f t="shared" si="34"/>
        <v>7.4478395665101602E-2</v>
      </c>
      <c r="AF22" s="27">
        <f>[2]中r各类型装备属性!X20+[3]中r分类武将战斗属性!BF22</f>
        <v>409.0730585422528</v>
      </c>
      <c r="AG22" s="27">
        <f>[2]中r各类型装备属性!Y20+[3]中r分类武将战斗属性!BG22</f>
        <v>58.496181302229857</v>
      </c>
      <c r="AH22" s="27">
        <f>[2]中r各类型装备属性!Z20+[3]中r分类武将战斗属性!BH22</f>
        <v>382.13639187558613</v>
      </c>
      <c r="AI22" s="27">
        <f t="shared" si="3"/>
        <v>0.93415194155621861</v>
      </c>
      <c r="AJ22" s="27">
        <f t="shared" si="35"/>
        <v>0.45130307585464657</v>
      </c>
      <c r="AK22" s="39">
        <f t="shared" si="36"/>
        <v>7.6390860605462713E-2</v>
      </c>
      <c r="AL22" s="39">
        <f t="shared" si="37"/>
        <v>7.5483731728510833E-2</v>
      </c>
      <c r="AN22" s="23">
        <f t="shared" si="4"/>
        <v>372.45740561514009</v>
      </c>
      <c r="AO22" s="23">
        <f t="shared" si="5"/>
        <v>79.788877781787065</v>
      </c>
      <c r="AP22" s="23">
        <f t="shared" si="6"/>
        <v>467.78037171425967</v>
      </c>
      <c r="AQ22" s="23">
        <f t="shared" si="7"/>
        <v>1.2559298450293581</v>
      </c>
      <c r="AR22" s="42">
        <f t="shared" si="38"/>
        <v>0.52872222598567786</v>
      </c>
      <c r="AS22" s="34"/>
      <c r="AV22" s="27">
        <f>[5]中r不同兵种属性值!AK20</f>
        <v>222.19741473895235</v>
      </c>
      <c r="AW22" s="27">
        <f>[5]中r不同兵种属性值!AL20</f>
        <v>155.06064846510961</v>
      </c>
      <c r="AX22" s="27">
        <f>[5]中r不同兵种属性值!AM20</f>
        <v>472.76643363547004</v>
      </c>
      <c r="AY22" s="27">
        <f t="shared" si="8"/>
        <v>2.127686472819216</v>
      </c>
      <c r="AZ22" s="27">
        <f t="shared" si="9"/>
        <v>0.68556107481948925</v>
      </c>
      <c r="BA22" s="39">
        <f t="shared" si="39"/>
        <v>0.15675302627086588</v>
      </c>
      <c r="BB22" s="39">
        <f t="shared" si="40"/>
        <v>7.8794405605911666E-2</v>
      </c>
      <c r="BD22" s="27">
        <f>[5]中r不同兵种属性值!AP20</f>
        <v>444.39482947790469</v>
      </c>
      <c r="BE22" s="27">
        <f>[5]中r不同兵种属性值!AQ20</f>
        <v>77.530324232554804</v>
      </c>
      <c r="BF22" s="27">
        <f>[5]中r不同兵种属性值!AR20</f>
        <v>450.25374631949524</v>
      </c>
      <c r="BG22" s="27">
        <f t="shared" si="10"/>
        <v>1.0131840346758172</v>
      </c>
      <c r="BH22" s="27">
        <f t="shared" si="11"/>
        <v>0.52156175664482984</v>
      </c>
      <c r="BI22" s="39">
        <f t="shared" si="41"/>
        <v>0.15156510394764788</v>
      </c>
      <c r="BJ22" s="39">
        <f t="shared" si="42"/>
        <v>7.2942588178525308E-2</v>
      </c>
      <c r="BL22" s="27">
        <f>[5]中r不同兵种属性值!AU20</f>
        <v>511.05405389959026</v>
      </c>
      <c r="BM22" s="27">
        <f>[5]中r不同兵种属性值!AV20</f>
        <v>122.75634670154508</v>
      </c>
      <c r="BN22" s="27">
        <f>[5]中r不同兵种属性值!AW20</f>
        <v>458.99653751016501</v>
      </c>
      <c r="BO22" s="27">
        <f t="shared" si="12"/>
        <v>0.89813696615416483</v>
      </c>
      <c r="BP22" s="27">
        <f t="shared" si="13"/>
        <v>0.63316824764867907</v>
      </c>
      <c r="BQ22" s="39">
        <f t="shared" si="43"/>
        <v>0.14675466880280785</v>
      </c>
      <c r="BR22" s="39">
        <f t="shared" si="44"/>
        <v>7.2702518407698938E-2</v>
      </c>
      <c r="BT22" s="27">
        <f>[5]中r不同兵种属性值!AZ20</f>
        <v>466.61457095179992</v>
      </c>
      <c r="BU22" s="27">
        <f>[5]中r不同兵种属性值!BA20</f>
        <v>50.703708420203405</v>
      </c>
      <c r="BV22" s="27">
        <f>[5]中r不同兵种属性值!BB20</f>
        <v>450.25374631949524</v>
      </c>
      <c r="BW22" s="27">
        <f t="shared" si="14"/>
        <v>0.96493717588173067</v>
      </c>
      <c r="BX22" s="36">
        <f t="shared" si="15"/>
        <v>0.41620558984555289</v>
      </c>
      <c r="BY22" s="39">
        <f t="shared" si="45"/>
        <v>0.14548949274514011</v>
      </c>
      <c r="BZ22" s="39">
        <f t="shared" si="46"/>
        <v>7.1319871762290016E-2</v>
      </c>
      <c r="CB22" s="23">
        <f t="shared" si="16"/>
        <v>411.06521726706183</v>
      </c>
      <c r="CC22" s="23">
        <f t="shared" si="17"/>
        <v>101.51275695485322</v>
      </c>
      <c r="CD22" s="23">
        <f t="shared" si="18"/>
        <v>458.06761594615637</v>
      </c>
      <c r="CE22" s="23">
        <f t="shared" si="19"/>
        <v>1.1143429234698734</v>
      </c>
      <c r="CF22" s="23">
        <f t="shared" si="20"/>
        <v>0.66999478456524508</v>
      </c>
      <c r="CV22" s="39">
        <f>([3]中r分类武将战斗属性!S22+[3]中r分类武将战斗属性!Y22+[3]中r分类武将战斗属性!AE22+[3]中r分类武将战斗属性!AK22)/4</f>
        <v>116.83688701774076</v>
      </c>
      <c r="CW22" s="39">
        <f>CV22*[3]中r分类武将战斗属性!O21</f>
        <v>3.0892685973993856</v>
      </c>
      <c r="CX22" s="39">
        <f>([2]中r各类型装备属性!I20+[2]中r各类型装备属性!N20+[2]中r各类型装备属性!S20+[2]中r各类型装备属性!X20)/4</f>
        <v>252.53125</v>
      </c>
      <c r="CY22" s="7">
        <f t="shared" si="49"/>
        <v>0.31369194237063502</v>
      </c>
      <c r="CZ22" s="7">
        <f t="shared" si="23"/>
        <v>8.2942869461737172E-3</v>
      </c>
      <c r="DA22" s="7">
        <f t="shared" si="23"/>
        <v>0.67801377068319135</v>
      </c>
      <c r="DC22" s="39">
        <f>([3]中r分类武将战斗属性!T22+[3]中r分类武将战斗属性!Z22+[3]中r分类武将战斗属性!AF22+[3]中r分类武将战斗属性!AL22)/4</f>
        <v>32.28387667595468</v>
      </c>
      <c r="DD22" s="39">
        <f>DC22*[3]中r分类武将战斗属性!O21</f>
        <v>0.8536136913866722</v>
      </c>
      <c r="DE22" s="39">
        <f>([2]中r各类型装备属性!J20+[2]中r各类型装备属性!O20+[2]中r各类型装备属性!T20+[2]中r各类型装备属性!Y20)/4</f>
        <v>47.139166666666668</v>
      </c>
      <c r="DF22" s="7">
        <f t="shared" si="50"/>
        <v>0.40461625195741163</v>
      </c>
      <c r="DG22" s="7">
        <f t="shared" si="24"/>
        <v>1.0698404528525924E-2</v>
      </c>
      <c r="DH22" s="7">
        <f t="shared" si="24"/>
        <v>0.59079871753036295</v>
      </c>
      <c r="DJ22" s="39">
        <f>([3]中r分类武将战斗属性!U22+[3]中r分类武将战斗属性!AA22+[3]中r分类武将战斗属性!AG22+[3]中r分类武将战斗属性!AM22)/4</f>
        <v>150.65809115445518</v>
      </c>
      <c r="DK22" s="39">
        <f>DJ22*[3]中r分类武将战斗属性!O21</f>
        <v>3.9835305598044704</v>
      </c>
      <c r="DL22" s="39">
        <f>([2]中r各类型装备属性!K20+[2]中r各类型装备属性!P20+[2]中r各类型装备属性!U20+[2]中r各类型装备属性!Z20)/4</f>
        <v>313.13875000000002</v>
      </c>
      <c r="DM22" s="7">
        <f t="shared" si="51"/>
        <v>0.32207014287996594</v>
      </c>
      <c r="DN22" s="7">
        <f t="shared" si="25"/>
        <v>8.5158138320471938E-3</v>
      </c>
      <c r="DO22" s="7">
        <f t="shared" si="25"/>
        <v>0.66941404328798693</v>
      </c>
    </row>
    <row r="23" spans="1:119" x14ac:dyDescent="0.15">
      <c r="A23" s="55" t="s">
        <v>167</v>
      </c>
      <c r="B23" s="39" t="s">
        <v>156</v>
      </c>
      <c r="C23" s="39">
        <f>[6]数据总览!CE10*1000/10</f>
        <v>6000</v>
      </c>
      <c r="D23" s="39">
        <f>[6]数据总览!CF10*500*3</f>
        <v>1417.4999999999998</v>
      </c>
      <c r="G23" s="23">
        <v>17</v>
      </c>
      <c r="H23" s="27">
        <f>[2]中r各类型装备属性!I21+[3]中r分类武将战斗属性!AQ23</f>
        <v>232.77944150948798</v>
      </c>
      <c r="I23" s="27">
        <f>[2]中r各类型装备属性!J21+[3]中r分类武将战斗属性!T23</f>
        <v>187.7619464401576</v>
      </c>
      <c r="J23" s="27">
        <f>[2]中r各类型装备属性!K21+[3]中r分类武将战斗属性!AS23</f>
        <v>711.37121283036151</v>
      </c>
      <c r="K23" s="27">
        <f t="shared" si="0"/>
        <v>3.0559881414672367</v>
      </c>
      <c r="L23" s="27">
        <f t="shared" si="26"/>
        <v>0.72065918369610238</v>
      </c>
      <c r="M23" s="39">
        <f t="shared" si="27"/>
        <v>0.12316372566639579</v>
      </c>
      <c r="N23" s="39">
        <f t="shared" si="28"/>
        <v>0.11856186880506026</v>
      </c>
      <c r="P23" s="27">
        <f>[2]中r各类型装备属性!N21+[3]中r分类武将战斗属性!AV23</f>
        <v>422.72010465420692</v>
      </c>
      <c r="Q23" s="27">
        <f>[2]中r各类型装备属性!O21+[3]中r分类武将战斗属性!AW23</f>
        <v>54.936638301897595</v>
      </c>
      <c r="R23" s="27">
        <f>[2]中r各类型装备属性!P21+[3]中r分类武将战斗属性!AX23</f>
        <v>448.78588125800206</v>
      </c>
      <c r="S23" s="27">
        <f t="shared" si="1"/>
        <v>1.0616620224985927</v>
      </c>
      <c r="T23" s="27">
        <f t="shared" si="29"/>
        <v>0.43014472532574755</v>
      </c>
      <c r="U23" s="39">
        <f t="shared" si="30"/>
        <v>8.8287406987094155E-2</v>
      </c>
      <c r="V23" s="39">
        <f t="shared" si="31"/>
        <v>8.9044817709921023E-2</v>
      </c>
      <c r="X23" s="27">
        <f>[2]中r各类型装备属性!S21+[3]中r分类武将战斗属性!BA23</f>
        <v>463.68882628943777</v>
      </c>
      <c r="Y23" s="27">
        <f>[2]中r各类型装备属性!T21+[3]中r分类武将战斗属性!BB23</f>
        <v>27.00080496856426</v>
      </c>
      <c r="Z23" s="27">
        <f>[2]中r各类型装备属性!U21+[3]中r分类武将战斗属性!BC23</f>
        <v>381.75138301897596</v>
      </c>
      <c r="AA23" s="27">
        <f t="shared" si="2"/>
        <v>0.82329217650952002</v>
      </c>
      <c r="AB23" s="27">
        <f t="shared" si="32"/>
        <v>0.27060119405802363</v>
      </c>
      <c r="AC23" s="39">
        <f t="shared" si="33"/>
        <v>7.8299362764173888E-2</v>
      </c>
      <c r="AD23" s="39">
        <f t="shared" si="34"/>
        <v>7.7121491518985064E-2</v>
      </c>
      <c r="AF23" s="27">
        <f>[2]中r各类型装备属性!X21+[3]中r分类武将战斗属性!BF23</f>
        <v>423.65513301897596</v>
      </c>
      <c r="AG23" s="27">
        <f>[2]中r各类型装备属性!Y21+[3]中r分类武将战斗属性!BG23</f>
        <v>60.518054088077321</v>
      </c>
      <c r="AH23" s="27">
        <f>[2]中r各类型装备属性!Z21+[3]中r分类武将战斗属性!BH23</f>
        <v>395.71929968564262</v>
      </c>
      <c r="AI23" s="27">
        <f t="shared" si="3"/>
        <v>0.93405996727984397</v>
      </c>
      <c r="AJ23" s="27">
        <f t="shared" si="35"/>
        <v>0.45400553295466517</v>
      </c>
      <c r="AK23" s="39">
        <f t="shared" si="36"/>
        <v>7.9113937071704193E-2</v>
      </c>
      <c r="AL23" s="39">
        <f t="shared" si="37"/>
        <v>7.8166775246546694E-2</v>
      </c>
      <c r="AN23" s="23">
        <f t="shared" si="4"/>
        <v>385.71087636802713</v>
      </c>
      <c r="AO23" s="23">
        <f t="shared" si="5"/>
        <v>82.554360949674191</v>
      </c>
      <c r="AP23" s="23">
        <f t="shared" si="6"/>
        <v>484.40694419824553</v>
      </c>
      <c r="AQ23" s="23">
        <f t="shared" si="7"/>
        <v>1.255880956118145</v>
      </c>
      <c r="AR23" s="42">
        <f t="shared" si="38"/>
        <v>0.53146232710495045</v>
      </c>
      <c r="AS23" s="34"/>
      <c r="AV23" s="27">
        <f>[5]中r不同兵种属性值!AK21</f>
        <v>229.87069919713929</v>
      </c>
      <c r="AW23" s="27">
        <f>[5]中r不同兵种属性值!AL21</f>
        <v>160.2043645938345</v>
      </c>
      <c r="AX23" s="27">
        <f>[5]中r不同兵种属性值!AM21</f>
        <v>489.3566418491248</v>
      </c>
      <c r="AY23" s="27">
        <f t="shared" si="8"/>
        <v>2.128834355828221</v>
      </c>
      <c r="AZ23" s="27">
        <f t="shared" si="9"/>
        <v>0.68761852269838541</v>
      </c>
      <c r="BA23" s="39">
        <f t="shared" si="39"/>
        <v>0.16216627809321998</v>
      </c>
      <c r="BB23" s="39">
        <f t="shared" si="40"/>
        <v>8.1559440308187472E-2</v>
      </c>
      <c r="BD23" s="27">
        <f>[5]中r不同兵种属性值!AP21</f>
        <v>459.74139839427858</v>
      </c>
      <c r="BE23" s="27">
        <f>[5]中r不同兵种属性值!AQ21</f>
        <v>80.102182296917249</v>
      </c>
      <c r="BF23" s="27">
        <f>[5]中r不同兵种属性值!AR21</f>
        <v>466.05394461821402</v>
      </c>
      <c r="BG23" s="27">
        <f t="shared" si="10"/>
        <v>1.0137306456324862</v>
      </c>
      <c r="BH23" s="27">
        <f t="shared" si="11"/>
        <v>0.5239471408208205</v>
      </c>
      <c r="BI23" s="39">
        <f t="shared" si="41"/>
        <v>0.15679919795315791</v>
      </c>
      <c r="BJ23" s="39">
        <f t="shared" si="42"/>
        <v>7.5502272283462596E-2</v>
      </c>
      <c r="BL23" s="27">
        <f>[5]中r不同兵种属性值!AU21</f>
        <v>528.70260815342033</v>
      </c>
      <c r="BM23" s="27">
        <f>[5]中r不同兵种属性值!AV21</f>
        <v>119.87122350771068</v>
      </c>
      <c r="BN23" s="27">
        <f>[5]中r不同兵种属性值!AW21</f>
        <v>475.1035357758492</v>
      </c>
      <c r="BO23" s="27">
        <f t="shared" si="12"/>
        <v>0.89862150942516705</v>
      </c>
      <c r="BP23" s="27">
        <f t="shared" si="13"/>
        <v>0.62221885397428034</v>
      </c>
      <c r="BQ23" s="39">
        <f t="shared" si="43"/>
        <v>0.15182264099597645</v>
      </c>
      <c r="BR23" s="39">
        <f t="shared" si="44"/>
        <v>7.5253778040845404E-2</v>
      </c>
      <c r="BT23" s="27">
        <f>[5]中r不同兵种属性值!AZ21</f>
        <v>482.72846831399249</v>
      </c>
      <c r="BU23" s="27">
        <f>[5]中r不同兵种属性值!BA21</f>
        <v>52.461288405727501</v>
      </c>
      <c r="BV23" s="27">
        <f>[5]中r不同兵种属性值!BB21</f>
        <v>466.05394461821402</v>
      </c>
      <c r="BW23" s="27">
        <f t="shared" si="14"/>
        <v>0.96545775774522491</v>
      </c>
      <c r="BX23" s="36">
        <f t="shared" si="15"/>
        <v>0.41888173679414464</v>
      </c>
      <c r="BY23" s="39">
        <f t="shared" si="45"/>
        <v>0.15051377380989672</v>
      </c>
      <c r="BZ23" s="39">
        <f t="shared" si="46"/>
        <v>7.3822611885375547E-2</v>
      </c>
      <c r="CB23" s="23">
        <f t="shared" si="16"/>
        <v>425.26079351470764</v>
      </c>
      <c r="CC23" s="23">
        <f t="shared" si="17"/>
        <v>103.15976470104748</v>
      </c>
      <c r="CD23" s="23">
        <f t="shared" si="18"/>
        <v>474.14201671535051</v>
      </c>
      <c r="CE23" s="23">
        <f t="shared" si="19"/>
        <v>1.1149441094643311</v>
      </c>
      <c r="CF23" s="23">
        <f t="shared" si="20"/>
        <v>0.67354350473445168</v>
      </c>
      <c r="CV23" s="39">
        <f>([3]中r分类武将战斗属性!S23+[3]中r分类武将战斗属性!Y23+[3]中r分类武将战斗属性!AE23+[3]中r分类武将战斗属性!AK23)/4</f>
        <v>120.36280408580512</v>
      </c>
      <c r="CW23" s="39">
        <f>CV23*[3]中r分类武将战斗属性!O22</f>
        <v>3.4496347822220379</v>
      </c>
      <c r="CX23" s="39">
        <f>([2]中r各类型装备属性!I21+[2]中r各类型装备属性!N21+[2]中r各类型装备属性!S21+[2]中r各类型装备属性!X21)/4</f>
        <v>261.8984375</v>
      </c>
      <c r="CY23" s="7">
        <f t="shared" si="49"/>
        <v>0.3120544725603242</v>
      </c>
      <c r="CZ23" s="7">
        <f t="shared" si="49"/>
        <v>8.9435766362226179E-3</v>
      </c>
      <c r="DA23" s="7">
        <f t="shared" si="49"/>
        <v>0.67900195080345327</v>
      </c>
      <c r="DC23" s="39">
        <f>([3]中r分类武将战斗属性!T23+[3]中r分类武将战斗属性!Z23+[3]中r分类武将战斗属性!AF23+[3]中r分类武将战斗属性!AL23)/4</f>
        <v>33.258143234235618</v>
      </c>
      <c r="DD23" s="39">
        <f>DC23*[3]中r分类武将战斗属性!O22</f>
        <v>0.95318855824556292</v>
      </c>
      <c r="DE23" s="39">
        <f>([2]中r各类型装备属性!J21+[2]中r各类型装备属性!O21+[2]中r各类型装备属性!T21+[2]中r各类型装备属性!Y21)/4</f>
        <v>48.887708333333336</v>
      </c>
      <c r="DF23" s="7">
        <f t="shared" si="50"/>
        <v>0.40286355380438416</v>
      </c>
      <c r="DG23" s="7">
        <f t="shared" si="50"/>
        <v>1.1546192681772855E-2</v>
      </c>
      <c r="DH23" s="7">
        <f t="shared" si="50"/>
        <v>0.59218807790342753</v>
      </c>
      <c r="DJ23" s="39">
        <f>([3]中r分类武将战斗属性!U23+[3]中r分类武将战斗属性!AA23+[3]中r分类武将战斗属性!AG23+[3]中r分类武将战斗属性!AM23)/4</f>
        <v>155.2046684264329</v>
      </c>
      <c r="DK23" s="39">
        <f>DJ23*[3]中r分类武将战斗属性!O22</f>
        <v>4.4482132718126275</v>
      </c>
      <c r="DL23" s="39">
        <f>([2]中r各类型装备属性!K21+[2]中r各类型装备属性!P21+[2]中r各类型装备属性!U21+[2]中r各类型装备属性!Z21)/4</f>
        <v>324.75406250000003</v>
      </c>
      <c r="DM23" s="7">
        <f t="shared" si="51"/>
        <v>0.32040141101469172</v>
      </c>
      <c r="DN23" s="7">
        <f t="shared" si="51"/>
        <v>9.1828024455243521E-3</v>
      </c>
      <c r="DO23" s="7">
        <f t="shared" si="51"/>
        <v>0.67041578653978395</v>
      </c>
    </row>
    <row r="24" spans="1:119" x14ac:dyDescent="0.15">
      <c r="A24" s="56"/>
      <c r="B24" s="39" t="s">
        <v>157</v>
      </c>
      <c r="C24" s="39">
        <f>[6]数据总览!CE11*1000/10</f>
        <v>6172.7141518136095</v>
      </c>
      <c r="D24" s="39">
        <f>[6]数据总览!CF11*500*3</f>
        <v>2932.0392221114639</v>
      </c>
      <c r="G24" s="23">
        <v>18</v>
      </c>
      <c r="H24" s="27">
        <f>[2]中r各类型装备属性!I22+[3]中r分类武将战斗属性!AQ24</f>
        <v>240.96970112542232</v>
      </c>
      <c r="I24" s="27">
        <f>[2]中r各类型装备属性!J22+[3]中r分类武将战斗属性!T24</f>
        <v>194.14534006134329</v>
      </c>
      <c r="J24" s="27">
        <f>[2]中r各类型装备属性!K22+[3]中r分类武将战斗属性!AS24</f>
        <v>736.38104360135139</v>
      </c>
      <c r="K24" s="27">
        <f t="shared" si="0"/>
        <v>3.0559071956439552</v>
      </c>
      <c r="L24" s="27">
        <f t="shared" si="26"/>
        <v>0.72273650734889072</v>
      </c>
      <c r="M24" s="39">
        <f t="shared" si="27"/>
        <v>0.12749719636265736</v>
      </c>
      <c r="N24" s="39">
        <f t="shared" si="28"/>
        <v>0.12273017393355856</v>
      </c>
      <c r="P24" s="27">
        <f>[2]中r各类型装备属性!N22+[3]中r分类武将战斗属性!AV24</f>
        <v>437.54134247592913</v>
      </c>
      <c r="Q24" s="27">
        <f>[2]中r各类型装备属性!O22+[3]中r分类武将战斗属性!AW24</f>
        <v>56.87444022508447</v>
      </c>
      <c r="R24" s="27">
        <f>[2]中r各类型装备属性!P22+[3]中r分类武将战斗属性!AX24</f>
        <v>464.48522292609812</v>
      </c>
      <c r="S24" s="27">
        <f t="shared" si="1"/>
        <v>1.0615801933085929</v>
      </c>
      <c r="T24" s="27">
        <f t="shared" si="29"/>
        <v>0.43298452741777427</v>
      </c>
      <c r="U24" s="39">
        <f t="shared" si="30"/>
        <v>9.1382903608172319E-2</v>
      </c>
      <c r="V24" s="39">
        <f t="shared" si="31"/>
        <v>9.2159766453590877E-2</v>
      </c>
      <c r="X24" s="27">
        <f>[2]中r各类型装备属性!S22+[3]中r分类武将战斗属性!BA24</f>
        <v>479.94828270101357</v>
      </c>
      <c r="Y24" s="27">
        <f>[2]中r各类型装备属性!T22+[3]中r分类武将战斗属性!BB24</f>
        <v>27.939440225084468</v>
      </c>
      <c r="Z24" s="27">
        <f>[2]中r各类型装备属性!U22+[3]中r分类武将战斗属性!BC24</f>
        <v>395.13440225084469</v>
      </c>
      <c r="AA24" s="27">
        <f t="shared" si="2"/>
        <v>0.82328537572244187</v>
      </c>
      <c r="AB24" s="27">
        <f t="shared" si="32"/>
        <v>0.27279430705423413</v>
      </c>
      <c r="AC24" s="39">
        <f t="shared" si="33"/>
        <v>8.1044964995105301E-2</v>
      </c>
      <c r="AD24" s="39">
        <f t="shared" si="34"/>
        <v>7.9825131767847446E-2</v>
      </c>
      <c r="AF24" s="27">
        <f>[2]中r各类型装备属性!X22+[3]中r分类武将战斗属性!BF24</f>
        <v>438.53690225084472</v>
      </c>
      <c r="AG24" s="27">
        <f>[2]中r各类型装备属性!Y22+[3]中r分类武将战斗属性!BG24</f>
        <v>62.614850562711169</v>
      </c>
      <c r="AH24" s="27">
        <f>[2]中r各类型装备属性!Z22+[3]中r分类武将战斗属性!BH24</f>
        <v>409.60190225084466</v>
      </c>
      <c r="AI24" s="27">
        <f t="shared" si="3"/>
        <v>0.93401923566411948</v>
      </c>
      <c r="AJ24" s="27">
        <f t="shared" si="35"/>
        <v>0.45672649487348405</v>
      </c>
      <c r="AK24" s="39">
        <f t="shared" si="36"/>
        <v>8.1892978945069042E-2</v>
      </c>
      <c r="AL24" s="39">
        <f t="shared" si="37"/>
        <v>8.0909017728561905E-2</v>
      </c>
      <c r="AN24" s="23">
        <f t="shared" si="4"/>
        <v>399.24905713830242</v>
      </c>
      <c r="AO24" s="23">
        <f t="shared" si="5"/>
        <v>85.393517768555853</v>
      </c>
      <c r="AP24" s="23">
        <f t="shared" si="6"/>
        <v>501.40064275728474</v>
      </c>
      <c r="AQ24" s="23">
        <f t="shared" si="7"/>
        <v>1.255859303341063</v>
      </c>
      <c r="AR24" s="42">
        <f t="shared" si="38"/>
        <v>0.53413172463107683</v>
      </c>
      <c r="AS24" s="34"/>
      <c r="AV24" s="27">
        <f>[5]中r不同兵种属性值!AK22</f>
        <v>237.62810976933542</v>
      </c>
      <c r="AW24" s="27">
        <f>[5]中r不同兵种属性值!AL22</f>
        <v>165.40502515529425</v>
      </c>
      <c r="AX24" s="27">
        <f>[5]中r不同兵种属性值!AM22</f>
        <v>506.12804786388841</v>
      </c>
      <c r="AY24" s="27">
        <f t="shared" si="8"/>
        <v>2.1299165673420739</v>
      </c>
      <c r="AZ24" s="27">
        <f t="shared" si="9"/>
        <v>0.68951792654925448</v>
      </c>
      <c r="BA24" s="39">
        <f t="shared" si="39"/>
        <v>0.16763887814415201</v>
      </c>
      <c r="BB24" s="39">
        <f t="shared" si="40"/>
        <v>8.43546746439814E-2</v>
      </c>
      <c r="BD24" s="27">
        <f>[5]中r不同兵种属性值!AP22</f>
        <v>475.25621953867085</v>
      </c>
      <c r="BE24" s="27">
        <f>[5]中r不同兵种属性值!AQ22</f>
        <v>82.702512577647127</v>
      </c>
      <c r="BF24" s="27">
        <f>[5]中r不同兵种属性值!AR22</f>
        <v>482.02671225132229</v>
      </c>
      <c r="BG24" s="27">
        <f t="shared" si="10"/>
        <v>1.0142459844486065</v>
      </c>
      <c r="BH24" s="27">
        <f t="shared" si="11"/>
        <v>0.52615593949608497</v>
      </c>
      <c r="BI24" s="39">
        <f t="shared" si="41"/>
        <v>0.16209067598912344</v>
      </c>
      <c r="BJ24" s="39">
        <f t="shared" si="42"/>
        <v>7.808991318830108E-2</v>
      </c>
      <c r="BL24" s="27">
        <f>[5]中r不同兵种属性值!AU22</f>
        <v>546.54465246947132</v>
      </c>
      <c r="BM24" s="27">
        <f>[5]中r不同兵种属性值!AV22</f>
        <v>116.97307429646665</v>
      </c>
      <c r="BN24" s="27">
        <f>[5]中r不同兵种属性值!AW22</f>
        <v>491.38645423678486</v>
      </c>
      <c r="BO24" s="27">
        <f t="shared" si="12"/>
        <v>0.89907833150784056</v>
      </c>
      <c r="BP24" s="27">
        <f t="shared" si="13"/>
        <v>0.61097516833463261</v>
      </c>
      <c r="BQ24" s="39">
        <f t="shared" si="43"/>
        <v>0.15694617594181515</v>
      </c>
      <c r="BR24" s="39">
        <f t="shared" si="44"/>
        <v>7.7832902462042192E-2</v>
      </c>
      <c r="BT24" s="27">
        <f>[5]中r不同兵种属性值!AZ22</f>
        <v>499.01903051560436</v>
      </c>
      <c r="BU24" s="27">
        <f>[5]中r不同兵种属性值!BA22</f>
        <v>54.238120406230912</v>
      </c>
      <c r="BV24" s="27">
        <f>[5]中r不同兵种属性值!BB22</f>
        <v>482.02671225132229</v>
      </c>
      <c r="BW24" s="27">
        <f t="shared" si="14"/>
        <v>0.96594855661772061</v>
      </c>
      <c r="BX24" s="36">
        <f t="shared" si="15"/>
        <v>0.42137128972251048</v>
      </c>
      <c r="BY24" s="39">
        <f t="shared" si="45"/>
        <v>0.1555931386192963</v>
      </c>
      <c r="BZ24" s="39">
        <f t="shared" si="46"/>
        <v>7.6352686867747363E-2</v>
      </c>
      <c r="CB24" s="23">
        <f t="shared" si="16"/>
        <v>439.61200307327044</v>
      </c>
      <c r="CC24" s="23">
        <f t="shared" si="17"/>
        <v>104.82968310890973</v>
      </c>
      <c r="CD24" s="23">
        <f t="shared" si="18"/>
        <v>490.39198165082951</v>
      </c>
      <c r="CE24" s="23">
        <f t="shared" si="19"/>
        <v>1.1155109010276398</v>
      </c>
      <c r="CF24" s="23">
        <f t="shared" si="20"/>
        <v>0.67706450729587053</v>
      </c>
      <c r="CV24" s="39">
        <f>([3]中r分类武将战斗属性!S24+[3]中r分类武将战斗属性!Y24+[3]中r分类武将战斗属性!AE24+[3]中r分类武将战斗属性!AK24)/4</f>
        <v>124.14178843046025</v>
      </c>
      <c r="CW24" s="39">
        <f>CV24*[3]中r分类武将战斗属性!O23</f>
        <v>3.8416437078422017</v>
      </c>
      <c r="CX24" s="39">
        <f>([2]中r各类型装备属性!I22+[2]中r各类型装备属性!N22+[2]中r各类型装备属性!S22+[2]中r各类型装备属性!X22)/4</f>
        <v>271.265625</v>
      </c>
      <c r="CY24" s="7">
        <f t="shared" si="49"/>
        <v>0.31093821315514525</v>
      </c>
      <c r="CZ24" s="7">
        <f t="shared" si="49"/>
        <v>9.6221735259137547E-3</v>
      </c>
      <c r="DA24" s="7">
        <f t="shared" si="49"/>
        <v>0.67943961331894109</v>
      </c>
      <c r="DC24" s="39">
        <f>([3]中r分类武将战斗属性!T24+[3]中r分类武将战斗属性!Z24+[3]中r分类武将战斗属性!AF24+[3]中r分类武将战斗属性!AL24)/4</f>
        <v>34.302336276837693</v>
      </c>
      <c r="DD24" s="39">
        <f>DC24*[3]中r分类武将战斗属性!O23</f>
        <v>1.0615068140090291</v>
      </c>
      <c r="DE24" s="39">
        <f>([2]中r各类型装备属性!J22+[2]中r各类型装备属性!O22+[2]中r各类型装备属性!T22+[2]中r各类型装备属性!Y22)/4</f>
        <v>50.636249999999997</v>
      </c>
      <c r="DF24" s="7">
        <f t="shared" si="50"/>
        <v>0.40169719169794782</v>
      </c>
      <c r="DG24" s="7">
        <f t="shared" si="50"/>
        <v>1.2430765727277533E-2</v>
      </c>
      <c r="DH24" s="7">
        <f t="shared" si="50"/>
        <v>0.59297533727607599</v>
      </c>
      <c r="DJ24" s="39">
        <f>([3]中r分类武将战斗属性!U24+[3]中r分类武将战斗属性!AA24+[3]中r分类武将战斗属性!AG24+[3]中r分类武将战斗属性!AM24)/4</f>
        <v>160.07756929190927</v>
      </c>
      <c r="DK24" s="39">
        <f>DJ24*[3]中r分类武将战斗属性!O23</f>
        <v>4.9536984653754708</v>
      </c>
      <c r="DL24" s="39">
        <f>([2]中r各类型装备属性!K22+[2]中r各类型装备属性!P22+[2]中r各类型装备属性!U22+[2]中r各类型装备属性!Z22)/4</f>
        <v>336.36937499999993</v>
      </c>
      <c r="DM24" s="7">
        <f t="shared" si="51"/>
        <v>0.3192607979351928</v>
      </c>
      <c r="DN24" s="7">
        <f t="shared" si="51"/>
        <v>9.8797210113937359E-3</v>
      </c>
      <c r="DO24" s="7">
        <f t="shared" si="51"/>
        <v>0.67085948105341331</v>
      </c>
    </row>
    <row r="25" spans="1:119" x14ac:dyDescent="0.15">
      <c r="A25" s="56"/>
      <c r="B25" s="39" t="s">
        <v>158</v>
      </c>
      <c r="C25" s="39">
        <f>[6]数据总览!CE12*1000/10</f>
        <v>6313.3512780976635</v>
      </c>
      <c r="D25" s="39">
        <f>[6]数据总览!CF12*500*3</f>
        <v>3482.3699856955577</v>
      </c>
      <c r="G25" s="23">
        <v>19</v>
      </c>
      <c r="H25" s="27">
        <f>[2]中r各类型装备属性!I23+[3]中r分类武将战斗属性!AQ25</f>
        <v>249.3128421135076</v>
      </c>
      <c r="I25" s="27">
        <f>[2]中r各类型装备属性!J23+[3]中r分类武将战斗属性!T25</f>
        <v>200.70003734018354</v>
      </c>
      <c r="J25" s="27">
        <f>[2]中r各类型装备属性!K23+[3]中r分类武将战斗属性!AS25</f>
        <v>761.88009476322418</v>
      </c>
      <c r="K25" s="27">
        <f t="shared" si="0"/>
        <v>3.0559199771039234</v>
      </c>
      <c r="L25" s="27">
        <f t="shared" si="26"/>
        <v>0.7247580899811622</v>
      </c>
      <c r="M25" s="39">
        <f t="shared" si="27"/>
        <v>0.13191155667381357</v>
      </c>
      <c r="N25" s="39">
        <f t="shared" si="28"/>
        <v>0.12698001579387069</v>
      </c>
      <c r="P25" s="27">
        <f>[2]中r各类型装备属性!N23+[3]中r分类武将战斗属性!AV25</f>
        <v>452.69891931638335</v>
      </c>
      <c r="Q25" s="27">
        <f>[2]中r各类型装备属性!O23+[3]中r分类武将战斗属性!AW25</f>
        <v>58.842818422701512</v>
      </c>
      <c r="R25" s="27">
        <f>[2]中r各类型装备属性!P23+[3]中r分类武将战斗属性!AX25</f>
        <v>480.5820561617864</v>
      </c>
      <c r="S25" s="27">
        <f t="shared" si="1"/>
        <v>1.061593115546883</v>
      </c>
      <c r="T25" s="27">
        <f t="shared" si="29"/>
        <v>0.43567000237284514</v>
      </c>
      <c r="U25" s="39">
        <f t="shared" si="30"/>
        <v>9.4548646473764264E-2</v>
      </c>
      <c r="V25" s="39">
        <f t="shared" si="31"/>
        <v>9.5353582571783002E-2</v>
      </c>
      <c r="X25" s="27">
        <f>[2]中r各类型装备属性!S23+[3]中r分类武将战斗属性!BA25</f>
        <v>496.57465440575152</v>
      </c>
      <c r="Y25" s="27">
        <f>[2]中r各类型装备属性!T23+[3]中r分类武将战斗属性!BB25</f>
        <v>28.90865175603485</v>
      </c>
      <c r="Z25" s="27">
        <f>[2]中r各类型装备属性!U23+[3]中r分类武将战斗属性!BC25</f>
        <v>408.82318422701519</v>
      </c>
      <c r="AA25" s="27">
        <f t="shared" si="2"/>
        <v>0.82328644968046527</v>
      </c>
      <c r="AB25" s="27">
        <f t="shared" si="32"/>
        <v>0.27498356797270884</v>
      </c>
      <c r="AC25" s="39">
        <f t="shared" si="33"/>
        <v>8.3852525228934743E-2</v>
      </c>
      <c r="AD25" s="39">
        <f t="shared" si="34"/>
        <v>8.2590542268083905E-2</v>
      </c>
      <c r="AF25" s="27">
        <f>[2]中r各类型装备属性!X23+[3]中r分类武将战斗属性!BF25</f>
        <v>453.72443422701519</v>
      </c>
      <c r="AG25" s="27">
        <f>[2]中r各类型装备属性!Y23+[3]中r分类武将战斗属性!BG25</f>
        <v>64.78808772342046</v>
      </c>
      <c r="AH25" s="27">
        <f>[2]中r各类型装备属性!Z23+[3]中r分类武将战斗属性!BH25</f>
        <v>423.79026756034852</v>
      </c>
      <c r="AI25" s="27">
        <f t="shared" si="3"/>
        <v>0.93402566754496297</v>
      </c>
      <c r="AJ25" s="27">
        <f t="shared" si="35"/>
        <v>0.4594636291394768</v>
      </c>
      <c r="AK25" s="39">
        <f t="shared" si="36"/>
        <v>8.4729119370124215E-2</v>
      </c>
      <c r="AL25" s="39">
        <f t="shared" si="37"/>
        <v>8.3711657789698468E-2</v>
      </c>
      <c r="AN25" s="23">
        <f t="shared" si="4"/>
        <v>413.07771251566442</v>
      </c>
      <c r="AO25" s="23">
        <f t="shared" si="5"/>
        <v>88.309898810585082</v>
      </c>
      <c r="AP25" s="23">
        <f t="shared" si="6"/>
        <v>518.76890067809359</v>
      </c>
      <c r="AQ25" s="23">
        <f t="shared" si="7"/>
        <v>1.2558627225825485</v>
      </c>
      <c r="AR25" s="42">
        <f t="shared" si="38"/>
        <v>0.53674073496059083</v>
      </c>
      <c r="AS25" s="34"/>
      <c r="AV25" s="27">
        <f>[5]中r不同兵种属性值!AK23</f>
        <v>245.41924037301712</v>
      </c>
      <c r="AW25" s="27">
        <f>[5]中r不同兵种属性值!AL23</f>
        <v>170.62751358494816</v>
      </c>
      <c r="AX25" s="27">
        <f>[5]中r不同兵种属性值!AM23</f>
        <v>522.97332913786613</v>
      </c>
      <c r="AY25" s="27">
        <f t="shared" si="8"/>
        <v>2.1309385863267671</v>
      </c>
      <c r="AZ25" s="27">
        <f t="shared" si="9"/>
        <v>0.69122638144876336</v>
      </c>
      <c r="BA25" s="39">
        <f t="shared" si="39"/>
        <v>0.17313526657708442</v>
      </c>
      <c r="BB25" s="39">
        <f t="shared" si="40"/>
        <v>8.7162221522977687E-2</v>
      </c>
      <c r="BD25" s="27">
        <f>[5]中r不同兵种属性值!AP23</f>
        <v>490.83848074603424</v>
      </c>
      <c r="BE25" s="27">
        <f>[5]中r不同兵种属性值!AQ23</f>
        <v>85.313756792474081</v>
      </c>
      <c r="BF25" s="27">
        <f>[5]中r不同兵种属性值!AR23</f>
        <v>498.0698372741582</v>
      </c>
      <c r="BG25" s="27">
        <f t="shared" si="10"/>
        <v>1.0147326601556033</v>
      </c>
      <c r="BH25" s="27">
        <f t="shared" si="11"/>
        <v>0.5281481622573696</v>
      </c>
      <c r="BI25" s="39">
        <f t="shared" si="41"/>
        <v>0.16740515510313136</v>
      </c>
      <c r="BJ25" s="39">
        <f t="shared" si="42"/>
        <v>8.0688952221741869E-2</v>
      </c>
      <c r="BL25" s="27">
        <f>[5]中r不同兵种属性值!AU23</f>
        <v>564.46425285793919</v>
      </c>
      <c r="BM25" s="27">
        <f>[5]中r不同兵种属性值!AV23</f>
        <v>114.03605491260701</v>
      </c>
      <c r="BN25" s="27">
        <f>[5]中r不同兵种属性值!AW23</f>
        <v>507.74109625035544</v>
      </c>
      <c r="BO25" s="27">
        <f t="shared" si="12"/>
        <v>0.89950974517803617</v>
      </c>
      <c r="BP25" s="27">
        <f t="shared" si="13"/>
        <v>0.59938200108789597</v>
      </c>
      <c r="BQ25" s="39">
        <f t="shared" si="43"/>
        <v>0.16209198194809127</v>
      </c>
      <c r="BR25" s="39">
        <f t="shared" si="44"/>
        <v>8.0423387498144691E-2</v>
      </c>
      <c r="BT25" s="27">
        <f>[5]中r不同兵种属性值!AZ23</f>
        <v>515.38040478333585</v>
      </c>
      <c r="BU25" s="27">
        <f>[5]中r不同兵种属性值!BA23</f>
        <v>56.02270029372464</v>
      </c>
      <c r="BV25" s="27">
        <f>[5]中r不同兵种属性值!BB23</f>
        <v>498.0698372741582</v>
      </c>
      <c r="BW25" s="27">
        <f t="shared" si="14"/>
        <v>0.96641205729105095</v>
      </c>
      <c r="BX25" s="36">
        <f t="shared" si="15"/>
        <v>0.42363548361680814</v>
      </c>
      <c r="BY25" s="39">
        <f t="shared" si="45"/>
        <v>0.16069458248970545</v>
      </c>
      <c r="BZ25" s="39">
        <f t="shared" si="46"/>
        <v>7.8893906410389736E-2</v>
      </c>
      <c r="CB25" s="23">
        <f t="shared" si="16"/>
        <v>454.02559469008156</v>
      </c>
      <c r="CC25" s="23">
        <f t="shared" si="17"/>
        <v>106.50000639593848</v>
      </c>
      <c r="CD25" s="23">
        <f t="shared" si="18"/>
        <v>506.71352498413444</v>
      </c>
      <c r="CE25" s="23">
        <f t="shared" si="19"/>
        <v>1.1160461676836033</v>
      </c>
      <c r="CF25" s="23">
        <f t="shared" si="20"/>
        <v>0.6805111951656917</v>
      </c>
      <c r="CV25" s="39">
        <f>([3]中r分类武将战斗属性!S25+[3]中r分类武将战斗属性!Y25+[3]中r分类武将战斗属性!AE25+[3]中r分类武将战斗属性!AK25)/4</f>
        <v>128.19200356640175</v>
      </c>
      <c r="CW25" s="39">
        <f>CV25*[3]中r分类武将战斗属性!O24</f>
        <v>4.2528964492626784</v>
      </c>
      <c r="CX25" s="39">
        <f>([2]中r各类型装备属性!I23+[2]中r各类型装备属性!N23+[2]中r各类型装备属性!S23+[2]中r各类型装备属性!X23)/4</f>
        <v>280.63281249999994</v>
      </c>
      <c r="CY25" s="7">
        <f t="shared" si="49"/>
        <v>0.31033386620087994</v>
      </c>
      <c r="CZ25" s="7">
        <f t="shared" si="49"/>
        <v>1.0295632808079432E-2</v>
      </c>
      <c r="DA25" s="7">
        <f t="shared" si="49"/>
        <v>0.67937050099104057</v>
      </c>
      <c r="DC25" s="39">
        <f>([3]中r分类武将战斗属性!T25+[3]中r分类武将战斗属性!Z25+[3]中r分类武将战斗属性!AF25+[3]中r分类武将战斗属性!AL25)/4</f>
        <v>35.421474669663638</v>
      </c>
      <c r="DD25" s="39">
        <f>DC25*[3]中r分类武将战斗属性!O24</f>
        <v>1.1751424399278452</v>
      </c>
      <c r="DE25" s="39">
        <f>([2]中r各类型装备属性!J23+[2]中r各类型装备属性!O23+[2]中r各类型装备属性!T23+[2]中r各类型装备属性!Y23)/4</f>
        <v>52.384791666666665</v>
      </c>
      <c r="DF25" s="7">
        <f t="shared" si="50"/>
        <v>0.40110423799305628</v>
      </c>
      <c r="DG25" s="7">
        <f t="shared" si="50"/>
        <v>1.3307029628109925E-2</v>
      </c>
      <c r="DH25" s="7">
        <f t="shared" si="50"/>
        <v>0.59319274930918242</v>
      </c>
      <c r="DJ25" s="39">
        <f>([3]中r分类武将战斗属性!U25+[3]中r分类武将战斗属性!AA25+[3]中r分类武将战斗属性!AG25+[3]中r分类武将战斗属性!AM25)/4</f>
        <v>165.30021512509697</v>
      </c>
      <c r="DK25" s="39">
        <f>DJ25*[3]中r分类武将战斗属性!O24</f>
        <v>5.4839980529966104</v>
      </c>
      <c r="DL25" s="39">
        <f>([2]中r各类型装备属性!K23+[2]中r各类型装备属性!P23+[2]中r各类型装备属性!U23+[2]中r各类型装备属性!Z23)/4</f>
        <v>347.98468749999995</v>
      </c>
      <c r="DM25" s="7">
        <f t="shared" si="51"/>
        <v>0.31863940746839226</v>
      </c>
      <c r="DN25" s="7">
        <f t="shared" si="51"/>
        <v>1.0571177350508797E-2</v>
      </c>
      <c r="DO25" s="7">
        <f t="shared" si="51"/>
        <v>0.6707894151810988</v>
      </c>
    </row>
    <row r="26" spans="1:119" x14ac:dyDescent="0.15">
      <c r="A26" s="57"/>
      <c r="B26" s="39" t="s">
        <v>159</v>
      </c>
      <c r="C26" s="39">
        <f>[6]数据总览!CE13*1000/10</f>
        <v>6313.1597855391037</v>
      </c>
      <c r="D26" s="39">
        <f>[6]数据总览!CF13*500*3</f>
        <v>3207.2046039035113</v>
      </c>
      <c r="G26" s="23">
        <v>20</v>
      </c>
      <c r="H26" s="27">
        <f>[2]中r各类型装备属性!I24+[3]中r分类武将战斗属性!AQ26</f>
        <v>257.83028547976357</v>
      </c>
      <c r="I26" s="27">
        <f>[2]中r各类型装备属性!J24+[3]中r分类武将战斗属性!T26</f>
        <v>207.43833333333333</v>
      </c>
      <c r="J26" s="27">
        <f>[2]中r各类型装备属性!K24+[3]中r分类武将战斗属性!AS26</f>
        <v>787.93691353524332</v>
      </c>
      <c r="K26" s="27">
        <f t="shared" si="0"/>
        <v>3.0560293259151918</v>
      </c>
      <c r="L26" s="27">
        <f t="shared" si="26"/>
        <v>0.72673607259010997</v>
      </c>
      <c r="M26" s="39">
        <f t="shared" si="27"/>
        <v>0.1364181404654834</v>
      </c>
      <c r="N26" s="39">
        <f t="shared" si="28"/>
        <v>0.13132281892254055</v>
      </c>
      <c r="P26" s="27">
        <f>[2]中r各类型装备属性!N24+[3]中r分类武将战斗属性!AV26</f>
        <v>468.23996138881313</v>
      </c>
      <c r="Q26" s="27">
        <f>[2]中r各类型装备属性!O24+[3]中r分类武将战斗属性!AW26</f>
        <v>60.846057095952709</v>
      </c>
      <c r="R26" s="27">
        <f>[2]中r各类型装备属性!P24+[3]中r分类武将战斗属性!AX26</f>
        <v>497.13207558071849</v>
      </c>
      <c r="S26" s="27">
        <f t="shared" si="1"/>
        <v>1.0617036489286615</v>
      </c>
      <c r="T26" s="27">
        <f t="shared" si="29"/>
        <v>0.4382267553619017</v>
      </c>
      <c r="U26" s="39">
        <f t="shared" si="30"/>
        <v>9.7794478151381176E-2</v>
      </c>
      <c r="V26" s="39">
        <f t="shared" si="31"/>
        <v>9.8637316583475868E-2</v>
      </c>
      <c r="X26" s="27">
        <f>[2]中r各类型装备属性!S24+[3]中r分类武将战斗属性!BA26</f>
        <v>513.61935181809918</v>
      </c>
      <c r="Y26" s="27">
        <f>[2]中r各类型装备属性!T24+[3]中r分类武将战斗属性!BB26</f>
        <v>29.912723762619379</v>
      </c>
      <c r="Z26" s="27">
        <f>[2]中r各类型装备属性!U24+[3]中r分类武将战斗属性!BC26</f>
        <v>422.86057095952708</v>
      </c>
      <c r="AA26" s="27">
        <f t="shared" si="2"/>
        <v>0.82329563608281886</v>
      </c>
      <c r="AB26" s="27">
        <f t="shared" si="32"/>
        <v>0.27719366836129333</v>
      </c>
      <c r="AC26" s="39">
        <f t="shared" si="33"/>
        <v>8.6730724724434174E-2</v>
      </c>
      <c r="AD26" s="39">
        <f t="shared" si="34"/>
        <v>8.542637797162167E-2</v>
      </c>
      <c r="AF26" s="27">
        <f>[2]中r各类型装备属性!X24+[3]中r分类武将战斗属性!BF26</f>
        <v>469.26057095952712</v>
      </c>
      <c r="AG26" s="27">
        <f>[2]中r各类型装备属性!Y24+[3]中r分类武将战斗属性!BG26</f>
        <v>67.048476073215113</v>
      </c>
      <c r="AH26" s="27">
        <f>[2]中r各类型装备属性!Z24+[3]中r分类武将战斗属性!BH26</f>
        <v>438.32723762619372</v>
      </c>
      <c r="AI26" s="27">
        <f t="shared" si="3"/>
        <v>0.93408068939164857</v>
      </c>
      <c r="AJ26" s="27">
        <f t="shared" si="35"/>
        <v>0.4622487453047871</v>
      </c>
      <c r="AK26" s="39">
        <f t="shared" si="36"/>
        <v>8.7630358722600762E-2</v>
      </c>
      <c r="AL26" s="39">
        <f t="shared" si="37"/>
        <v>8.6583158049618511E-2</v>
      </c>
      <c r="AN26" s="23">
        <f t="shared" si="4"/>
        <v>427.23754241155075</v>
      </c>
      <c r="AO26" s="23">
        <f t="shared" si="5"/>
        <v>91.311397566280121</v>
      </c>
      <c r="AP26" s="23">
        <f t="shared" si="6"/>
        <v>536.56419942542072</v>
      </c>
      <c r="AQ26" s="23">
        <f t="shared" si="7"/>
        <v>1.2558919714704224</v>
      </c>
      <c r="AR26" s="42">
        <f t="shared" si="38"/>
        <v>0.5393104001196054</v>
      </c>
      <c r="AS26" s="34"/>
      <c r="AV26" s="27">
        <f>[5]中r不同兵种属性值!AK24</f>
        <v>253.30807492427292</v>
      </c>
      <c r="AW26" s="27">
        <f>[5]中r不同兵种属性值!AL24</f>
        <v>175.91631809848039</v>
      </c>
      <c r="AX26" s="27">
        <f>[5]中r不同兵种属性值!AM24</f>
        <v>540.02882714971827</v>
      </c>
      <c r="AY26" s="27">
        <f t="shared" si="8"/>
        <v>2.131905298759865</v>
      </c>
      <c r="AZ26" s="27">
        <f t="shared" si="9"/>
        <v>0.69281218086287777</v>
      </c>
      <c r="BA26" s="39">
        <f t="shared" si="39"/>
        <v>0.17870058195715904</v>
      </c>
      <c r="BB26" s="39">
        <f t="shared" si="40"/>
        <v>9.0004804524953047E-2</v>
      </c>
      <c r="BD26" s="27">
        <f>[5]中r不同兵种属性值!AP24</f>
        <v>506.61614984854583</v>
      </c>
      <c r="BE26" s="27">
        <f>[5]中r不同兵种属性值!AQ24</f>
        <v>87.958159049240194</v>
      </c>
      <c r="BF26" s="27">
        <f>[5]中r不同兵种属性值!AR24</f>
        <v>514.31316871401737</v>
      </c>
      <c r="BG26" s="27">
        <f t="shared" si="10"/>
        <v>1.0151929994094593</v>
      </c>
      <c r="BH26" s="27">
        <f t="shared" si="11"/>
        <v>0.53000201709361461</v>
      </c>
      <c r="BI26" s="39">
        <f t="shared" si="41"/>
        <v>0.1727862799474128</v>
      </c>
      <c r="BJ26" s="39">
        <f t="shared" si="42"/>
        <v>8.3320425353392832E-2</v>
      </c>
      <c r="BL26" s="27">
        <f>[5]中r不同兵种属性值!AU24</f>
        <v>582.60857232582759</v>
      </c>
      <c r="BM26" s="27">
        <f>[5]中r不同兵种属性值!AV24</f>
        <v>111.09001256543648</v>
      </c>
      <c r="BN26" s="27">
        <f>[5]中r不同兵种属性值!AW24</f>
        <v>524.29983218419238</v>
      </c>
      <c r="BO26" s="27">
        <f t="shared" si="12"/>
        <v>0.89991781289990069</v>
      </c>
      <c r="BP26" s="27">
        <f t="shared" si="13"/>
        <v>0.58749804422902918</v>
      </c>
      <c r="BQ26" s="39">
        <f t="shared" si="43"/>
        <v>0.16730231845524571</v>
      </c>
      <c r="BR26" s="39">
        <f t="shared" si="44"/>
        <v>8.3046199884853261E-2</v>
      </c>
      <c r="BT26" s="27">
        <f>[5]中r不同兵种属性值!AZ24</f>
        <v>531.94695734097309</v>
      </c>
      <c r="BU26" s="27">
        <f>[5]中r不同兵种属性值!BA24</f>
        <v>57.829633790490711</v>
      </c>
      <c r="BV26" s="27">
        <f>[5]中r不同兵种属性值!BB24</f>
        <v>514.31316871401737</v>
      </c>
      <c r="BW26" s="27">
        <f t="shared" si="14"/>
        <v>0.96685047562805659</v>
      </c>
      <c r="BX26" s="36">
        <f t="shared" si="15"/>
        <v>0.42575123098461376</v>
      </c>
      <c r="BY26" s="39">
        <f t="shared" si="45"/>
        <v>0.16586000054176048</v>
      </c>
      <c r="BZ26" s="39">
        <f t="shared" si="46"/>
        <v>8.1466838506464051E-2</v>
      </c>
      <c r="CB26" s="23">
        <f t="shared" si="16"/>
        <v>468.61993860990486</v>
      </c>
      <c r="CC26" s="23">
        <f t="shared" si="17"/>
        <v>108.19853087591196</v>
      </c>
      <c r="CD26" s="23">
        <f t="shared" si="18"/>
        <v>523.23874919048626</v>
      </c>
      <c r="CE26" s="23">
        <f t="shared" si="19"/>
        <v>1.1165524683874963</v>
      </c>
      <c r="CF26" s="23">
        <f t="shared" si="20"/>
        <v>0.68394143913245897</v>
      </c>
      <c r="CV26" s="39">
        <f>([3]中r分类武将战斗属性!S26+[3]中r分类武将战斗属性!Y26+[3]中r分类武将战斗属性!AE26+[3]中r分类武将战斗属性!AK26)/4</f>
        <v>132.53291666666667</v>
      </c>
      <c r="CW26" s="39">
        <f>CV26*[3]中r分类武将战斗属性!O25</f>
        <v>4.704625744884078</v>
      </c>
      <c r="CX26" s="39">
        <f>([2]中r各类型装备属性!I24+[2]中r各类型装备属性!N24+[2]中r各类型装备属性!S24+[2]中r各类型装备属性!X24)/4</f>
        <v>290</v>
      </c>
      <c r="CY26" s="7">
        <f t="shared" si="49"/>
        <v>0.31020896693343475</v>
      </c>
      <c r="CZ26" s="7">
        <f t="shared" si="49"/>
        <v>1.1011733000636426E-2</v>
      </c>
      <c r="DA26" s="7">
        <f t="shared" si="49"/>
        <v>0.67877930006592879</v>
      </c>
      <c r="DC26" s="39">
        <f>([3]中r分类武将战斗属性!T26+[3]中r分类武将战斗属性!Z26+[3]中r分类武将战斗属性!AF26+[3]中r分类武将战斗属性!AL26)/4</f>
        <v>36.620937499999997</v>
      </c>
      <c r="DD26" s="39">
        <f>DC26*[3]中r分类武将战斗属性!O25</f>
        <v>1.2999623768758635</v>
      </c>
      <c r="DE26" s="39">
        <f>([2]中r各类型装备属性!J24+[2]中r各类型装备属性!O24+[2]中r各类型装备属性!T24+[2]中r各类型装备属性!Y24)/4</f>
        <v>54.133333333333333</v>
      </c>
      <c r="DF26" s="7">
        <f t="shared" si="50"/>
        <v>0.40105549226117132</v>
      </c>
      <c r="DG26" s="7">
        <f t="shared" si="50"/>
        <v>1.4236583948156757E-2</v>
      </c>
      <c r="DH26" s="7">
        <f t="shared" si="50"/>
        <v>0.59284311461819017</v>
      </c>
      <c r="DJ26" s="39">
        <f>([3]中r分类武将战斗属性!U26+[3]中r分类武将战斗属性!AA26+[3]中r分类武将战斗属性!AG26+[3]中r分类武将战斗属性!AM26)/4</f>
        <v>170.89770833333333</v>
      </c>
      <c r="DK26" s="39">
        <f>DJ26*[3]中r分类武将战斗属性!O25</f>
        <v>6.0664910920873636</v>
      </c>
      <c r="DL26" s="39">
        <f>([2]中r各类型装备属性!K24+[2]中r各类型装备属性!P24+[2]中r各类型装备属性!U24+[2]中r各类型装备属性!Z24)/4</f>
        <v>359.59999999999997</v>
      </c>
      <c r="DM26" s="7">
        <f t="shared" si="51"/>
        <v>0.31850374757827482</v>
      </c>
      <c r="DN26" s="7">
        <f t="shared" si="51"/>
        <v>1.1306179388381968E-2</v>
      </c>
      <c r="DO26" s="7">
        <f t="shared" si="51"/>
        <v>0.6701900730333431</v>
      </c>
    </row>
    <row r="27" spans="1:119" x14ac:dyDescent="0.15">
      <c r="G27" s="23">
        <v>21</v>
      </c>
      <c r="H27" s="27">
        <f>[2]中r各类型装备属性!I25+[3]中r分类武将战斗属性!AQ27</f>
        <v>267.05388424332443</v>
      </c>
      <c r="I27" s="27">
        <f>[2]中r各类型装备属性!J25+[3]中r分类武将战斗属性!T27</f>
        <v>214.72673888956919</v>
      </c>
      <c r="J27" s="27">
        <f>[2]中r各类型装备属性!K25+[3]中r分类武将战斗属性!AS27</f>
        <v>816.14742957863814</v>
      </c>
      <c r="K27" s="27">
        <f t="shared" si="0"/>
        <v>3.0561151802420916</v>
      </c>
      <c r="L27" s="27">
        <f t="shared" si="26"/>
        <v>0.72900735448330356</v>
      </c>
      <c r="M27" s="39">
        <f t="shared" si="27"/>
        <v>0.14129835145149444</v>
      </c>
      <c r="N27" s="39">
        <f t="shared" si="28"/>
        <v>0.13602457159643969</v>
      </c>
      <c r="P27" s="27">
        <f>[2]中r各类型装备属性!N25+[3]中r分类武将战斗属性!AV27</f>
        <v>485.05187866864708</v>
      </c>
      <c r="Q27" s="27">
        <f>[2]中r各类型装备属性!O25+[3]中r分类武将战斗属性!AW27</f>
        <v>63.017026848664884</v>
      </c>
      <c r="R27" s="27">
        <f>[2]中r各类型装备属性!P25+[3]中r分类武将战斗属性!AX27</f>
        <v>515.02343236597687</v>
      </c>
      <c r="S27" s="27">
        <f t="shared" si="1"/>
        <v>1.0617904084395975</v>
      </c>
      <c r="T27" s="27">
        <f t="shared" si="29"/>
        <v>0.44118131158968399</v>
      </c>
      <c r="U27" s="39">
        <f t="shared" si="30"/>
        <v>0.10130573907031057</v>
      </c>
      <c r="V27" s="39">
        <f t="shared" si="31"/>
        <v>0.10218718896150333</v>
      </c>
      <c r="X27" s="27">
        <f>[2]中r各类型装备属性!S25+[3]中r分类武将战斗属性!BA27</f>
        <v>532.05848885064529</v>
      </c>
      <c r="Y27" s="27">
        <f>[2]中r各类型装备属性!T25+[3]中r分类武将战斗属性!BB27</f>
        <v>30.996193515331555</v>
      </c>
      <c r="Z27" s="27">
        <f>[2]中r各类型装备属性!U25+[3]中r分类武将战斗属性!BC27</f>
        <v>438.04526848664887</v>
      </c>
      <c r="AA27" s="27">
        <f t="shared" si="2"/>
        <v>0.82330284670942078</v>
      </c>
      <c r="AB27" s="27">
        <f t="shared" si="32"/>
        <v>0.27970815935888638</v>
      </c>
      <c r="AC27" s="39">
        <f t="shared" si="33"/>
        <v>8.9844391903182247E-2</v>
      </c>
      <c r="AD27" s="39">
        <f t="shared" si="34"/>
        <v>8.8493993633666473E-2</v>
      </c>
      <c r="AF27" s="27">
        <f>[2]中r各类型装备属性!X25+[3]中r分类武将战斗属性!BF27</f>
        <v>486.07651848664887</v>
      </c>
      <c r="AG27" s="27">
        <f>[2]中r各类型装备属性!Y25+[3]中r分类武将战斗属性!BG27</f>
        <v>69.485275454995559</v>
      </c>
      <c r="AH27" s="27">
        <f>[2]中r各类型装备属性!Z25+[3]中r分类武将战斗属性!BH27</f>
        <v>454.05568515331549</v>
      </c>
      <c r="AI27" s="27">
        <f t="shared" si="3"/>
        <v>0.93412388355432785</v>
      </c>
      <c r="AJ27" s="27">
        <f t="shared" si="35"/>
        <v>0.4653906249678379</v>
      </c>
      <c r="AK27" s="39">
        <f t="shared" si="36"/>
        <v>9.0770591687516125E-2</v>
      </c>
      <c r="AL27" s="39">
        <f t="shared" si="37"/>
        <v>8.9690011882136392E-2</v>
      </c>
      <c r="AN27" s="23">
        <f t="shared" si="4"/>
        <v>442.56019256231644</v>
      </c>
      <c r="AO27" s="23">
        <f t="shared" si="5"/>
        <v>94.556308677140294</v>
      </c>
      <c r="AP27" s="23">
        <f t="shared" si="6"/>
        <v>555.81795389614479</v>
      </c>
      <c r="AQ27" s="23">
        <f t="shared" si="7"/>
        <v>1.2559149314313456</v>
      </c>
      <c r="AR27" s="42">
        <f t="shared" si="38"/>
        <v>0.54225433141959878</v>
      </c>
      <c r="AS27" s="34"/>
      <c r="AV27" s="27">
        <f>[5]中r不同兵种属性值!AK25</f>
        <v>261.22589761854863</v>
      </c>
      <c r="AW27" s="27">
        <f>[5]中r不同兵种属性值!AL25</f>
        <v>181.22367430836746</v>
      </c>
      <c r="AX27" s="27">
        <f>[5]中r不同兵种属性值!AM25</f>
        <v>557.14809997018665</v>
      </c>
      <c r="AY27" s="27">
        <f t="shared" si="8"/>
        <v>2.132821075740944</v>
      </c>
      <c r="AZ27" s="27">
        <f t="shared" si="9"/>
        <v>0.69422741151846612</v>
      </c>
      <c r="BA27" s="39">
        <f t="shared" si="39"/>
        <v>0.18428634752631298</v>
      </c>
      <c r="BB27" s="39">
        <f t="shared" si="40"/>
        <v>9.2858016661697781E-2</v>
      </c>
      <c r="BD27" s="27">
        <f>[5]中r不同兵种属性值!AP25</f>
        <v>522.45179523709726</v>
      </c>
      <c r="BE27" s="27">
        <f>[5]中r不同兵种属性值!AQ25</f>
        <v>90.611837154183732</v>
      </c>
      <c r="BF27" s="27">
        <f>[5]中r不同兵种属性值!AR25</f>
        <v>530.61723806684427</v>
      </c>
      <c r="BG27" s="27">
        <f t="shared" si="10"/>
        <v>1.0156290836861637</v>
      </c>
      <c r="BH27" s="27">
        <f t="shared" si="11"/>
        <v>0.53166027349813971</v>
      </c>
      <c r="BI27" s="39">
        <f t="shared" si="41"/>
        <v>0.17818717815816307</v>
      </c>
      <c r="BJ27" s="39">
        <f t="shared" si="42"/>
        <v>8.5961738226764187E-2</v>
      </c>
      <c r="BL27" s="27">
        <f>[5]中r不同兵种属性值!AU25</f>
        <v>600.81956452266172</v>
      </c>
      <c r="BM27" s="27">
        <f>[5]中r不同兵种属性值!AV25</f>
        <v>108.10336268078247</v>
      </c>
      <c r="BN27" s="27">
        <f>[5]中r不同兵种属性值!AW25</f>
        <v>540.92048540794804</v>
      </c>
      <c r="BO27" s="27">
        <f t="shared" si="12"/>
        <v>0.90030437979778133</v>
      </c>
      <c r="BP27" s="27">
        <f t="shared" si="13"/>
        <v>0.57525238553980707</v>
      </c>
      <c r="BQ27" s="39">
        <f t="shared" si="43"/>
        <v>0.17253180075369157</v>
      </c>
      <c r="BR27" s="39">
        <f t="shared" si="44"/>
        <v>8.56788196285726E-2</v>
      </c>
      <c r="BT27" s="27">
        <f>[5]中r不同兵种属性值!AZ25</f>
        <v>548.57438499895216</v>
      </c>
      <c r="BU27" s="27">
        <f>[5]中r不同兵种属性值!BA25</f>
        <v>59.643234582500668</v>
      </c>
      <c r="BV27" s="27">
        <f>[5]中r不同兵种属性值!BB25</f>
        <v>530.61723806684427</v>
      </c>
      <c r="BW27" s="27">
        <f t="shared" si="14"/>
        <v>0.96726579398682244</v>
      </c>
      <c r="BX27" s="36">
        <f t="shared" si="15"/>
        <v>0.42766277980752132</v>
      </c>
      <c r="BY27" s="39">
        <f t="shared" si="45"/>
        <v>0.17104439932871088</v>
      </c>
      <c r="BZ27" s="39">
        <f t="shared" si="46"/>
        <v>8.4049391444562166E-2</v>
      </c>
      <c r="CB27" s="23">
        <f t="shared" si="16"/>
        <v>483.26791059431491</v>
      </c>
      <c r="CC27" s="23">
        <f t="shared" si="17"/>
        <v>109.89552718145859</v>
      </c>
      <c r="CD27" s="23">
        <f t="shared" si="18"/>
        <v>539.8257653779558</v>
      </c>
      <c r="CE27" s="23">
        <f t="shared" si="19"/>
        <v>1.1170320924352022</v>
      </c>
      <c r="CF27" s="23">
        <f t="shared" si="20"/>
        <v>0.68729581820473851</v>
      </c>
      <c r="CV27" s="39">
        <f>([3]中r分类武将战斗属性!S27+[3]中r分类武将战斗属性!Y27+[3]中r分类武将战斗属性!AE27+[3]中r分类武将战斗属性!AK27)/4</f>
        <v>137.18539213070676</v>
      </c>
      <c r="CW27" s="39">
        <f>CV27*[3]中r分类武将战斗属性!O26</f>
        <v>5.1794879316096782</v>
      </c>
      <c r="CX27" s="39">
        <f>([2]中r各类型装备属性!I25+[2]中r各类型装备属性!N25+[2]中r各类型装备属性!S25+[2]中r各类型装备属性!X25)/4</f>
        <v>300.1953125</v>
      </c>
      <c r="CY27" s="7">
        <f t="shared" si="49"/>
        <v>0.3099813187816024</v>
      </c>
      <c r="CZ27" s="7">
        <f t="shared" si="49"/>
        <v>1.1703465469005914E-2</v>
      </c>
      <c r="DA27" s="7">
        <f t="shared" si="49"/>
        <v>0.67831521574939169</v>
      </c>
      <c r="DC27" s="39">
        <f>([3]中r分类武将战斗属性!T27+[3]中r分类武将战斗属性!Z27+[3]中r分类武将战斗属性!AF27+[3]中r分类武将战斗属性!AL27)/4</f>
        <v>37.906489930853184</v>
      </c>
      <c r="DD27" s="39">
        <f>DC27*[3]中r分类武将战斗属性!O26</f>
        <v>1.4311742968921479</v>
      </c>
      <c r="DE27" s="39">
        <f>([2]中r各类型装备属性!J25+[2]中r各类型装备属性!O25+[2]中r各类型装备属性!T25+[2]中r各类型装备属性!Y25)/4</f>
        <v>56.036458333333336</v>
      </c>
      <c r="DF27" s="7">
        <f t="shared" si="50"/>
        <v>0.40088800484253007</v>
      </c>
      <c r="DG27" s="7">
        <f t="shared" si="50"/>
        <v>1.5135682821321314E-2</v>
      </c>
      <c r="DH27" s="7">
        <f t="shared" si="50"/>
        <v>0.59262527394833231</v>
      </c>
      <c r="DJ27" s="39">
        <f>([3]中r分类武将战斗属性!U27+[3]中r分类武将战斗属性!AA27+[3]中r分类武将战斗属性!AG27+[3]中r分类武将战斗属性!AM27)/4</f>
        <v>176.89695301064819</v>
      </c>
      <c r="DK27" s="39">
        <f>DJ27*[3]中r分类武将战斗属性!O26</f>
        <v>6.6788133854966905</v>
      </c>
      <c r="DL27" s="39">
        <f>([2]中r各类型装备属性!K25+[2]中r各类型装备属性!P25+[2]中r各类型装备属性!U25+[2]中r各类型装备属性!Z25)/4</f>
        <v>372.2421875</v>
      </c>
      <c r="DM27" s="7">
        <f t="shared" si="51"/>
        <v>0.31826419382577481</v>
      </c>
      <c r="DN27" s="7">
        <f t="shared" si="51"/>
        <v>1.2016188643565542E-2</v>
      </c>
      <c r="DO27" s="7">
        <f t="shared" si="51"/>
        <v>0.66971961753065978</v>
      </c>
    </row>
    <row r="28" spans="1:119" x14ac:dyDescent="0.15">
      <c r="G28" s="23">
        <v>22</v>
      </c>
      <c r="H28" s="27">
        <f>[2]中r各类型装备属性!I26+[3]中r分类武将战斗属性!AQ28</f>
        <v>276.47876478905005</v>
      </c>
      <c r="I28" s="27">
        <f>[2]中r各类型装备属性!J26+[3]中r分类武将战斗属性!T28</f>
        <v>222.22604398691195</v>
      </c>
      <c r="J28" s="27">
        <f>[2]中r各类型装备属性!K26+[3]中r分类武将战斗属性!AS28</f>
        <v>845.00204732496013</v>
      </c>
      <c r="K28" s="27">
        <f t="shared" si="0"/>
        <v>3.0562999945753031</v>
      </c>
      <c r="L28" s="27">
        <f t="shared" si="26"/>
        <v>0.73123272269136685</v>
      </c>
      <c r="M28" s="39">
        <f t="shared" si="27"/>
        <v>0.14628506073494715</v>
      </c>
      <c r="N28" s="39">
        <f t="shared" si="28"/>
        <v>0.14083367455416002</v>
      </c>
      <c r="P28" s="27">
        <f>[2]中r各类型装备属性!N26+[3]中r分类武将战斗属性!AV28</f>
        <v>502.30661586924339</v>
      </c>
      <c r="Q28" s="27">
        <f>[2]中r各类型装备属性!O26+[3]中r分类武将战斗属性!AW28</f>
        <v>65.22825295781</v>
      </c>
      <c r="R28" s="27">
        <f>[2]中r各类型装备属性!P26+[3]中r分类武将战斗属性!AX28</f>
        <v>533.43812178486348</v>
      </c>
      <c r="S28" s="27">
        <f t="shared" si="1"/>
        <v>1.0619770971197482</v>
      </c>
      <c r="T28" s="27">
        <f t="shared" si="29"/>
        <v>0.44400672967326515</v>
      </c>
      <c r="U28" s="39">
        <f t="shared" si="30"/>
        <v>0.10490948535280771</v>
      </c>
      <c r="V28" s="39">
        <f t="shared" si="31"/>
        <v>0.10584089717953639</v>
      </c>
      <c r="X28" s="27">
        <f>[2]中r各类型装备属性!S26+[3]中r分类武将战斗属性!BA28</f>
        <v>550.98070216038673</v>
      </c>
      <c r="Y28" s="27">
        <f>[2]中r各类型装备属性!T26+[3]中r分类武将战斗属性!BB28</f>
        <v>32.11991962447668</v>
      </c>
      <c r="Z28" s="27">
        <f>[2]中r各类型装备属性!U26+[3]中r分类武将战斗属性!BC28</f>
        <v>453.63252957810005</v>
      </c>
      <c r="AA28" s="27">
        <f t="shared" si="2"/>
        <v>0.82331836269294734</v>
      </c>
      <c r="AB28" s="27">
        <f t="shared" si="32"/>
        <v>0.28224905369413067</v>
      </c>
      <c r="AC28" s="39">
        <f t="shared" si="33"/>
        <v>9.3039632245928192E-2</v>
      </c>
      <c r="AD28" s="39">
        <f t="shared" si="34"/>
        <v>9.1642935268303069E-2</v>
      </c>
      <c r="AF28" s="27">
        <f>[2]中r各类型装备属性!X26+[3]中r分类武将战斗属性!BF28</f>
        <v>503.29502957810007</v>
      </c>
      <c r="AG28" s="27">
        <f>[2]中r各类型装备属性!Y26+[3]中r分类武将战斗属性!BG28</f>
        <v>72.022715727858355</v>
      </c>
      <c r="AH28" s="27">
        <f>[2]中r各类型装备属性!Z26+[3]中r分类武将战斗属性!BH28</f>
        <v>470.18669624476672</v>
      </c>
      <c r="AI28" s="27">
        <f t="shared" si="3"/>
        <v>0.93421684819520823</v>
      </c>
      <c r="AJ28" s="27">
        <f t="shared" si="35"/>
        <v>0.46858453597774885</v>
      </c>
      <c r="AK28" s="39">
        <f t="shared" si="36"/>
        <v>9.3985999921213828E-2</v>
      </c>
      <c r="AL28" s="39">
        <f t="shared" si="37"/>
        <v>9.2876384443410717E-2</v>
      </c>
      <c r="AN28" s="23">
        <f t="shared" si="4"/>
        <v>458.26527809919503</v>
      </c>
      <c r="AO28" s="23">
        <f t="shared" si="5"/>
        <v>97.899233074264231</v>
      </c>
      <c r="AP28" s="23">
        <f t="shared" si="6"/>
        <v>575.56484873317265</v>
      </c>
      <c r="AQ28" s="23">
        <f t="shared" si="7"/>
        <v>1.2559643425758023</v>
      </c>
      <c r="AR28" s="42">
        <f t="shared" si="38"/>
        <v>0.54515898858849909</v>
      </c>
      <c r="AS28" s="34"/>
      <c r="AV28" s="27">
        <f>[5]中r不同兵种属性值!AK26</f>
        <v>269.24839592593071</v>
      </c>
      <c r="AW28" s="27">
        <f>[5]中r不同兵种属性值!AL26</f>
        <v>186.6020968556183</v>
      </c>
      <c r="AX28" s="27">
        <f>[5]中r不同兵种属性值!AM26</f>
        <v>574.49256670826924</v>
      </c>
      <c r="AY28" s="27">
        <f t="shared" si="8"/>
        <v>2.1336898395721926</v>
      </c>
      <c r="AZ28" s="27">
        <f t="shared" si="9"/>
        <v>0.69554435067667653</v>
      </c>
      <c r="BA28" s="39">
        <f t="shared" si="39"/>
        <v>0.18994595832517161</v>
      </c>
      <c r="BB28" s="39">
        <f t="shared" si="40"/>
        <v>9.5748761118044867E-2</v>
      </c>
      <c r="BD28" s="27">
        <f>[5]中r不同兵种属性值!AP26</f>
        <v>538.49679185186142</v>
      </c>
      <c r="BE28" s="27">
        <f>[5]中r不同兵种属性值!AQ26</f>
        <v>93.30104842780915</v>
      </c>
      <c r="BF28" s="27">
        <f>[5]中r不同兵种属性值!AR26</f>
        <v>547.13577781739923</v>
      </c>
      <c r="BG28" s="27">
        <f t="shared" si="10"/>
        <v>1.0160427807486629</v>
      </c>
      <c r="BH28" s="27">
        <f t="shared" si="11"/>
        <v>0.53320659160584338</v>
      </c>
      <c r="BI28" s="39">
        <f t="shared" si="41"/>
        <v>0.18365947760551138</v>
      </c>
      <c r="BJ28" s="39">
        <f t="shared" si="42"/>
        <v>8.86377960101465E-2</v>
      </c>
      <c r="BL28" s="27">
        <f>[5]中r不同兵种属性值!AU26</f>
        <v>619.27131062964054</v>
      </c>
      <c r="BM28" s="27">
        <f>[5]中r不同兵种属性值!AV26</f>
        <v>105.10766258071091</v>
      </c>
      <c r="BN28" s="27">
        <f>[5]中r不同兵种属性值!AW26</f>
        <v>557.75977350317385</v>
      </c>
      <c r="BO28" s="27">
        <f t="shared" si="12"/>
        <v>0.90067110155010222</v>
      </c>
      <c r="BP28" s="27">
        <f t="shared" si="13"/>
        <v>0.56271201817354455</v>
      </c>
      <c r="BQ28" s="39">
        <f t="shared" si="43"/>
        <v>0.17783041812713912</v>
      </c>
      <c r="BR28" s="39">
        <f t="shared" si="44"/>
        <v>8.8346069929319343E-2</v>
      </c>
      <c r="BT28" s="27">
        <f>[5]中r不同兵种属性值!AZ26</f>
        <v>565.42163144445442</v>
      </c>
      <c r="BU28" s="27">
        <f>[5]中r不同兵种属性值!BA26</f>
        <v>61.480783454744596</v>
      </c>
      <c r="BV28" s="27">
        <f>[5]中r不同兵种属性值!BB26</f>
        <v>547.13577781739923</v>
      </c>
      <c r="BW28" s="27">
        <f t="shared" si="14"/>
        <v>0.96765979118920298</v>
      </c>
      <c r="BX28" s="36">
        <f t="shared" si="15"/>
        <v>0.4294526892846996</v>
      </c>
      <c r="BY28" s="39">
        <f t="shared" si="45"/>
        <v>0.17629733717526963</v>
      </c>
      <c r="BZ28" s="39">
        <f t="shared" si="46"/>
        <v>8.6665916340445875E-2</v>
      </c>
      <c r="CB28" s="23">
        <f t="shared" si="16"/>
        <v>498.10953246297174</v>
      </c>
      <c r="CC28" s="23">
        <f t="shared" si="17"/>
        <v>111.62289782972073</v>
      </c>
      <c r="CD28" s="23">
        <f t="shared" si="18"/>
        <v>556.63097396156036</v>
      </c>
      <c r="CE28" s="23">
        <f t="shared" si="19"/>
        <v>1.1174870940719026</v>
      </c>
      <c r="CF28" s="23">
        <f t="shared" si="20"/>
        <v>0.69063789431199307</v>
      </c>
      <c r="CV28" s="39">
        <f>([3]中r分类武将战斗属性!S28+[3]中r分类武将战斗属性!Y28+[3]中r分类武将战斗属性!AE28+[3]中r分类武将战斗属性!AK28)/4</f>
        <v>142.17179186816614</v>
      </c>
      <c r="CW28" s="39">
        <f>CV28*[3]中r分类武将战斗属性!O27</f>
        <v>5.702861231028943</v>
      </c>
      <c r="CX28" s="39">
        <f>([2]中r各类型装备属性!I26+[2]中r各类型装备属性!N26+[2]中r各类型装备属性!S26+[2]中r各类型装备属性!X26)/4</f>
        <v>310.390625</v>
      </c>
      <c r="CY28" s="7">
        <f t="shared" si="49"/>
        <v>0.31023906602278511</v>
      </c>
      <c r="CZ28" s="7">
        <f t="shared" si="49"/>
        <v>1.244445412640343E-2</v>
      </c>
      <c r="DA28" s="7">
        <f t="shared" si="49"/>
        <v>0.67731647985081156</v>
      </c>
      <c r="DC28" s="39">
        <f>([3]中r分类武将战斗属性!T28+[3]中r分类武将战斗属性!Z28+[3]中r分类武将战斗属性!AF28+[3]中r分类武将战斗属性!AL28)/4</f>
        <v>39.28431091094064</v>
      </c>
      <c r="DD28" s="39">
        <f>DC28*[3]中r分类武将战斗属性!O27</f>
        <v>1.5757906033106288</v>
      </c>
      <c r="DE28" s="39">
        <f>([2]中r各类型装备属性!J26+[2]中r各类型装备属性!O26+[2]中r各类型装备属性!T26+[2]中r各类型装备属性!Y26)/4</f>
        <v>57.939583333333331</v>
      </c>
      <c r="DF28" s="7">
        <f t="shared" si="50"/>
        <v>0.40127291784952407</v>
      </c>
      <c r="DG28" s="7">
        <f t="shared" si="50"/>
        <v>1.6096046453349316E-2</v>
      </c>
      <c r="DH28" s="7">
        <f t="shared" si="50"/>
        <v>0.59182877652761201</v>
      </c>
      <c r="DJ28" s="39">
        <f>([3]中r分类武将战斗属性!U28+[3]中r分类武将战斗属性!AA28+[3]中r分类武将战斗属性!AG28+[3]中r分类武将战斗属性!AM28)/4</f>
        <v>183.32678425105632</v>
      </c>
      <c r="DK28" s="39">
        <f>DJ28*[3]中r分类武将战斗属性!O27</f>
        <v>7.3536894821162688</v>
      </c>
      <c r="DL28" s="39">
        <f>([2]中r各类型装备属性!K26+[2]中r各类型装备属性!P26+[2]中r各类型装备属性!U26+[2]中r各类型装备属性!Z26)/4</f>
        <v>384.88437499999998</v>
      </c>
      <c r="DM28" s="7">
        <f t="shared" si="51"/>
        <v>0.31851629691174066</v>
      </c>
      <c r="DN28" s="7">
        <f t="shared" si="51"/>
        <v>1.2776474272711157E-2</v>
      </c>
      <c r="DO28" s="7">
        <f t="shared" si="51"/>
        <v>0.668707228815548</v>
      </c>
    </row>
    <row r="29" spans="1:119" x14ac:dyDescent="0.15">
      <c r="G29" s="23">
        <v>23</v>
      </c>
      <c r="H29" s="27">
        <f>[2]中r各类型装备属性!I27+[3]中r分类武将战斗属性!AQ29</f>
        <v>286.1079252840874</v>
      </c>
      <c r="I29" s="27">
        <f>[2]中r各类型装备属性!J27+[3]中r分类武将战斗属性!T29</f>
        <v>229.95138561567421</v>
      </c>
      <c r="J29" s="27">
        <f>[2]中r各类型装备属性!K27+[3]中r分类武将战斗属性!AS29</f>
        <v>874.51036090907974</v>
      </c>
      <c r="K29" s="27">
        <f t="shared" si="0"/>
        <v>3.0565751020030127</v>
      </c>
      <c r="L29" s="27">
        <f t="shared" si="26"/>
        <v>0.73342381708971205</v>
      </c>
      <c r="M29" s="39">
        <f t="shared" si="27"/>
        <v>0.15137985464766532</v>
      </c>
      <c r="N29" s="39">
        <f t="shared" si="28"/>
        <v>0.14575172681817997</v>
      </c>
      <c r="P29" s="27">
        <f>[2]中r各类型装备属性!N27+[3]中r分类武将战斗属性!AV29</f>
        <v>520.01076895832557</v>
      </c>
      <c r="Q29" s="27">
        <f>[2]中r各类型装备属性!O27+[3]中r分类武将战斗属性!AW29</f>
        <v>67.480335056817481</v>
      </c>
      <c r="R29" s="27">
        <f>[2]中r各类型装备属性!P27+[3]中r分类武将战斗属性!AX29</f>
        <v>552.38393907196053</v>
      </c>
      <c r="S29" s="27">
        <f t="shared" si="1"/>
        <v>1.0622548071042532</v>
      </c>
      <c r="T29" s="27">
        <f t="shared" si="29"/>
        <v>0.44671114380513244</v>
      </c>
      <c r="U29" s="39">
        <f t="shared" si="30"/>
        <v>0.10860709460282487</v>
      </c>
      <c r="V29" s="39">
        <f t="shared" si="31"/>
        <v>0.10959998791110326</v>
      </c>
      <c r="X29" s="27">
        <f>[2]中r各类型装备属性!S27+[3]中r分类武将战斗属性!BA29</f>
        <v>570.39318734847643</v>
      </c>
      <c r="Y29" s="27">
        <f>[2]中r各类型装备属性!T27+[3]中r分类武将战斗属性!BB29</f>
        <v>33.284501723484148</v>
      </c>
      <c r="Z29" s="27">
        <f>[2]中r各类型装备属性!U27+[3]中r分类武将战斗属性!BC29</f>
        <v>469.62835056817482</v>
      </c>
      <c r="AA29" s="27">
        <f t="shared" si="2"/>
        <v>0.82334144408576138</v>
      </c>
      <c r="AB29" s="27">
        <f t="shared" si="32"/>
        <v>0.2848127637786827</v>
      </c>
      <c r="AC29" s="39">
        <f t="shared" si="33"/>
        <v>9.6317660815345568E-2</v>
      </c>
      <c r="AD29" s="39">
        <f t="shared" si="34"/>
        <v>9.4874414256196971E-2</v>
      </c>
      <c r="AF29" s="27">
        <f>[2]中r各类型装备属性!X27+[3]中r分类武将战斗属性!BF29</f>
        <v>520.92210056817476</v>
      </c>
      <c r="AG29" s="27">
        <f>[2]中r各类型装备属性!Y27+[3]中r分类武将战斗属性!BG29</f>
        <v>74.662295975377035</v>
      </c>
      <c r="AH29" s="27">
        <f>[2]中r各类型装备属性!Z27+[3]中r分类武将战斗属性!BH29</f>
        <v>486.72626723484143</v>
      </c>
      <c r="AI29" s="27">
        <f t="shared" si="3"/>
        <v>0.93435518804820217</v>
      </c>
      <c r="AJ29" s="27">
        <f t="shared" si="35"/>
        <v>0.47182262817391574</v>
      </c>
      <c r="AK29" s="39">
        <f t="shared" si="36"/>
        <v>9.7277703187334225E-2</v>
      </c>
      <c r="AL29" s="39">
        <f t="shared" si="37"/>
        <v>9.6143460194536581E-2</v>
      </c>
      <c r="AN29" s="23">
        <f t="shared" si="4"/>
        <v>474.35849553976607</v>
      </c>
      <c r="AO29" s="23">
        <f t="shared" si="5"/>
        <v>101.34462959283822</v>
      </c>
      <c r="AP29" s="23">
        <f t="shared" si="6"/>
        <v>595.81222944601416</v>
      </c>
      <c r="AQ29" s="23">
        <f t="shared" si="7"/>
        <v>1.2560378596530617</v>
      </c>
      <c r="AR29" s="42">
        <f t="shared" si="38"/>
        <v>0.54803208104824075</v>
      </c>
      <c r="AS29" s="34"/>
      <c r="AV29" s="27">
        <f>[5]中r不同兵种属性值!AK27</f>
        <v>277.30250801310052</v>
      </c>
      <c r="AW29" s="27">
        <f>[5]中r不同兵种属性值!AL27</f>
        <v>192.00090231564005</v>
      </c>
      <c r="AX29" s="27">
        <f>[5]中r不同兵种属性值!AM27</f>
        <v>591.90639614475162</v>
      </c>
      <c r="AY29" s="27">
        <f t="shared" si="8"/>
        <v>2.1345151199165797</v>
      </c>
      <c r="AZ29" s="27">
        <f t="shared" si="9"/>
        <v>0.69671338145097361</v>
      </c>
      <c r="BA29" s="39">
        <f t="shared" si="39"/>
        <v>0.1956278716141803</v>
      </c>
      <c r="BB29" s="39">
        <f t="shared" si="40"/>
        <v>9.8651066024125267E-2</v>
      </c>
      <c r="BD29" s="27">
        <f>[5]中r不同兵种属性值!AP27</f>
        <v>554.60501602620104</v>
      </c>
      <c r="BE29" s="27">
        <f>[5]中r不同兵种属性值!AQ27</f>
        <v>96.000451157820024</v>
      </c>
      <c r="BF29" s="27">
        <f>[5]中r不同兵种属性值!AR27</f>
        <v>563.72037728071587</v>
      </c>
      <c r="BG29" s="27">
        <f t="shared" si="10"/>
        <v>1.0164357713888477</v>
      </c>
      <c r="BH29" s="27">
        <f t="shared" si="11"/>
        <v>0.53458185754000764</v>
      </c>
      <c r="BI29" s="39">
        <f t="shared" si="41"/>
        <v>0.18915334141635751</v>
      </c>
      <c r="BJ29" s="39">
        <f t="shared" si="42"/>
        <v>9.1324555684323849E-2</v>
      </c>
      <c r="BL29" s="27">
        <f>[5]中r不同兵种属性值!AU27</f>
        <v>637.79576843013115</v>
      </c>
      <c r="BM29" s="27">
        <f>[5]中r不同兵种属性值!AV27</f>
        <v>102.07276885153753</v>
      </c>
      <c r="BN29" s="27">
        <f>[5]中r不同兵种属性值!AW27</f>
        <v>574.66640402403073</v>
      </c>
      <c r="BO29" s="27">
        <f t="shared" si="12"/>
        <v>0.9010194680947996</v>
      </c>
      <c r="BP29" s="27">
        <f t="shared" si="13"/>
        <v>0.54980472137834302</v>
      </c>
      <c r="BQ29" s="39">
        <f t="shared" si="43"/>
        <v>0.18314991544551226</v>
      </c>
      <c r="BR29" s="39">
        <f t="shared" si="44"/>
        <v>9.1023986898633169E-2</v>
      </c>
      <c r="BT29" s="27">
        <f>[5]中r不同兵种属性值!AZ27</f>
        <v>582.33526682751119</v>
      </c>
      <c r="BU29" s="27">
        <f>[5]中r不同兵种属性值!BA27</f>
        <v>63.325598805911383</v>
      </c>
      <c r="BV29" s="27">
        <f>[5]中r不同兵种属性值!BB27</f>
        <v>563.72037728071587</v>
      </c>
      <c r="BW29" s="27">
        <f t="shared" si="14"/>
        <v>0.96803406798937852</v>
      </c>
      <c r="BX29" s="36">
        <f t="shared" si="15"/>
        <v>0.43106320875881554</v>
      </c>
      <c r="BY29" s="39">
        <f t="shared" si="45"/>
        <v>0.18157097496017149</v>
      </c>
      <c r="BZ29" s="39">
        <f t="shared" si="46"/>
        <v>8.9292905047638954E-2</v>
      </c>
      <c r="CB29" s="23">
        <f t="shared" si="16"/>
        <v>513.00963982423593</v>
      </c>
      <c r="CC29" s="23">
        <f t="shared" si="17"/>
        <v>113.34993028272726</v>
      </c>
      <c r="CD29" s="23">
        <f t="shared" si="18"/>
        <v>573.50338868255358</v>
      </c>
      <c r="CE29" s="23">
        <f t="shared" si="19"/>
        <v>1.1179193219040555</v>
      </c>
      <c r="CF29" s="23">
        <f t="shared" si="20"/>
        <v>0.6939086541790398</v>
      </c>
      <c r="CV29" s="39">
        <f>([3]中r分类武将战斗属性!S29+[3]中r分类武将战斗属性!Y29+[3]中r分类武将战斗属性!AE29+[3]中r分类武将战斗属性!AK29)/4</f>
        <v>147.51608278037304</v>
      </c>
      <c r="CW29" s="39">
        <f>CV29*[3]中r分类武将战斗属性!O28</f>
        <v>6.2564752593930137</v>
      </c>
      <c r="CX29" s="39">
        <f>([2]中r各类型装备属性!I27+[2]中r各类型装备属性!N27+[2]中r各类型装备属性!S27+[2]中r各类型装备属性!X27)/4</f>
        <v>320.5859375</v>
      </c>
      <c r="CY29" s="7">
        <f t="shared" si="49"/>
        <v>0.31098016408985468</v>
      </c>
      <c r="CZ29" s="7">
        <f t="shared" si="49"/>
        <v>1.3189339535858541E-2</v>
      </c>
      <c r="DA29" s="7">
        <f t="shared" si="49"/>
        <v>0.67583049637428683</v>
      </c>
      <c r="DC29" s="39">
        <f>([3]中r分类武将战斗属性!T29+[3]中r分类武将战斗属性!Z29+[3]中r分类武将战斗属性!AF29+[3]中r分类武将战斗属性!AL29)/4</f>
        <v>40.761022873524126</v>
      </c>
      <c r="DD29" s="39">
        <f>DC29*[3]中r分类武将战斗属性!O28</f>
        <v>1.7287629006217538</v>
      </c>
      <c r="DE29" s="39">
        <f>([2]中r各类型装备属性!J27+[2]中r各类型装备属性!O27+[2]中r各类型装备属性!T27+[2]中r各类型装备属性!Y27)/4</f>
        <v>59.842708333333327</v>
      </c>
      <c r="DF29" s="7">
        <f t="shared" si="50"/>
        <v>0.40220210027196757</v>
      </c>
      <c r="DG29" s="7">
        <f t="shared" si="50"/>
        <v>1.7058258612885801E-2</v>
      </c>
      <c r="DH29" s="7">
        <f t="shared" si="50"/>
        <v>0.59048721746536703</v>
      </c>
      <c r="DJ29" s="39">
        <f>([3]中r分类武将战斗属性!U29+[3]中r分类武将战斗属性!AA29+[3]中r分类武将战斗属性!AG29+[3]中r分类武将战斗属性!AM29)/4</f>
        <v>190.2181067431126</v>
      </c>
      <c r="DK29" s="39">
        <f>DJ29*[3]中r分类武将战斗属性!O28</f>
        <v>8.0675602029015181</v>
      </c>
      <c r="DL29" s="39">
        <f>([2]中r各类型装备属性!K27+[2]中r各类型装备属性!P27+[2]中r各类型装备属性!U27+[2]中r各类型装备属性!Z27)/4</f>
        <v>397.52656250000001</v>
      </c>
      <c r="DM29" s="7">
        <f t="shared" si="51"/>
        <v>0.31925848000800061</v>
      </c>
      <c r="DN29" s="7">
        <f t="shared" si="51"/>
        <v>1.3540440770077397E-2</v>
      </c>
      <c r="DO29" s="7">
        <f t="shared" si="51"/>
        <v>0.66720107922192196</v>
      </c>
    </row>
    <row r="30" spans="1:119" x14ac:dyDescent="0.15">
      <c r="G30" s="23">
        <v>24</v>
      </c>
      <c r="H30" s="27">
        <f>[2]中r各类型装备属性!I28+[3]中r分类武将战斗属性!AQ30</f>
        <v>295.96831009674202</v>
      </c>
      <c r="I30" s="27">
        <f>[2]中r各类型装备属性!J28+[3]中r分类武将战斗属性!T30</f>
        <v>237.91898720037562</v>
      </c>
      <c r="J30" s="27">
        <f>[2]中r各类型装备属性!K28+[3]中r分类武将战斗属性!AS30</f>
        <v>904.75859230957451</v>
      </c>
      <c r="K30" s="27">
        <f t="shared" si="0"/>
        <v>3.056944143830262</v>
      </c>
      <c r="L30" s="27">
        <f t="shared" si="26"/>
        <v>0.73559155394269471</v>
      </c>
      <c r="M30" s="39">
        <f t="shared" si="27"/>
        <v>0.15659698946917572</v>
      </c>
      <c r="N30" s="39">
        <f t="shared" si="28"/>
        <v>0.15079309871826241</v>
      </c>
      <c r="P30" s="27">
        <f>[2]中r各类型装备属性!N28+[3]中r分类武将战斗属性!AV30</f>
        <v>538.22361554616577</v>
      </c>
      <c r="Q30" s="27">
        <f>[2]中r各类型装备属性!O28+[3]中r分类武将战斗属性!AW30</f>
        <v>69.778662019348403</v>
      </c>
      <c r="R30" s="27">
        <f>[2]中r各类型装备属性!P28+[3]中r分类武将战斗属性!AX30</f>
        <v>571.93093958486259</v>
      </c>
      <c r="S30" s="27">
        <f t="shared" si="1"/>
        <v>1.0626269882351633</v>
      </c>
      <c r="T30" s="27">
        <f t="shared" si="29"/>
        <v>0.44931914487875502</v>
      </c>
      <c r="U30" s="39">
        <f t="shared" si="30"/>
        <v>0.11241094727363526</v>
      </c>
      <c r="V30" s="39">
        <f t="shared" si="31"/>
        <v>0.11347836102874255</v>
      </c>
      <c r="X30" s="27">
        <f>[2]中r各类型装备属性!S28+[3]中r分类武将战斗属性!BA30</f>
        <v>590.36061089884754</v>
      </c>
      <c r="Y30" s="27">
        <f>[2]中r各类型装备属性!T28+[3]中r分类武将战斗属性!BB30</f>
        <v>34.495328686015071</v>
      </c>
      <c r="Z30" s="27">
        <f>[2]中r各类型装备属性!U28+[3]中r分类武将战斗属性!BC30</f>
        <v>486.08662019348407</v>
      </c>
      <c r="AA30" s="27">
        <f t="shared" si="2"/>
        <v>0.82337237820354892</v>
      </c>
      <c r="AB30" s="27">
        <f t="shared" si="32"/>
        <v>0.28742435706910396</v>
      </c>
      <c r="AC30" s="39">
        <f t="shared" si="33"/>
        <v>9.9689397314901645E-2</v>
      </c>
      <c r="AD30" s="39">
        <f t="shared" si="34"/>
        <v>9.8199317210804896E-2</v>
      </c>
      <c r="AF30" s="27">
        <f>[2]中r各类型装备属性!X28+[3]中r分类武将战斗属性!BF30</f>
        <v>539.01162019348408</v>
      </c>
      <c r="AG30" s="27">
        <f>[2]中r各类型装备属性!Y28+[3]中r分类武将战斗属性!BG30</f>
        <v>77.417488381704345</v>
      </c>
      <c r="AH30" s="27">
        <f>[2]中r各类型装备属性!Z28+[3]中r分类武将战斗属性!BH30</f>
        <v>503.72828686015066</v>
      </c>
      <c r="AI30" s="27">
        <f t="shared" si="3"/>
        <v>0.93454068147794644</v>
      </c>
      <c r="AJ30" s="27">
        <f t="shared" si="35"/>
        <v>0.47513613441949476</v>
      </c>
      <c r="AK30" s="39">
        <f t="shared" si="36"/>
        <v>0.10065576474201383</v>
      </c>
      <c r="AL30" s="39">
        <f t="shared" si="37"/>
        <v>9.9501883824227297E-2</v>
      </c>
      <c r="AN30" s="23">
        <f t="shared" si="4"/>
        <v>490.89103918380982</v>
      </c>
      <c r="AO30" s="23">
        <f t="shared" si="5"/>
        <v>104.90261657186086</v>
      </c>
      <c r="AP30" s="23">
        <f t="shared" si="6"/>
        <v>616.62610973701794</v>
      </c>
      <c r="AQ30" s="23">
        <f t="shared" si="7"/>
        <v>1.2561364142280211</v>
      </c>
      <c r="AR30" s="42">
        <f t="shared" si="38"/>
        <v>0.55089368301098407</v>
      </c>
      <c r="AS30" s="34"/>
      <c r="AV30" s="27">
        <f>[5]中r不同兵种属性值!AK28</f>
        <v>285.46098631521357</v>
      </c>
      <c r="AW30" s="27">
        <f>[5]中r不同兵种属性值!AL28</f>
        <v>197.47046866159232</v>
      </c>
      <c r="AX30" s="27">
        <f>[5]中r不同兵种属性值!AM28</f>
        <v>609.54487311865034</v>
      </c>
      <c r="AY30" s="27">
        <f t="shared" si="8"/>
        <v>2.1353001017294</v>
      </c>
      <c r="AZ30" s="27">
        <f t="shared" si="9"/>
        <v>0.69779900925826888</v>
      </c>
      <c r="BA30" s="39">
        <f t="shared" si="39"/>
        <v>0.20138341186258457</v>
      </c>
      <c r="BB30" s="39">
        <f t="shared" si="40"/>
        <v>0.10159081218644173</v>
      </c>
      <c r="BD30" s="27">
        <f>[5]中r不同兵种属性值!AP28</f>
        <v>570.92197263042715</v>
      </c>
      <c r="BE30" s="27">
        <f>[5]中r不同兵种属性值!AQ28</f>
        <v>98.73523433079616</v>
      </c>
      <c r="BF30" s="27">
        <f>[5]中r不同兵种属性值!AR28</f>
        <v>580.51892677966691</v>
      </c>
      <c r="BG30" s="27">
        <f t="shared" si="10"/>
        <v>1.0168095722520949</v>
      </c>
      <c r="BH30" s="27">
        <f t="shared" si="11"/>
        <v>0.53586121821394406</v>
      </c>
      <c r="BI30" s="39">
        <f t="shared" si="41"/>
        <v>0.19471839541740041</v>
      </c>
      <c r="BJ30" s="39">
        <f t="shared" si="42"/>
        <v>9.4045975968141057E-2</v>
      </c>
      <c r="BL30" s="27">
        <f>[5]中r不同兵种属性值!AU28</f>
        <v>656.5602685249911</v>
      </c>
      <c r="BM30" s="27">
        <f>[5]中r不同兵种属性值!AV28</f>
        <v>99.025632078827897</v>
      </c>
      <c r="BN30" s="27">
        <f>[5]中r不同兵种属性值!AW28</f>
        <v>591.79113895014598</v>
      </c>
      <c r="BO30" s="27">
        <f t="shared" si="12"/>
        <v>0.90135082386213605</v>
      </c>
      <c r="BP30" s="27">
        <f t="shared" si="13"/>
        <v>0.53659157880544961</v>
      </c>
      <c r="BQ30" s="39">
        <f t="shared" si="43"/>
        <v>0.18853834349076259</v>
      </c>
      <c r="BR30" s="39">
        <f t="shared" si="44"/>
        <v>9.3736450402054014E-2</v>
      </c>
      <c r="BT30" s="27">
        <f>[5]中r不同兵种属性值!AZ28</f>
        <v>599.46807126194858</v>
      </c>
      <c r="BU30" s="27">
        <f>[5]中r不同兵种属性值!BA28</f>
        <v>65.194294433128633</v>
      </c>
      <c r="BV30" s="27">
        <f>[5]中r不同兵种属性值!BB28</f>
        <v>580.51892677966691</v>
      </c>
      <c r="BW30" s="27">
        <f t="shared" si="14"/>
        <v>0.9683900688115189</v>
      </c>
      <c r="BX30" s="36">
        <f t="shared" si="15"/>
        <v>0.43256875320512544</v>
      </c>
      <c r="BY30" s="39">
        <f t="shared" si="45"/>
        <v>0.18691294921824811</v>
      </c>
      <c r="BZ30" s="39">
        <f t="shared" si="46"/>
        <v>9.195378328763372E-2</v>
      </c>
      <c r="CB30" s="23">
        <f t="shared" si="16"/>
        <v>528.10282468314517</v>
      </c>
      <c r="CC30" s="23">
        <f t="shared" si="17"/>
        <v>115.10640737608624</v>
      </c>
      <c r="CD30" s="23">
        <f t="shared" si="18"/>
        <v>590.59346640703257</v>
      </c>
      <c r="CE30" s="23">
        <f t="shared" si="19"/>
        <v>1.1183304440027961</v>
      </c>
      <c r="CF30" s="23">
        <f t="shared" si="20"/>
        <v>0.69716499320279002</v>
      </c>
      <c r="CV30" s="39">
        <f>([3]中r分类武将战斗属性!S30+[3]中r分类武将战斗属性!Y30+[3]中r分类武将战斗属性!AE30+[3]中r分类武将战斗属性!AK30)/4</f>
        <v>153.24395195615028</v>
      </c>
      <c r="CW30" s="39">
        <f>CV30*[3]中r分类武将战斗属性!O29</f>
        <v>6.865837227659557</v>
      </c>
      <c r="CX30" s="39">
        <f>([2]中r各类型装备属性!I28+[2]中r各类型装备属性!N28+[2]中r各类型装备属性!S28+[2]中r各类型装备属性!X28)/4</f>
        <v>330.78125</v>
      </c>
      <c r="CY30" s="7">
        <f t="shared" si="49"/>
        <v>0.31217508514912906</v>
      </c>
      <c r="CZ30" s="7">
        <f t="shared" si="49"/>
        <v>1.3986479034278531E-2</v>
      </c>
      <c r="DA30" s="7">
        <f t="shared" si="49"/>
        <v>0.67383843581659242</v>
      </c>
      <c r="DC30" s="39">
        <f>([3]中r分类武将战斗属性!T30+[3]中r分类武将战斗属性!Z30+[3]中r分类武将战斗属性!AF30+[3]中r分类武将战斗属性!AL30)/4</f>
        <v>42.343723566831002</v>
      </c>
      <c r="DD30" s="39">
        <f>DC30*[3]中r分类武将战斗属性!O29</f>
        <v>1.897139233958562</v>
      </c>
      <c r="DE30" s="39">
        <f>([2]中r各类型装备属性!J28+[2]中r各类型装备属性!O28+[2]中r各类型装备属性!T28+[2]中r各类型装备属性!Y28)/4</f>
        <v>61.74583333333333</v>
      </c>
      <c r="DF30" s="7">
        <f t="shared" si="50"/>
        <v>0.40364792557699947</v>
      </c>
      <c r="DG30" s="7">
        <f t="shared" si="50"/>
        <v>1.8084765623162271E-2</v>
      </c>
      <c r="DH30" s="7">
        <f t="shared" si="50"/>
        <v>0.58860146058450236</v>
      </c>
      <c r="DJ30" s="39">
        <f>([3]中r分类武将战斗属性!U30+[3]中r分类武将战斗属性!AA30+[3]中r分类武将战斗属性!AG30+[3]中r分类武将战斗属性!AM30)/4</f>
        <v>197.604043311878</v>
      </c>
      <c r="DK30" s="39">
        <f>DJ30*[3]中r分类武将战斗属性!O29</f>
        <v>8.8533164251399548</v>
      </c>
      <c r="DL30" s="39">
        <f>([2]中r各类型装备属性!K28+[2]中r各类型装备属性!P28+[2]中r各类型装备属性!U28+[2]中r各类型装备属性!Z28)/4</f>
        <v>410.16874999999999</v>
      </c>
      <c r="DM30" s="7">
        <f t="shared" si="51"/>
        <v>0.3204600651700481</v>
      </c>
      <c r="DN30" s="7">
        <f t="shared" si="51"/>
        <v>1.4357673613457213E-2</v>
      </c>
      <c r="DO30" s="7">
        <f t="shared" si="51"/>
        <v>0.66518226121649471</v>
      </c>
    </row>
    <row r="31" spans="1:119" x14ac:dyDescent="0.15">
      <c r="G31" s="23">
        <v>25</v>
      </c>
      <c r="H31" s="27">
        <f>[2]中r各类型装备属性!I29+[3]中r分类武将战斗属性!AQ31</f>
        <v>306.066691095208</v>
      </c>
      <c r="I31" s="27">
        <f>[2]中r各类型装备属性!J29+[3]中r分类武将战斗属性!T31</f>
        <v>246.14623657688782</v>
      </c>
      <c r="J31" s="27">
        <f>[2]中r各类型装备属性!K29+[3]中r分类武将战斗属性!AS31</f>
        <v>935.76841150466566</v>
      </c>
      <c r="K31" s="27">
        <f t="shared" si="0"/>
        <v>3.0574003598894617</v>
      </c>
      <c r="L31" s="27">
        <f t="shared" si="26"/>
        <v>0.73774618021253813</v>
      </c>
      <c r="M31" s="39">
        <f t="shared" si="27"/>
        <v>0.16194004819852278</v>
      </c>
      <c r="N31" s="39">
        <f t="shared" si="28"/>
        <v>0.15596140191744429</v>
      </c>
      <c r="P31" s="27">
        <f>[2]中r各类型装备属性!N29+[3]中r分类武将战斗属性!AV31</f>
        <v>556.96005374279093</v>
      </c>
      <c r="Q31" s="27">
        <f>[2]中r各类型装备属性!O29+[3]中r分类武将战斗属性!AW31</f>
        <v>72.124588219041598</v>
      </c>
      <c r="R31" s="27">
        <f>[2]中r各类型装备属性!P29+[3]中r分类武将战斗属性!AX31</f>
        <v>592.09673018087415</v>
      </c>
      <c r="S31" s="27">
        <f t="shared" si="1"/>
        <v>1.0630865287410893</v>
      </c>
      <c r="T31" s="27">
        <f t="shared" si="29"/>
        <v>0.45183883650850887</v>
      </c>
      <c r="U31" s="39">
        <f t="shared" si="30"/>
        <v>0.11632415491704069</v>
      </c>
      <c r="V31" s="39">
        <f t="shared" si="31"/>
        <v>0.11747950995652262</v>
      </c>
      <c r="X31" s="27">
        <f>[2]中r各类型装备属性!S29+[3]中r分类武将战斗属性!BA31</f>
        <v>610.89922529516593</v>
      </c>
      <c r="Y31" s="27">
        <f>[2]中r各类型装备属性!T29+[3]中r分类武将战斗属性!BB31</f>
        <v>35.753754885708268</v>
      </c>
      <c r="Z31" s="27">
        <f>[2]中r各类型装备属性!U29+[3]中r分类武将战斗属性!BC31</f>
        <v>503.02088219041605</v>
      </c>
      <c r="AA31" s="27">
        <f t="shared" si="2"/>
        <v>0.82341057471037604</v>
      </c>
      <c r="AB31" s="27">
        <f t="shared" si="32"/>
        <v>0.29008247999310277</v>
      </c>
      <c r="AC31" s="39">
        <f t="shared" si="33"/>
        <v>0.10315758616939648</v>
      </c>
      <c r="AD31" s="39">
        <f t="shared" si="34"/>
        <v>0.10162038024048813</v>
      </c>
      <c r="AF31" s="27">
        <f>[2]中r各类型装备属性!X29+[3]中r分类武将战斗属性!BF31</f>
        <v>557.57713219041602</v>
      </c>
      <c r="AG31" s="27">
        <f>[2]中r各类型装备属性!Y29+[3]中r分类武将战斗属性!BG31</f>
        <v>80.29167888093734</v>
      </c>
      <c r="AH31" s="27">
        <f>[2]中r各类型装备属性!Z29+[3]中r分类武将战斗属性!BH31</f>
        <v>521.20629885708263</v>
      </c>
      <c r="AI31" s="27">
        <f t="shared" si="3"/>
        <v>0.93476986190152334</v>
      </c>
      <c r="AJ31" s="27">
        <f t="shared" si="35"/>
        <v>0.47852002802779758</v>
      </c>
      <c r="AK31" s="39">
        <f t="shared" si="36"/>
        <v>0.10412271376104874</v>
      </c>
      <c r="AL31" s="39">
        <f t="shared" si="37"/>
        <v>0.10295433063843608</v>
      </c>
      <c r="AN31" s="23">
        <f t="shared" si="4"/>
        <v>507.87577558089521</v>
      </c>
      <c r="AO31" s="23">
        <f t="shared" si="5"/>
        <v>108.57906464064375</v>
      </c>
      <c r="AP31" s="23">
        <f t="shared" si="6"/>
        <v>638.02308068325965</v>
      </c>
      <c r="AQ31" s="23">
        <f t="shared" si="7"/>
        <v>1.2562581468933132</v>
      </c>
      <c r="AR31" s="42">
        <f t="shared" si="38"/>
        <v>0.55375144123437037</v>
      </c>
      <c r="AS31" s="34"/>
      <c r="AV31" s="27">
        <f>[5]中r不同兵种属性值!AK29</f>
        <v>293.661623706287</v>
      </c>
      <c r="AW31" s="27">
        <f>[5]中r不同兵种属性值!AL29</f>
        <v>202.96771608696702</v>
      </c>
      <c r="AX31" s="27">
        <f>[5]中r不同兵种属性值!AM29</f>
        <v>627.27522601015232</v>
      </c>
      <c r="AY31" s="27">
        <f t="shared" si="8"/>
        <v>2.1360476663356507</v>
      </c>
      <c r="AZ31" s="27">
        <f t="shared" si="9"/>
        <v>0.69876170343900734</v>
      </c>
      <c r="BA31" s="39">
        <f t="shared" si="39"/>
        <v>0.20716869397268928</v>
      </c>
      <c r="BB31" s="39">
        <f t="shared" si="40"/>
        <v>0.10454587100169205</v>
      </c>
      <c r="BD31" s="27">
        <f>[5]中r不同兵种属性值!AP29</f>
        <v>587.32324741257401</v>
      </c>
      <c r="BE31" s="27">
        <f>[5]中r不同兵种属性值!AQ29</f>
        <v>101.48385804348351</v>
      </c>
      <c r="BF31" s="27">
        <f>[5]中r不同兵种属性值!AR29</f>
        <v>597.40497715252593</v>
      </c>
      <c r="BG31" s="27">
        <f t="shared" si="10"/>
        <v>1.0171655553979286</v>
      </c>
      <c r="BH31" s="27">
        <f t="shared" si="11"/>
        <v>0.53699749329984026</v>
      </c>
      <c r="BI31" s="39">
        <f t="shared" si="41"/>
        <v>0.20031220693890378</v>
      </c>
      <c r="BJ31" s="39">
        <f t="shared" si="42"/>
        <v>9.6781571681397546E-2</v>
      </c>
      <c r="BL31" s="27">
        <f>[5]中r不同兵种属性值!AU29</f>
        <v>675.42173452446002</v>
      </c>
      <c r="BM31" s="27">
        <f>[5]中r不同兵种属性值!AV29</f>
        <v>95.943072690534677</v>
      </c>
      <c r="BN31" s="27">
        <f>[5]中r不同兵种属性值!AW29</f>
        <v>609.00507379626424</v>
      </c>
      <c r="BO31" s="27">
        <f t="shared" si="12"/>
        <v>0.90166638511424668</v>
      </c>
      <c r="BP31" s="27">
        <f t="shared" si="13"/>
        <v>0.52301278692812236</v>
      </c>
      <c r="BQ31" s="39">
        <f t="shared" si="43"/>
        <v>0.19395461633854894</v>
      </c>
      <c r="BR31" s="39">
        <f t="shared" si="44"/>
        <v>9.6463042680522193E-2</v>
      </c>
      <c r="BT31" s="27">
        <f>[5]中r不同兵种属性值!AZ29</f>
        <v>616.68940978320268</v>
      </c>
      <c r="BU31" s="27">
        <f>[5]中r不同兵种属性值!BA29</f>
        <v>67.072664798854035</v>
      </c>
      <c r="BV31" s="27">
        <f>[5]中r不同兵种属性值!BB29</f>
        <v>597.40497715252593</v>
      </c>
      <c r="BW31" s="27">
        <f t="shared" si="14"/>
        <v>0.96872910037897975</v>
      </c>
      <c r="BX31" s="36">
        <f t="shared" si="15"/>
        <v>0.43392319648584654</v>
      </c>
      <c r="BY31" s="39">
        <f t="shared" si="45"/>
        <v>0.19228252822804809</v>
      </c>
      <c r="BZ31" s="39">
        <f t="shared" si="46"/>
        <v>9.4628521603546165E-2</v>
      </c>
      <c r="CB31" s="23">
        <f t="shared" si="16"/>
        <v>543.274003856631</v>
      </c>
      <c r="CC31" s="23">
        <f t="shared" si="17"/>
        <v>116.86682790495981</v>
      </c>
      <c r="CD31" s="23">
        <f t="shared" si="18"/>
        <v>607.77256352786708</v>
      </c>
      <c r="CE31" s="23">
        <f t="shared" si="19"/>
        <v>1.1187219694175854</v>
      </c>
      <c r="CF31" s="23">
        <f t="shared" si="20"/>
        <v>0.70035985805112899</v>
      </c>
      <c r="CV31" s="39">
        <f>([3]中r分类武将战斗属性!S31+[3]中r分类武将战斗属性!Y31+[3]中r分类武将战斗属性!AE31+[3]中r分类武将战斗属性!AK31)/4</f>
        <v>159.38293013562799</v>
      </c>
      <c r="CW31" s="39">
        <f>CV31*[3]中r分类武将战斗属性!O30</f>
        <v>7.5162829452672426</v>
      </c>
      <c r="CX31" s="39">
        <f>([2]中r各类型装备属性!I29+[2]中r各类型装备属性!N29+[2]中r各类型装备属性!S29+[2]中r各类型装备属性!X29)/4</f>
        <v>340.9765625</v>
      </c>
      <c r="CY31" s="7">
        <f t="shared" si="49"/>
        <v>0.31382266648439749</v>
      </c>
      <c r="CZ31" s="7">
        <f t="shared" si="49"/>
        <v>1.4799451571932748E-2</v>
      </c>
      <c r="DA31" s="7">
        <f t="shared" si="49"/>
        <v>0.67137788194366976</v>
      </c>
      <c r="DC31" s="39">
        <f>([3]中r分类武将战斗属性!T31+[3]中r分类武将战斗属性!Z31+[3]中r分类武将战斗属性!AF31+[3]中r分类武将战斗属性!AL31)/4</f>
        <v>44.040020169055097</v>
      </c>
      <c r="DD31" s="39">
        <f>DC31*[3]中r分类武将战斗属性!O30</f>
        <v>2.0768676559291062</v>
      </c>
      <c r="DE31" s="39">
        <f>([2]中r各类型装备属性!J29+[2]中r各类型装备属性!O29+[2]中r各类型装备属性!T29+[2]中r各类型装备属性!Y29)/4</f>
        <v>63.648958333333333</v>
      </c>
      <c r="DF31" s="7">
        <f t="shared" si="50"/>
        <v>0.4056032377402693</v>
      </c>
      <c r="DG31" s="7">
        <f t="shared" si="50"/>
        <v>1.9127698905887284E-2</v>
      </c>
      <c r="DH31" s="7">
        <f t="shared" si="50"/>
        <v>0.58619917701435054</v>
      </c>
      <c r="DJ31" s="39">
        <f>([3]中r分类武将战斗属性!U31+[3]中r分类武将战斗属性!AA31+[3]中r分类武将战斗属性!AG31+[3]中r分类武将战斗属性!AM31)/4</f>
        <v>205.52009412225715</v>
      </c>
      <c r="DK31" s="39">
        <f>DJ31*[3]中r分类武将战斗属性!O30</f>
        <v>9.6920490610024981</v>
      </c>
      <c r="DL31" s="39">
        <f>([2]中r各类型装备属性!K29+[2]中r各类型装备属性!P29+[2]中r各类型装备属性!U29+[2]中r各类型装备属性!Z29)/4</f>
        <v>422.81093749999997</v>
      </c>
      <c r="DM31" s="7">
        <f t="shared" si="51"/>
        <v>0.32212015575073782</v>
      </c>
      <c r="DN31" s="7">
        <f t="shared" si="51"/>
        <v>1.5190749918675781E-2</v>
      </c>
      <c r="DO31" s="7">
        <f t="shared" si="51"/>
        <v>0.66268909433058631</v>
      </c>
    </row>
    <row r="32" spans="1:119" x14ac:dyDescent="0.15">
      <c r="G32" s="23">
        <v>26</v>
      </c>
      <c r="H32" s="27">
        <f>[2]中r各类型装备属性!I30+[3]中r分类武将战斗属性!AQ32</f>
        <v>316.42968325346237</v>
      </c>
      <c r="I32" s="27">
        <f>[2]中r各类型装备属性!J30+[3]中r分类武将战斗属性!T32</f>
        <v>254.65176956626902</v>
      </c>
      <c r="J32" s="27">
        <f>[2]中r各类型装备属性!K30+[3]中r分类武将战斗属性!AS32</f>
        <v>967.62498641107959</v>
      </c>
      <c r="K32" s="27">
        <f t="shared" si="0"/>
        <v>3.0579463230571995</v>
      </c>
      <c r="L32" s="27">
        <f t="shared" si="26"/>
        <v>0.73989731896716981</v>
      </c>
      <c r="M32" s="39">
        <f t="shared" si="27"/>
        <v>0.16742311283251982</v>
      </c>
      <c r="N32" s="39">
        <f t="shared" si="28"/>
        <v>0.16127083106851325</v>
      </c>
      <c r="P32" s="27">
        <f>[2]中r各类型装备属性!N30+[3]中r分类武将战斗属性!AV32</f>
        <v>576.27863649095059</v>
      </c>
      <c r="Q32" s="27">
        <f>[2]中r各类型装备属性!O30+[3]中r分类武将战斗属性!AW32</f>
        <v>74.523436650692474</v>
      </c>
      <c r="R32" s="27">
        <f>[2]中r各类型装备属性!P30+[3]中r分类武将战斗属性!AX32</f>
        <v>612.95050979233554</v>
      </c>
      <c r="S32" s="27">
        <f t="shared" si="1"/>
        <v>1.0636356633393278</v>
      </c>
      <c r="T32" s="27">
        <f t="shared" si="29"/>
        <v>0.45429087668639678</v>
      </c>
      <c r="U32" s="39">
        <f t="shared" si="30"/>
        <v>0.12035894663553685</v>
      </c>
      <c r="V32" s="39">
        <f t="shared" si="31"/>
        <v>0.1216171646413364</v>
      </c>
      <c r="X32" s="27">
        <f>[2]中r各类型装备属性!S30+[3]中r分类武将战斗属性!BA32</f>
        <v>632.07290647497643</v>
      </c>
      <c r="Y32" s="27">
        <f>[2]中r各类型装备属性!T30+[3]中r分类武将战斗属性!BB32</f>
        <v>37.065103317359146</v>
      </c>
      <c r="Z32" s="27">
        <f>[2]中r各类型装备属性!U30+[3]中r分类武将战斗属性!BC32</f>
        <v>520.48436650692474</v>
      </c>
      <c r="AA32" s="27">
        <f t="shared" si="2"/>
        <v>0.8234562202794411</v>
      </c>
      <c r="AB32" s="27">
        <f t="shared" si="32"/>
        <v>0.29280778184802614</v>
      </c>
      <c r="AC32" s="39">
        <f t="shared" si="33"/>
        <v>0.10673301358915509</v>
      </c>
      <c r="AD32" s="39">
        <f t="shared" si="34"/>
        <v>0.10514835687008585</v>
      </c>
      <c r="AF32" s="27">
        <f>[2]中r各类型装备属性!X30+[3]中r分类武将战斗属性!BF32</f>
        <v>576.67186650692474</v>
      </c>
      <c r="AG32" s="27">
        <f>[2]中r各类型装备属性!Y30+[3]中r分类武将战斗属性!BG32</f>
        <v>83.298174960064529</v>
      </c>
      <c r="AH32" s="27">
        <f>[2]中r各类型装备属性!Z30+[3]中r分类武将战斗属性!BH32</f>
        <v>539.21353317359137</v>
      </c>
      <c r="AI32" s="27">
        <f t="shared" si="3"/>
        <v>0.93504393831412347</v>
      </c>
      <c r="AJ32" s="27">
        <f t="shared" si="35"/>
        <v>0.48199892736579009</v>
      </c>
      <c r="AK32" s="39">
        <f t="shared" si="36"/>
        <v>0.10768849047748361</v>
      </c>
      <c r="AL32" s="39">
        <f t="shared" si="37"/>
        <v>0.10651131519478348</v>
      </c>
      <c r="AN32" s="23">
        <f t="shared" si="4"/>
        <v>525.36327318157851</v>
      </c>
      <c r="AO32" s="23">
        <f t="shared" si="5"/>
        <v>112.3846211235963</v>
      </c>
      <c r="AP32" s="23">
        <f t="shared" si="6"/>
        <v>660.06834897098281</v>
      </c>
      <c r="AQ32" s="23">
        <f t="shared" si="7"/>
        <v>1.2564036784939987</v>
      </c>
      <c r="AR32" s="42">
        <f t="shared" si="38"/>
        <v>0.55662233235761271</v>
      </c>
      <c r="AS32" s="34"/>
      <c r="AV32" s="27">
        <f>[5]中r不同兵种属性值!AK30</f>
        <v>301.95846604182015</v>
      </c>
      <c r="AW32" s="27">
        <f>[5]中r不同兵种属性值!AL30</f>
        <v>208.52999788727058</v>
      </c>
      <c r="AX32" s="27">
        <f>[5]中r不同兵种属性值!AM30</f>
        <v>645.21290076637229</v>
      </c>
      <c r="AY32" s="27">
        <f t="shared" si="8"/>
        <v>2.1367604267701261</v>
      </c>
      <c r="AZ32" s="27">
        <f t="shared" si="9"/>
        <v>0.69964770798670317</v>
      </c>
      <c r="BA32" s="39">
        <f t="shared" si="39"/>
        <v>0.21302184553214829</v>
      </c>
      <c r="BB32" s="39">
        <f t="shared" si="40"/>
        <v>0.10753548346106205</v>
      </c>
      <c r="BD32" s="27">
        <f>[5]中r不同兵种属性值!AP30</f>
        <v>603.91693208364029</v>
      </c>
      <c r="BE32" s="27">
        <f>[5]中r不同兵种属性值!AQ30</f>
        <v>104.26499894363529</v>
      </c>
      <c r="BF32" s="27">
        <f>[5]中r不同兵种属性值!AR30</f>
        <v>614.48847692035451</v>
      </c>
      <c r="BG32" s="27">
        <f t="shared" si="10"/>
        <v>1.0175049651286314</v>
      </c>
      <c r="BH32" s="27">
        <f t="shared" si="11"/>
        <v>0.53804473778675721</v>
      </c>
      <c r="BI32" s="39">
        <f t="shared" si="41"/>
        <v>0.20597164169200255</v>
      </c>
      <c r="BJ32" s="39">
        <f t="shared" si="42"/>
        <v>9.9549154846221288E-2</v>
      </c>
      <c r="BL32" s="27">
        <f>[5]中r不同兵种属性值!AU30</f>
        <v>694.50447189618626</v>
      </c>
      <c r="BM32" s="27">
        <f>[5]中r不同兵种属性值!AV30</f>
        <v>92.842709733517935</v>
      </c>
      <c r="BN32" s="27">
        <f>[5]中r不同兵种属性值!AW30</f>
        <v>626.42029200618663</v>
      </c>
      <c r="BO32" s="27">
        <f t="shared" si="12"/>
        <v>0.90196725486286466</v>
      </c>
      <c r="BP32" s="27">
        <f t="shared" si="13"/>
        <v>0.50911016769374984</v>
      </c>
      <c r="BQ32" s="39">
        <f t="shared" si="43"/>
        <v>0.1994344296410159</v>
      </c>
      <c r="BR32" s="39">
        <f t="shared" si="44"/>
        <v>9.9221517132963871E-2</v>
      </c>
      <c r="BT32" s="27">
        <f>[5]中r不同兵种属性值!AZ30</f>
        <v>634.11277868782224</v>
      </c>
      <c r="BU32" s="27">
        <f>[5]中r不同兵种属性值!BA30</f>
        <v>68.973054076477837</v>
      </c>
      <c r="BV32" s="27">
        <f>[5]中r不同兵种属性值!BB30</f>
        <v>614.48847692035451</v>
      </c>
      <c r="BW32" s="27">
        <f t="shared" si="14"/>
        <v>0.96905234774155391</v>
      </c>
      <c r="BX32" s="36">
        <f t="shared" si="15"/>
        <v>0.43518029530301172</v>
      </c>
      <c r="BY32" s="39">
        <f t="shared" si="45"/>
        <v>0.19771509990851197</v>
      </c>
      <c r="BZ32" s="39">
        <f t="shared" si="46"/>
        <v>9.7334535762566815E-2</v>
      </c>
      <c r="CB32" s="23">
        <f t="shared" si="16"/>
        <v>558.62316217736725</v>
      </c>
      <c r="CC32" s="23">
        <f t="shared" si="17"/>
        <v>118.6526901602254</v>
      </c>
      <c r="CD32" s="23">
        <f t="shared" si="18"/>
        <v>625.15253665331693</v>
      </c>
      <c r="CE32" s="23">
        <f t="shared" si="19"/>
        <v>1.1190952666850325</v>
      </c>
      <c r="CF32" s="23">
        <f t="shared" si="20"/>
        <v>0.70353274559392787</v>
      </c>
      <c r="CV32" s="39">
        <f>([3]中r分类武将战斗属性!S32+[3]中r分类武将战斗属性!Y32+[3]中r分类武将战斗属性!AE32+[3]中r分类武将战斗属性!AK32)/4</f>
        <v>165.96252403548152</v>
      </c>
      <c r="CW32" s="39">
        <f>CV32*[3]中r分类武将战斗属性!O31</f>
        <v>8.2288741460970289</v>
      </c>
      <c r="CX32" s="39">
        <f>([2]中r各类型装备属性!I30+[2]中r各类型装备属性!N30+[2]中r各类型装备属性!S30+[2]中r各类型装备属性!X30)/4</f>
        <v>351.171875</v>
      </c>
      <c r="CY32" s="7">
        <f t="shared" si="49"/>
        <v>0.31590050638755018</v>
      </c>
      <c r="CZ32" s="7">
        <f t="shared" si="49"/>
        <v>1.5663207852850664E-2</v>
      </c>
      <c r="DA32" s="7">
        <f t="shared" si="49"/>
        <v>0.66843628575959924</v>
      </c>
      <c r="DC32" s="39">
        <f>([3]中r分类武将战斗属性!T32+[3]中r分类武将战斗属性!Z32+[3]中r分类武将战斗属性!AF32+[3]中r分类武将战斗属性!AL32)/4</f>
        <v>45.858065851909359</v>
      </c>
      <c r="DD32" s="39">
        <f>DC32*[3]中r分类武将战斗属性!O31</f>
        <v>2.2737678561583889</v>
      </c>
      <c r="DE32" s="39">
        <f>([2]中r各类型装备属性!J30+[2]中r各类型装备属性!O30+[2]中r各类型装备属性!T30+[2]中r各类型装备属性!Y30)/4</f>
        <v>65.552083333333329</v>
      </c>
      <c r="DF32" s="7">
        <f t="shared" si="50"/>
        <v>0.40804573965219326</v>
      </c>
      <c r="DG32" s="7">
        <f t="shared" si="50"/>
        <v>2.0232019589742498E-2</v>
      </c>
      <c r="DH32" s="7">
        <f t="shared" si="50"/>
        <v>0.58328339480934543</v>
      </c>
      <c r="DJ32" s="39">
        <f>([3]中r分类武将战斗属性!U32+[3]中r分类武将战斗属性!AA32+[3]中r分类武将战斗属性!AG32+[3]中r分类武将战斗属性!AM32)/4</f>
        <v>214.00430730891037</v>
      </c>
      <c r="DK32" s="39">
        <f>DJ32*[3]中r分类武将战斗属性!O31</f>
        <v>10.610916662072484</v>
      </c>
      <c r="DL32" s="39">
        <f>([2]中r各类型装备属性!K30+[2]中r各类型装备属性!P30+[2]中r各类型装备属性!U30+[2]中r各类型装备属性!Z30)/4</f>
        <v>435.453125</v>
      </c>
      <c r="DM32" s="7">
        <f t="shared" si="51"/>
        <v>0.32421537503280312</v>
      </c>
      <c r="DN32" s="7">
        <f t="shared" si="51"/>
        <v>1.6075481696121972E-2</v>
      </c>
      <c r="DO32" s="7">
        <f t="shared" si="51"/>
        <v>0.65970914327107499</v>
      </c>
    </row>
    <row r="33" spans="7:119" x14ac:dyDescent="0.15">
      <c r="G33" s="23">
        <v>27</v>
      </c>
      <c r="H33" s="27">
        <f>[2]中r各类型装备属性!I31+[3]中r分类武将战斗属性!AQ33</f>
        <v>325.78357370758772</v>
      </c>
      <c r="I33" s="27">
        <f>[2]中r各类型装备属性!J31+[3]中r分类武将战斗属性!T33</f>
        <v>261.98717423550988</v>
      </c>
      <c r="J33" s="27">
        <f>[2]中r各类型装备属性!K31+[3]中r分类武将战斗属性!AS33</f>
        <v>996.25243586428076</v>
      </c>
      <c r="K33" s="27">
        <f t="shared" si="0"/>
        <v>3.0580192381291855</v>
      </c>
      <c r="L33" s="27">
        <f t="shared" si="26"/>
        <v>0.74098274196970881</v>
      </c>
      <c r="M33" s="39">
        <f t="shared" si="27"/>
        <v>0.17237226122094593</v>
      </c>
      <c r="N33" s="39">
        <f t="shared" si="28"/>
        <v>0.1660420726440468</v>
      </c>
      <c r="P33" s="27">
        <f>[2]中r各类型装备属性!N31+[3]中r分类武将战斗属性!AV33</f>
        <v>593.37719549002645</v>
      </c>
      <c r="Q33" s="27">
        <f>[2]中r各类型装备属性!O31+[3]中r分类武将战斗属性!AW33</f>
        <v>76.720464741517546</v>
      </c>
      <c r="R33" s="27">
        <f>[2]中r各类型装备属性!P31+[3]中r分类武将战斗属性!AX33</f>
        <v>631.18062497306153</v>
      </c>
      <c r="S33" s="27">
        <f t="shared" si="1"/>
        <v>1.0637089355141396</v>
      </c>
      <c r="T33" s="27">
        <f t="shared" si="29"/>
        <v>0.45585414668549984</v>
      </c>
      <c r="U33" s="39">
        <f t="shared" si="30"/>
        <v>0.12393007424603725</v>
      </c>
      <c r="V33" s="39">
        <f t="shared" si="31"/>
        <v>0.12523425098671853</v>
      </c>
      <c r="X33" s="27">
        <f>[2]中r各类型装备属性!S31+[3]中r分类武将战斗属性!BA33</f>
        <v>650.82474356487728</v>
      </c>
      <c r="Y33" s="27">
        <f>[2]中r各类型装备属性!T31+[3]中r分类武将战斗属性!BB33</f>
        <v>38.174631408184219</v>
      </c>
      <c r="Z33" s="27">
        <f>[2]中r各类型装备属性!U31+[3]中r分类武将战斗属性!BC33</f>
        <v>535.92964741517551</v>
      </c>
      <c r="AA33" s="27">
        <f t="shared" si="2"/>
        <v>0.82346231103573819</v>
      </c>
      <c r="AB33" s="27">
        <f t="shared" si="32"/>
        <v>0.29420631074118531</v>
      </c>
      <c r="AC33" s="39">
        <f t="shared" si="33"/>
        <v>0.10989948388464663</v>
      </c>
      <c r="AD33" s="39">
        <f t="shared" si="34"/>
        <v>0.10826861563942944</v>
      </c>
      <c r="AF33" s="27">
        <f>[2]中r各类型装备属性!X31+[3]中r分类武将战斗属性!BF33</f>
        <v>593.74839741517553</v>
      </c>
      <c r="AG33" s="27">
        <f>[2]中r各类型装备属性!Y31+[3]中r分类武将战斗属性!BG33</f>
        <v>85.80012018712722</v>
      </c>
      <c r="AH33" s="27">
        <f>[2]中r各类型装备属性!Z31+[3]中r分类武将战斗属性!BH33</f>
        <v>555.20256408184218</v>
      </c>
      <c r="AI33" s="27">
        <f t="shared" si="3"/>
        <v>0.93508052653086937</v>
      </c>
      <c r="AJ33" s="27">
        <f t="shared" si="35"/>
        <v>0.48370764489623952</v>
      </c>
      <c r="AK33" s="39">
        <f t="shared" si="36"/>
        <v>0.11087738513822139</v>
      </c>
      <c r="AL33" s="39">
        <f t="shared" si="37"/>
        <v>0.10966964228777129</v>
      </c>
      <c r="AN33" s="23">
        <f t="shared" si="4"/>
        <v>540.93347754441675</v>
      </c>
      <c r="AO33" s="23">
        <f t="shared" si="5"/>
        <v>115.67059764308472</v>
      </c>
      <c r="AP33" s="23">
        <f t="shared" si="6"/>
        <v>679.64131808359002</v>
      </c>
      <c r="AQ33" s="23">
        <f t="shared" si="7"/>
        <v>1.2564231024650971</v>
      </c>
      <c r="AR33" s="42">
        <f t="shared" si="38"/>
        <v>0.5581194889593809</v>
      </c>
      <c r="AS33" s="34"/>
      <c r="AV33" s="27">
        <f>[5]中r不同兵种属性值!AK31</f>
        <v>310.31640313706043</v>
      </c>
      <c r="AW33" s="27">
        <f>[5]中r不同兵种属性值!AL31</f>
        <v>214.13302510310899</v>
      </c>
      <c r="AX33" s="27">
        <f>[5]中r不同兵种属性值!AM31</f>
        <v>663.28292803229499</v>
      </c>
      <c r="AY33" s="27">
        <f t="shared" si="8"/>
        <v>2.1374407582938386</v>
      </c>
      <c r="AZ33" s="27">
        <f t="shared" si="9"/>
        <v>0.70043801709425868</v>
      </c>
      <c r="BA33" s="39">
        <f t="shared" si="39"/>
        <v>0.21891809745118906</v>
      </c>
      <c r="BB33" s="39">
        <f t="shared" si="40"/>
        <v>0.11054715467204916</v>
      </c>
      <c r="BD33" s="27">
        <f>[5]中r不同兵种属性值!AP31</f>
        <v>620.63280627412087</v>
      </c>
      <c r="BE33" s="27">
        <f>[5]中r不同兵种属性值!AQ31</f>
        <v>107.0665125515545</v>
      </c>
      <c r="BF33" s="27">
        <f>[5]中r不同兵种属性值!AR31</f>
        <v>631.69802669742376</v>
      </c>
      <c r="BG33" s="27">
        <f t="shared" si="10"/>
        <v>1.0178289325208756</v>
      </c>
      <c r="BH33" s="27">
        <f t="shared" si="11"/>
        <v>0.53898007660098068</v>
      </c>
      <c r="BI33" s="39">
        <f t="shared" si="41"/>
        <v>0.2116727503485378</v>
      </c>
      <c r="BJ33" s="39">
        <f t="shared" si="42"/>
        <v>0.10233715852722973</v>
      </c>
      <c r="BL33" s="27">
        <f>[5]中r不同兵种属性值!AU31</f>
        <v>713.72772721523882</v>
      </c>
      <c r="BM33" s="27">
        <f>[5]中r不同兵种属性值!AV31</f>
        <v>89.712325077538779</v>
      </c>
      <c r="BN33" s="27">
        <f>[5]中r不同兵种属性值!AW31</f>
        <v>643.9640077983446</v>
      </c>
      <c r="BO33" s="27">
        <f t="shared" si="12"/>
        <v>0.90225443575088182</v>
      </c>
      <c r="BP33" s="27">
        <f t="shared" si="13"/>
        <v>0.49484899616775724</v>
      </c>
      <c r="BQ33" s="39">
        <f t="shared" si="43"/>
        <v>0.20495459418355888</v>
      </c>
      <c r="BR33" s="39">
        <f t="shared" si="44"/>
        <v>0.10200034489327253</v>
      </c>
      <c r="BT33" s="27">
        <f>[5]中r不同兵种属性值!AZ31</f>
        <v>651.66444658782677</v>
      </c>
      <c r="BU33" s="27">
        <f>[5]中r不同兵种属性值!BA31</f>
        <v>70.887443749792936</v>
      </c>
      <c r="BV33" s="27">
        <f>[5]中r不同兵种属性值!BB31</f>
        <v>631.69802669742376</v>
      </c>
      <c r="BW33" s="27">
        <f t="shared" si="14"/>
        <v>0.96936088811511967</v>
      </c>
      <c r="BX33" s="36">
        <f t="shared" si="15"/>
        <v>0.43631783767683785</v>
      </c>
      <c r="BY33" s="39">
        <f t="shared" si="45"/>
        <v>0.20318767495989543</v>
      </c>
      <c r="BZ33" s="39">
        <f t="shared" si="46"/>
        <v>0.10006051615300289</v>
      </c>
      <c r="CB33" s="23">
        <f t="shared" si="16"/>
        <v>574.08534580356172</v>
      </c>
      <c r="CC33" s="23">
        <f t="shared" si="17"/>
        <v>120.44982662049878</v>
      </c>
      <c r="CD33" s="23">
        <f t="shared" si="18"/>
        <v>642.66074730637172</v>
      </c>
      <c r="CE33" s="23">
        <f t="shared" si="19"/>
        <v>1.1194515798114011</v>
      </c>
      <c r="CF33" s="23">
        <f t="shared" si="20"/>
        <v>0.7066585458527721</v>
      </c>
      <c r="CV33" s="39">
        <f>([3]中r分类武将战斗属性!S33+[3]中r分类武将战斗属性!Y33+[3]中r分类武将战斗属性!AE33+[3]中r分类武将战斗属性!AK33)/4</f>
        <v>170.68941476177952</v>
      </c>
      <c r="CW33" s="39">
        <f>CV33*[3]中r分类武将战斗属性!O32</f>
        <v>8.8768752826372346</v>
      </c>
      <c r="CX33" s="39">
        <f>([2]中r各类型装备属性!I31+[2]中r各类型装备属性!N31+[2]中r各类型装备属性!S31+[2]中r各类型装备属性!X31)/4</f>
        <v>361.3671875</v>
      </c>
      <c r="CY33" s="7">
        <f t="shared" si="49"/>
        <v>0.31554603633820016</v>
      </c>
      <c r="CZ33" s="7">
        <f t="shared" si="49"/>
        <v>1.641029008397496E-2</v>
      </c>
      <c r="DA33" s="7">
        <f t="shared" si="49"/>
        <v>0.6680436735778249</v>
      </c>
      <c r="DC33" s="39">
        <f>([3]中r分类武将战斗属性!T33+[3]中r分类武将战斗属性!Z33+[3]中r分类武将战斗属性!AF33+[3]中r分类武将战斗属性!AL33)/4</f>
        <v>47.164180394702242</v>
      </c>
      <c r="DD33" s="39">
        <f>DC33*[3]中r分类武将战斗属性!O32</f>
        <v>2.4528208017813418</v>
      </c>
      <c r="DE33" s="39">
        <f>([2]中r各类型装备属性!J31+[2]中r各类型装备属性!O31+[2]中r各类型装备属性!T31+[2]中r各类型装备属性!Y31)/4</f>
        <v>67.455208333333331</v>
      </c>
      <c r="DF33" s="7">
        <f t="shared" si="50"/>
        <v>0.40774562728752284</v>
      </c>
      <c r="DG33" s="7">
        <f t="shared" si="50"/>
        <v>2.1205222863547483E-2</v>
      </c>
      <c r="DH33" s="7">
        <f t="shared" si="50"/>
        <v>0.58316642005667108</v>
      </c>
      <c r="DJ33" s="39">
        <f>([3]中r分类武将战斗属性!U33+[3]中r分类武将战斗属性!AA33+[3]中r分类武将战斗属性!AG33+[3]中r分类武将战斗属性!AM33)/4</f>
        <v>220.09950850861048</v>
      </c>
      <c r="DK33" s="39">
        <f>DJ33*[3]中r分类武将战斗属性!O32</f>
        <v>11.446497074979595</v>
      </c>
      <c r="DL33" s="39">
        <f>([2]中r各类型装备属性!K31+[2]中r各类型装备属性!P31+[2]中r各类型装备属性!U31+[2]中r各类型装备属性!Z31)/4</f>
        <v>448.09531249999998</v>
      </c>
      <c r="DM33" s="7">
        <f t="shared" si="51"/>
        <v>0.3238465682593184</v>
      </c>
      <c r="DN33" s="7">
        <f t="shared" si="51"/>
        <v>1.6841967623827978E-2</v>
      </c>
      <c r="DO33" s="7">
        <f t="shared" si="51"/>
        <v>0.6593114641168536</v>
      </c>
    </row>
    <row r="34" spans="7:119" x14ac:dyDescent="0.15">
      <c r="G34" s="23">
        <v>28</v>
      </c>
      <c r="H34" s="27">
        <f>[2]中r各类型装备属性!I32+[3]中r分类武将战斗属性!AQ34</f>
        <v>334.69332428953084</v>
      </c>
      <c r="I34" s="27">
        <f>[2]中r各类型装备属性!J32+[3]中r分类武将战斗属性!T34</f>
        <v>268.79999267445777</v>
      </c>
      <c r="J34" s="27">
        <f>[2]中r各类型装备属性!K32+[3]中r分类武将战斗属性!AS34</f>
        <v>1023.4586377264986</v>
      </c>
      <c r="K34" s="27">
        <f t="shared" si="0"/>
        <v>3.0578997651030004</v>
      </c>
      <c r="L34" s="27">
        <f t="shared" si="26"/>
        <v>0.74155814970970346</v>
      </c>
      <c r="M34" s="39">
        <f t="shared" si="27"/>
        <v>0.17708641496800578</v>
      </c>
      <c r="N34" s="39">
        <f t="shared" si="28"/>
        <v>0.1705764396210831</v>
      </c>
      <c r="P34" s="27">
        <f>[2]中r各类型装备属性!N32+[3]中r分类武将战斗属性!AV34</f>
        <v>609.49864677030121</v>
      </c>
      <c r="Q34" s="27">
        <f>[2]中r各类型装备属性!O32+[3]中r分类武将战斗属性!AW34</f>
        <v>78.828664857906162</v>
      </c>
      <c r="R34" s="27">
        <f>[2]中r各类型装备属性!P32+[3]中r分类武将战斗属性!AX34</f>
        <v>648.25597648611358</v>
      </c>
      <c r="S34" s="27">
        <f t="shared" si="1"/>
        <v>1.0635888691815565</v>
      </c>
      <c r="T34" s="27">
        <f t="shared" si="29"/>
        <v>0.45695481396738313</v>
      </c>
      <c r="U34" s="39">
        <f t="shared" si="30"/>
        <v>0.12729712756271952</v>
      </c>
      <c r="V34" s="39">
        <f t="shared" si="31"/>
        <v>0.12862221755676853</v>
      </c>
      <c r="X34" s="27">
        <f>[2]中r各类型装备属性!S32+[3]中r分类武将战斗属性!BA34</f>
        <v>668.51064496154072</v>
      </c>
      <c r="Y34" s="27">
        <f>[2]中r各类型装备属性!T32+[3]中r分类武将战斗属性!BB34</f>
        <v>39.195331524572836</v>
      </c>
      <c r="Z34" s="27">
        <f>[2]中r各类型装备属性!U32+[3]中r分类武将战斗属性!BC34</f>
        <v>550.48664857906169</v>
      </c>
      <c r="AA34" s="27">
        <f t="shared" si="2"/>
        <v>0.8234523305320457</v>
      </c>
      <c r="AB34" s="27">
        <f t="shared" si="32"/>
        <v>0.29497824069266299</v>
      </c>
      <c r="AC34" s="39">
        <f t="shared" si="33"/>
        <v>0.11288595828462356</v>
      </c>
      <c r="AD34" s="39">
        <f t="shared" si="34"/>
        <v>0.11120942395536604</v>
      </c>
      <c r="AF34" s="27">
        <f>[2]中r各类型装备属性!X32+[3]中r分类武将战斗属性!BF34</f>
        <v>609.93664857906174</v>
      </c>
      <c r="AG34" s="27">
        <f>[2]中r各类型装备属性!Y32+[3]中r分类武将战斗属性!BG34</f>
        <v>88.079995478098766</v>
      </c>
      <c r="AH34" s="27">
        <f>[2]中r各类型装备属性!Z32+[3]中r分类武将战斗属性!BH34</f>
        <v>570.3033152457283</v>
      </c>
      <c r="AI34" s="27">
        <f t="shared" si="3"/>
        <v>0.93502057397983018</v>
      </c>
      <c r="AJ34" s="27">
        <f t="shared" si="35"/>
        <v>0.4845950576000756</v>
      </c>
      <c r="AK34" s="39">
        <f t="shared" si="36"/>
        <v>0.11390040122858296</v>
      </c>
      <c r="AL34" s="39">
        <f t="shared" si="37"/>
        <v>0.11265250671520559</v>
      </c>
      <c r="AN34" s="23">
        <f t="shared" si="4"/>
        <v>555.65981615010855</v>
      </c>
      <c r="AO34" s="23">
        <f t="shared" si="5"/>
        <v>118.72599613375888</v>
      </c>
      <c r="AP34" s="23">
        <f t="shared" si="6"/>
        <v>698.12614450935052</v>
      </c>
      <c r="AQ34" s="23">
        <f t="shared" si="7"/>
        <v>1.2563912743345749</v>
      </c>
      <c r="AR34" s="42">
        <f t="shared" si="38"/>
        <v>0.55895783685406564</v>
      </c>
      <c r="AS34" s="34"/>
      <c r="AV34" s="27">
        <f>[5]中r不同兵种属性值!AK32</f>
        <v>318.75405316607055</v>
      </c>
      <c r="AW34" s="27">
        <f>[5]中r不同兵种属性值!AL32</f>
        <v>219.78963443517745</v>
      </c>
      <c r="AX34" s="27">
        <f>[5]中r不同兵种属性值!AM32</f>
        <v>681.52511645423976</v>
      </c>
      <c r="AY34" s="27">
        <f t="shared" si="8"/>
        <v>2.1380908248378128</v>
      </c>
      <c r="AZ34" s="27">
        <f t="shared" si="9"/>
        <v>0.70115127684122736</v>
      </c>
      <c r="BA34" s="39">
        <f t="shared" si="39"/>
        <v>0.22487058424414152</v>
      </c>
      <c r="BB34" s="39">
        <f t="shared" si="40"/>
        <v>0.11358751940903997</v>
      </c>
      <c r="BD34" s="27">
        <f>[5]中r不同兵种属性值!AP32</f>
        <v>637.5081063321411</v>
      </c>
      <c r="BE34" s="27">
        <f>[5]中r不同兵种属性值!AQ32</f>
        <v>109.89481721758872</v>
      </c>
      <c r="BF34" s="27">
        <f>[5]中r不同兵种属性值!AR32</f>
        <v>649.07153948022824</v>
      </c>
      <c r="BG34" s="27">
        <f t="shared" si="10"/>
        <v>1.0181384880180058</v>
      </c>
      <c r="BH34" s="27">
        <f t="shared" si="11"/>
        <v>0.53982520392062461</v>
      </c>
      <c r="BI34" s="39">
        <f t="shared" si="41"/>
        <v>0.21742823272092834</v>
      </c>
      <c r="BJ34" s="39">
        <f t="shared" si="42"/>
        <v>0.1051517247545837</v>
      </c>
      <c r="BL34" s="27">
        <f>[5]中r不同兵种属性值!AU32</f>
        <v>733.134322281962</v>
      </c>
      <c r="BM34" s="27">
        <f>[5]中r不同兵种属性值!AV32</f>
        <v>86.556939367616906</v>
      </c>
      <c r="BN34" s="27">
        <f>[5]中r不同兵种属性值!AW32</f>
        <v>661.67487034392195</v>
      </c>
      <c r="BO34" s="27">
        <f t="shared" si="12"/>
        <v>0.90252884121477961</v>
      </c>
      <c r="BP34" s="27">
        <f t="shared" si="13"/>
        <v>0.48023973149628707</v>
      </c>
      <c r="BQ34" s="39">
        <f t="shared" si="43"/>
        <v>0.21052740670676554</v>
      </c>
      <c r="BR34" s="39">
        <f t="shared" si="44"/>
        <v>0.10480564777686464</v>
      </c>
      <c r="BT34" s="27">
        <f>[5]中r不同兵种属性值!AZ32</f>
        <v>669.38351164874803</v>
      </c>
      <c r="BU34" s="27">
        <f>[5]中r不同兵种属性值!BA32</f>
        <v>72.820087215418326</v>
      </c>
      <c r="BV34" s="27">
        <f>[5]中r不同兵种属性值!BB32</f>
        <v>649.07153948022824</v>
      </c>
      <c r="BW34" s="27">
        <f t="shared" si="14"/>
        <v>0.96965570287429148</v>
      </c>
      <c r="BX34" s="36">
        <f t="shared" si="15"/>
        <v>0.437357652078605</v>
      </c>
      <c r="BY34" s="39">
        <f t="shared" si="45"/>
        <v>0.20871244411224549</v>
      </c>
      <c r="BZ34" s="39">
        <f t="shared" si="46"/>
        <v>0.10281246816641465</v>
      </c>
      <c r="CB34" s="23">
        <f t="shared" si="16"/>
        <v>589.69499835723036</v>
      </c>
      <c r="CC34" s="23">
        <f t="shared" si="17"/>
        <v>122.26536955895034</v>
      </c>
      <c r="CD34" s="23">
        <f t="shared" si="18"/>
        <v>660.33576643965455</v>
      </c>
      <c r="CE34" s="23">
        <f t="shared" si="19"/>
        <v>1.1197920421221392</v>
      </c>
      <c r="CF34" s="23">
        <f t="shared" si="20"/>
        <v>0.70975013650152319</v>
      </c>
      <c r="CV34" s="39">
        <f>([3]中r分类武将战斗属性!S34+[3]中r分类武将战斗属性!Y34+[3]中r分类武将战斗属性!AE34+[3]中r分类武将战斗属性!AK34)/4</f>
        <v>174.58887729011366</v>
      </c>
      <c r="CW34" s="39">
        <f>CV34*[3]中r分类武将战斗属性!O33</f>
        <v>9.5084388599949818</v>
      </c>
      <c r="CX34" s="39">
        <f>([2]中r各类型装备属性!I32+[2]中r各类型装备属性!N32+[2]中r各类型装备属性!S32+[2]中r各类型装备属性!X32)/4</f>
        <v>371.5625</v>
      </c>
      <c r="CY34" s="7">
        <f t="shared" si="49"/>
        <v>0.31420101331018219</v>
      </c>
      <c r="CZ34" s="7">
        <f t="shared" si="49"/>
        <v>1.7111978558885618E-2</v>
      </c>
      <c r="DA34" s="7">
        <f t="shared" si="49"/>
        <v>0.66868700813093229</v>
      </c>
      <c r="DC34" s="39">
        <f>([3]中r分类武将战斗属性!T34+[3]中r分类武将战斗属性!Z34+[3]中r分类武将战斗属性!AF34+[3]中r分类武将战斗属性!AL34)/4</f>
        <v>48.241663461741936</v>
      </c>
      <c r="DD34" s="39">
        <f>DC34*[3]中r分类武将战斗属性!O33</f>
        <v>2.6273317902617714</v>
      </c>
      <c r="DE34" s="39">
        <f>([2]中r各类型装备属性!J32+[2]中r各类型装备属性!O32+[2]中r各类型装备属性!T32+[2]中r各类型装备属性!Y32)/4</f>
        <v>69.358333333333334</v>
      </c>
      <c r="DF34" s="7">
        <f t="shared" si="50"/>
        <v>0.40632772124642352</v>
      </c>
      <c r="DG34" s="7">
        <f t="shared" si="50"/>
        <v>2.2129372469545518E-2</v>
      </c>
      <c r="DH34" s="7">
        <f t="shared" si="50"/>
        <v>0.58418826198091411</v>
      </c>
      <c r="DJ34" s="39">
        <f>([3]中r分类武将战斗属性!U34+[3]中r分类武将战斗属性!AA34+[3]中r分类武将战斗属性!AG34+[3]中r分类武将战斗属性!AM34)/4</f>
        <v>225.12776282146234</v>
      </c>
      <c r="DK34" s="39">
        <f>DJ34*[3]中r分类武将战斗属性!O33</f>
        <v>12.260881687888265</v>
      </c>
      <c r="DL34" s="39">
        <f>([2]中r各类型装备属性!K32+[2]中r各类型装备属性!P32+[2]中r各类型装备属性!U32+[2]中r各类型装备属性!Z32)/4</f>
        <v>460.73750000000001</v>
      </c>
      <c r="DM34" s="7">
        <f t="shared" si="51"/>
        <v>0.32247433303000594</v>
      </c>
      <c r="DN34" s="7">
        <f t="shared" si="51"/>
        <v>1.7562559122471091E-2</v>
      </c>
      <c r="DO34" s="7">
        <f t="shared" si="51"/>
        <v>0.6599631078475231</v>
      </c>
    </row>
    <row r="35" spans="7:119" x14ac:dyDescent="0.15">
      <c r="G35" s="23">
        <v>29</v>
      </c>
      <c r="H35" s="27">
        <f>[2]中r各类型装备属性!I33+[3]中r分类武将战斗属性!AQ35</f>
        <v>343.6851036620277</v>
      </c>
      <c r="I35" s="27">
        <f>[2]中r各类型装备属性!J33+[3]中r分类武将战斗属性!T35</f>
        <v>275.68953094326923</v>
      </c>
      <c r="J35" s="27">
        <f>[2]中r各类型装备属性!K33+[3]中r分类武将战斗属性!AS35</f>
        <v>1050.9273317184886</v>
      </c>
      <c r="K35" s="27">
        <f t="shared" si="0"/>
        <v>3.0578204307392598</v>
      </c>
      <c r="L35" s="27">
        <f t="shared" si="26"/>
        <v>0.74207929536367123</v>
      </c>
      <c r="M35" s="39">
        <f t="shared" si="27"/>
        <v>0.1818439701915491</v>
      </c>
      <c r="N35" s="39">
        <f t="shared" si="28"/>
        <v>0.17515455528641477</v>
      </c>
      <c r="P35" s="27">
        <f>[2]中r各类型装备属性!N33+[3]中r分类武将战斗属性!AV35</f>
        <v>625.80056138979421</v>
      </c>
      <c r="Q35" s="27">
        <f>[2]中r各类型装备属性!O33+[3]中r分类武将战斗属性!AW35</f>
        <v>80.953270732405542</v>
      </c>
      <c r="R35" s="27">
        <f>[2]中r各类型装备属性!P33+[3]中r分类武将战斗属性!AX35</f>
        <v>665.54460285460527</v>
      </c>
      <c r="S35" s="27">
        <f t="shared" si="1"/>
        <v>1.0635091176277414</v>
      </c>
      <c r="T35" s="27">
        <f t="shared" si="29"/>
        <v>0.45794972507438836</v>
      </c>
      <c r="U35" s="39">
        <f t="shared" si="30"/>
        <v>0.13070187163529534</v>
      </c>
      <c r="V35" s="39">
        <f t="shared" si="31"/>
        <v>0.13205250056638992</v>
      </c>
      <c r="X35" s="27">
        <f>[2]中r各类型装备属性!S33+[3]中r分类武将战斗属性!BA35</f>
        <v>686.39341545553316</v>
      </c>
      <c r="Y35" s="27">
        <f>[2]中r各类型装备属性!T33+[3]中r分类武将战斗属性!BB35</f>
        <v>40.232437399072204</v>
      </c>
      <c r="Z35" s="27">
        <f>[2]中r各类型装备属性!U33+[3]中r分类武将战斗属性!BC35</f>
        <v>565.20770732405538</v>
      </c>
      <c r="AA35" s="27">
        <f t="shared" si="2"/>
        <v>0.82344570125129846</v>
      </c>
      <c r="AB35" s="27">
        <f t="shared" si="32"/>
        <v>0.29571272788786185</v>
      </c>
      <c r="AC35" s="39">
        <f t="shared" si="33"/>
        <v>0.11590567636871549</v>
      </c>
      <c r="AD35" s="39">
        <f t="shared" si="34"/>
        <v>0.11418337521698092</v>
      </c>
      <c r="AF35" s="27">
        <f>[2]中r各类型装备属性!X33+[3]中r分类武将战斗属性!BF35</f>
        <v>626.28895732405545</v>
      </c>
      <c r="AG35" s="27">
        <f>[2]中r各类型装备属性!Y33+[3]中r分类武将战斗属性!BG35</f>
        <v>90.400885164347187</v>
      </c>
      <c r="AH35" s="27">
        <f>[2]中r各类型装备属性!Z33+[3]中r分类武将战斗属性!BH35</f>
        <v>585.56812399072203</v>
      </c>
      <c r="AI35" s="27">
        <f t="shared" si="3"/>
        <v>0.9349807579119368</v>
      </c>
      <c r="AJ35" s="27">
        <f t="shared" si="35"/>
        <v>0.4854497661986994</v>
      </c>
      <c r="AK35" s="39">
        <f t="shared" si="36"/>
        <v>0.1169540536552858</v>
      </c>
      <c r="AL35" s="39">
        <f t="shared" si="37"/>
        <v>0.11566777757841423</v>
      </c>
      <c r="AN35" s="23">
        <f t="shared" si="4"/>
        <v>570.5420094578526</v>
      </c>
      <c r="AO35" s="23">
        <f t="shared" si="5"/>
        <v>121.81903105977354</v>
      </c>
      <c r="AP35" s="23">
        <f t="shared" si="6"/>
        <v>716.81194147196788</v>
      </c>
      <c r="AQ35" s="23">
        <f t="shared" si="7"/>
        <v>1.2563701350459815</v>
      </c>
      <c r="AR35" s="42">
        <f t="shared" si="38"/>
        <v>0.55972970687558576</v>
      </c>
      <c r="AS35" s="34"/>
      <c r="AV35" s="27">
        <f>[5]中r不同兵种属性值!AK33</f>
        <v>327.28051476645265</v>
      </c>
      <c r="AW35" s="27">
        <f>[5]中r不同兵种属性值!AL33</f>
        <v>225.50606638486315</v>
      </c>
      <c r="AX35" s="27">
        <f>[5]中r不同兵种属性值!AM33</f>
        <v>699.95896131827897</v>
      </c>
      <c r="AY35" s="27">
        <f t="shared" si="8"/>
        <v>2.1387126019945599</v>
      </c>
      <c r="AZ35" s="27">
        <f t="shared" si="9"/>
        <v>0.7017982354247192</v>
      </c>
      <c r="BA35" s="39">
        <f t="shared" si="39"/>
        <v>0.23088572470296487</v>
      </c>
      <c r="BB35" s="39">
        <f t="shared" si="40"/>
        <v>0.11665982688637982</v>
      </c>
      <c r="BD35" s="27">
        <f>[5]中r不同兵种属性值!AP33</f>
        <v>654.56102953290531</v>
      </c>
      <c r="BE35" s="27">
        <f>[5]中r不同兵种属性值!AQ33</f>
        <v>112.75303319243157</v>
      </c>
      <c r="BF35" s="27">
        <f>[5]中r不同兵种属性值!AR33</f>
        <v>666.62758220788476</v>
      </c>
      <c r="BG35" s="27">
        <f t="shared" si="10"/>
        <v>1.0184345723783619</v>
      </c>
      <c r="BH35" s="27">
        <f t="shared" si="11"/>
        <v>0.54059257549562745</v>
      </c>
      <c r="BI35" s="39">
        <f t="shared" si="41"/>
        <v>0.22324429516380515</v>
      </c>
      <c r="BJ35" s="39">
        <f t="shared" si="42"/>
        <v>0.10799586143350287</v>
      </c>
      <c r="BL35" s="27">
        <f>[5]中r不同兵种属性值!AU33</f>
        <v>752.745183962841</v>
      </c>
      <c r="BM35" s="27">
        <f>[5]中r不同兵种属性值!AV33</f>
        <v>83.377900860719123</v>
      </c>
      <c r="BN35" s="27">
        <f>[5]中r不同兵种属性值!AW33</f>
        <v>679.57180710512534</v>
      </c>
      <c r="BO35" s="27">
        <f t="shared" si="12"/>
        <v>0.90279130518976813</v>
      </c>
      <c r="BP35" s="27">
        <f t="shared" si="13"/>
        <v>0.46528391493561227</v>
      </c>
      <c r="BQ35" s="39">
        <f t="shared" si="43"/>
        <v>0.21615887658544991</v>
      </c>
      <c r="BR35" s="39">
        <f t="shared" si="44"/>
        <v>0.10764042378929589</v>
      </c>
      <c r="BT35" s="27">
        <f>[5]中r不同兵种属性值!AZ33</f>
        <v>687.28908100955061</v>
      </c>
      <c r="BU35" s="27">
        <f>[5]中r不同兵种属性值!BA33</f>
        <v>74.773064117086179</v>
      </c>
      <c r="BV35" s="27">
        <f>[5]中r不同兵种属性值!BB33</f>
        <v>666.62758220788476</v>
      </c>
      <c r="BW35" s="27">
        <f t="shared" si="14"/>
        <v>0.96993768797939228</v>
      </c>
      <c r="BX35" s="36">
        <f t="shared" si="15"/>
        <v>0.43831245135362507</v>
      </c>
      <c r="BY35" s="39">
        <f t="shared" si="45"/>
        <v>0.21429536493338974</v>
      </c>
      <c r="BZ35" s="39">
        <f t="shared" si="46"/>
        <v>0.10559333279269424</v>
      </c>
      <c r="CB35" s="23">
        <f t="shared" si="16"/>
        <v>605.46895231793735</v>
      </c>
      <c r="CC35" s="23">
        <f t="shared" si="17"/>
        <v>124.102516138775</v>
      </c>
      <c r="CD35" s="23">
        <f t="shared" si="18"/>
        <v>678.19648320979343</v>
      </c>
      <c r="CE35" s="23">
        <f t="shared" si="19"/>
        <v>1.1201176883033073</v>
      </c>
      <c r="CF35" s="23">
        <f t="shared" si="20"/>
        <v>0.71281288111800978</v>
      </c>
      <c r="CV35" s="39">
        <f>([3]中r分类武将战斗属性!S35+[3]中r分类武将战斗属性!Y35+[3]中r分类武将战斗属性!AE35+[3]中r分类武将战斗属性!AK35)/4</f>
        <v>178.60981288239856</v>
      </c>
      <c r="CW35" s="39">
        <f>CV35*[3]中r分类武将战斗属性!O34</f>
        <v>10.174384075454084</v>
      </c>
      <c r="CX35" s="39">
        <f>([2]中r各类型装备属性!I33+[2]中r各类型装备属性!N33+[2]中r各类型装备属性!S33+[2]中r各类型装备属性!X33)/4</f>
        <v>381.7578125</v>
      </c>
      <c r="CY35" s="7">
        <f t="shared" si="49"/>
        <v>0.31305286888886474</v>
      </c>
      <c r="CZ35" s="7">
        <f t="shared" si="49"/>
        <v>1.7832839487353633E-2</v>
      </c>
      <c r="DA35" s="7">
        <f t="shared" si="49"/>
        <v>0.66911429162378167</v>
      </c>
      <c r="DC35" s="39">
        <f>([3]中r分类武将战斗属性!T35+[3]中r分类武将战斗属性!Z35+[3]中r分类武将战斗属性!AF35+[3]中r分类武将战斗属性!AL35)/4</f>
        <v>49.352711454346959</v>
      </c>
      <c r="DD35" s="39">
        <f>DC35*[3]中r分类武将战斗属性!O34</f>
        <v>2.8113429682175752</v>
      </c>
      <c r="DE35" s="39">
        <f>([2]中r各类型装备属性!J33+[2]中r各类型装备属性!O33+[2]中r各类型装备属性!T33+[2]中r各类型装备属性!Y33)/4</f>
        <v>71.261458333333337</v>
      </c>
      <c r="DF35" s="7">
        <f t="shared" si="50"/>
        <v>0.40513137417856182</v>
      </c>
      <c r="DG35" s="7">
        <f t="shared" si="50"/>
        <v>2.3078027659226084E-2</v>
      </c>
      <c r="DH35" s="7">
        <f t="shared" si="50"/>
        <v>0.58497804253891272</v>
      </c>
      <c r="DJ35" s="39">
        <f>([3]中r分类武将战斗属性!U35+[3]中r分类武将战斗属性!AA35+[3]中r分类武将战斗属性!AG35+[3]中r分类武将战斗属性!AM35)/4</f>
        <v>230.31265345361919</v>
      </c>
      <c r="DK35" s="39">
        <f>DJ35*[3]中r分类武将战斗属性!O34</f>
        <v>13.119600518348687</v>
      </c>
      <c r="DL35" s="39">
        <f>([2]中r各类型装备属性!K33+[2]中r各类型装备属性!P33+[2]中r各类型装备属性!U33+[2]中r各类型装备属性!Z33)/4</f>
        <v>473.37968749999999</v>
      </c>
      <c r="DM35" s="7">
        <f t="shared" si="51"/>
        <v>0.32130136250335606</v>
      </c>
      <c r="DN35" s="7">
        <f t="shared" si="51"/>
        <v>1.8302709203487439E-2</v>
      </c>
      <c r="DO35" s="7">
        <f t="shared" si="51"/>
        <v>0.66039592829315652</v>
      </c>
    </row>
    <row r="36" spans="7:119" x14ac:dyDescent="0.15">
      <c r="G36" s="23">
        <v>30</v>
      </c>
      <c r="H36" s="27">
        <f>[2]中r各类型装备属性!I34+[3]中r分类武将战斗属性!AQ36</f>
        <v>352.84920713554192</v>
      </c>
      <c r="I36" s="27">
        <f>[2]中r各类型装备属性!J34+[3]中r分类武将战斗属性!T36</f>
        <v>282.76398333333333</v>
      </c>
      <c r="J36" s="27">
        <f>[2]中r各类型装备属性!K34+[3]中r分类武将战斗属性!AS36</f>
        <v>1078.9474628337343</v>
      </c>
      <c r="K36" s="27">
        <f t="shared" si="0"/>
        <v>3.0578146160302189</v>
      </c>
      <c r="L36" s="27">
        <f t="shared" si="26"/>
        <v>0.74262271567264393</v>
      </c>
      <c r="M36" s="39">
        <f t="shared" si="27"/>
        <v>0.18669270218811745</v>
      </c>
      <c r="N36" s="39">
        <f t="shared" si="28"/>
        <v>0.17982457713895572</v>
      </c>
      <c r="P36" s="27">
        <f>[2]中r各类型装备属性!N34+[3]中r分类武将战斗属性!AV36</f>
        <v>642.48158903152557</v>
      </c>
      <c r="Q36" s="27">
        <f>[2]中r各类型装备属性!O34+[3]中r分类武将战斗属性!AW36</f>
        <v>83.11234142710839</v>
      </c>
      <c r="R36" s="27">
        <f>[2]中r各类型装备属性!P34+[3]中r分类武将战斗属性!AX36</f>
        <v>683.2812718857424</v>
      </c>
      <c r="S36" s="27">
        <f t="shared" si="1"/>
        <v>1.0635032716123711</v>
      </c>
      <c r="T36" s="27">
        <f t="shared" si="29"/>
        <v>0.4588993813022858</v>
      </c>
      <c r="U36" s="39">
        <f t="shared" si="30"/>
        <v>0.13418579553707716</v>
      </c>
      <c r="V36" s="39">
        <f t="shared" si="31"/>
        <v>0.13557168092971078</v>
      </c>
      <c r="X36" s="27">
        <f>[2]中r各类型装备属性!S34+[3]中r分类武将战斗属性!BA36</f>
        <v>704.68976379196738</v>
      </c>
      <c r="Y36" s="27">
        <f>[2]中r各类型装备属性!T34+[3]中r分类武将战斗属性!BB36</f>
        <v>41.30400809377506</v>
      </c>
      <c r="Z36" s="27">
        <f>[2]中r各类型装备属性!U34+[3]中r分类武将战斗属性!BC36</f>
        <v>580.27341427108388</v>
      </c>
      <c r="AA36" s="27">
        <f t="shared" si="2"/>
        <v>0.82344521530809034</v>
      </c>
      <c r="AB36" s="27">
        <f t="shared" si="32"/>
        <v>0.29650265386456442</v>
      </c>
      <c r="AC36" s="39">
        <f t="shared" si="33"/>
        <v>0.11899523198108196</v>
      </c>
      <c r="AD36" s="39">
        <f t="shared" si="34"/>
        <v>0.11722695237799678</v>
      </c>
      <c r="AF36" s="27">
        <f>[2]中r各类型装备属性!X34+[3]中r分类武将战斗属性!BF36</f>
        <v>642.98591427108386</v>
      </c>
      <c r="AG36" s="27">
        <f>[2]中r各类型装备属性!Y34+[3]中r分类武将战斗属性!BG36</f>
        <v>92.807936901104313</v>
      </c>
      <c r="AH36" s="27">
        <f>[2]中r各类型装备属性!Z34+[3]中r分类武将战斗属性!BH36</f>
        <v>601.17758093775046</v>
      </c>
      <c r="AI36" s="27">
        <f t="shared" si="3"/>
        <v>0.93497783947455659</v>
      </c>
      <c r="AJ36" s="27">
        <f t="shared" si="35"/>
        <v>0.48639453058604487</v>
      </c>
      <c r="AK36" s="39">
        <f t="shared" si="36"/>
        <v>0.12007206615706514</v>
      </c>
      <c r="AL36" s="39">
        <f t="shared" si="37"/>
        <v>0.11875112709881491</v>
      </c>
      <c r="AN36" s="23">
        <f t="shared" si="4"/>
        <v>585.7516185575297</v>
      </c>
      <c r="AO36" s="23">
        <f t="shared" si="5"/>
        <v>124.99706743883027</v>
      </c>
      <c r="AP36" s="23">
        <f t="shared" si="6"/>
        <v>735.9199324820778</v>
      </c>
      <c r="AQ36" s="23">
        <f t="shared" si="7"/>
        <v>1.2563685855352003</v>
      </c>
      <c r="AR36" s="42">
        <f t="shared" si="38"/>
        <v>0.56053233737308172</v>
      </c>
      <c r="AS36" s="34"/>
      <c r="AV36" s="27">
        <f>[5]中r不同兵种属性值!AK34</f>
        <v>335.86146816382961</v>
      </c>
      <c r="AW36" s="27">
        <f>[5]中r不同兵种属性值!AL34</f>
        <v>231.25865066116398</v>
      </c>
      <c r="AX36" s="27">
        <f>[5]中r不同兵种属性值!AM34</f>
        <v>718.51109116503392</v>
      </c>
      <c r="AY36" s="27">
        <f t="shared" si="8"/>
        <v>2.1393078970718724</v>
      </c>
      <c r="AZ36" s="27">
        <f t="shared" si="9"/>
        <v>0.70236165457395805</v>
      </c>
      <c r="BA36" s="39">
        <f t="shared" si="39"/>
        <v>0.23693930734661706</v>
      </c>
      <c r="BB36" s="39">
        <f t="shared" si="40"/>
        <v>0.11975184852750566</v>
      </c>
      <c r="BD36" s="27">
        <f>[5]中r不同兵种属性值!AP34</f>
        <v>671.72293632765923</v>
      </c>
      <c r="BE36" s="27">
        <f>[5]中r不同兵种属性值!AQ34</f>
        <v>115.62932533058199</v>
      </c>
      <c r="BF36" s="27">
        <f>[5]中r不同兵种属性值!AR34</f>
        <v>684.29627730003233</v>
      </c>
      <c r="BG36" s="27">
        <f t="shared" si="10"/>
        <v>1.0187180462247012</v>
      </c>
      <c r="BH36" s="27">
        <f t="shared" si="11"/>
        <v>0.54126148248444206</v>
      </c>
      <c r="BI36" s="39">
        <f t="shared" si="41"/>
        <v>0.22909752750303528</v>
      </c>
      <c r="BJ36" s="39">
        <f t="shared" si="42"/>
        <v>0.11085824816608084</v>
      </c>
      <c r="BL36" s="27">
        <f>[5]中r不同兵种属性值!AU34</f>
        <v>772.48137677680802</v>
      </c>
      <c r="BM36" s="27">
        <f>[5]中r不同兵种属性值!AV34</f>
        <v>80.165692046202452</v>
      </c>
      <c r="BN36" s="27">
        <f>[5]中r不同兵种属性值!AW34</f>
        <v>697.58358365537265</v>
      </c>
      <c r="BO36" s="27">
        <f t="shared" si="12"/>
        <v>0.90304259057487224</v>
      </c>
      <c r="BP36" s="27">
        <f t="shared" si="13"/>
        <v>0.44995021839229099</v>
      </c>
      <c r="BQ36" s="39">
        <f t="shared" si="43"/>
        <v>0.22182633664714263</v>
      </c>
      <c r="BR36" s="39">
        <f t="shared" si="44"/>
        <v>0.1104933897905279</v>
      </c>
      <c r="BT36" s="27">
        <f>[5]中r不同兵种属性值!AZ34</f>
        <v>705.30908314404223</v>
      </c>
      <c r="BU36" s="27">
        <f>[5]中r不同兵种属性值!BA34</f>
        <v>76.738534207796022</v>
      </c>
      <c r="BV36" s="27">
        <f>[5]中r不同兵种属性值!BB34</f>
        <v>684.29627730003233</v>
      </c>
      <c r="BW36" s="27">
        <f t="shared" si="14"/>
        <v>0.97020766307114392</v>
      </c>
      <c r="BX36" s="36">
        <f t="shared" si="15"/>
        <v>0.43916205750324022</v>
      </c>
      <c r="BY36" s="39">
        <f t="shared" si="45"/>
        <v>0.21991396566517946</v>
      </c>
      <c r="BZ36" s="39">
        <f t="shared" si="46"/>
        <v>0.108392041473032</v>
      </c>
      <c r="CB36" s="23">
        <f t="shared" si="16"/>
        <v>621.34371610308472</v>
      </c>
      <c r="CC36" s="23">
        <f t="shared" si="17"/>
        <v>125.94805056143612</v>
      </c>
      <c r="CD36" s="23">
        <f t="shared" si="18"/>
        <v>696.17180735511772</v>
      </c>
      <c r="CE36" s="23">
        <f t="shared" si="19"/>
        <v>1.1204294649044435</v>
      </c>
      <c r="CF36" s="23">
        <f t="shared" si="20"/>
        <v>0.715825211814203</v>
      </c>
      <c r="CV36" s="39">
        <f>([3]中r分类武将战斗属性!S36+[3]中r分类武将战斗属性!Y36+[3]中r分类武将战斗属性!AE36+[3]中r分类武将战斗属性!AK36)/4</f>
        <v>182.92352916666664</v>
      </c>
      <c r="CW36" s="39">
        <f>CV36*[3]中r分类武将战斗属性!O35</f>
        <v>10.874964390863029</v>
      </c>
      <c r="CX36" s="39">
        <f>([2]中r各类型装备属性!I34+[2]中r各类型装备属性!N34+[2]中r各类型装备属性!S34+[2]中r各类型装备属性!X34)/4</f>
        <v>391.953125</v>
      </c>
      <c r="CY36" s="7">
        <f t="shared" si="49"/>
        <v>0.31228855947019596</v>
      </c>
      <c r="CZ36" s="7">
        <f t="shared" si="49"/>
        <v>1.856582900725684E-2</v>
      </c>
      <c r="DA36" s="7">
        <f t="shared" si="49"/>
        <v>0.66914561152254715</v>
      </c>
      <c r="DC36" s="39">
        <f>([3]中r分类武将战斗属性!T36+[3]中r分类武将战斗属性!Z36+[3]中r分类武将战斗属性!AF36+[3]中r分类武将战斗属性!AL36)/4</f>
        <v>50.544659374999995</v>
      </c>
      <c r="DD36" s="39">
        <f>DC36*[3]中r分类武将战斗属性!O35</f>
        <v>3.0049243711595217</v>
      </c>
      <c r="DE36" s="39">
        <f>([2]中r各类型装备属性!J34+[2]中r各类型装备属性!O34+[2]中r各类型装备属性!T34+[2]中r各类型装备属性!Y34)/4</f>
        <v>73.164583333333326</v>
      </c>
      <c r="DF36" s="7">
        <f t="shared" si="50"/>
        <v>0.40436676164210811</v>
      </c>
      <c r="DG36" s="7">
        <f t="shared" si="50"/>
        <v>2.4039958958477482E-2</v>
      </c>
      <c r="DH36" s="7">
        <f t="shared" si="50"/>
        <v>0.58533039880425852</v>
      </c>
      <c r="DJ36" s="39">
        <f>([3]中r分类武将战斗属性!U36+[3]中r分类武将战斗属性!AA36+[3]中r分类武将战斗属性!AG36+[3]中r分类武将战斗属性!AM36)/4</f>
        <v>235.87507708333334</v>
      </c>
      <c r="DK36" s="39">
        <f>DJ36*[3]中r分类武将战斗属性!O35</f>
        <v>14.022980398744435</v>
      </c>
      <c r="DL36" s="39">
        <f>([2]中r各类型装备属性!K34+[2]中r各类型装备属性!P34+[2]中r各类型装备属性!U34+[2]中r各类型装备属性!Z34)/4</f>
        <v>486.02187499999997</v>
      </c>
      <c r="DM36" s="7">
        <f t="shared" si="51"/>
        <v>0.32051730993042199</v>
      </c>
      <c r="DN36" s="7">
        <f t="shared" si="51"/>
        <v>1.9055035445837639E-2</v>
      </c>
      <c r="DO36" s="7">
        <f t="shared" si="51"/>
        <v>0.66042765462374031</v>
      </c>
    </row>
    <row r="37" spans="7:119" x14ac:dyDescent="0.15">
      <c r="G37" s="23">
        <v>31</v>
      </c>
      <c r="H37" s="27">
        <f>[2]中r各类型装备属性!I35+[3]中r分类武将战斗属性!AQ37</f>
        <v>364.3505114563032</v>
      </c>
      <c r="I37" s="27">
        <f>[2]中r各类型装备属性!J35+[3]中r分类武将战斗属性!T37</f>
        <v>291.46345570267255</v>
      </c>
      <c r="J37" s="27">
        <f>[2]中r各类型装备属性!K35+[3]中r分类武将战斗属性!AS37</f>
        <v>1114.0186366601702</v>
      </c>
      <c r="K37" s="27">
        <f t="shared" si="0"/>
        <v>3.0575465153251891</v>
      </c>
      <c r="L37" s="27">
        <f t="shared" si="26"/>
        <v>0.74413011695832987</v>
      </c>
      <c r="M37" s="39">
        <f t="shared" si="27"/>
        <v>0.19277804838957846</v>
      </c>
      <c r="N37" s="39">
        <f t="shared" si="28"/>
        <v>0.18566977277669502</v>
      </c>
      <c r="P37" s="27">
        <f>[2]中r各类型装备属性!N35+[3]中r分类武将战斗属性!AV37</f>
        <v>663.16312520386703</v>
      </c>
      <c r="Q37" s="27">
        <f>[2]中r各类型装备属性!O35+[3]中r分类武将战斗属性!AW37</f>
        <v>85.845852291260641</v>
      </c>
      <c r="R37" s="27">
        <f>[2]中r各类型装备属性!P35+[3]中r分类武将战斗属性!AX37</f>
        <v>705.09732978638829</v>
      </c>
      <c r="S37" s="27">
        <f t="shared" si="1"/>
        <v>1.0632336192842899</v>
      </c>
      <c r="T37" s="27">
        <f t="shared" si="29"/>
        <v>0.46137349349240453</v>
      </c>
      <c r="U37" s="39">
        <f t="shared" si="30"/>
        <v>0.13850524753631305</v>
      </c>
      <c r="V37" s="39">
        <f t="shared" si="31"/>
        <v>0.13990026384650558</v>
      </c>
      <c r="X37" s="27">
        <f>[2]中r各类型装备属性!S35+[3]中r分类武将战斗属性!BA37</f>
        <v>727.38272749512771</v>
      </c>
      <c r="Y37" s="27">
        <f>[2]中r各类型装备属性!T35+[3]中r分类武将战斗属性!BB37</f>
        <v>42.593352291260643</v>
      </c>
      <c r="Z37" s="27">
        <f>[2]中r各类型装备属性!U35+[3]中r分类武将战斗属性!BC37</f>
        <v>598.94352291260634</v>
      </c>
      <c r="AA37" s="27">
        <f t="shared" si="2"/>
        <v>0.82342280105437105</v>
      </c>
      <c r="AB37" s="27">
        <f t="shared" si="32"/>
        <v>0.29824488822581274</v>
      </c>
      <c r="AC37" s="39">
        <f t="shared" si="33"/>
        <v>0.12282720829029513</v>
      </c>
      <c r="AD37" s="39">
        <f t="shared" si="34"/>
        <v>0.12099869149749627</v>
      </c>
      <c r="AF37" s="27">
        <f>[2]中r各类型装备属性!X35+[3]中r分类武将战斗属性!BF37</f>
        <v>663.82227291260642</v>
      </c>
      <c r="AG37" s="27">
        <f>[2]中r各类型装备属性!Y35+[3]中r分类武将战斗属性!BG37</f>
        <v>95.670255728151602</v>
      </c>
      <c r="AH37" s="27">
        <f>[2]中r各类型装备属性!Z35+[3]中r分类武将战斗属性!BH37</f>
        <v>620.56977291260637</v>
      </c>
      <c r="AI37" s="27">
        <f t="shared" si="3"/>
        <v>0.93484325283298486</v>
      </c>
      <c r="AJ37" s="27">
        <f t="shared" si="35"/>
        <v>0.48838700716649641</v>
      </c>
      <c r="AK37" s="39">
        <f t="shared" si="36"/>
        <v>0.12396307617415619</v>
      </c>
      <c r="AL37" s="39">
        <f t="shared" si="37"/>
        <v>0.12258168353829262</v>
      </c>
      <c r="AN37" s="23">
        <f t="shared" si="4"/>
        <v>604.67965926697616</v>
      </c>
      <c r="AO37" s="23">
        <f t="shared" si="5"/>
        <v>128.89322900333636</v>
      </c>
      <c r="AP37" s="23">
        <f t="shared" si="6"/>
        <v>759.65731556794287</v>
      </c>
      <c r="AQ37" s="23">
        <f t="shared" si="7"/>
        <v>1.2562971218328043</v>
      </c>
      <c r="AR37" s="42">
        <f t="shared" si="38"/>
        <v>0.56257436361939361</v>
      </c>
      <c r="AS37" s="34"/>
      <c r="AV37" s="27">
        <f>[5]中r不同兵种属性值!AK35</f>
        <v>344.56805263136664</v>
      </c>
      <c r="AW37" s="27">
        <f>[5]中r不同兵种属性值!AL35</f>
        <v>237.09634898700469</v>
      </c>
      <c r="AX37" s="27">
        <f>[5]中r不同兵种属性值!AM35</f>
        <v>737.33372166034405</v>
      </c>
      <c r="AY37" s="27">
        <f t="shared" si="8"/>
        <v>2.1398783666377064</v>
      </c>
      <c r="AZ37" s="27">
        <f t="shared" si="9"/>
        <v>0.70289017920130215</v>
      </c>
      <c r="BA37" s="39">
        <f t="shared" si="39"/>
        <v>0.24308151861119343</v>
      </c>
      <c r="BB37" s="39">
        <f t="shared" si="40"/>
        <v>0.12288895361005735</v>
      </c>
      <c r="BD37" s="27">
        <f>[5]中r不同兵种属性值!AP35</f>
        <v>689.13610526273328</v>
      </c>
      <c r="BE37" s="27">
        <f>[5]中r不同兵种属性值!AQ35</f>
        <v>118.54817449350234</v>
      </c>
      <c r="BF37" s="27">
        <f>[5]中r不同兵种属性值!AR35</f>
        <v>702.22259205747048</v>
      </c>
      <c r="BG37" s="27">
        <f t="shared" si="10"/>
        <v>1.0189896983989077</v>
      </c>
      <c r="BH37" s="27">
        <f t="shared" si="11"/>
        <v>0.54188948994966069</v>
      </c>
      <c r="BI37" s="39">
        <f t="shared" si="41"/>
        <v>0.23503645519668809</v>
      </c>
      <c r="BJ37" s="39">
        <f t="shared" si="42"/>
        <v>0.11376237013197023</v>
      </c>
      <c r="BL37" s="27">
        <f>[5]中r不同兵种属性值!AU35</f>
        <v>792.50652105214306</v>
      </c>
      <c r="BM37" s="27">
        <f>[5]中r不同兵种属性值!AV35</f>
        <v>76.936567789974987</v>
      </c>
      <c r="BN37" s="27">
        <f>[5]中r不同兵种属性值!AW35</f>
        <v>715.85798219450874</v>
      </c>
      <c r="BO37" s="27">
        <f t="shared" si="12"/>
        <v>0.9032833966389644</v>
      </c>
      <c r="BP37" s="27">
        <f t="shared" si="13"/>
        <v>0.43428572109833297</v>
      </c>
      <c r="BQ37" s="39">
        <f t="shared" si="43"/>
        <v>0.22757677222911463</v>
      </c>
      <c r="BR37" s="39">
        <f t="shared" si="44"/>
        <v>0.11338795366542803</v>
      </c>
      <c r="BT37" s="27">
        <f>[5]中r不同兵种属性值!AZ35</f>
        <v>723.59291052586991</v>
      </c>
      <c r="BU37" s="27">
        <f>[5]中r不同兵种属性值!BA35</f>
        <v>78.732752251997766</v>
      </c>
      <c r="BV37" s="27">
        <f>[5]中r不同兵种属性值!BB35</f>
        <v>702.22259205747048</v>
      </c>
      <c r="BW37" s="27">
        <f t="shared" si="14"/>
        <v>0.97046637942753111</v>
      </c>
      <c r="BX37" s="36">
        <f t="shared" si="15"/>
        <v>0.43996390813329234</v>
      </c>
      <c r="BY37" s="39">
        <f t="shared" si="45"/>
        <v>0.22561482658299375</v>
      </c>
      <c r="BZ37" s="39">
        <f t="shared" si="46"/>
        <v>0.11123155692431205</v>
      </c>
      <c r="CB37" s="23">
        <f t="shared" si="16"/>
        <v>637.45089736802811</v>
      </c>
      <c r="CC37" s="23">
        <f t="shared" si="17"/>
        <v>127.82846088061996</v>
      </c>
      <c r="CD37" s="23">
        <f t="shared" si="18"/>
        <v>714.40922199244847</v>
      </c>
      <c r="CE37" s="23">
        <f t="shared" si="19"/>
        <v>1.1207282395274267</v>
      </c>
      <c r="CF37" s="23">
        <f t="shared" si="20"/>
        <v>0.71883015939970329</v>
      </c>
      <c r="CV37" s="39">
        <f>([3]中r分类武将战斗属性!S37+[3]中r分类武将战斗属性!Y37+[3]中r分类武将战斗属性!AE37+[3]中r分类武将战斗属性!AK37)/4</f>
        <v>187.55130486256488</v>
      </c>
      <c r="CW37" s="39">
        <f>CV37*[3]中r分类武将战斗属性!O36</f>
        <v>11.636166904411233</v>
      </c>
      <c r="CX37" s="39">
        <f>([2]中r各类型装备属性!I35+[2]中r各类型装备属性!N35+[2]中r各类型装备属性!S35+[2]中r各类型装备属性!X35)/4</f>
        <v>405.4921875</v>
      </c>
      <c r="CY37" s="7">
        <f t="shared" si="49"/>
        <v>0.31016638643000533</v>
      </c>
      <c r="CZ37" s="7">
        <f t="shared" si="49"/>
        <v>1.9243522956464577E-2</v>
      </c>
      <c r="DA37" s="7">
        <f t="shared" si="49"/>
        <v>0.67059009061353003</v>
      </c>
      <c r="DC37" s="39">
        <f>([3]中r分类武将战斗属性!T37+[3]中r分类武将战斗属性!Z37+[3]中r分类武将战斗属性!AF37+[3]中r分类武将战斗属性!AL37)/4</f>
        <v>51.82338686991924</v>
      </c>
      <c r="DD37" s="39">
        <f>DC37*[3]中r分类武将战斗属性!O36</f>
        <v>3.2152566446399455</v>
      </c>
      <c r="DE37" s="39">
        <f>([2]中r各类型装备属性!J35+[2]中r各类型装备属性!O35+[2]中r各类型装备属性!T35+[2]中r各类型装备属性!Y35)/4</f>
        <v>75.691874999999996</v>
      </c>
      <c r="DF37" s="7">
        <f t="shared" si="50"/>
        <v>0.40206446273898383</v>
      </c>
      <c r="DG37" s="7">
        <f t="shared" si="50"/>
        <v>2.4945116741211595E-2</v>
      </c>
      <c r="DH37" s="7">
        <f t="shared" si="50"/>
        <v>0.58724477294335409</v>
      </c>
      <c r="DJ37" s="39">
        <f>([3]中r分类武将战斗属性!U37+[3]中r分类武将战斗属性!AA37+[3]中r分类武将战斗属性!AG37+[3]中r分类武将战斗属性!AM37)/4</f>
        <v>241.84247205962316</v>
      </c>
      <c r="DK37" s="39">
        <f>DJ37*[3]中r分类武将战斗属性!O36</f>
        <v>15.004531008319749</v>
      </c>
      <c r="DL37" s="39">
        <f>([2]中r各类型装备属性!K35+[2]中r各类型装备属性!P35+[2]中r各类型装备属性!U35+[2]中r各类型装备属性!Z35)/4</f>
        <v>502.81031250000001</v>
      </c>
      <c r="DM37" s="7">
        <f t="shared" si="51"/>
        <v>0.31835732652533516</v>
      </c>
      <c r="DN37" s="7">
        <f t="shared" si="51"/>
        <v>1.975171001559026E-2</v>
      </c>
      <c r="DO37" s="7">
        <f t="shared" si="51"/>
        <v>0.66189096345907461</v>
      </c>
    </row>
    <row r="38" spans="7:119" x14ac:dyDescent="0.15">
      <c r="G38" s="23">
        <v>32</v>
      </c>
      <c r="H38" s="27">
        <f>[2]中r各类型装备属性!I36+[3]中r分类武将战斗属性!AQ38</f>
        <v>376.04555953269869</v>
      </c>
      <c r="I38" s="27">
        <f>[2]中r各类型装备属性!J36+[3]中r分类武将战斗属性!T38</f>
        <v>300.37569715843307</v>
      </c>
      <c r="J38" s="27">
        <f>[2]中r各类型装备属性!K36+[3]中r分类武将战斗属性!AS38</f>
        <v>1149.709790504636</v>
      </c>
      <c r="K38" s="27">
        <f t="shared" si="0"/>
        <v>3.0573683463603407</v>
      </c>
      <c r="L38" s="27">
        <f t="shared" si="26"/>
        <v>0.74561610839104708</v>
      </c>
      <c r="M38" s="39">
        <f t="shared" si="27"/>
        <v>0.19896590451465543</v>
      </c>
      <c r="N38" s="39">
        <f t="shared" si="28"/>
        <v>0.19161829841743933</v>
      </c>
      <c r="P38" s="27">
        <f>[2]中r各类型装备属性!N36+[3]中r分类武将战斗属性!AV38</f>
        <v>684.27089763860386</v>
      </c>
      <c r="Q38" s="27">
        <f>[2]中r各类型装备属性!O36+[3]中r分类武将战斗属性!AW38</f>
        <v>88.618111906539738</v>
      </c>
      <c r="R38" s="27">
        <f>[2]中r各类型装备属性!P36+[3]中r分类武将战斗属性!AX38</f>
        <v>727.41712145168333</v>
      </c>
      <c r="S38" s="27">
        <f t="shared" si="1"/>
        <v>1.0630543019759802</v>
      </c>
      <c r="T38" s="27">
        <f t="shared" si="29"/>
        <v>0.46373096532675395</v>
      </c>
      <c r="U38" s="39">
        <f t="shared" si="30"/>
        <v>0.14291372131132074</v>
      </c>
      <c r="V38" s="39">
        <f t="shared" si="31"/>
        <v>0.14432879393882603</v>
      </c>
      <c r="X38" s="27">
        <f>[2]中r各类型装备属性!S36+[3]中r分类武将战斗属性!BA38</f>
        <v>750.54067621181025</v>
      </c>
      <c r="Y38" s="27">
        <f>[2]中r各类型装备属性!T36+[3]中r分类武将战斗属性!BB38</f>
        <v>43.92144523987308</v>
      </c>
      <c r="Z38" s="27">
        <f>[2]中r各类型装备属性!U36+[3]中r分类武将战斗属性!BC38</f>
        <v>618.00111906539746</v>
      </c>
      <c r="AA38" s="27">
        <f t="shared" si="2"/>
        <v>0.82340789600454811</v>
      </c>
      <c r="AB38" s="27">
        <f t="shared" si="32"/>
        <v>0.30000691023172277</v>
      </c>
      <c r="AC38" s="39">
        <f t="shared" si="33"/>
        <v>0.12673770283887373</v>
      </c>
      <c r="AD38" s="39">
        <f t="shared" si="34"/>
        <v>0.12484871092230257</v>
      </c>
      <c r="AF38" s="27">
        <f>[2]中r各类型装备属性!X36+[3]中r分类武将战斗属性!BF38</f>
        <v>685.04611906539753</v>
      </c>
      <c r="AG38" s="27">
        <f>[2]中r各类型装备属性!Y36+[3]中r分类武将战斗属性!BG38</f>
        <v>98.629446433016028</v>
      </c>
      <c r="AH38" s="27">
        <f>[2]中r各类型装备属性!Z36+[3]中r分类武将战斗属性!BH38</f>
        <v>640.34945239873082</v>
      </c>
      <c r="AI38" s="27">
        <f t="shared" si="3"/>
        <v>0.93475378456614577</v>
      </c>
      <c r="AJ38" s="27">
        <f t="shared" si="35"/>
        <v>0.49042672128216891</v>
      </c>
      <c r="AK38" s="39">
        <f t="shared" si="36"/>
        <v>0.12792644613732915</v>
      </c>
      <c r="AL38" s="39">
        <f t="shared" si="37"/>
        <v>0.12648878072073697</v>
      </c>
      <c r="AN38" s="23">
        <f t="shared" si="4"/>
        <v>623.97581311212753</v>
      </c>
      <c r="AO38" s="23">
        <f t="shared" si="5"/>
        <v>132.88617518446549</v>
      </c>
      <c r="AP38" s="23">
        <f t="shared" si="6"/>
        <v>783.86937085511204</v>
      </c>
      <c r="AQ38" s="23">
        <f t="shared" si="7"/>
        <v>1.256249608371041</v>
      </c>
      <c r="AR38" s="42">
        <f t="shared" si="38"/>
        <v>0.56459334090940416</v>
      </c>
      <c r="AS38" s="34"/>
      <c r="AV38" s="27">
        <f>[5]中r不同兵种属性值!AK36</f>
        <v>353.29485009784923</v>
      </c>
      <c r="AW38" s="27">
        <f>[5]中r不同兵种属性值!AL36</f>
        <v>242.94658628005288</v>
      </c>
      <c r="AX38" s="27">
        <f>[5]中r不同兵种属性值!AM36</f>
        <v>756.20131744348146</v>
      </c>
      <c r="AY38" s="27">
        <f t="shared" si="8"/>
        <v>2.1404255319148935</v>
      </c>
      <c r="AZ38" s="27">
        <f t="shared" si="9"/>
        <v>0.70332335705939308</v>
      </c>
      <c r="BA38" s="39">
        <f t="shared" si="39"/>
        <v>0.24923798948701889</v>
      </c>
      <c r="BB38" s="39">
        <f t="shared" si="40"/>
        <v>0.12603355290724691</v>
      </c>
      <c r="BD38" s="27">
        <f>[5]中r不同兵种属性值!AP36</f>
        <v>706.58970019569847</v>
      </c>
      <c r="BE38" s="27">
        <f>[5]中r不同兵种属性值!AQ36</f>
        <v>121.47329314002644</v>
      </c>
      <c r="BF38" s="27">
        <f>[5]中r不同兵种属性值!AR36</f>
        <v>720.19173089855371</v>
      </c>
      <c r="BG38" s="27">
        <f t="shared" si="10"/>
        <v>1.0192502532928063</v>
      </c>
      <c r="BH38" s="27">
        <f t="shared" si="11"/>
        <v>0.54240458551362059</v>
      </c>
      <c r="BI38" s="39">
        <f t="shared" si="41"/>
        <v>0.24098917056329777</v>
      </c>
      <c r="BJ38" s="39">
        <f t="shared" si="42"/>
        <v>0.11667342974029563</v>
      </c>
      <c r="BL38" s="27">
        <f>[5]中r不同兵种属性值!AU36</f>
        <v>812.57815522505302</v>
      </c>
      <c r="BM38" s="27">
        <f>[5]中r不同兵种属性值!AV36</f>
        <v>73.665734701253655</v>
      </c>
      <c r="BN38" s="27">
        <f>[5]中r不同兵种属性值!AW36</f>
        <v>734.17603635289458</v>
      </c>
      <c r="BO38" s="27">
        <f t="shared" si="12"/>
        <v>0.90351436551916164</v>
      </c>
      <c r="BP38" s="27">
        <f t="shared" si="13"/>
        <v>0.41820901781239306</v>
      </c>
      <c r="BQ38" s="39">
        <f t="shared" si="43"/>
        <v>0.23334055788525043</v>
      </c>
      <c r="BR38" s="39">
        <f t="shared" si="44"/>
        <v>0.11628943234948844</v>
      </c>
      <c r="BT38" s="27">
        <f>[5]中r不同兵种属性值!AZ36</f>
        <v>741.91918520548325</v>
      </c>
      <c r="BU38" s="27">
        <f>[5]中r不同兵种属性值!BA36</f>
        <v>80.731631703210638</v>
      </c>
      <c r="BV38" s="27">
        <f>[5]中r不同兵种属性值!BB36</f>
        <v>720.19173089855371</v>
      </c>
      <c r="BW38" s="27">
        <f t="shared" si="14"/>
        <v>0.97071452694552995</v>
      </c>
      <c r="BX38" s="36">
        <f t="shared" si="15"/>
        <v>0.44064686806561471</v>
      </c>
      <c r="BY38" s="39">
        <f t="shared" si="45"/>
        <v>0.23132892248361336</v>
      </c>
      <c r="BZ38" s="39">
        <f t="shared" si="46"/>
        <v>0.11407785567984859</v>
      </c>
      <c r="CB38" s="23">
        <f t="shared" si="16"/>
        <v>653.59547268102096</v>
      </c>
      <c r="CC38" s="23">
        <f t="shared" si="17"/>
        <v>129.70431145613591</v>
      </c>
      <c r="CD38" s="23">
        <f t="shared" si="18"/>
        <v>732.69020389837078</v>
      </c>
      <c r="CE38" s="23">
        <f t="shared" si="19"/>
        <v>1.1210148088892149</v>
      </c>
      <c r="CF38" s="23">
        <f t="shared" si="20"/>
        <v>0.72176516192153506</v>
      </c>
      <c r="CV38" s="39">
        <f>([3]中r分类武将战斗属性!S38+[3]中r分类武将战斗属性!Y38+[3]中r分类武将战斗属性!AE38+[3]中r分类武将战斗属性!AK38)/4</f>
        <v>192.51596494529679</v>
      </c>
      <c r="CW38" s="39">
        <f>CV38*[3]中r分类武将战斗属性!O37</f>
        <v>12.428598166830808</v>
      </c>
      <c r="CX38" s="39">
        <f>([2]中r各类型装备属性!I36+[2]中r各类型装备属性!N36+[2]中r各类型装备属性!S36+[2]中r各类型装备属性!X36)/4</f>
        <v>419.03125</v>
      </c>
      <c r="CY38" s="7">
        <f t="shared" si="49"/>
        <v>0.30853113357889395</v>
      </c>
      <c r="CZ38" s="7">
        <f t="shared" si="49"/>
        <v>1.9918397325117805E-2</v>
      </c>
      <c r="DA38" s="7">
        <f t="shared" si="49"/>
        <v>0.67155046909598837</v>
      </c>
      <c r="DC38" s="39">
        <f>([3]中r分类武将战斗属性!T38+[3]中r分类武将战斗属性!Z38+[3]中r分类武将战斗属性!AF38+[3]中r分类武将战斗属性!AL38)/4</f>
        <v>53.195200840147798</v>
      </c>
      <c r="DD38" s="39">
        <f>DC38*[3]中r分类武将战斗属性!O37</f>
        <v>3.434217914519039</v>
      </c>
      <c r="DE38" s="39">
        <f>([2]中r各类型装备属性!J36+[2]中r各类型装备属性!O36+[2]中r各类型装备属性!T36+[2]中r各类型装备属性!Y36)/4</f>
        <v>78.219166666666666</v>
      </c>
      <c r="DF38" s="7">
        <f t="shared" si="50"/>
        <v>0.40030650868162215</v>
      </c>
      <c r="DG38" s="7">
        <f t="shared" si="50"/>
        <v>2.5843304691039841E-2</v>
      </c>
      <c r="DH38" s="7">
        <f t="shared" si="50"/>
        <v>0.58861778930793218</v>
      </c>
      <c r="DJ38" s="39">
        <f>([3]中r分类武将战斗属性!U38+[3]中r分类武将战斗属性!AA38+[3]中r分类武将战斗属性!AG38+[3]中r分类武将战斗属性!AM38)/4</f>
        <v>248.24427058735643</v>
      </c>
      <c r="DK38" s="39">
        <f>DJ38*[3]中r分类武将战斗属性!O37</f>
        <v>16.026350267755518</v>
      </c>
      <c r="DL38" s="39">
        <f>([2]中r各类型装备属性!K36+[2]中r各类型装备属性!P36+[2]中r各类型装备属性!U36+[2]中r各类型装备属性!Z36)/4</f>
        <v>519.59875</v>
      </c>
      <c r="DM38" s="7">
        <f t="shared" si="51"/>
        <v>0.31669086689348541</v>
      </c>
      <c r="DN38" s="7">
        <f t="shared" si="51"/>
        <v>2.0445179852189656E-2</v>
      </c>
      <c r="DO38" s="7">
        <f t="shared" si="51"/>
        <v>0.66286395325432479</v>
      </c>
    </row>
    <row r="39" spans="7:119" x14ac:dyDescent="0.15">
      <c r="G39" s="23">
        <v>33</v>
      </c>
      <c r="H39" s="27">
        <f>[2]中r各类型装备属性!I37+[3]中r分类武将战斗属性!AQ39</f>
        <v>387.97482110686741</v>
      </c>
      <c r="I39" s="27">
        <f>[2]中r各类型装备属性!J37+[3]中r分类武将战斗属性!T39</f>
        <v>309.51617101124089</v>
      </c>
      <c r="J39" s="27">
        <f>[2]中r各类型装备属性!K37+[3]中r分类武将战斗属性!AS39</f>
        <v>1186.1504275419757</v>
      </c>
      <c r="K39" s="27">
        <f t="shared" si="0"/>
        <v>3.0572871305358533</v>
      </c>
      <c r="L39" s="27">
        <f t="shared" si="26"/>
        <v>0.74708914218481381</v>
      </c>
      <c r="M39" s="39">
        <f t="shared" si="27"/>
        <v>0.20527768312532671</v>
      </c>
      <c r="N39" s="39">
        <f t="shared" si="28"/>
        <v>0.1976917379236626</v>
      </c>
      <c r="P39" s="27">
        <f>[2]中r各类型装备属性!N37+[3]中r分类武将战斗属性!AV39</f>
        <v>705.89393976844167</v>
      </c>
      <c r="Q39" s="27">
        <f>[2]中r各类型装备属性!O37+[3]中r分类武将战斗属性!AW39</f>
        <v>91.43721422137348</v>
      </c>
      <c r="R39" s="27">
        <f>[2]中r各类型装备属性!P37+[3]中r分类武将战斗属性!AX39</f>
        <v>750.34586821118864</v>
      </c>
      <c r="S39" s="27">
        <f t="shared" si="1"/>
        <v>1.0629725316204426</v>
      </c>
      <c r="T39" s="27">
        <f t="shared" si="29"/>
        <v>0.46599996123792409</v>
      </c>
      <c r="U39" s="39">
        <f t="shared" si="30"/>
        <v>0.14742981198171293</v>
      </c>
      <c r="V39" s="39">
        <f t="shared" si="31"/>
        <v>0.1488781484546009</v>
      </c>
      <c r="X39" s="27">
        <f>[2]中r各类型装备属性!S37+[3]中r分类武将战斗属性!BA39</f>
        <v>774.26073732314853</v>
      </c>
      <c r="Y39" s="27">
        <f>[2]中r各类型装备属性!T37+[3]中r分类武将战斗属性!BB39</f>
        <v>45.296380888040154</v>
      </c>
      <c r="Z39" s="27">
        <f>[2]中r各类型装备属性!U37+[3]中r分类武将战斗属性!BC39</f>
        <v>637.52714221373481</v>
      </c>
      <c r="AA39" s="27">
        <f t="shared" si="2"/>
        <v>0.82340109924449645</v>
      </c>
      <c r="AB39" s="27">
        <f t="shared" si="32"/>
        <v>0.30182218294451091</v>
      </c>
      <c r="AC39" s="39">
        <f t="shared" si="33"/>
        <v>0.13074311673812031</v>
      </c>
      <c r="AD39" s="39">
        <f t="shared" si="34"/>
        <v>0.12879336206338082</v>
      </c>
      <c r="AF39" s="27">
        <f>[2]中r各类型装备属性!X37+[3]中r分类武将战斗属性!BF39</f>
        <v>706.73839221373487</v>
      </c>
      <c r="AG39" s="27">
        <f>[2]中r各类型装备属性!Y37+[3]中r分类武将战斗属性!BG39</f>
        <v>101.70574388676705</v>
      </c>
      <c r="AH39" s="27">
        <f>[2]中r各类型装备属性!Z37+[3]中r分类武将战斗属性!BH39</f>
        <v>660.59755888040149</v>
      </c>
      <c r="AI39" s="27">
        <f t="shared" si="3"/>
        <v>0.93471299445215472</v>
      </c>
      <c r="AJ39" s="27">
        <f t="shared" si="35"/>
        <v>0.49255576667094558</v>
      </c>
      <c r="AK39" s="39">
        <f t="shared" si="36"/>
        <v>0.13197729079621567</v>
      </c>
      <c r="AL39" s="39">
        <f t="shared" si="37"/>
        <v>0.13048840669242498</v>
      </c>
      <c r="AN39" s="23">
        <f t="shared" ref="AN39:AN70" si="54">(H39+P39+X39+AF39)/4</f>
        <v>643.71697260304813</v>
      </c>
      <c r="AO39" s="23">
        <f t="shared" ref="AO39:AO70" si="55">(I39+Q39+Y39+AG39)/4</f>
        <v>136.9888775018554</v>
      </c>
      <c r="AP39" s="23">
        <f t="shared" ref="AP39:AP70" si="56">(J39+R39+Z39+AH39)/4</f>
        <v>808.65524921182509</v>
      </c>
      <c r="AQ39" s="23">
        <f t="shared" si="7"/>
        <v>1.2562279443119284</v>
      </c>
      <c r="AR39" s="42">
        <f t="shared" si="38"/>
        <v>0.56661088440055363</v>
      </c>
      <c r="AS39" s="34"/>
      <c r="AV39" s="27">
        <f>[5]中r不同兵种属性值!AK37</f>
        <v>362.19346287319206</v>
      </c>
      <c r="AW39" s="27">
        <f>[5]中r不同兵种属性值!AL37</f>
        <v>248.91360584446227</v>
      </c>
      <c r="AX39" s="27">
        <f>[5]中r不同兵种属性值!AM37</f>
        <v>775.43838131399832</v>
      </c>
      <c r="AY39" s="27">
        <f t="shared" si="8"/>
        <v>2.1409507923269389</v>
      </c>
      <c r="AZ39" s="27">
        <f t="shared" ref="AZ39:AZ70" si="57">1-1/(1+(AW39/($D$11*G39^2+$D$12*G39+$D$13)))</f>
        <v>0.70375489330706964</v>
      </c>
      <c r="BA39" s="39">
        <f t="shared" si="39"/>
        <v>0.25551567045727841</v>
      </c>
      <c r="BB39" s="39">
        <f t="shared" si="40"/>
        <v>0.12923973021899973</v>
      </c>
      <c r="BD39" s="27">
        <f>[5]中r不同兵种属性值!AP37</f>
        <v>724.38692574638412</v>
      </c>
      <c r="BE39" s="27">
        <f>[5]中r不同兵种属性值!AQ37</f>
        <v>124.45680292223113</v>
      </c>
      <c r="BF39" s="27">
        <f>[5]中r不同兵种属性值!AR37</f>
        <v>738.51274410856979</v>
      </c>
      <c r="BG39" s="27">
        <f t="shared" si="10"/>
        <v>1.0195003772985423</v>
      </c>
      <c r="BH39" s="27">
        <f t="shared" ref="BH39:BH70" si="58">1-1/(1+(BE39/($D$11*G39^2+$D$12*G39+$D$13)))</f>
        <v>0.54291807133801839</v>
      </c>
      <c r="BI39" s="39">
        <f t="shared" si="41"/>
        <v>0.24705908443636979</v>
      </c>
      <c r="BJ39" s="39">
        <f t="shared" si="42"/>
        <v>0.1196414941540079</v>
      </c>
      <c r="BL39" s="27">
        <f>[5]中r不同兵种属性值!AU37</f>
        <v>833.04496460834162</v>
      </c>
      <c r="BM39" s="27">
        <f>[5]中r不同兵种属性值!AV37</f>
        <v>70.384551167184114</v>
      </c>
      <c r="BN39" s="27">
        <f>[5]中r不同兵种属性值!AW37</f>
        <v>752.85279739223142</v>
      </c>
      <c r="BO39" s="27">
        <f t="shared" si="12"/>
        <v>0.90373608793876714</v>
      </c>
      <c r="BP39" s="27">
        <f t="shared" ref="BP39:BP70" si="59">1-1/(1+(BM39/($D$11*G39^2+$D$12*G39+$D$13)))</f>
        <v>0.40181960732457933</v>
      </c>
      <c r="BQ39" s="39">
        <f t="shared" si="43"/>
        <v>0.23921782235380479</v>
      </c>
      <c r="BR39" s="39">
        <f t="shared" si="44"/>
        <v>0.11924772822384132</v>
      </c>
      <c r="BT39" s="27">
        <f>[5]中r不同兵种属性值!AZ37</f>
        <v>760.60627203370336</v>
      </c>
      <c r="BU39" s="27">
        <f>[5]中r不同兵种属性值!BA37</f>
        <v>82.769815535658566</v>
      </c>
      <c r="BV39" s="27">
        <f>[5]中r不同兵种属性值!BB37</f>
        <v>738.51274410856979</v>
      </c>
      <c r="BW39" s="27">
        <f t="shared" si="14"/>
        <v>0.97095274028432599</v>
      </c>
      <c r="BX39" s="36">
        <f t="shared" ref="BX39:BX70" si="60">1-1/(1+(BU39/($D$11*G39^2+$D$12*G39+$D$13)))</f>
        <v>0.44132176456298178</v>
      </c>
      <c r="BY39" s="39">
        <f t="shared" si="45"/>
        <v>0.23715551889267186</v>
      </c>
      <c r="BZ39" s="39">
        <f t="shared" si="46"/>
        <v>0.11697989108405016</v>
      </c>
      <c r="CB39" s="23">
        <f t="shared" ref="CB39:CB70" si="61">(AV39+BD39+BL39+BT39)/4</f>
        <v>670.05790631540526</v>
      </c>
      <c r="CC39" s="23">
        <f t="shared" ref="CC39:CC70" si="62">(AW39+BE39+BM39+BU39)/4</f>
        <v>131.63119386738401</v>
      </c>
      <c r="CD39" s="23">
        <f t="shared" ref="CD39:CD70" si="63">(AX39+BF39+BN39+BV39)/4</f>
        <v>751.3291667308423</v>
      </c>
      <c r="CE39" s="23">
        <f t="shared" si="19"/>
        <v>1.1212899059162531</v>
      </c>
      <c r="CF39" s="23">
        <f t="shared" ref="CF39:CF70" si="64">1-1/(1+(CC39/($D$11*O39^2+$D$12*O39+$D$13)))</f>
        <v>0.72471688956409697</v>
      </c>
      <c r="CV39" s="39">
        <f>([3]中r分类武将战斗属性!S39+[3]中r分类武将战斗属性!Y39+[3]中r分类武将战斗属性!AE39+[3]中r分类武将战斗属性!AK39)/4</f>
        <v>197.84199299002034</v>
      </c>
      <c r="CW39" s="39">
        <f>CV39*[3]中r分类武将战斗属性!O38</f>
        <v>13.304667113027802</v>
      </c>
      <c r="CX39" s="39">
        <f>([2]中r各类型装备属性!I37+[2]中r各类型装备属性!N37+[2]中r各类型装备属性!S37+[2]中r各类型装备属性!X37)/4</f>
        <v>432.5703125</v>
      </c>
      <c r="CY39" s="7">
        <f t="shared" si="49"/>
        <v>0.30734313589711854</v>
      </c>
      <c r="CZ39" s="7">
        <f t="shared" si="49"/>
        <v>2.0668504450374658E-2</v>
      </c>
      <c r="DA39" s="7">
        <f t="shared" si="49"/>
        <v>0.67198835965250681</v>
      </c>
      <c r="DC39" s="39">
        <f>([3]中r分类武将战斗属性!T39+[3]中r分类武将战斗属性!Z39+[3]中r分类武将战斗属性!AF39+[3]中r分类武将战斗属性!AL39)/4</f>
        <v>54.666866484084565</v>
      </c>
      <c r="DD39" s="39">
        <f>DC39*[3]中r分类武将战斗属性!O38</f>
        <v>3.67628959702084</v>
      </c>
      <c r="DE39" s="39">
        <f>([2]中r各类型装备属性!J37+[2]中r各类型装备属性!O37+[2]中r各类型装备属性!T37+[2]中r各类型装备属性!Y37)/4</f>
        <v>80.746458333333337</v>
      </c>
      <c r="DF39" s="7">
        <f t="shared" si="50"/>
        <v>0.39906062069414466</v>
      </c>
      <c r="DG39" s="7">
        <f t="shared" si="50"/>
        <v>2.6836409379082968E-2</v>
      </c>
      <c r="DH39" s="7">
        <f t="shared" si="50"/>
        <v>0.58943806100053409</v>
      </c>
      <c r="DJ39" s="39">
        <f>([3]中r分类武将战斗属性!U39+[3]中r分类武将战斗属性!AA39+[3]中r分类武将战斗属性!AG39+[3]中r分类武将战斗属性!AM39)/4</f>
        <v>255.11204359239463</v>
      </c>
      <c r="DK39" s="39">
        <f>DJ39*[3]中r分类武将战斗属性!O38</f>
        <v>17.156018119430584</v>
      </c>
      <c r="DL39" s="39">
        <f>([2]中r各类型装备属性!K37+[2]中r各类型装备属性!P37+[2]中r各类型装备属性!U37+[2]中r各类型装备属性!Z37)/4</f>
        <v>536.38718749999998</v>
      </c>
      <c r="DM39" s="7">
        <f t="shared" si="51"/>
        <v>0.3154768906045507</v>
      </c>
      <c r="DN39" s="7">
        <f t="shared" si="51"/>
        <v>2.1215490947659219E-2</v>
      </c>
      <c r="DO39" s="7">
        <f t="shared" si="51"/>
        <v>0.66330761844779018</v>
      </c>
    </row>
    <row r="40" spans="7:119" x14ac:dyDescent="0.15">
      <c r="G40" s="23">
        <v>34</v>
      </c>
      <c r="H40" s="27">
        <f>[2]中r各类型装备属性!I38+[3]中r分类武将战斗属性!AQ40</f>
        <v>400.1218793367882</v>
      </c>
      <c r="I40" s="27">
        <f>[2]中r各类型装备属性!J38+[3]中r分类武将战斗属性!T40</f>
        <v>318.90146421737506</v>
      </c>
      <c r="J40" s="27">
        <f>[2]中r各类型装备属性!K38+[3]中r分类武将战斗属性!AS40</f>
        <v>1223.2880138777223</v>
      </c>
      <c r="K40" s="27">
        <f t="shared" si="0"/>
        <v>3.0572884839623171</v>
      </c>
      <c r="L40" s="27">
        <f t="shared" si="26"/>
        <v>0.74855727000331929</v>
      </c>
      <c r="M40" s="39">
        <f t="shared" si="27"/>
        <v>0.21170469806179273</v>
      </c>
      <c r="N40" s="39">
        <f t="shared" si="28"/>
        <v>0.20388133564628705</v>
      </c>
      <c r="P40" s="27">
        <f>[2]中r各类型装备属性!N38+[3]中r分类武将战斗属性!AV40</f>
        <v>727.99613454093401</v>
      </c>
      <c r="Q40" s="27">
        <f>[2]中r各类型装备属性!O38+[3]中r分类武将战斗属性!AW40</f>
        <v>94.299875867357642</v>
      </c>
      <c r="R40" s="27">
        <f>[2]中r各类型装备属性!P38+[3]中r分类武将战斗属性!AX40</f>
        <v>773.84088627564927</v>
      </c>
      <c r="S40" s="27">
        <f t="shared" si="1"/>
        <v>1.0629738944474265</v>
      </c>
      <c r="T40" s="27">
        <f t="shared" si="29"/>
        <v>0.46817562299292426</v>
      </c>
      <c r="U40" s="39">
        <f t="shared" si="30"/>
        <v>0.15204597630345318</v>
      </c>
      <c r="V40" s="39">
        <f t="shared" si="31"/>
        <v>0.15353985838802561</v>
      </c>
      <c r="X40" s="27">
        <f>[2]中r各类型装备属性!S38+[3]中r分类武将战斗属性!BA40</f>
        <v>798.50351040829173</v>
      </c>
      <c r="Y40" s="27">
        <f>[2]中r各类型装备属性!T38+[3]中r分类武将战斗属性!BB40</f>
        <v>46.714875867357641</v>
      </c>
      <c r="Z40" s="27">
        <f>[2]中r各类型装备属性!U38+[3]中r分类武将战斗属性!BC40</f>
        <v>657.48875867357629</v>
      </c>
      <c r="AA40" s="27">
        <f t="shared" si="2"/>
        <v>0.82340121252239507</v>
      </c>
      <c r="AB40" s="27">
        <f t="shared" si="32"/>
        <v>0.30366895415599393</v>
      </c>
      <c r="AC40" s="39">
        <f t="shared" si="33"/>
        <v>0.13483679675925223</v>
      </c>
      <c r="AD40" s="39">
        <f t="shared" si="34"/>
        <v>0.13282601185324777</v>
      </c>
      <c r="AF40" s="27">
        <f>[2]中r各类型装备属性!X38+[3]中r分类武将战斗属性!BF40</f>
        <v>728.86625867357634</v>
      </c>
      <c r="AG40" s="27">
        <f>[2]中r各类型装备属性!Y38+[3]中r分类武将战斗属性!BG40</f>
        <v>104.89093966839408</v>
      </c>
      <c r="AH40" s="27">
        <f>[2]中r各类型装备属性!Z38+[3]中r分类武将战斗属性!BH40</f>
        <v>681.2812586735763</v>
      </c>
      <c r="AI40" s="27">
        <f t="shared" si="3"/>
        <v>0.93471367423895113</v>
      </c>
      <c r="AJ40" s="27">
        <f t="shared" si="35"/>
        <v>0.49474305350683223</v>
      </c>
      <c r="AK40" s="39">
        <f t="shared" si="36"/>
        <v>0.13610947874389848</v>
      </c>
      <c r="AL40" s="39">
        <f t="shared" si="37"/>
        <v>0.1345740757873731</v>
      </c>
      <c r="AN40" s="23">
        <f t="shared" si="54"/>
        <v>663.87194573989757</v>
      </c>
      <c r="AO40" s="23">
        <f t="shared" si="55"/>
        <v>141.20178890512111</v>
      </c>
      <c r="AP40" s="23">
        <f t="shared" si="56"/>
        <v>833.97472937513101</v>
      </c>
      <c r="AQ40" s="23">
        <f t="shared" si="7"/>
        <v>1.2562283053633947</v>
      </c>
      <c r="AR40" s="42">
        <f t="shared" si="38"/>
        <v>0.56862424166520298</v>
      </c>
      <c r="AS40" s="34"/>
      <c r="AV40" s="27">
        <f>[5]中r不同兵种属性值!AK38</f>
        <v>371.06868377809036</v>
      </c>
      <c r="AW40" s="27">
        <f>[5]中r不同兵种属性值!AL38</f>
        <v>254.86320063253959</v>
      </c>
      <c r="AX40" s="27">
        <f>[5]中r不同兵种属性值!AM38</f>
        <v>794.62705054359674</v>
      </c>
      <c r="AY40" s="27">
        <f t="shared" si="8"/>
        <v>2.1414554374488963</v>
      </c>
      <c r="AZ40" s="27">
        <f t="shared" si="57"/>
        <v>0.7040746647556696</v>
      </c>
      <c r="BA40" s="39">
        <f t="shared" si="39"/>
        <v>0.26177684922616606</v>
      </c>
      <c r="BB40" s="39">
        <f t="shared" si="40"/>
        <v>0.13243784175726611</v>
      </c>
      <c r="BD40" s="27">
        <f>[5]中r不同兵种属性值!AP38</f>
        <v>742.13736755618072</v>
      </c>
      <c r="BE40" s="27">
        <f>[5]中r不同兵种属性值!AQ38</f>
        <v>127.43160031626979</v>
      </c>
      <c r="BF40" s="27">
        <f>[5]中r不同兵种属性值!AR38</f>
        <v>756.7876671843776</v>
      </c>
      <c r="BG40" s="27">
        <f t="shared" si="10"/>
        <v>1.0197406844994741</v>
      </c>
      <c r="BH40" s="27">
        <f t="shared" si="58"/>
        <v>0.54329878860106173</v>
      </c>
      <c r="BI40" s="39">
        <f t="shared" si="41"/>
        <v>0.25311304226747067</v>
      </c>
      <c r="BJ40" s="39">
        <f t="shared" si="42"/>
        <v>0.12260209181434803</v>
      </c>
      <c r="BL40" s="27">
        <f>[5]中r不同兵种属性值!AU38</f>
        <v>853.45797268960769</v>
      </c>
      <c r="BM40" s="27">
        <f>[5]中r不同兵种属性值!AV38</f>
        <v>67.053294452132434</v>
      </c>
      <c r="BN40" s="27">
        <f>[5]中r不同兵种属性值!AW38</f>
        <v>771.48257334329764</v>
      </c>
      <c r="BO40" s="27">
        <f t="shared" si="12"/>
        <v>0.90394910825196129</v>
      </c>
      <c r="BP40" s="27">
        <f t="shared" si="59"/>
        <v>0.38498034192354624</v>
      </c>
      <c r="BQ40" s="39">
        <f t="shared" si="43"/>
        <v>0.245079637199762</v>
      </c>
      <c r="BR40" s="39">
        <f t="shared" si="44"/>
        <v>0.12219858191951588</v>
      </c>
      <c r="BT40" s="27">
        <f>[5]中r不同兵种属性值!AZ38</f>
        <v>779.24423593398978</v>
      </c>
      <c r="BU40" s="27">
        <f>[5]中r不同兵种属性值!BA38</f>
        <v>84.802695924755739</v>
      </c>
      <c r="BV40" s="27">
        <f>[5]中r不同兵种属性值!BB38</f>
        <v>756.7876671843776</v>
      </c>
      <c r="BW40" s="27">
        <f t="shared" si="14"/>
        <v>0.9711816042852135</v>
      </c>
      <c r="BX40" s="36">
        <f t="shared" si="60"/>
        <v>0.44185861143802951</v>
      </c>
      <c r="BY40" s="39">
        <f t="shared" si="45"/>
        <v>0.24296679887075684</v>
      </c>
      <c r="BZ40" s="39">
        <f t="shared" si="46"/>
        <v>0.11987462584391925</v>
      </c>
      <c r="CB40" s="23">
        <f t="shared" si="61"/>
        <v>686.47706498946718</v>
      </c>
      <c r="CC40" s="23">
        <f t="shared" si="62"/>
        <v>133.5376978314244</v>
      </c>
      <c r="CD40" s="23">
        <f t="shared" si="63"/>
        <v>769.92123956391242</v>
      </c>
      <c r="CE40" s="23">
        <f t="shared" si="19"/>
        <v>1.1215542060035546</v>
      </c>
      <c r="CF40" s="23">
        <f t="shared" si="64"/>
        <v>0.72757640206469198</v>
      </c>
      <c r="CV40" s="39">
        <f>([3]中r分类武将战斗属性!S40+[3]中r分类武将战斗属性!Y40+[3]中r分类武将战斗属性!AE40+[3]中r分类武将战斗属性!AK40)/4</f>
        <v>203.55565167751055</v>
      </c>
      <c r="CW40" s="39">
        <f>CV40*[3]中r分类武将战斗属性!O39</f>
        <v>14.206919062387016</v>
      </c>
      <c r="CX40" s="39">
        <f>([2]中r各类型装备属性!I38+[2]中r各类型装备属性!N38+[2]中r各类型装备属性!S38+[2]中r各类型装备属性!X38)/4</f>
        <v>446.109375</v>
      </c>
      <c r="CY40" s="7">
        <f t="shared" si="49"/>
        <v>0.30661884868571154</v>
      </c>
      <c r="CZ40" s="7">
        <f t="shared" si="49"/>
        <v>2.1400089510565386E-2</v>
      </c>
      <c r="DA40" s="7">
        <f t="shared" si="49"/>
        <v>0.67198106180372308</v>
      </c>
      <c r="DC40" s="39">
        <f>([3]中r分类武将战斗属性!T40+[3]中r分类武将战斗属性!Z40+[3]中r分类武将战斗属性!AF40+[3]中r分类武将战斗属性!AL40)/4</f>
        <v>56.245640595101598</v>
      </c>
      <c r="DD40" s="39">
        <f>DC40*[3]中r分类武将战斗属性!O39</f>
        <v>3.9255960567122012</v>
      </c>
      <c r="DE40" s="39">
        <f>([2]中r各类型装备属性!J38+[2]中r各类型装备属性!O38+[2]中r各类型装备属性!T38+[2]中r各类型装备属性!Y38)/4</f>
        <v>83.273749999999993</v>
      </c>
      <c r="DF40" s="7">
        <f t="shared" si="50"/>
        <v>0.39833518421565606</v>
      </c>
      <c r="DG40" s="7">
        <f t="shared" si="50"/>
        <v>2.7801319566496143E-2</v>
      </c>
      <c r="DH40" s="7">
        <f t="shared" si="50"/>
        <v>0.58974996454155981</v>
      </c>
      <c r="DJ40" s="39">
        <f>([3]中r分类武将战斗属性!U40+[3]中r分类武将战斗属性!AA40+[3]中r分类武将战斗属性!AG40+[3]中r分类武将战斗属性!AM40)/4</f>
        <v>262.47965611047414</v>
      </c>
      <c r="DK40" s="39">
        <f>DJ40*[3]中r分类武将战斗属性!O39</f>
        <v>18.319448264656941</v>
      </c>
      <c r="DL40" s="39">
        <f>([2]中r各类型装备属性!K38+[2]中r各类型装备属性!P38+[2]中r各类型装备属性!U38+[2]中r各类型装备属性!Z38)/4</f>
        <v>553.17562499999997</v>
      </c>
      <c r="DM40" s="7">
        <f t="shared" si="51"/>
        <v>0.31473334486662591</v>
      </c>
      <c r="DN40" s="7">
        <f t="shared" si="51"/>
        <v>2.1966430899390779E-2</v>
      </c>
      <c r="DO40" s="7">
        <f t="shared" si="51"/>
        <v>0.66330022423398338</v>
      </c>
    </row>
    <row r="41" spans="7:119" x14ac:dyDescent="0.15">
      <c r="G41" s="23">
        <v>35</v>
      </c>
      <c r="H41" s="27">
        <f>[2]中r各类型装备属性!I39+[3]中r分类武将战斗属性!AQ41</f>
        <v>412.61927153725435</v>
      </c>
      <c r="I41" s="27">
        <f>[2]中r各类型装备属性!J39+[3]中r分类武将战斗属性!T41</f>
        <v>328.63909828042608</v>
      </c>
      <c r="J41" s="27">
        <f>[2]中r各类型装备属性!K39+[3]中r分类武将战斗属性!AS41</f>
        <v>1261.546668919214</v>
      </c>
      <c r="K41" s="27">
        <f t="shared" si="0"/>
        <v>3.0574109256196293</v>
      </c>
      <c r="L41" s="27">
        <f t="shared" si="26"/>
        <v>0.75007936879005555</v>
      </c>
      <c r="M41" s="39">
        <f t="shared" si="27"/>
        <v>0.21831707488743621</v>
      </c>
      <c r="N41" s="39">
        <f t="shared" si="28"/>
        <v>0.21025777815320232</v>
      </c>
      <c r="P41" s="27">
        <f>[2]中r各类型装备属性!N39+[3]中r分类武将战斗属性!AV41</f>
        <v>750.86906404862634</v>
      </c>
      <c r="Q41" s="27">
        <f>[2]中r各类型装备属性!O39+[3]中r分类武将战斗属性!AW41</f>
        <v>97.23260430745087</v>
      </c>
      <c r="R41" s="27">
        <f>[2]中r各类型装备属性!P39+[3]中r分类武将战斗属性!AX41</f>
        <v>798.24677266352796</v>
      </c>
      <c r="S41" s="27">
        <f t="shared" si="1"/>
        <v>1.0630971641839189</v>
      </c>
      <c r="T41" s="27">
        <f t="shared" si="29"/>
        <v>0.4703302830880387</v>
      </c>
      <c r="U41" s="39">
        <f t="shared" si="30"/>
        <v>0.15682311279211072</v>
      </c>
      <c r="V41" s="39">
        <f t="shared" si="31"/>
        <v>0.15838229616339838</v>
      </c>
      <c r="X41" s="27">
        <f>[2]中r各类型装备属性!S39+[3]中r分类武将战斗属性!BA41</f>
        <v>823.58708502274385</v>
      </c>
      <c r="Y41" s="27">
        <f>[2]中r各类型装备属性!T39+[3]中r分类武将战斗属性!BB41</f>
        <v>48.203437640784216</v>
      </c>
      <c r="Z41" s="27">
        <f>[2]中r各类型装备属性!U39+[3]中r分类武将战斗属性!BC41</f>
        <v>678.15104307450872</v>
      </c>
      <c r="AA41" s="27">
        <f t="shared" si="2"/>
        <v>0.82341145873575861</v>
      </c>
      <c r="AB41" s="27">
        <f t="shared" si="32"/>
        <v>0.30565876281391957</v>
      </c>
      <c r="AC41" s="39">
        <f t="shared" si="33"/>
        <v>0.1390724560997541</v>
      </c>
      <c r="AD41" s="39">
        <f t="shared" si="34"/>
        <v>0.13700021072212301</v>
      </c>
      <c r="AF41" s="27">
        <f>[2]中r各类型装备属性!X39+[3]中r分类武将战斗属性!BF41</f>
        <v>751.69479307450877</v>
      </c>
      <c r="AG41" s="27">
        <f>[2]中r各类型装备属性!Y39+[3]中r分类武将战斗属性!BG41</f>
        <v>108.25130243529387</v>
      </c>
      <c r="AH41" s="27">
        <f>[2]中r各类型装备属性!Z39+[3]中r分类武将战斗属性!BH41</f>
        <v>702.66562640784207</v>
      </c>
      <c r="AI41" s="27">
        <f t="shared" si="3"/>
        <v>0.93477516790274362</v>
      </c>
      <c r="AJ41" s="27">
        <f t="shared" si="35"/>
        <v>0.49713274375229699</v>
      </c>
      <c r="AK41" s="39">
        <f t="shared" si="36"/>
        <v>0.14037251037805953</v>
      </c>
      <c r="AL41" s="39">
        <f t="shared" si="37"/>
        <v>0.13879814842624041</v>
      </c>
      <c r="AN41" s="23">
        <f t="shared" si="54"/>
        <v>684.69255342078327</v>
      </c>
      <c r="AO41" s="23">
        <f t="shared" si="55"/>
        <v>145.58161066598876</v>
      </c>
      <c r="AP41" s="23">
        <f t="shared" si="56"/>
        <v>860.15252776627324</v>
      </c>
      <c r="AQ41" s="23">
        <f t="shared" si="7"/>
        <v>1.256260964821184</v>
      </c>
      <c r="AR41" s="42">
        <f t="shared" si="38"/>
        <v>0.57072562105081548</v>
      </c>
      <c r="AS41" s="34"/>
      <c r="AV41" s="27">
        <f>[5]中r不同兵种属性值!AK39</f>
        <v>380.12663778453009</v>
      </c>
      <c r="AW41" s="27">
        <f>[5]中r不同兵种属性值!AL39</f>
        <v>260.9369702835267</v>
      </c>
      <c r="AX41" s="27">
        <f>[5]中r不同兵种属性值!AM39</f>
        <v>814.20870049918199</v>
      </c>
      <c r="AY41" s="27">
        <f t="shared" si="8"/>
        <v>2.1419406575781879</v>
      </c>
      <c r="AZ41" s="27">
        <f t="shared" si="57"/>
        <v>0.7044031541555088</v>
      </c>
      <c r="BA41" s="39">
        <f t="shared" si="39"/>
        <v>0.26816694023600013</v>
      </c>
      <c r="BB41" s="39">
        <f t="shared" si="40"/>
        <v>0.13570145008319701</v>
      </c>
      <c r="BD41" s="27">
        <f>[5]中r不同兵种属性值!AP39</f>
        <v>760.25327556906018</v>
      </c>
      <c r="BE41" s="27">
        <f>[5]中r不同兵种属性值!AQ39</f>
        <v>130.46848514176335</v>
      </c>
      <c r="BF41" s="27">
        <f>[5]中r不同兵种属性值!AR39</f>
        <v>775.4368576182685</v>
      </c>
      <c r="BG41" s="27">
        <f t="shared" si="10"/>
        <v>1.0199717417038989</v>
      </c>
      <c r="BH41" s="27">
        <f t="shared" si="58"/>
        <v>0.54369008107330441</v>
      </c>
      <c r="BI41" s="39">
        <f t="shared" si="41"/>
        <v>0.25929164584011777</v>
      </c>
      <c r="BJ41" s="39">
        <f t="shared" si="42"/>
        <v>0.12562332201798732</v>
      </c>
      <c r="BL41" s="27">
        <f>[5]中r不同兵种属性值!AU39</f>
        <v>874.2912669044191</v>
      </c>
      <c r="BM41" s="27">
        <f>[5]中r不同兵种属性值!AV39</f>
        <v>63.710078024833031</v>
      </c>
      <c r="BN41" s="27">
        <f>[5]中r不同兵种属性值!AW39</f>
        <v>790.49388397978828</v>
      </c>
      <c r="BO41" s="27">
        <f t="shared" si="12"/>
        <v>0.90415392890594681</v>
      </c>
      <c r="BP41" s="27">
        <f t="shared" si="59"/>
        <v>0.3678196947391188</v>
      </c>
      <c r="BQ41" s="39">
        <f t="shared" si="43"/>
        <v>0.25106214172983427</v>
      </c>
      <c r="BR41" s="39">
        <f t="shared" si="44"/>
        <v>0.12520986860372826</v>
      </c>
      <c r="BT41" s="27">
        <f>[5]中r不同兵种属性值!AZ39</f>
        <v>798.26593934751315</v>
      </c>
      <c r="BU41" s="27">
        <f>[5]中r不同兵种属性值!BA39</f>
        <v>86.877379124772318</v>
      </c>
      <c r="BV41" s="27">
        <f>[5]中r不同兵种属性值!BB39</f>
        <v>775.4368576182685</v>
      </c>
      <c r="BW41" s="27">
        <f t="shared" si="14"/>
        <v>0.97140165876561801</v>
      </c>
      <c r="BX41" s="36">
        <f t="shared" si="60"/>
        <v>0.44240013545334578</v>
      </c>
      <c r="BY41" s="39">
        <f t="shared" si="45"/>
        <v>0.24889772806385288</v>
      </c>
      <c r="BZ41" s="39">
        <f t="shared" si="46"/>
        <v>0.12282864428593757</v>
      </c>
      <c r="CB41" s="23">
        <f t="shared" si="61"/>
        <v>703.23427990138066</v>
      </c>
      <c r="CC41" s="23">
        <f t="shared" si="62"/>
        <v>135.49822814372385</v>
      </c>
      <c r="CD41" s="23">
        <f t="shared" si="63"/>
        <v>788.89407492887676</v>
      </c>
      <c r="CE41" s="23">
        <f t="shared" si="19"/>
        <v>1.1218083325510082</v>
      </c>
      <c r="CF41" s="23">
        <f t="shared" si="64"/>
        <v>0.73045564639431459</v>
      </c>
      <c r="CV41" s="39">
        <f>([3]中r分类武将战斗属性!S41+[3]中r分类武将战斗属性!Y41+[3]中r分类武将战斗属性!AE41+[3]中r分类武将战斗属性!AK41)/4</f>
        <v>209.82718338845245</v>
      </c>
      <c r="CW41" s="39">
        <f>CV41*[3]中r分类武将战斗属性!O40</f>
        <v>15.216932532330866</v>
      </c>
      <c r="CX41" s="39">
        <f>([2]中r各类型装备属性!I39+[2]中r各类型装备属性!N39+[2]中r各类型装备属性!S39+[2]中r各类型装备属性!X39)/4</f>
        <v>459.6484375</v>
      </c>
      <c r="CY41" s="7">
        <f t="shared" si="49"/>
        <v>0.30645460117849638</v>
      </c>
      <c r="CZ41" s="7">
        <f t="shared" si="49"/>
        <v>2.2224474994369012E-2</v>
      </c>
      <c r="DA41" s="7">
        <f t="shared" si="49"/>
        <v>0.67132092382713471</v>
      </c>
      <c r="DC41" s="39">
        <f>([3]中r分类武将战斗属性!T41+[3]中r分类武将战斗属性!Z41+[3]中r分类武将战斗属性!AF41+[3]中r分类武将战斗属性!AL41)/4</f>
        <v>57.978563831019756</v>
      </c>
      <c r="DD41" s="39">
        <f>DC41*[3]中r分类武将战斗属性!O40</f>
        <v>4.2046787260387912</v>
      </c>
      <c r="DE41" s="39">
        <f>([2]中r各类型装备属性!J39+[2]中r各类型装备属性!O39+[2]中r各类型装备属性!T39+[2]中r各类型装备属性!Y39)/4</f>
        <v>85.801041666666663</v>
      </c>
      <c r="DF41" s="7">
        <f t="shared" si="50"/>
        <v>0.39825472163542214</v>
      </c>
      <c r="DG41" s="7">
        <f t="shared" si="50"/>
        <v>2.8881935752762638E-2</v>
      </c>
      <c r="DH41" s="7">
        <f t="shared" si="50"/>
        <v>0.58936730589910813</v>
      </c>
      <c r="DJ41" s="39">
        <f>([3]中r分类武将战斗属性!U41+[3]中r分类武将战斗属性!AA41+[3]中r分类武将战斗属性!AG41+[3]中r分类武将战斗属性!AM41)/4</f>
        <v>270.56663121142549</v>
      </c>
      <c r="DK41" s="39">
        <f>DJ41*[3]中r分类武将战斗属性!O40</f>
        <v>19.621834054847692</v>
      </c>
      <c r="DL41" s="39">
        <f>([2]中r各类型装备属性!K39+[2]中r各类型装备属性!P39+[2]中r各类型装备属性!U39+[2]中r各类型装备属性!Z39)/4</f>
        <v>569.96406249999995</v>
      </c>
      <c r="DM41" s="7">
        <f t="shared" si="51"/>
        <v>0.31455657279071064</v>
      </c>
      <c r="DN41" s="7">
        <f t="shared" si="51"/>
        <v>2.2812040215476153E-2</v>
      </c>
      <c r="DO41" s="7">
        <f t="shared" si="51"/>
        <v>0.66263138699381308</v>
      </c>
    </row>
    <row r="42" spans="7:119" x14ac:dyDescent="0.15">
      <c r="G42" s="23">
        <v>36</v>
      </c>
      <c r="H42" s="27">
        <f>[2]中r各类型装备属性!I40+[3]中r分类武将战斗属性!AQ42</f>
        <v>425.389987631439</v>
      </c>
      <c r="I42" s="27">
        <f>[2]中r各类型装备属性!J40+[3]中r分类武将战斗属性!T42</f>
        <v>338.67255824582702</v>
      </c>
      <c r="J42" s="27">
        <f>[2]中r各类型装备属性!K40+[3]中r分类武将战斗属性!AS42</f>
        <v>1300.6799604206049</v>
      </c>
      <c r="K42" s="27">
        <f t="shared" si="0"/>
        <v>3.0576177113682408</v>
      </c>
      <c r="L42" s="27">
        <f t="shared" si="26"/>
        <v>0.75161596002448738</v>
      </c>
      <c r="M42" s="39">
        <f t="shared" si="27"/>
        <v>0.22507406752986195</v>
      </c>
      <c r="N42" s="39">
        <f t="shared" si="28"/>
        <v>0.21677999340343415</v>
      </c>
      <c r="P42" s="27">
        <f>[2]中r各类型装备属性!N40+[3]中r分类武将战斗属性!AV42</f>
        <v>774.34330612249914</v>
      </c>
      <c r="Q42" s="27">
        <f>[2]中r各类型装备属性!O40+[3]中r分类武将战斗属性!AW42</f>
        <v>100.2199975262878</v>
      </c>
      <c r="R42" s="27">
        <f>[2]中r各类型装备属性!P40+[3]中r分类武将战斗属性!AX42</f>
        <v>823.36330117507487</v>
      </c>
      <c r="S42" s="27">
        <f t="shared" si="1"/>
        <v>1.0633052480275731</v>
      </c>
      <c r="T42" s="27">
        <f t="shared" si="29"/>
        <v>0.47242386487663091</v>
      </c>
      <c r="U42" s="39">
        <f t="shared" si="30"/>
        <v>0.16172583670060547</v>
      </c>
      <c r="V42" s="39">
        <f t="shared" si="31"/>
        <v>0.16336573436013388</v>
      </c>
      <c r="X42" s="27">
        <f>[2]中r各类型装备属性!S40+[3]中r分类武将战斗属性!BA42</f>
        <v>849.32663698212036</v>
      </c>
      <c r="Y42" s="27">
        <f>[2]中r各类型装备属性!T40+[3]中r分类武将战斗属性!BB42</f>
        <v>49.746664192954469</v>
      </c>
      <c r="Z42" s="27">
        <f>[2]中r各类型装备属性!U40+[3]中r分类武将战斗属性!BC42</f>
        <v>699.35997526287815</v>
      </c>
      <c r="AA42" s="27">
        <f t="shared" si="2"/>
        <v>0.82342875498157819</v>
      </c>
      <c r="AB42" s="27">
        <f t="shared" si="32"/>
        <v>0.3077113296132602</v>
      </c>
      <c r="AC42" s="39">
        <f t="shared" si="33"/>
        <v>0.14341888500204666</v>
      </c>
      <c r="AD42" s="39">
        <f t="shared" si="34"/>
        <v>0.14128484348745018</v>
      </c>
      <c r="AF42" s="27">
        <f>[2]中r各类型装备属性!X40+[3]中r分类武将战斗属性!BF42</f>
        <v>775.06997526287807</v>
      </c>
      <c r="AG42" s="27">
        <f>[2]中r各类型装备属性!Y40+[3]中r分类武将战斗属性!BG42</f>
        <v>111.74832714905284</v>
      </c>
      <c r="AH42" s="27">
        <f>[2]中r各类型装备属性!Z40+[3]中r分类武将战斗属性!BH42</f>
        <v>724.59664192954472</v>
      </c>
      <c r="AI42" s="27">
        <f t="shared" si="3"/>
        <v>0.93487899809792729</v>
      </c>
      <c r="AJ42" s="27">
        <f t="shared" si="35"/>
        <v>0.49961623343560668</v>
      </c>
      <c r="AK42" s="39">
        <f t="shared" si="36"/>
        <v>0.14473762376524335</v>
      </c>
      <c r="AL42" s="39">
        <f t="shared" si="37"/>
        <v>0.1431302008749718</v>
      </c>
      <c r="AN42" s="23">
        <f t="shared" si="54"/>
        <v>706.03247649973412</v>
      </c>
      <c r="AO42" s="23">
        <f t="shared" si="55"/>
        <v>150.09688677853052</v>
      </c>
      <c r="AP42" s="23">
        <f t="shared" si="56"/>
        <v>886.99996969702556</v>
      </c>
      <c r="AQ42" s="23">
        <f t="shared" si="7"/>
        <v>1.2563161033249717</v>
      </c>
      <c r="AR42" s="42">
        <f t="shared" si="38"/>
        <v>0.57285195860448401</v>
      </c>
      <c r="AS42" s="34"/>
      <c r="AV42" s="27">
        <f>[5]中r不同兵种属性值!AK40</f>
        <v>389.19773695882219</v>
      </c>
      <c r="AW42" s="27">
        <f>[5]中r不同兵种属性值!AL40</f>
        <v>267.01843165074189</v>
      </c>
      <c r="AX42" s="27">
        <f>[5]中r不同兵种属性值!AM40</f>
        <v>833.82017131303917</v>
      </c>
      <c r="AY42" s="27">
        <f t="shared" si="8"/>
        <v>2.1424075531077889</v>
      </c>
      <c r="AZ42" s="27">
        <f t="shared" si="57"/>
        <v>0.70464859024076532</v>
      </c>
      <c r="BA42" s="39">
        <f t="shared" si="39"/>
        <v>0.2745663047328552</v>
      </c>
      <c r="BB42" s="39">
        <f t="shared" si="40"/>
        <v>0.13897002855217319</v>
      </c>
      <c r="BD42" s="27">
        <f>[5]中r不同兵种属性值!AP40</f>
        <v>778.39547391764438</v>
      </c>
      <c r="BE42" s="27">
        <f>[5]中r不同兵种属性值!AQ40</f>
        <v>133.50921582537094</v>
      </c>
      <c r="BF42" s="27">
        <f>[5]中r不同兵种属性值!AR40</f>
        <v>794.1144488695611</v>
      </c>
      <c r="BG42" s="27">
        <f t="shared" si="10"/>
        <v>1.0201940729084709</v>
      </c>
      <c r="BH42" s="27">
        <f t="shared" si="58"/>
        <v>0.54398257100884884</v>
      </c>
      <c r="BI42" s="39">
        <f t="shared" si="41"/>
        <v>0.26547921598302993</v>
      </c>
      <c r="BJ42" s="39">
        <f t="shared" si="42"/>
        <v>0.12864915324748058</v>
      </c>
      <c r="BL42" s="27">
        <f>[5]中r不同兵种属性值!AU40</f>
        <v>895.15479500529079</v>
      </c>
      <c r="BM42" s="27">
        <f>[5]中r不同兵种属性值!AV40</f>
        <v>60.324118159628611</v>
      </c>
      <c r="BN42" s="27">
        <f>[5]中r不同兵种属性值!AW40</f>
        <v>809.53414690586305</v>
      </c>
      <c r="BO42" s="27">
        <f t="shared" si="12"/>
        <v>0.90435101439754706</v>
      </c>
      <c r="BP42" s="27">
        <f t="shared" si="59"/>
        <v>0.35022454644124767</v>
      </c>
      <c r="BQ42" s="39">
        <f t="shared" si="43"/>
        <v>0.25705332824550386</v>
      </c>
      <c r="BR42" s="39">
        <f t="shared" si="44"/>
        <v>0.12822574117082736</v>
      </c>
      <c r="BT42" s="27">
        <f>[5]中r不同兵种属性值!AZ40</f>
        <v>817.31524761352648</v>
      </c>
      <c r="BU42" s="27">
        <f>[5]中r不同兵种属性值!BA40</f>
        <v>88.955108250619858</v>
      </c>
      <c r="BV42" s="27">
        <f>[5]中r不同兵种属性值!BB40</f>
        <v>794.1144488695611</v>
      </c>
      <c r="BW42" s="27">
        <f t="shared" si="14"/>
        <v>0.97161340276997255</v>
      </c>
      <c r="BX42" s="36">
        <f t="shared" si="60"/>
        <v>0.44283788581527928</v>
      </c>
      <c r="BY42" s="39">
        <f t="shared" si="45"/>
        <v>0.25483726439490839</v>
      </c>
      <c r="BZ42" s="39">
        <f t="shared" si="46"/>
        <v>0.12578716139714319</v>
      </c>
      <c r="CB42" s="23">
        <f t="shared" si="61"/>
        <v>720.01581337382095</v>
      </c>
      <c r="CC42" s="23">
        <f t="shared" si="62"/>
        <v>137.45171847159034</v>
      </c>
      <c r="CD42" s="23">
        <f t="shared" si="63"/>
        <v>807.89580398950602</v>
      </c>
      <c r="CE42" s="23">
        <f t="shared" si="19"/>
        <v>1.1220528618724366</v>
      </c>
      <c r="CF42" s="23">
        <f t="shared" si="64"/>
        <v>0.73326464858428142</v>
      </c>
      <c r="CV42" s="39">
        <f>([3]中r分类武将战斗属性!S42+[3]中r分类武将战斗属性!Y42+[3]中r分类武将战斗属性!AE42+[3]中r分类武将战斗属性!AK42)/4</f>
        <v>216.56710611144834</v>
      </c>
      <c r="CW42" s="39">
        <f>CV42*[3]中r分类武将战斗属性!O41</f>
        <v>16.27787038828578</v>
      </c>
      <c r="CX42" s="39">
        <f>([2]中r各类型装备属性!I40+[2]中r各类型装备属性!N40+[2]中r各类型装备属性!S40+[2]中r各类型装备属性!X40)/4</f>
        <v>473.1875</v>
      </c>
      <c r="CY42" s="7">
        <f t="shared" si="49"/>
        <v>0.30673816477269356</v>
      </c>
      <c r="CZ42" s="7">
        <f t="shared" si="49"/>
        <v>2.3055413072477708E-2</v>
      </c>
      <c r="DA42" s="7">
        <f t="shared" si="49"/>
        <v>0.67020642215482873</v>
      </c>
      <c r="DC42" s="39">
        <f>([3]中r分类武将战斗属性!T42+[3]中r分类武将战斗属性!Z42+[3]中r分类武将战斗属性!AF42+[3]中r分类武将战斗属性!AL42)/4</f>
        <v>59.840910899215991</v>
      </c>
      <c r="DD42" s="39">
        <f>DC42*[3]中r分类武将战斗属性!O41</f>
        <v>4.4978326072894923</v>
      </c>
      <c r="DE42" s="39">
        <f>([2]中r各类型装备属性!J40+[2]中r各类型装备属性!O40+[2]中r各类型装备属性!T40+[2]中r各类型装备属性!Y40)/4</f>
        <v>88.328333333333347</v>
      </c>
      <c r="DF42" s="7">
        <f t="shared" si="50"/>
        <v>0.39868189263320208</v>
      </c>
      <c r="DG42" s="7">
        <f t="shared" si="50"/>
        <v>2.9966195194481883E-2</v>
      </c>
      <c r="DH42" s="7">
        <f t="shared" si="50"/>
        <v>0.58847545228344877</v>
      </c>
      <c r="DJ42" s="39">
        <f>([3]中r分类武将战斗属性!U42+[3]中r分类武将战斗属性!AA42+[3]中r分类武将战斗属性!AG42+[3]中r分类武将战斗属性!AM42)/4</f>
        <v>279.25758419634133</v>
      </c>
      <c r="DK42" s="39">
        <f>DJ42*[3]中r分类武将战斗属性!O41</f>
        <v>20.989885500684302</v>
      </c>
      <c r="DL42" s="39">
        <f>([2]中r各类型装备属性!K40+[2]中r各类型装备属性!P40+[2]中r各类型装备属性!U40+[2]中r各类型装备属性!Z40)/4</f>
        <v>586.75250000000005</v>
      </c>
      <c r="DM42" s="7">
        <f t="shared" si="51"/>
        <v>0.31483381481030709</v>
      </c>
      <c r="DN42" s="7">
        <f t="shared" si="51"/>
        <v>2.3663907799065496E-2</v>
      </c>
      <c r="DO42" s="7">
        <f t="shared" si="51"/>
        <v>0.66150227739062761</v>
      </c>
    </row>
    <row r="43" spans="7:119" x14ac:dyDescent="0.15">
      <c r="G43" s="23">
        <v>37</v>
      </c>
      <c r="H43" s="27">
        <f>[2]中r各类型装备属性!I41+[3]中r分类武将战斗属性!AQ43</f>
        <v>438.41731973298903</v>
      </c>
      <c r="I43" s="27">
        <f>[2]中r各类型装备属性!J41+[3]中r分类武将战斗属性!T43</f>
        <v>348.95575978498766</v>
      </c>
      <c r="J43" s="27">
        <f>[2]中r各类型装备属性!K41+[3]中r分类武将战斗属性!AS43</f>
        <v>1340.6344231455651</v>
      </c>
      <c r="K43" s="27">
        <f t="shared" si="0"/>
        <v>3.0578956688163159</v>
      </c>
      <c r="L43" s="27">
        <f t="shared" si="26"/>
        <v>0.75313798345053629</v>
      </c>
      <c r="M43" s="39">
        <f t="shared" si="27"/>
        <v>0.23196683583756039</v>
      </c>
      <c r="N43" s="39">
        <f t="shared" si="28"/>
        <v>0.22343907052426085</v>
      </c>
      <c r="P43" s="27">
        <f>[2]中r各类型装备属性!N41+[3]中r分类武将战斗属性!AV43</f>
        <v>798.38210341257593</v>
      </c>
      <c r="Q43" s="27">
        <f>[2]中r各类型装备属性!O41+[3]中r分类武将战斗属性!AW43</f>
        <v>103.25871394659779</v>
      </c>
      <c r="R43" s="27">
        <f>[2]中r各类型装备属性!P41+[3]中r分类武将战斗属性!AX43</f>
        <v>849.14703130577163</v>
      </c>
      <c r="S43" s="27">
        <f t="shared" si="1"/>
        <v>1.0635847518076971</v>
      </c>
      <c r="T43" s="27">
        <f t="shared" si="29"/>
        <v>0.47445011999075892</v>
      </c>
      <c r="U43" s="39">
        <f t="shared" si="30"/>
        <v>0.16674647105525811</v>
      </c>
      <c r="V43" s="39">
        <f t="shared" si="31"/>
        <v>0.16848155383051022</v>
      </c>
      <c r="X43" s="27">
        <f>[2]中r各类型装备属性!S41+[3]中r分类武将战斗属性!BA43</f>
        <v>875.68206735917374</v>
      </c>
      <c r="Y43" s="27">
        <f>[2]中r各类型装备属性!T41+[3]中r分类武将战斗属性!BB43</f>
        <v>51.341213946597819</v>
      </c>
      <c r="Z43" s="27">
        <f>[2]中r各类型装备属性!U41+[3]中r分类武将战斗属性!BC43</f>
        <v>721.08213946597812</v>
      </c>
      <c r="AA43" s="27">
        <f t="shared" si="2"/>
        <v>0.82345198827763111</v>
      </c>
      <c r="AB43" s="27">
        <f t="shared" si="32"/>
        <v>0.30980471795929565</v>
      </c>
      <c r="AC43" s="39">
        <f t="shared" si="33"/>
        <v>0.14786931228625022</v>
      </c>
      <c r="AD43" s="39">
        <f t="shared" si="34"/>
        <v>0.14567315948807644</v>
      </c>
      <c r="AF43" s="27">
        <f>[2]中r各类型装备属性!X41+[3]中r分类武将战斗属性!BF43</f>
        <v>798.95838946597814</v>
      </c>
      <c r="AG43" s="27">
        <f>[2]中r各类型装备属性!Y41+[3]中r分类武将战斗属性!BG43</f>
        <v>115.37365986649453</v>
      </c>
      <c r="AH43" s="27">
        <f>[2]中r各类型装备属性!Z41+[3]中r分类武将战斗属性!BH43</f>
        <v>747.04088946597813</v>
      </c>
      <c r="AI43" s="27">
        <f t="shared" si="3"/>
        <v>0.93501851825512272</v>
      </c>
      <c r="AJ43" s="27">
        <f t="shared" si="35"/>
        <v>0.50216244621972916</v>
      </c>
      <c r="AK43" s="39">
        <f t="shared" si="36"/>
        <v>0.14919857879850199</v>
      </c>
      <c r="AL43" s="39">
        <f t="shared" si="37"/>
        <v>0.1475636324871068</v>
      </c>
      <c r="AN43" s="23">
        <f t="shared" si="54"/>
        <v>727.85996999267923</v>
      </c>
      <c r="AO43" s="23">
        <f t="shared" si="55"/>
        <v>154.73233688616946</v>
      </c>
      <c r="AP43" s="23">
        <f t="shared" si="56"/>
        <v>914.47612084582317</v>
      </c>
      <c r="AQ43" s="23">
        <f t="shared" si="7"/>
        <v>1.2563901829290336</v>
      </c>
      <c r="AR43" s="42">
        <f t="shared" si="38"/>
        <v>0.57497303422257806</v>
      </c>
      <c r="AS43" s="34"/>
      <c r="AV43" s="27">
        <f>[5]中r不同兵种属性值!AK41</f>
        <v>398.41355671365238</v>
      </c>
      <c r="AW43" s="27">
        <f>[5]中r不同兵种属性值!AL41</f>
        <v>273.19786746079023</v>
      </c>
      <c r="AX43" s="27">
        <f>[5]中r不同兵种属性值!AM41</f>
        <v>853.74333581496944</v>
      </c>
      <c r="AY43" s="27">
        <f t="shared" si="8"/>
        <v>2.1428571428571428</v>
      </c>
      <c r="AZ43" s="27">
        <f t="shared" si="57"/>
        <v>0.70488510928304904</v>
      </c>
      <c r="BA43" s="39">
        <f t="shared" si="39"/>
        <v>0.28106776487735624</v>
      </c>
      <c r="BB43" s="39">
        <f t="shared" si="40"/>
        <v>0.14229055596916157</v>
      </c>
      <c r="BD43" s="27">
        <f>[5]中r不同兵种属性值!AP41</f>
        <v>796.82711342730477</v>
      </c>
      <c r="BE43" s="27">
        <f>[5]中r不同兵种属性值!AQ41</f>
        <v>136.59893373039512</v>
      </c>
      <c r="BF43" s="27">
        <f>[5]中r不同兵种属性值!AR41</f>
        <v>813.0888912523518</v>
      </c>
      <c r="BG43" s="27">
        <f t="shared" si="10"/>
        <v>1.0204081632653061</v>
      </c>
      <c r="BH43" s="27">
        <f t="shared" si="58"/>
        <v>0.54426453925862761</v>
      </c>
      <c r="BI43" s="39">
        <f t="shared" si="41"/>
        <v>0.27176550280029393</v>
      </c>
      <c r="BJ43" s="39">
        <f t="shared" si="42"/>
        <v>0.13172307533687713</v>
      </c>
      <c r="BL43" s="27">
        <f>[5]中r不同兵种属性值!AU41</f>
        <v>916.3511804414004</v>
      </c>
      <c r="BM43" s="27">
        <f>[5]中r不同兵种属性值!AV41</f>
        <v>56.916222387664625</v>
      </c>
      <c r="BN43" s="27">
        <f>[5]中r不同兵种属性值!AW41</f>
        <v>828.87702506307699</v>
      </c>
      <c r="BO43" s="27">
        <f t="shared" si="12"/>
        <v>0.90454079478984495</v>
      </c>
      <c r="BP43" s="27">
        <f t="shared" si="59"/>
        <v>0.33226782000397037</v>
      </c>
      <c r="BQ43" s="39">
        <f t="shared" si="43"/>
        <v>0.26314009832541424</v>
      </c>
      <c r="BR43" s="39">
        <f t="shared" si="44"/>
        <v>0.13128954632045026</v>
      </c>
      <c r="BT43" s="27">
        <f>[5]中r不同兵种属性值!AZ41</f>
        <v>836.66846909867002</v>
      </c>
      <c r="BU43" s="27">
        <f>[5]中r不同兵种属性值!BA41</f>
        <v>91.065955820263412</v>
      </c>
      <c r="BV43" s="27">
        <f>[5]中r不同兵种属性值!BB41</f>
        <v>813.0888912523518</v>
      </c>
      <c r="BW43" s="27">
        <f t="shared" si="14"/>
        <v>0.97181729834791053</v>
      </c>
      <c r="BX43" s="36">
        <f t="shared" si="60"/>
        <v>0.44325990967636009</v>
      </c>
      <c r="BY43" s="39">
        <f t="shared" si="45"/>
        <v>0.26087156026165431</v>
      </c>
      <c r="BZ43" s="39">
        <f t="shared" si="46"/>
        <v>0.12879269951551198</v>
      </c>
      <c r="CB43" s="23">
        <f t="shared" si="61"/>
        <v>737.06507992025684</v>
      </c>
      <c r="CC43" s="23">
        <f t="shared" si="62"/>
        <v>139.44474484977835</v>
      </c>
      <c r="CD43" s="23">
        <f t="shared" si="63"/>
        <v>827.19953584568748</v>
      </c>
      <c r="CE43" s="23">
        <f t="shared" si="19"/>
        <v>1.1222883275587854</v>
      </c>
      <c r="CF43" s="23">
        <f t="shared" si="64"/>
        <v>0.73607079974877165</v>
      </c>
      <c r="CV43" s="39">
        <f>([3]中r分类武将战斗属性!S43+[3]中r分类武将战斗属性!Y43+[3]中r分类武将战斗属性!AE43+[3]中r分类武将战斗属性!AK43)/4</f>
        <v>223.70245299289715</v>
      </c>
      <c r="CW43" s="39">
        <f>CV43*[3]中r分类武将战斗属性!O42</f>
        <v>17.430954499782096</v>
      </c>
      <c r="CX43" s="39">
        <f>([2]中r各类型装备属性!I41+[2]中r各类型装备属性!N41+[2]中r各类型装备属性!S41+[2]中r各类型装备属性!X41)/4</f>
        <v>486.72656249999994</v>
      </c>
      <c r="CY43" s="7">
        <f t="shared" si="49"/>
        <v>0.30734270631086791</v>
      </c>
      <c r="CZ43" s="7">
        <f t="shared" si="49"/>
        <v>2.3948225233429744E-2</v>
      </c>
      <c r="DA43" s="7">
        <f t="shared" si="49"/>
        <v>0.66870906845570233</v>
      </c>
      <c r="DC43" s="39">
        <f>([3]中r分类武将战斗属性!T43+[3]中r分类武将战斗属性!Z43+[3]中r分类武将战斗属性!AF43+[3]中r分类武将战斗属性!AL43)/4</f>
        <v>61.812519905932099</v>
      </c>
      <c r="DD43" s="39">
        <f>DC43*[3]中r分类武将战斗属性!O42</f>
        <v>4.8164479538871579</v>
      </c>
      <c r="DE43" s="39">
        <f>([2]中r各类型装备属性!J41+[2]中r各类型装备属性!O41+[2]中r各类型装备属性!T41+[2]中r各类型装备属性!Y41)/4</f>
        <v>90.855625000000003</v>
      </c>
      <c r="DF43" s="7">
        <f t="shared" si="50"/>
        <v>0.39948029707200217</v>
      </c>
      <c r="DG43" s="7">
        <f t="shared" si="50"/>
        <v>3.1127610755536061E-2</v>
      </c>
      <c r="DH43" s="7">
        <f t="shared" si="50"/>
        <v>0.58717929831848226</v>
      </c>
      <c r="DJ43" s="39">
        <f>([3]中r分类武将战斗属性!U43+[3]中r分类武将战斗属性!AA43+[3]中r分类武将战斗属性!AG43+[3]中r分类武将战斗属性!AM43)/4</f>
        <v>288.45842622768316</v>
      </c>
      <c r="DK43" s="39">
        <f>DJ43*[3]中r分类武将战斗属性!O42</f>
        <v>22.476757118140071</v>
      </c>
      <c r="DL43" s="39">
        <f>([2]中r各类型装备属性!K41+[2]中r各类型装备属性!P41+[2]中r各类型装备属性!U41+[2]中r各类型装备属性!Z41)/4</f>
        <v>603.54093749999993</v>
      </c>
      <c r="DM43" s="7">
        <f t="shared" si="51"/>
        <v>0.31543571193622894</v>
      </c>
      <c r="DN43" s="7">
        <f t="shared" si="51"/>
        <v>2.4578834379350139E-2</v>
      </c>
      <c r="DO43" s="7">
        <f t="shared" si="51"/>
        <v>0.65998545368442085</v>
      </c>
    </row>
    <row r="44" spans="7:119" x14ac:dyDescent="0.15">
      <c r="G44" s="23">
        <v>38</v>
      </c>
      <c r="H44" s="27">
        <f>[2]中r各类型装备属性!I42+[3]中r分类武将战斗属性!AQ44</f>
        <v>449.87452464866811</v>
      </c>
      <c r="I44" s="27">
        <f>[2]中r各类型装备属性!J42+[3]中r分类武将战斗属性!T44</f>
        <v>357.47298712362522</v>
      </c>
      <c r="J44" s="27">
        <f>[2]中r各类型装备属性!K42+[3]中r分类武将战斗属性!AS44</f>
        <v>1375.5644788757379</v>
      </c>
      <c r="K44" s="27">
        <f t="shared" si="0"/>
        <v>3.0576625336809018</v>
      </c>
      <c r="L44" s="27">
        <f t="shared" si="26"/>
        <v>0.75360121434306704</v>
      </c>
      <c r="M44" s="39">
        <f t="shared" si="27"/>
        <v>0.23802884902045937</v>
      </c>
      <c r="N44" s="39">
        <f t="shared" si="28"/>
        <v>0.22926074647928965</v>
      </c>
      <c r="P44" s="27">
        <f>[2]中r各类型装备属性!N42+[3]中r分类武将战斗属性!AV44</f>
        <v>818.96662089373649</v>
      </c>
      <c r="Q44" s="27">
        <f>[2]中r各类型装备属性!O42+[3]中r分类武将战斗属性!AW44</f>
        <v>105.98340492973362</v>
      </c>
      <c r="R44" s="27">
        <f>[2]中r各类型装备属性!P42+[3]中r分类武将战斗属性!AX44</f>
        <v>870.84843075320373</v>
      </c>
      <c r="S44" s="27">
        <f t="shared" si="1"/>
        <v>1.0633503350879536</v>
      </c>
      <c r="T44" s="27">
        <f t="shared" si="29"/>
        <v>0.4755531979920572</v>
      </c>
      <c r="U44" s="39">
        <f t="shared" si="30"/>
        <v>0.17104566016995329</v>
      </c>
      <c r="V44" s="39">
        <f t="shared" si="31"/>
        <v>0.17278738705420707</v>
      </c>
      <c r="X44" s="27">
        <f>[2]中r各类型装备属性!S42+[3]中r分类武将战斗属性!BA44</f>
        <v>898.2691924901369</v>
      </c>
      <c r="Y44" s="27">
        <f>[2]中r各类型装备属性!T42+[3]中r分类武将战斗属性!BB44</f>
        <v>52.621738263066959</v>
      </c>
      <c r="Z44" s="27">
        <f>[2]中r各类型装备属性!U42+[3]中r分类武将战斗属性!BC44</f>
        <v>739.66404929733619</v>
      </c>
      <c r="AA44" s="27">
        <f t="shared" si="2"/>
        <v>0.8234325027299183</v>
      </c>
      <c r="AB44" s="27">
        <f t="shared" si="32"/>
        <v>0.31044954938100955</v>
      </c>
      <c r="AC44" s="39">
        <f t="shared" si="33"/>
        <v>0.15168341649613928</v>
      </c>
      <c r="AD44" s="39">
        <f t="shared" si="34"/>
        <v>0.14942708066612859</v>
      </c>
      <c r="AF44" s="27">
        <f>[2]中r各类型装备属性!X42+[3]中r分类武将战斗属性!BF44</f>
        <v>819.70654929733621</v>
      </c>
      <c r="AG44" s="27">
        <f>[2]中r各类型装备属性!Y42+[3]中r分类武将战斗属性!BG44</f>
        <v>118.21392899100073</v>
      </c>
      <c r="AH44" s="27">
        <f>[2]中r各类型装备属性!Z42+[3]中r分类武将战斗属性!BH44</f>
        <v>766.34488263066953</v>
      </c>
      <c r="AI44" s="27">
        <f t="shared" si="3"/>
        <v>0.93490150016196771</v>
      </c>
      <c r="AJ44" s="27">
        <f t="shared" si="35"/>
        <v>0.50283701284147542</v>
      </c>
      <c r="AK44" s="39">
        <f t="shared" si="36"/>
        <v>0.15307311844954924</v>
      </c>
      <c r="AL44" s="39">
        <f t="shared" si="37"/>
        <v>0.1513767669393915</v>
      </c>
      <c r="AN44" s="23">
        <f t="shared" si="54"/>
        <v>746.70422183246933</v>
      </c>
      <c r="AO44" s="23">
        <f t="shared" si="55"/>
        <v>158.57301482685665</v>
      </c>
      <c r="AP44" s="23">
        <f t="shared" si="56"/>
        <v>938.10546038923678</v>
      </c>
      <c r="AQ44" s="23">
        <f t="shared" si="7"/>
        <v>1.2563280519387638</v>
      </c>
      <c r="AR44" s="42">
        <f t="shared" si="38"/>
        <v>0.57568081048788655</v>
      </c>
      <c r="AS44" s="34"/>
      <c r="AV44" s="27">
        <f>[5]中r不同兵种属性值!AK42</f>
        <v>407.42654800437231</v>
      </c>
      <c r="AW44" s="27">
        <f>[5]中r不同兵种属性值!AL42</f>
        <v>283.76901676795757</v>
      </c>
      <c r="AX44" s="27">
        <f>[5]中r不同兵种属性值!AM42</f>
        <v>872.03576941286701</v>
      </c>
      <c r="AY44" s="27">
        <f t="shared" si="8"/>
        <v>2.1403508771929824</v>
      </c>
      <c r="AZ44" s="27">
        <f t="shared" si="57"/>
        <v>0.7082733387370499</v>
      </c>
      <c r="BA44" s="39">
        <f t="shared" si="39"/>
        <v>0.28742613615828738</v>
      </c>
      <c r="BB44" s="39">
        <f t="shared" si="40"/>
        <v>0.14533929490214451</v>
      </c>
      <c r="BD44" s="27">
        <f>[5]中r不同兵种属性值!AP42</f>
        <v>814.85309600874461</v>
      </c>
      <c r="BE44" s="27">
        <f>[5]中r不同兵种属性值!AQ42</f>
        <v>141.52711667520302</v>
      </c>
      <c r="BF44" s="27">
        <f>[5]中r不同兵种属性值!AR42</f>
        <v>830.51025658368292</v>
      </c>
      <c r="BG44" s="27">
        <f t="shared" si="10"/>
        <v>1.0192147034252297</v>
      </c>
      <c r="BH44" s="27">
        <f t="shared" si="58"/>
        <v>0.54769047577389762</v>
      </c>
      <c r="BI44" s="39">
        <f t="shared" si="41"/>
        <v>0.2779134364450761</v>
      </c>
      <c r="BJ44" s="39">
        <f t="shared" si="42"/>
        <v>0.13454539383452094</v>
      </c>
      <c r="BL44" s="27">
        <f>[5]中r不同兵种属性值!AU42</f>
        <v>937.08106041005624</v>
      </c>
      <c r="BM44" s="27">
        <f>[5]中r不同兵种属性值!AV42</f>
        <v>58.254848530449728</v>
      </c>
      <c r="BN44" s="27">
        <f>[5]中r不同兵种属性值!AW42</f>
        <v>846.6366693328805</v>
      </c>
      <c r="BO44" s="27">
        <f t="shared" si="12"/>
        <v>0.9034828523397983</v>
      </c>
      <c r="BP44" s="27">
        <f t="shared" si="59"/>
        <v>0.33262853749133359</v>
      </c>
      <c r="BQ44" s="39">
        <f t="shared" si="43"/>
        <v>0.26909290634231292</v>
      </c>
      <c r="BR44" s="39">
        <f t="shared" si="44"/>
        <v>0.13410257595994068</v>
      </c>
      <c r="BT44" s="27">
        <f>[5]中r不同兵种属性值!AZ42</f>
        <v>855.59575080918182</v>
      </c>
      <c r="BU44" s="27">
        <f>[5]中r不同兵种属性值!BA42</f>
        <v>93.279235990474717</v>
      </c>
      <c r="BV44" s="27">
        <f>[5]中r不同兵种属性值!BB42</f>
        <v>830.51025658368292</v>
      </c>
      <c r="BW44" s="27">
        <f t="shared" si="14"/>
        <v>0.97068066992879032</v>
      </c>
      <c r="BX44" s="36">
        <f t="shared" si="60"/>
        <v>0.44385028119678993</v>
      </c>
      <c r="BY44" s="39">
        <f t="shared" si="45"/>
        <v>0.26677304895603798</v>
      </c>
      <c r="BZ44" s="39">
        <f t="shared" si="46"/>
        <v>0.1315522313384252</v>
      </c>
      <c r="CB44" s="23">
        <f t="shared" si="61"/>
        <v>753.73911380808875</v>
      </c>
      <c r="CC44" s="23">
        <f t="shared" si="62"/>
        <v>144.20755449102126</v>
      </c>
      <c r="CD44" s="23">
        <f t="shared" si="63"/>
        <v>844.92323797827828</v>
      </c>
      <c r="CE44" s="23">
        <f t="shared" si="19"/>
        <v>1.1209757096318158</v>
      </c>
      <c r="CF44" s="23">
        <f t="shared" si="64"/>
        <v>0.7425434858544</v>
      </c>
      <c r="CV44" s="39">
        <f>([3]中r分类武将战斗属性!S44+[3]中r分类武将战斗属性!Y44+[3]中r分类武将战斗属性!AE44+[3]中r分类武将战斗属性!AK44)/4</f>
        <v>228.04167405685101</v>
      </c>
      <c r="CW44" s="39">
        <f>CV44*[3]中r分类武将战斗属性!O43</f>
        <v>18.396922775618414</v>
      </c>
      <c r="CX44" s="39">
        <f>([2]中r各类型装备属性!I42+[2]中r各类型装备属性!N42+[2]中r各类型装备属性!S42+[2]中r各类型装备属性!X42)/4</f>
        <v>500.265625</v>
      </c>
      <c r="CY44" s="7">
        <f t="shared" si="49"/>
        <v>0.30539759571362712</v>
      </c>
      <c r="CZ44" s="7">
        <f t="shared" si="49"/>
        <v>2.4637496665642196E-2</v>
      </c>
      <c r="DA44" s="7">
        <f t="shared" si="49"/>
        <v>0.6699649076207308</v>
      </c>
      <c r="DC44" s="39">
        <f>([3]中r分类武将战斗属性!T44+[3]中r分类武将战斗属性!Z44+[3]中r分类武将战斗属性!AF44+[3]中r分类武将战斗属性!AL44)/4</f>
        <v>63.011515199919359</v>
      </c>
      <c r="DD44" s="39">
        <f>DC44*[3]中r分类武将战斗属性!O43</f>
        <v>5.0833602406314045</v>
      </c>
      <c r="DE44" s="39">
        <f>([2]中r各类型装备属性!J42+[2]中r各类型装备属性!O42+[2]中r各类型装备属性!T42+[2]中r各类型装备属性!Y42)/4</f>
        <v>93.382916666666674</v>
      </c>
      <c r="DF44" s="7">
        <f t="shared" si="50"/>
        <v>0.39736594065970576</v>
      </c>
      <c r="DG44" s="7">
        <f t="shared" si="50"/>
        <v>3.2056906064262224E-2</v>
      </c>
      <c r="DH44" s="7">
        <f t="shared" si="50"/>
        <v>0.58889538531275321</v>
      </c>
      <c r="DJ44" s="39">
        <f>([3]中r分类武将战斗属性!U44+[3]中r分类武将战斗属性!AA44+[3]中r分类武将战斗属性!AG44+[3]中r分类武将战斗属性!AM44)/4</f>
        <v>294.05373759962367</v>
      </c>
      <c r="DK44" s="39">
        <f>DJ44*[3]中r分类武将战斗属性!O43</f>
        <v>23.72234778961322</v>
      </c>
      <c r="DL44" s="39">
        <f>([2]中r各类型装备属性!K42+[2]中r各类型装备属性!P42+[2]中r各类型装备属性!U42+[2]中r各类型装备属性!Z42)/4</f>
        <v>620.32937500000003</v>
      </c>
      <c r="DM44" s="7">
        <f t="shared" si="51"/>
        <v>0.3134548832895776</v>
      </c>
      <c r="DN44" s="7">
        <f t="shared" si="51"/>
        <v>2.5287506353252002E-2</v>
      </c>
      <c r="DO44" s="7">
        <f t="shared" si="51"/>
        <v>0.66125761035717057</v>
      </c>
    </row>
    <row r="45" spans="7:119" x14ac:dyDescent="0.15">
      <c r="G45" s="23">
        <v>39</v>
      </c>
      <c r="H45" s="27">
        <f>[2]中r各类型装备属性!I43+[3]中r分类武将战斗属性!AQ45</f>
        <v>461.53290793294457</v>
      </c>
      <c r="I45" s="27">
        <f>[2]中r各类型装备属性!J43+[3]中r分类武将战斗属性!T45</f>
        <v>366.19470909756808</v>
      </c>
      <c r="J45" s="27">
        <f>[2]中r各类型装备属性!K43+[3]中r分类武将战斗属性!AS45</f>
        <v>1411.1383053854229</v>
      </c>
      <c r="K45" s="27">
        <f t="shared" si="0"/>
        <v>3.0575031186951573</v>
      </c>
      <c r="L45" s="27">
        <f t="shared" si="26"/>
        <v>0.75408487889108289</v>
      </c>
      <c r="M45" s="39">
        <f t="shared" si="27"/>
        <v>0.24419730578462681</v>
      </c>
      <c r="N45" s="39">
        <f t="shared" si="28"/>
        <v>0.23518971756423715</v>
      </c>
      <c r="P45" s="27">
        <f>[2]中r各类型装备属性!N43+[3]中r分类武将战斗属性!AV45</f>
        <v>839.99373078581141</v>
      </c>
      <c r="Q45" s="27">
        <f>[2]中r各类型装备属性!O43+[3]中r分类武将战斗属性!AW45</f>
        <v>108.74833158658893</v>
      </c>
      <c r="R45" s="27">
        <f>[2]中r各类型装备属性!P43+[3]中r分类武将战斗属性!AX45</f>
        <v>893.0728939589892</v>
      </c>
      <c r="S45" s="27">
        <f t="shared" si="1"/>
        <v>1.0631899515768082</v>
      </c>
      <c r="T45" s="27">
        <f t="shared" si="29"/>
        <v>0.4766144838347971</v>
      </c>
      <c r="U45" s="39">
        <f t="shared" si="30"/>
        <v>0.17543728713153953</v>
      </c>
      <c r="V45" s="39">
        <f t="shared" si="31"/>
        <v>0.17719700276964068</v>
      </c>
      <c r="X45" s="27">
        <f>[2]中r各类型装备属性!S43+[3]中r分类武将战斗属性!BA45</f>
        <v>921.3391457057337</v>
      </c>
      <c r="Y45" s="27">
        <f>[2]中r各类型装备属性!T43+[3]中r分类武将战斗属性!BB45</f>
        <v>53.942498253255586</v>
      </c>
      <c r="Z45" s="27">
        <f>[2]中r各类型装备属性!U43+[3]中r分类武将战斗属性!BC45</f>
        <v>758.64831586588912</v>
      </c>
      <c r="AA45" s="27">
        <f t="shared" si="2"/>
        <v>0.82341917132455544</v>
      </c>
      <c r="AB45" s="27">
        <f t="shared" si="32"/>
        <v>0.3111543661216396</v>
      </c>
      <c r="AC45" s="39">
        <f t="shared" si="33"/>
        <v>0.1555790519597659</v>
      </c>
      <c r="AD45" s="39">
        <f t="shared" si="34"/>
        <v>0.153262286033513</v>
      </c>
      <c r="AF45" s="27">
        <f>[2]中r各类型装备属性!X43+[3]中r分类武将战斗属性!BF45</f>
        <v>840.85706586588913</v>
      </c>
      <c r="AG45" s="27">
        <f>[2]中r各类型装备属性!Y43+[3]中r分类武将战斗属性!BG45</f>
        <v>121.15478729980562</v>
      </c>
      <c r="AH45" s="27">
        <f>[2]中r各类型装备属性!Z43+[3]中r分类武将战斗属性!BH45</f>
        <v>786.05123253255579</v>
      </c>
      <c r="AI45" s="27">
        <f t="shared" si="3"/>
        <v>0.93482146305460856</v>
      </c>
      <c r="AJ45" s="27">
        <f t="shared" si="35"/>
        <v>0.5036055052137357</v>
      </c>
      <c r="AK45" s="39">
        <f t="shared" si="36"/>
        <v>0.15702279474619779</v>
      </c>
      <c r="AL45" s="39">
        <f t="shared" si="37"/>
        <v>0.15526937926569004</v>
      </c>
      <c r="AN45" s="23">
        <f t="shared" si="54"/>
        <v>765.93071257259476</v>
      </c>
      <c r="AO45" s="23">
        <f t="shared" si="55"/>
        <v>162.51008155930458</v>
      </c>
      <c r="AP45" s="23">
        <f t="shared" si="56"/>
        <v>962.22768693571436</v>
      </c>
      <c r="AQ45" s="23">
        <f t="shared" si="7"/>
        <v>1.2562855505608344</v>
      </c>
      <c r="AR45" s="42">
        <f t="shared" si="38"/>
        <v>0.57641980118081249</v>
      </c>
      <c r="AS45" s="34"/>
      <c r="AV45" s="27">
        <f>[5]中r不同兵种属性值!AK43</f>
        <v>416.52989227964588</v>
      </c>
      <c r="AW45" s="27">
        <f>[5]中r不同兵种属性值!AL43</f>
        <v>294.44354454250833</v>
      </c>
      <c r="AX45" s="27">
        <f>[5]中r不同兵种属性值!AM43</f>
        <v>890.51218349441535</v>
      </c>
      <c r="AY45" s="27">
        <f t="shared" si="8"/>
        <v>2.1379310344827589</v>
      </c>
      <c r="AZ45" s="27">
        <f t="shared" si="57"/>
        <v>0.71145078716220622</v>
      </c>
      <c r="BA45" s="39">
        <f t="shared" si="39"/>
        <v>0.29384824852179608</v>
      </c>
      <c r="BB45" s="39">
        <f t="shared" si="40"/>
        <v>0.14841869724906923</v>
      </c>
      <c r="BD45" s="27">
        <f>[5]中r不同兵种属性值!AP43</f>
        <v>833.05978455929176</v>
      </c>
      <c r="BE45" s="27">
        <f>[5]中r不同兵种属性值!AQ43</f>
        <v>146.50361728456511</v>
      </c>
      <c r="BF45" s="27">
        <f>[5]中r不同兵种属性值!AR43</f>
        <v>848.10684142325272</v>
      </c>
      <c r="BG45" s="27">
        <f t="shared" si="10"/>
        <v>1.0180623973727423</v>
      </c>
      <c r="BH45" s="27">
        <f t="shared" si="58"/>
        <v>0.55092367793640329</v>
      </c>
      <c r="BI45" s="39">
        <f t="shared" si="41"/>
        <v>0.28412300158774012</v>
      </c>
      <c r="BJ45" s="39">
        <f t="shared" si="42"/>
        <v>0.13739609846894818</v>
      </c>
      <c r="BL45" s="27">
        <f>[5]中r不同兵种属性值!AU43</f>
        <v>958.01875224318542</v>
      </c>
      <c r="BM45" s="27">
        <f>[5]中r不同兵种属性值!AV43</f>
        <v>59.606863895190706</v>
      </c>
      <c r="BN45" s="27">
        <f>[5]中r不同兵种属性值!AW43</f>
        <v>864.57493543147109</v>
      </c>
      <c r="BO45" s="27">
        <f t="shared" si="12"/>
        <v>0.90246139066389131</v>
      </c>
      <c r="BP45" s="27">
        <f t="shared" si="59"/>
        <v>0.33294927140145225</v>
      </c>
      <c r="BQ45" s="39">
        <f t="shared" si="43"/>
        <v>0.27510538977145294</v>
      </c>
      <c r="BR45" s="39">
        <f t="shared" si="44"/>
        <v>0.13694389831132356</v>
      </c>
      <c r="BT45" s="27">
        <f>[5]中r不同兵种属性值!AZ43</f>
        <v>874.71277378725642</v>
      </c>
      <c r="BU45" s="27">
        <f>[5]中r不同兵种属性值!BA43</f>
        <v>95.514613229642933</v>
      </c>
      <c r="BV45" s="27">
        <f>[5]中r不同兵种属性值!BB43</f>
        <v>848.10684142325272</v>
      </c>
      <c r="BW45" s="27">
        <f t="shared" si="14"/>
        <v>0.96958323559308779</v>
      </c>
      <c r="BX45" s="36">
        <f t="shared" si="60"/>
        <v>0.444389164660008</v>
      </c>
      <c r="BY45" s="39">
        <f t="shared" si="45"/>
        <v>0.27273369859928404</v>
      </c>
      <c r="BZ45" s="39">
        <f t="shared" si="46"/>
        <v>0.13433951780626915</v>
      </c>
      <c r="CB45" s="23">
        <f t="shared" si="61"/>
        <v>770.58030071734481</v>
      </c>
      <c r="CC45" s="23">
        <f t="shared" si="62"/>
        <v>149.01715973797678</v>
      </c>
      <c r="CD45" s="23">
        <f t="shared" si="63"/>
        <v>862.82520044309797</v>
      </c>
      <c r="CE45" s="23">
        <f t="shared" si="19"/>
        <v>1.1197083543919835</v>
      </c>
      <c r="CF45" s="23">
        <f t="shared" si="64"/>
        <v>0.74876538251360181</v>
      </c>
      <c r="CV45" s="39">
        <f>([3]中r分类武将战斗属性!S45+[3]中r分类武将战斗属性!Y45+[3]中r分类武将战斗属性!AE45+[3]中r分类武将战斗属性!AK45)/4</f>
        <v>232.70467829337156</v>
      </c>
      <c r="CW45" s="39">
        <f>CV45*[3]中r分类武将战斗属性!O44</f>
        <v>19.421346779223065</v>
      </c>
      <c r="CX45" s="39">
        <f>([2]中r各类型装备属性!I43+[2]中r各类型装备属性!N43+[2]中r各类型装备属性!S43+[2]中r各类型装备属性!X43)/4</f>
        <v>513.8046875</v>
      </c>
      <c r="CY45" s="7">
        <f t="shared" si="49"/>
        <v>0.30381948977051348</v>
      </c>
      <c r="CZ45" s="7">
        <f t="shared" si="49"/>
        <v>2.5356532203795541E-2</v>
      </c>
      <c r="DA45" s="7">
        <f t="shared" si="49"/>
        <v>0.67082397802569083</v>
      </c>
      <c r="DC45" s="39">
        <f>([3]中r分类武将战斗属性!T45+[3]中r分类武将战斗属性!Z45+[3]中r分类武将战斗属性!AF45+[3]中r分类武将战斗属性!AL45)/4</f>
        <v>64.299976896852684</v>
      </c>
      <c r="DD45" s="39">
        <f>DC45*[3]中r分类武将战斗属性!O44</f>
        <v>5.3664247679432169</v>
      </c>
      <c r="DE45" s="39">
        <f>([2]中r各类型装备属性!J43+[2]中r各类型装备属性!O43+[2]中r各类型装备属性!T43+[2]中r各类型装备属性!Y43)/4</f>
        <v>95.910208333333344</v>
      </c>
      <c r="DF45" s="7">
        <f t="shared" si="50"/>
        <v>0.39566761815566365</v>
      </c>
      <c r="DG45" s="7">
        <f t="shared" si="50"/>
        <v>3.3022103714746183E-2</v>
      </c>
      <c r="DH45" s="7">
        <f t="shared" si="50"/>
        <v>0.59018005168087351</v>
      </c>
      <c r="DJ45" s="39">
        <f>([3]中r分类武将战斗属性!U45+[3]中r分类武将战斗属性!AA45+[3]中r分类武将战斗属性!AG45+[3]中r分类武将战斗属性!AM45)/4</f>
        <v>300.06655885197915</v>
      </c>
      <c r="DK45" s="39">
        <f>DJ45*[3]中r分类武将战斗属性!O44</f>
        <v>25.043315583735009</v>
      </c>
      <c r="DL45" s="39">
        <f>([2]中r各类型装备属性!K43+[2]中r各类型装备属性!P43+[2]中r各类型装备属性!U43+[2]中r各类型装备属性!Z43)/4</f>
        <v>637.11781250000013</v>
      </c>
      <c r="DM45" s="7">
        <f t="shared" si="51"/>
        <v>0.31184569195630135</v>
      </c>
      <c r="DN45" s="7">
        <f t="shared" si="51"/>
        <v>2.6026392634249915E-2</v>
      </c>
      <c r="DO45" s="7">
        <f t="shared" si="51"/>
        <v>0.66212791540944871</v>
      </c>
    </row>
    <row r="46" spans="7:119" x14ac:dyDescent="0.15">
      <c r="G46" s="23">
        <v>40</v>
      </c>
      <c r="H46" s="27">
        <f>[2]中r各类型装备属性!I44+[3]中r分类武将战斗属性!AQ46</f>
        <v>473.41456521338165</v>
      </c>
      <c r="I46" s="27">
        <f>[2]中r各类型装备属性!J44+[3]中r分类武将战斗属性!T46</f>
        <v>375.13612499999999</v>
      </c>
      <c r="J46" s="27">
        <f>[2]中r各类型装备属性!K44+[3]中r分类武将战斗属性!AS46</f>
        <v>1447.4266086828213</v>
      </c>
      <c r="K46" s="27">
        <f t="shared" si="0"/>
        <v>3.0574188354987015</v>
      </c>
      <c r="L46" s="27">
        <f t="shared" si="26"/>
        <v>0.75459437794829332</v>
      </c>
      <c r="M46" s="39">
        <f t="shared" si="27"/>
        <v>0.25048389693829726</v>
      </c>
      <c r="N46" s="39">
        <f t="shared" si="28"/>
        <v>0.24123776811380354</v>
      </c>
      <c r="P46" s="27">
        <f>[2]中r各类型装备属性!N44+[3]中r分类武将战斗属性!AV46</f>
        <v>861.51204346943962</v>
      </c>
      <c r="Q46" s="27">
        <f>[2]中r各类型装备属性!O44+[3]中r分类武将战斗属性!AW46</f>
        <v>111.55791304267633</v>
      </c>
      <c r="R46" s="27">
        <f>[2]中r各类型装备属性!P44+[3]中r分类武将战斗属性!AX46</f>
        <v>915.87786955479226</v>
      </c>
      <c r="S46" s="27">
        <f t="shared" si="1"/>
        <v>1.0631051260367914</v>
      </c>
      <c r="T46" s="27">
        <f t="shared" si="29"/>
        <v>0.47764561512541082</v>
      </c>
      <c r="U46" s="39">
        <f t="shared" si="30"/>
        <v>0.17993150448400991</v>
      </c>
      <c r="V46" s="39">
        <f t="shared" si="31"/>
        <v>0.18172179951483969</v>
      </c>
      <c r="X46" s="27">
        <f>[2]中r各类型装备属性!S44+[3]中r分类武将战斗属性!BA46</f>
        <v>944.94495651211594</v>
      </c>
      <c r="Y46" s="27">
        <f>[2]中r各类型装备属性!T44+[3]中r分类武将战斗属性!BB46</f>
        <v>55.307913042676333</v>
      </c>
      <c r="Z46" s="27">
        <f>[2]中r各类型装备属性!U44+[3]中r分类武将战斗属性!BC46</f>
        <v>778.0791304267633</v>
      </c>
      <c r="AA46" s="27">
        <f t="shared" si="2"/>
        <v>0.82341212053105117</v>
      </c>
      <c r="AB46" s="27">
        <f t="shared" si="32"/>
        <v>0.31193144227784264</v>
      </c>
      <c r="AC46" s="39">
        <f t="shared" si="33"/>
        <v>0.1595651733387565</v>
      </c>
      <c r="AD46" s="39">
        <f t="shared" si="34"/>
        <v>0.15718770311651789</v>
      </c>
      <c r="AF46" s="27">
        <f>[2]中r各类型装备属性!X44+[3]中r分类武将战斗属性!BF46</f>
        <v>862.4541304267633</v>
      </c>
      <c r="AG46" s="27">
        <f>[2]中r各类型装备属性!Y44+[3]中r分类武将战斗属性!BG46</f>
        <v>124.20728260669082</v>
      </c>
      <c r="AH46" s="27">
        <f>[2]中r各类型装备属性!Z44+[3]中r分类武将战斗属性!BH46</f>
        <v>806.2041304267633</v>
      </c>
      <c r="AI46" s="27">
        <f t="shared" si="3"/>
        <v>0.93477914011245311</v>
      </c>
      <c r="AJ46" s="27">
        <f t="shared" si="35"/>
        <v>0.50448256969355554</v>
      </c>
      <c r="AK46" s="39">
        <f t="shared" si="36"/>
        <v>0.16105586002367195</v>
      </c>
      <c r="AL46" s="39">
        <f t="shared" si="37"/>
        <v>0.15925019860281744</v>
      </c>
      <c r="AN46" s="23">
        <f t="shared" si="54"/>
        <v>785.58142390542514</v>
      </c>
      <c r="AO46" s="23">
        <f t="shared" si="55"/>
        <v>166.55230842301086</v>
      </c>
      <c r="AP46" s="23">
        <f t="shared" si="56"/>
        <v>986.89693477278502</v>
      </c>
      <c r="AQ46" s="23">
        <f t="shared" si="7"/>
        <v>1.2562630743819574</v>
      </c>
      <c r="AR46" s="42">
        <f t="shared" si="38"/>
        <v>0.57719970889593131</v>
      </c>
      <c r="AS46" s="34"/>
      <c r="AV46" s="27">
        <f>[5]中r不同兵种属性值!AK44</f>
        <v>425.76252403638244</v>
      </c>
      <c r="AW46" s="27">
        <f>[5]中r不同兵种属性值!AL44</f>
        <v>305.25008079218605</v>
      </c>
      <c r="AX46" s="27">
        <f>[5]中r不同兵种属性值!AM44</f>
        <v>909.25555980651166</v>
      </c>
      <c r="AY46" s="27">
        <f t="shared" si="8"/>
        <v>2.1355932203389831</v>
      </c>
      <c r="AZ46" s="27">
        <f t="shared" si="57"/>
        <v>0.71445295042708101</v>
      </c>
      <c r="BA46" s="39">
        <f t="shared" si="39"/>
        <v>0.3003615689851023</v>
      </c>
      <c r="BB46" s="39">
        <f t="shared" si="40"/>
        <v>0.15154259330108527</v>
      </c>
      <c r="BD46" s="27">
        <f>[5]中r不同兵种属性值!AP44</f>
        <v>851.52504807276489</v>
      </c>
      <c r="BE46" s="27">
        <f>[5]中r不同兵种属性值!AQ44</f>
        <v>151.54259330108528</v>
      </c>
      <c r="BF46" s="27">
        <f>[5]中r不同兵种属性值!AR44</f>
        <v>865.95767600620138</v>
      </c>
      <c r="BG46" s="27">
        <f t="shared" si="10"/>
        <v>1.0169491525423726</v>
      </c>
      <c r="BH46" s="27">
        <f t="shared" si="58"/>
        <v>0.5539999876153987</v>
      </c>
      <c r="BI46" s="39">
        <f t="shared" si="41"/>
        <v>0.29042075619286972</v>
      </c>
      <c r="BJ46" s="39">
        <f t="shared" si="42"/>
        <v>0.14028799239825057</v>
      </c>
      <c r="BL46" s="27">
        <f>[5]中r不同兵种属性值!AU44</f>
        <v>979.25380528367941</v>
      </c>
      <c r="BM46" s="27">
        <f>[5]中r不同兵种属性值!AV44</f>
        <v>60.977853018770027</v>
      </c>
      <c r="BN46" s="27">
        <f>[5]中r不同兵种属性值!AW44</f>
        <v>882.77238816166175</v>
      </c>
      <c r="BO46" s="27">
        <f t="shared" si="12"/>
        <v>0.90147455480750671</v>
      </c>
      <c r="BP46" s="27">
        <f t="shared" si="59"/>
        <v>0.333252642397738</v>
      </c>
      <c r="BQ46" s="39">
        <f t="shared" si="43"/>
        <v>0.28120326366989584</v>
      </c>
      <c r="BR46" s="39">
        <f t="shared" si="44"/>
        <v>0.13982627439473927</v>
      </c>
      <c r="BT46" s="27">
        <f>[5]中r不同兵种属性值!AZ44</f>
        <v>894.10130047640314</v>
      </c>
      <c r="BU46" s="27">
        <f>[5]中r不同兵种属性值!BA44</f>
        <v>97.781054249033588</v>
      </c>
      <c r="BV46" s="27">
        <f>[5]中r不同兵种属性值!BB44</f>
        <v>865.95767600620138</v>
      </c>
      <c r="BW46" s="27">
        <f t="shared" si="14"/>
        <v>0.96852300242130729</v>
      </c>
      <c r="BX46" s="36">
        <f t="shared" si="60"/>
        <v>0.44490210761405313</v>
      </c>
      <c r="BY46" s="39">
        <f t="shared" si="45"/>
        <v>0.27877900255823596</v>
      </c>
      <c r="BZ46" s="39">
        <f t="shared" si="46"/>
        <v>0.137167077251832</v>
      </c>
      <c r="CB46" s="23">
        <f t="shared" si="61"/>
        <v>787.66066946730746</v>
      </c>
      <c r="CC46" s="23">
        <f t="shared" si="62"/>
        <v>153.88789534026873</v>
      </c>
      <c r="CD46" s="23">
        <f t="shared" si="63"/>
        <v>880.98582499514407</v>
      </c>
      <c r="CE46" s="23">
        <f t="shared" si="19"/>
        <v>1.1184839603467216</v>
      </c>
      <c r="CF46" s="23">
        <f t="shared" si="64"/>
        <v>0.75476719735345266</v>
      </c>
      <c r="CV46" s="39">
        <f>([3]中r分类武将战斗属性!S46+[3]中r分类武将战斗属性!Y46+[3]中r分类武将战斗属性!AE46+[3]中r分类武将战斗属性!AK46)/4</f>
        <v>237.71553125000003</v>
      </c>
      <c r="CW46" s="39">
        <f>CV46*[3]中r分类武将战斗属性!O45</f>
        <v>20.5221426554251</v>
      </c>
      <c r="CX46" s="39">
        <f>([2]中r各类型装备属性!I44+[2]中r各类型装备属性!N44+[2]中r各类型装备属性!S44+[2]中r各类型装备属性!X44)/4</f>
        <v>527.34375</v>
      </c>
      <c r="CY46" s="7">
        <f t="shared" si="49"/>
        <v>0.30259820817583155</v>
      </c>
      <c r="CZ46" s="7">
        <f t="shared" si="49"/>
        <v>2.6123508055220672E-2</v>
      </c>
      <c r="DA46" s="7">
        <f t="shared" si="49"/>
        <v>0.67127828376894771</v>
      </c>
      <c r="DC46" s="39">
        <f>([3]中r分类武将战斗属性!T46+[3]中r分类武将战斗属性!Z46+[3]中r分类武将战斗属性!AF46+[3]中r分类武将战斗属性!AL46)/4</f>
        <v>65.684554687500011</v>
      </c>
      <c r="DD46" s="39">
        <f>DC46*[3]中r分类武将战斗属性!O45</f>
        <v>5.6705920495253563</v>
      </c>
      <c r="DE46" s="39">
        <f>([2]中r各类型装备属性!J44+[2]中r各类型装备属性!O44+[2]中r各类型装备属性!T44+[2]中r各类型装备属性!Y44)/4</f>
        <v>98.4375</v>
      </c>
      <c r="DF46" s="7">
        <f t="shared" si="50"/>
        <v>0.39437793032969476</v>
      </c>
      <c r="DG46" s="7">
        <f t="shared" si="50"/>
        <v>3.4046913568577759E-2</v>
      </c>
      <c r="DH46" s="7">
        <f t="shared" si="50"/>
        <v>0.59103053528377203</v>
      </c>
      <c r="DJ46" s="39">
        <f>([3]中r分类武将战斗属性!U46+[3]中r分类武将战斗属性!AA46+[3]中r分类武将战斗属性!AG46+[3]中r分类武将战斗属性!AM46)/4</f>
        <v>306.52792187500006</v>
      </c>
      <c r="DK46" s="39">
        <f>DJ46*[3]中r分类武将战斗属性!O45</f>
        <v>26.462762897784998</v>
      </c>
      <c r="DL46" s="39">
        <f>([2]中r各类型装备属性!K44+[2]中r各类型装备属性!P44+[2]中r各类型装备属性!U44+[2]中r各类型装备属性!Z44)/4</f>
        <v>653.90625</v>
      </c>
      <c r="DM46" s="7">
        <f t="shared" si="51"/>
        <v>0.31059770384794289</v>
      </c>
      <c r="DN46" s="7">
        <f t="shared" si="51"/>
        <v>2.6814109929196979E-2</v>
      </c>
      <c r="DO46" s="7">
        <f t="shared" si="51"/>
        <v>0.6625881862228602</v>
      </c>
    </row>
    <row r="47" spans="7:119" x14ac:dyDescent="0.15">
      <c r="G47" s="23">
        <v>41</v>
      </c>
      <c r="H47" s="27">
        <f>[2]中r各类型装备属性!I45+[3]中r分类武将战斗属性!AQ47</f>
        <v>483.57315501661969</v>
      </c>
      <c r="I47" s="27">
        <f>[2]中r各类型装备属性!J45+[3]中r分类武将战斗属性!T47</f>
        <v>383.01689582945448</v>
      </c>
      <c r="J47" s="27">
        <f>[2]中r各类型装备属性!K45+[3]中r分类武将战斗属性!AS47</f>
        <v>1478.5900960531828</v>
      </c>
      <c r="K47" s="27">
        <f t="shared" si="0"/>
        <v>3.057634777104957</v>
      </c>
      <c r="L47" s="27">
        <f t="shared" si="26"/>
        <v>0.75450956968685878</v>
      </c>
      <c r="M47" s="39">
        <f t="shared" si="27"/>
        <v>0.25585881217810574</v>
      </c>
      <c r="N47" s="39">
        <f t="shared" si="28"/>
        <v>0.24643168267553048</v>
      </c>
      <c r="P47" s="27">
        <f>[2]中r各类型装备属性!N45+[3]中r分类武将战斗属性!AV47</f>
        <v>880.27694103656324</v>
      </c>
      <c r="Q47" s="27">
        <f>[2]中r各类型装备属性!O45+[3]中r分类武将战斗属性!AW47</f>
        <v>113.92563100332393</v>
      </c>
      <c r="R47" s="27">
        <f>[2]中r各类型装备属性!P45+[3]中r分类武将战斗属性!AX47</f>
        <v>936.01820304321109</v>
      </c>
      <c r="S47" s="27">
        <f t="shared" si="1"/>
        <v>1.063322415262872</v>
      </c>
      <c r="T47" s="27">
        <f t="shared" si="29"/>
        <v>0.4775842279070559</v>
      </c>
      <c r="U47" s="39">
        <f t="shared" si="30"/>
        <v>0.183850656022674</v>
      </c>
      <c r="V47" s="39">
        <f t="shared" si="31"/>
        <v>0.18571789742920852</v>
      </c>
      <c r="X47" s="27">
        <f>[2]中r各类型装备属性!S45+[3]中r分类武将战斗属性!BA47</f>
        <v>965.51757203988723</v>
      </c>
      <c r="Y47" s="27">
        <f>[2]中r各类型装备属性!T45+[3]中r分类武将战斗属性!BB47</f>
        <v>56.555631003323924</v>
      </c>
      <c r="Z47" s="27">
        <f>[2]中r各类型装备属性!U45+[3]中r分类武将战斗属性!BC47</f>
        <v>795.03631003323926</v>
      </c>
      <c r="AA47" s="27">
        <f t="shared" si="2"/>
        <v>0.82343018196295958</v>
      </c>
      <c r="AB47" s="27">
        <f t="shared" si="32"/>
        <v>0.31215915015792783</v>
      </c>
      <c r="AC47" s="39">
        <f t="shared" si="33"/>
        <v>0.16303910368792421</v>
      </c>
      <c r="AD47" s="39">
        <f t="shared" si="34"/>
        <v>0.16061339596631102</v>
      </c>
      <c r="AF47" s="27">
        <f>[2]中r各类型装备属性!X45+[3]中r分类武将战斗属性!BF47</f>
        <v>881.09131003323932</v>
      </c>
      <c r="AG47" s="27">
        <f>[2]中r各类型装备属性!Y45+[3]中r分类武将战斗属性!BG47</f>
        <v>127.04657750830982</v>
      </c>
      <c r="AH47" s="27">
        <f>[2]中r各类型装备属性!Z45+[3]中r分类武将战斗属性!BH47</f>
        <v>823.72131003323921</v>
      </c>
      <c r="AI47" s="27">
        <f t="shared" si="3"/>
        <v>0.93488756574181187</v>
      </c>
      <c r="AJ47" s="27">
        <f t="shared" si="35"/>
        <v>0.50482101662512102</v>
      </c>
      <c r="AK47" s="39">
        <f t="shared" si="36"/>
        <v>0.16453619234981126</v>
      </c>
      <c r="AL47" s="39">
        <f t="shared" si="37"/>
        <v>0.162710382228788</v>
      </c>
      <c r="AN47" s="23">
        <f t="shared" si="54"/>
        <v>802.61474453157734</v>
      </c>
      <c r="AO47" s="23">
        <f t="shared" si="55"/>
        <v>170.13618383610304</v>
      </c>
      <c r="AP47" s="23">
        <f t="shared" si="56"/>
        <v>1008.3414797907182</v>
      </c>
      <c r="AQ47" s="23">
        <f t="shared" si="7"/>
        <v>1.256320652792402</v>
      </c>
      <c r="AR47" s="42">
        <f t="shared" si="38"/>
        <v>0.57720988792115047</v>
      </c>
      <c r="AS47" s="34"/>
      <c r="AV47" s="27">
        <f>[5]中r不同兵种属性值!AK45</f>
        <v>435.0238941926284</v>
      </c>
      <c r="AW47" s="27">
        <f>[5]中r不同兵种属性值!AL45</f>
        <v>316.11736311330998</v>
      </c>
      <c r="AX47" s="27">
        <f>[5]中r不同兵种属性值!AM45</f>
        <v>928.05097427760722</v>
      </c>
      <c r="AY47" s="27">
        <f t="shared" si="8"/>
        <v>2.1333333333333333</v>
      </c>
      <c r="AZ47" s="27">
        <f t="shared" si="57"/>
        <v>0.71724657260800195</v>
      </c>
      <c r="BA47" s="39">
        <f t="shared" si="39"/>
        <v>0.30689516345158974</v>
      </c>
      <c r="BB47" s="39">
        <f t="shared" si="40"/>
        <v>0.15467516237960122</v>
      </c>
      <c r="BD47" s="27">
        <f>[5]中r不同兵种属性值!AP45</f>
        <v>870.04778838525681</v>
      </c>
      <c r="BE47" s="27">
        <f>[5]中r不同兵种属性值!AQ45</f>
        <v>156.60860190934622</v>
      </c>
      <c r="BF47" s="27">
        <f>[5]中r不同兵种属性值!AR45</f>
        <v>883.85807074057823</v>
      </c>
      <c r="BG47" s="27">
        <f t="shared" si="10"/>
        <v>1.0158730158730158</v>
      </c>
      <c r="BH47" s="27">
        <f t="shared" si="58"/>
        <v>0.55687295263029057</v>
      </c>
      <c r="BI47" s="39">
        <f t="shared" si="41"/>
        <v>0.29673811380964576</v>
      </c>
      <c r="BJ47" s="39">
        <f t="shared" si="42"/>
        <v>0.14318791523513061</v>
      </c>
      <c r="BL47" s="27">
        <f>[5]中r不同兵种属性值!AU45</f>
        <v>1000.5549566430451</v>
      </c>
      <c r="BM47" s="27">
        <f>[5]中r不同兵种属性值!AV45</f>
        <v>62.353424834276737</v>
      </c>
      <c r="BN47" s="27">
        <f>[5]中r不同兵种属性值!AW45</f>
        <v>901.02036337631762</v>
      </c>
      <c r="BO47" s="27">
        <f t="shared" si="12"/>
        <v>0.90052061347966805</v>
      </c>
      <c r="BP47" s="27">
        <f t="shared" si="59"/>
        <v>0.33348816758073241</v>
      </c>
      <c r="BQ47" s="39">
        <f t="shared" si="43"/>
        <v>0.28732011841159877</v>
      </c>
      <c r="BR47" s="39">
        <f t="shared" si="44"/>
        <v>0.14271665296086816</v>
      </c>
      <c r="BT47" s="27">
        <f>[5]中r不同兵种属性值!AZ45</f>
        <v>913.55017780451965</v>
      </c>
      <c r="BU47" s="27">
        <f>[5]中r不同兵种属性值!BA45</f>
        <v>100.05549566430453</v>
      </c>
      <c r="BV47" s="27">
        <f>[5]中r不同兵种属性值!BB45</f>
        <v>883.85807074057823</v>
      </c>
      <c r="BW47" s="27">
        <f t="shared" si="14"/>
        <v>0.96749811035525313</v>
      </c>
      <c r="BX47" s="36">
        <f t="shared" si="60"/>
        <v>0.4453333701054828</v>
      </c>
      <c r="BY47" s="39">
        <f t="shared" si="45"/>
        <v>0.28484312372607329</v>
      </c>
      <c r="BZ47" s="39">
        <f t="shared" si="46"/>
        <v>0.14000248698997603</v>
      </c>
      <c r="CB47" s="23">
        <f t="shared" si="61"/>
        <v>804.79420425636249</v>
      </c>
      <c r="CC47" s="23">
        <f t="shared" si="62"/>
        <v>158.78372138030937</v>
      </c>
      <c r="CD47" s="23">
        <f t="shared" si="63"/>
        <v>899.19686978377035</v>
      </c>
      <c r="CE47" s="23">
        <f t="shared" si="19"/>
        <v>1.1173003794363017</v>
      </c>
      <c r="CF47" s="23">
        <f t="shared" si="64"/>
        <v>0.76051772777379201</v>
      </c>
      <c r="CV47" s="39">
        <f>([3]中r分类武将战斗属性!S47+[3]中r分类武将战斗属性!Y47+[3]中r分类武将战斗属性!AE47+[3]中r分类武将战斗属性!AK47)/4</f>
        <v>243.10008506330286</v>
      </c>
      <c r="CW47" s="39">
        <f>CV47*[3]中r分类武将战斗属性!O46</f>
        <v>21.670909468274441</v>
      </c>
      <c r="CX47" s="39">
        <f>([2]中r各类型装备属性!I45+[2]中r各类型装备属性!N45+[2]中r各类型装备属性!S45+[2]中r各类型装备属性!X45)/4</f>
        <v>537.84375000000011</v>
      </c>
      <c r="CY47" s="7">
        <f t="shared" si="49"/>
        <v>0.3028851472261217</v>
      </c>
      <c r="CZ47" s="7">
        <f t="shared" si="49"/>
        <v>2.7000387939449123E-2</v>
      </c>
      <c r="DA47" s="7">
        <f t="shared" si="49"/>
        <v>0.67011446483442927</v>
      </c>
      <c r="DC47" s="39">
        <f>([3]中r分类武将战斗属性!T47+[3]中r分类武将战斗属性!Z47+[3]中r分类武将战斗属性!AF47+[3]中r分类武将战斗属性!AL47)/4</f>
        <v>67.172391925386307</v>
      </c>
      <c r="DD47" s="39">
        <f>DC47*[3]中r分类武将战斗属性!O46</f>
        <v>5.9880144583389896</v>
      </c>
      <c r="DE47" s="39">
        <f>([2]中r各类型装备属性!J45+[2]中r各类型装备属性!O45+[2]中r各类型装备属性!T45+[2]中r各类型装备属性!Y45)/4</f>
        <v>100.39750000000001</v>
      </c>
      <c r="DF47" s="7">
        <f t="shared" si="50"/>
        <v>0.39481543790881873</v>
      </c>
      <c r="DG47" s="7">
        <f t="shared" si="50"/>
        <v>3.5195420064831194E-2</v>
      </c>
      <c r="DH47" s="7">
        <f t="shared" si="50"/>
        <v>0.590100810634825</v>
      </c>
      <c r="DJ47" s="39">
        <f>([3]中r分类武将战斗属性!U47+[3]中r分类武将战斗属性!AA47+[3]中r分类武将战斗属性!AG47+[3]中r分类武将战斗属性!AM47)/4</f>
        <v>313.47116231846951</v>
      </c>
      <c r="DK47" s="39">
        <f>DJ47*[3]中r分类武将战斗属性!O46</f>
        <v>27.944067472248623</v>
      </c>
      <c r="DL47" s="39">
        <f>([2]中r各类型装备属性!K45+[2]中r各类型装备属性!P45+[2]中r各类型装备属性!U45+[2]中r各类型装备属性!Z45)/4</f>
        <v>666.92624999999998</v>
      </c>
      <c r="DM47" s="7">
        <f t="shared" si="51"/>
        <v>0.31087797993149169</v>
      </c>
      <c r="DN47" s="7">
        <f t="shared" si="51"/>
        <v>2.771290086970183E-2</v>
      </c>
      <c r="DO47" s="7">
        <f t="shared" si="51"/>
        <v>0.66140911919880641</v>
      </c>
    </row>
    <row r="48" spans="7:119" x14ac:dyDescent="0.15">
      <c r="G48" s="23">
        <v>42</v>
      </c>
      <c r="H48" s="27">
        <f>[2]中r各类型装备属性!I46+[3]中r分类武将战斗属性!AQ48</f>
        <v>494.00234485036646</v>
      </c>
      <c r="I48" s="27">
        <f>[2]中r各类型装备属性!J46+[3]中r分类武将战斗属性!T48</f>
        <v>391.15122796605368</v>
      </c>
      <c r="J48" s="27">
        <f>[2]中r各类型装备属性!K46+[3]中r分类武将战斗属性!AS48</f>
        <v>1510.6195035211726</v>
      </c>
      <c r="K48" s="27">
        <f t="shared" si="0"/>
        <v>3.0579197027470384</v>
      </c>
      <c r="L48" s="27">
        <f t="shared" si="26"/>
        <v>0.75449009794538424</v>
      </c>
      <c r="M48" s="39">
        <f t="shared" si="27"/>
        <v>0.26137690203723102</v>
      </c>
      <c r="N48" s="39">
        <f t="shared" si="28"/>
        <v>0.25176991725352876</v>
      </c>
      <c r="P48" s="27">
        <f>[2]中r各类型装备属性!N46+[3]中r分类武将战斗属性!AV48</f>
        <v>899.63715867080623</v>
      </c>
      <c r="Q48" s="27">
        <f>[2]中r各类型装备属性!O46+[3]中r分类武将战斗属性!AW48</f>
        <v>116.34746897007329</v>
      </c>
      <c r="R48" s="27">
        <f>[2]中r各类型装备属性!P46+[3]中r分类武将战斗属性!AX48</f>
        <v>956.86209661095279</v>
      </c>
      <c r="S48" s="27">
        <f t="shared" si="1"/>
        <v>1.0636089087568317</v>
      </c>
      <c r="T48" s="27">
        <f t="shared" si="29"/>
        <v>0.47756301644444366</v>
      </c>
      <c r="U48" s="39">
        <f t="shared" si="30"/>
        <v>0.18789414341495531</v>
      </c>
      <c r="V48" s="39">
        <f t="shared" si="31"/>
        <v>0.18985359059741122</v>
      </c>
      <c r="X48" s="27">
        <f>[2]中r各类型装备属性!S46+[3]中r分类武将战斗属性!BA48</f>
        <v>986.73962764087946</v>
      </c>
      <c r="Y48" s="27">
        <f>[2]中r各类型装备属性!T46+[3]中r分类武将战斗属性!BB48</f>
        <v>57.857468970073299</v>
      </c>
      <c r="Z48" s="27">
        <f>[2]中r各类型装备属性!U46+[3]中r分类武将战斗属性!BC48</f>
        <v>812.53468970073288</v>
      </c>
      <c r="AA48" s="27">
        <f t="shared" si="2"/>
        <v>0.82345399631244176</v>
      </c>
      <c r="AB48" s="27">
        <f t="shared" si="32"/>
        <v>0.312510856348726</v>
      </c>
      <c r="AC48" s="39">
        <f t="shared" si="33"/>
        <v>0.16662269970295163</v>
      </c>
      <c r="AD48" s="39">
        <f t="shared" si="34"/>
        <v>0.16414842216176428</v>
      </c>
      <c r="AF48" s="27">
        <f>[2]中r各类型装备属性!X46+[3]中r分类武将战斗属性!BF48</f>
        <v>900.2696897007329</v>
      </c>
      <c r="AG48" s="27">
        <f>[2]中r各类型装备属性!Y46+[3]中r分类武将战斗属性!BG48</f>
        <v>130.02117242518324</v>
      </c>
      <c r="AH48" s="27">
        <f>[2]中r各类型装备属性!Z46+[3]中r分类武将战斗属性!BH48</f>
        <v>841.77968970073289</v>
      </c>
      <c r="AI48" s="27">
        <f t="shared" si="3"/>
        <v>0.93503057953729041</v>
      </c>
      <c r="AJ48" s="27">
        <f t="shared" si="35"/>
        <v>0.50532677795314029</v>
      </c>
      <c r="AK48" s="39">
        <f t="shared" si="36"/>
        <v>0.16811758911311539</v>
      </c>
      <c r="AL48" s="39">
        <f t="shared" si="37"/>
        <v>0.16627746957051515</v>
      </c>
      <c r="AN48" s="23">
        <f t="shared" si="54"/>
        <v>820.1622052156963</v>
      </c>
      <c r="AO48" s="23">
        <f t="shared" si="55"/>
        <v>173.84433458284587</v>
      </c>
      <c r="AP48" s="23">
        <f t="shared" si="56"/>
        <v>1030.448994883398</v>
      </c>
      <c r="AQ48" s="23">
        <f t="shared" si="7"/>
        <v>1.256396586346475</v>
      </c>
      <c r="AR48" s="42">
        <f t="shared" si="38"/>
        <v>0.57731745534174861</v>
      </c>
      <c r="AS48" s="34"/>
      <c r="AV48" s="27">
        <f>[5]中r不同兵种属性值!AK46</f>
        <v>444.48849806485964</v>
      </c>
      <c r="AW48" s="27">
        <f>[5]中r不同兵种属性值!AL46</f>
        <v>327.17268136249504</v>
      </c>
      <c r="AX48" s="27">
        <f>[5]中r不同兵种属性值!AM46</f>
        <v>947.27056964642213</v>
      </c>
      <c r="AY48" s="27">
        <f t="shared" si="8"/>
        <v>2.1311475409836063</v>
      </c>
      <c r="AZ48" s="27">
        <f t="shared" si="57"/>
        <v>0.71992683678661173</v>
      </c>
      <c r="BA48" s="39">
        <f t="shared" si="39"/>
        <v>0.31357213267362238</v>
      </c>
      <c r="BB48" s="39">
        <f t="shared" si="40"/>
        <v>0.15787842827440368</v>
      </c>
      <c r="BD48" s="27">
        <f>[5]中r不同兵种属性值!AP46</f>
        <v>888.97699612971928</v>
      </c>
      <c r="BE48" s="27">
        <f>[5]中r不同兵种属性值!AQ46</f>
        <v>161.76466650885055</v>
      </c>
      <c r="BF48" s="27">
        <f>[5]中r不同兵种属性值!AR46</f>
        <v>902.16244728230674</v>
      </c>
      <c r="BG48" s="27">
        <f t="shared" si="10"/>
        <v>1.0148321623731458</v>
      </c>
      <c r="BH48" s="27">
        <f t="shared" si="58"/>
        <v>0.55965283311635616</v>
      </c>
      <c r="BI48" s="39">
        <f t="shared" si="41"/>
        <v>0.30319410102895411</v>
      </c>
      <c r="BJ48" s="39">
        <f t="shared" si="42"/>
        <v>0.14615328445384787</v>
      </c>
      <c r="BL48" s="27">
        <f>[5]中r不同兵种属性值!AU46</f>
        <v>1022.323545549177</v>
      </c>
      <c r="BM48" s="27">
        <f>[5]中r不同兵种属性值!AV46</f>
        <v>63.758596033893795</v>
      </c>
      <c r="BN48" s="27">
        <f>[5]中r不同兵种属性值!AW46</f>
        <v>919.68016470526413</v>
      </c>
      <c r="BO48" s="27">
        <f t="shared" si="12"/>
        <v>0.89959794891667655</v>
      </c>
      <c r="BP48" s="27">
        <f t="shared" si="59"/>
        <v>0.33374719746465176</v>
      </c>
      <c r="BQ48" s="39">
        <f t="shared" si="43"/>
        <v>0.29357120287291394</v>
      </c>
      <c r="BR48" s="39">
        <f t="shared" si="44"/>
        <v>0.14567226251069335</v>
      </c>
      <c r="BT48" s="27">
        <f>[5]中r不同兵种属性值!AZ46</f>
        <v>933.42584593620518</v>
      </c>
      <c r="BU48" s="27">
        <f>[5]中r不同兵种属性值!BA46</f>
        <v>102.37808848870947</v>
      </c>
      <c r="BV48" s="27">
        <f>[5]中r不同兵种属性值!BB46</f>
        <v>902.16244728230674</v>
      </c>
      <c r="BW48" s="27">
        <f t="shared" si="14"/>
        <v>0.966506821307758</v>
      </c>
      <c r="BX48" s="36">
        <f t="shared" si="60"/>
        <v>0.44578481499354039</v>
      </c>
      <c r="BY48" s="39">
        <f t="shared" si="45"/>
        <v>0.29104031741539843</v>
      </c>
      <c r="BZ48" s="39">
        <f t="shared" si="46"/>
        <v>0.14290188715780586</v>
      </c>
      <c r="CB48" s="23">
        <f t="shared" si="61"/>
        <v>822.30372141999032</v>
      </c>
      <c r="CC48" s="23">
        <f t="shared" si="62"/>
        <v>163.76850809848719</v>
      </c>
      <c r="CD48" s="23">
        <f t="shared" si="63"/>
        <v>917.81890722907497</v>
      </c>
      <c r="CE48" s="23">
        <f t="shared" si="19"/>
        <v>1.1161556044573711</v>
      </c>
      <c r="CF48" s="23">
        <f t="shared" si="64"/>
        <v>0.76610212399964894</v>
      </c>
      <c r="CV48" s="39">
        <f>([3]中r分类武将战斗属性!S48+[3]中r分类武将战斗属性!Y48+[3]中r分类武将战斗属性!AE48+[3]中r分类武将战斗属性!AK48)/4</f>
        <v>248.88611094625165</v>
      </c>
      <c r="CW48" s="39">
        <f>CV48*[3]中r分类武将战斗属性!O47</f>
        <v>22.932344269444588</v>
      </c>
      <c r="CX48" s="39">
        <f>([2]中r各类型装备属性!I46+[2]中r各类型装备属性!N46+[2]中r各类型装备属性!S46+[2]中r各类型装备属性!X46)/4</f>
        <v>548.34375</v>
      </c>
      <c r="CY48" s="7">
        <f t="shared" si="49"/>
        <v>0.30345961977216024</v>
      </c>
      <c r="CZ48" s="7">
        <f t="shared" si="49"/>
        <v>2.7960742550205125E-2</v>
      </c>
      <c r="DA48" s="7">
        <f t="shared" si="49"/>
        <v>0.66857963767763462</v>
      </c>
      <c r="DC48" s="39">
        <f>([3]中r分类武将战斗属性!T48+[3]中r分类武将战斗属性!Z48+[3]中r分类武将战斗属性!AF48+[3]中r分类武将战斗属性!AL48)/4</f>
        <v>68.771162235148481</v>
      </c>
      <c r="DD48" s="39">
        <f>DC48*[3]中r分类武将战斗属性!O47</f>
        <v>6.3365688112938994</v>
      </c>
      <c r="DE48" s="39">
        <f>([2]中r各类型装备属性!J46+[2]中r各类型装备属性!O46+[2]中r各类型装备属性!T46+[2]中r各类型装备属性!Y46)/4</f>
        <v>102.3575</v>
      </c>
      <c r="DF48" s="7">
        <f t="shared" si="50"/>
        <v>0.39559047121190732</v>
      </c>
      <c r="DG48" s="7">
        <f t="shared" si="50"/>
        <v>3.6449671060601603E-2</v>
      </c>
      <c r="DH48" s="7">
        <f t="shared" si="50"/>
        <v>0.58878824119069195</v>
      </c>
      <c r="DJ48" s="39">
        <f>([3]中r分类武将战斗属性!U48+[3]中r分类武将战斗属性!AA48+[3]中r分类武将战斗属性!AG48+[3]中r分类武将战斗属性!AM48)/4</f>
        <v>320.93209043069294</v>
      </c>
      <c r="DK48" s="39">
        <f>DJ48*[3]中r分类武将战斗属性!O47</f>
        <v>29.570654452704865</v>
      </c>
      <c r="DL48" s="39">
        <f>([2]中r各类型装备属性!K46+[2]中r各类型装备属性!P46+[2]中r各类型装备属性!U46+[2]中r各类型装备属性!Z46)/4</f>
        <v>679.94624999999996</v>
      </c>
      <c r="DM48" s="7">
        <f t="shared" si="51"/>
        <v>0.31144878788203245</v>
      </c>
      <c r="DN48" s="7">
        <f t="shared" si="51"/>
        <v>2.8696863793875579E-2</v>
      </c>
      <c r="DO48" s="7">
        <f t="shared" si="51"/>
        <v>0.65985434832409184</v>
      </c>
    </row>
    <row r="49" spans="7:119" x14ac:dyDescent="0.15">
      <c r="G49" s="23">
        <v>43</v>
      </c>
      <c r="H49" s="27">
        <f>[2]中r各类型装备属性!I47+[3]中r分类武将战斗属性!AQ49</f>
        <v>504.67744102409847</v>
      </c>
      <c r="I49" s="27">
        <f>[2]中r各类型装备属性!J47+[3]中r分类武将战斗属性!T49</f>
        <v>399.55796304648595</v>
      </c>
      <c r="J49" s="27">
        <f>[2]中r各类型装备属性!K47+[3]中r分类武将战斗属性!AS49</f>
        <v>1543.4358112771151</v>
      </c>
      <c r="K49" s="27">
        <f t="shared" si="0"/>
        <v>3.0582619428067832</v>
      </c>
      <c r="L49" s="27">
        <f t="shared" si="26"/>
        <v>0.75454073348733708</v>
      </c>
      <c r="M49" s="39">
        <f t="shared" si="27"/>
        <v>0.26702510107095162</v>
      </c>
      <c r="N49" s="39">
        <f t="shared" si="28"/>
        <v>0.25723930187951921</v>
      </c>
      <c r="P49" s="27">
        <f>[2]中r各类型装备属性!N47+[3]中r分类武将战斗属性!AV49</f>
        <v>919.53837025301664</v>
      </c>
      <c r="Q49" s="27">
        <f>[2]中r各类型装备属性!O47+[3]中r分类武将战斗属性!AW49</f>
        <v>118.8184882048197</v>
      </c>
      <c r="R49" s="27">
        <f>[2]中r各类型装备属性!P47+[3]中r分类武将战斗属性!AX49</f>
        <v>978.34534666265608</v>
      </c>
      <c r="S49" s="27">
        <f t="shared" si="1"/>
        <v>1.0639527161802484</v>
      </c>
      <c r="T49" s="27">
        <f t="shared" si="29"/>
        <v>0.47756917279579336</v>
      </c>
      <c r="U49" s="39">
        <f t="shared" si="30"/>
        <v>0.19205062035359574</v>
      </c>
      <c r="V49" s="39">
        <f t="shared" si="31"/>
        <v>0.19411614021084442</v>
      </c>
      <c r="X49" s="27">
        <f>[2]中r各类型装备属性!S47+[3]中r分类武将战斗属性!BA49</f>
        <v>1008.5518584578363</v>
      </c>
      <c r="Y49" s="27">
        <f>[2]中r各类型装备属性!T47+[3]中r分类武将战斗属性!BB49</f>
        <v>59.208488204819702</v>
      </c>
      <c r="Z49" s="27">
        <f>[2]中r各类型装备属性!U47+[3]中r分类武将战斗属性!BC49</f>
        <v>830.52488204819701</v>
      </c>
      <c r="AA49" s="27">
        <f t="shared" si="2"/>
        <v>0.82348257561900884</v>
      </c>
      <c r="AB49" s="27">
        <f t="shared" si="32"/>
        <v>0.31296031152127635</v>
      </c>
      <c r="AC49" s="39">
        <f t="shared" si="33"/>
        <v>0.17030595380915844</v>
      </c>
      <c r="AD49" s="39">
        <f t="shared" si="34"/>
        <v>0.16778280445418128</v>
      </c>
      <c r="AF49" s="27">
        <f>[2]中r各类型装备属性!X47+[3]中r分类武将战斗属性!BF49</f>
        <v>919.93988204819698</v>
      </c>
      <c r="AG49" s="27">
        <f>[2]中r各类型装备属性!Y47+[3]中r分类武将战斗属性!BG49</f>
        <v>133.11872051204924</v>
      </c>
      <c r="AH49" s="27">
        <f>[2]中r各类型装备属性!Z47+[3]中r分类武将战斗属性!BH49</f>
        <v>860.32988204819685</v>
      </c>
      <c r="AI49" s="27">
        <f t="shared" si="3"/>
        <v>0.93520228749374179</v>
      </c>
      <c r="AJ49" s="27">
        <f t="shared" si="35"/>
        <v>0.50596491025486667</v>
      </c>
      <c r="AK49" s="39">
        <f t="shared" si="36"/>
        <v>0.17179082764672213</v>
      </c>
      <c r="AL49" s="39">
        <f t="shared" si="37"/>
        <v>0.16994170509594012</v>
      </c>
      <c r="AN49" s="23">
        <f t="shared" si="54"/>
        <v>838.17688794578714</v>
      </c>
      <c r="AO49" s="23">
        <f t="shared" si="55"/>
        <v>177.67591499204363</v>
      </c>
      <c r="AP49" s="23">
        <f t="shared" si="56"/>
        <v>1053.1589805090412</v>
      </c>
      <c r="AQ49" s="23">
        <f t="shared" si="7"/>
        <v>1.256487736246384</v>
      </c>
      <c r="AR49" s="42">
        <f t="shared" si="38"/>
        <v>0.57751503005114835</v>
      </c>
      <c r="AS49" s="34"/>
      <c r="AV49" s="27">
        <f>[5]中r不同兵种属性值!AK47</f>
        <v>453.91047594747442</v>
      </c>
      <c r="AW49" s="27">
        <f>[5]中r不同兵种属性值!AL47</f>
        <v>338.23651594795672</v>
      </c>
      <c r="AX49" s="27">
        <f>[5]中r不同兵种属性值!AM47</f>
        <v>966.39004556559064</v>
      </c>
      <c r="AY49" s="27">
        <f t="shared" si="8"/>
        <v>2.129032258064516</v>
      </c>
      <c r="AZ49" s="27">
        <f t="shared" si="57"/>
        <v>0.72239338944112008</v>
      </c>
      <c r="BA49" s="39">
        <f t="shared" si="39"/>
        <v>0.32021903065077567</v>
      </c>
      <c r="BB49" s="39">
        <f t="shared" si="40"/>
        <v>0.16106500759426512</v>
      </c>
      <c r="BD49" s="27">
        <f>[5]中r不同兵种属性值!AP47</f>
        <v>907.82095189494885</v>
      </c>
      <c r="BE49" s="27">
        <f>[5]中r不同兵种属性值!AQ47</f>
        <v>166.92191696132929</v>
      </c>
      <c r="BF49" s="27">
        <f>[5]中r不同兵种属性值!AR47</f>
        <v>920.37147196722913</v>
      </c>
      <c r="BG49" s="27">
        <f t="shared" si="10"/>
        <v>1.0138248847926266</v>
      </c>
      <c r="BH49" s="27">
        <f t="shared" si="58"/>
        <v>0.562212324762694</v>
      </c>
      <c r="BI49" s="39">
        <f t="shared" si="41"/>
        <v>0.30962101224593963</v>
      </c>
      <c r="BJ49" s="39">
        <f t="shared" si="42"/>
        <v>0.14910320635806765</v>
      </c>
      <c r="BL49" s="27">
        <f>[5]中r不同兵种属性值!AU47</f>
        <v>1043.994094679191</v>
      </c>
      <c r="BM49" s="27">
        <f>[5]中r不同兵种属性值!AV47</f>
        <v>65.158116708589063</v>
      </c>
      <c r="BN49" s="27">
        <f>[5]中r不同兵种属性值!AW47</f>
        <v>938.24276268503945</v>
      </c>
      <c r="BO49" s="27">
        <f t="shared" si="12"/>
        <v>0.8987050477266848</v>
      </c>
      <c r="BP49" s="27">
        <f t="shared" si="59"/>
        <v>0.33390768450375796</v>
      </c>
      <c r="BQ49" s="39">
        <f t="shared" si="43"/>
        <v>0.2997941341579381</v>
      </c>
      <c r="BR49" s="39">
        <f t="shared" si="44"/>
        <v>0.14861247558646071</v>
      </c>
      <c r="BT49" s="27">
        <f>[5]中r不同兵种属性值!AZ47</f>
        <v>953.21199948969627</v>
      </c>
      <c r="BU49" s="27">
        <f>[5]中r不同兵种属性值!BA47</f>
        <v>104.69225493627232</v>
      </c>
      <c r="BV49" s="27">
        <f>[5]中r不同兵种属性值!BB47</f>
        <v>920.37147196722913</v>
      </c>
      <c r="BW49" s="27">
        <f t="shared" si="14"/>
        <v>0.96554750932631106</v>
      </c>
      <c r="BX49" s="36">
        <f t="shared" si="60"/>
        <v>0.44612114442204753</v>
      </c>
      <c r="BY49" s="39">
        <f t="shared" si="45"/>
        <v>0.29720960063774393</v>
      </c>
      <c r="BZ49" s="39">
        <f t="shared" si="46"/>
        <v>0.14578618365963555</v>
      </c>
      <c r="CB49" s="23">
        <f t="shared" si="61"/>
        <v>839.73438050282755</v>
      </c>
      <c r="CC49" s="23">
        <f t="shared" si="62"/>
        <v>168.75220113853686</v>
      </c>
      <c r="CD49" s="23">
        <f t="shared" si="63"/>
        <v>936.34393804627211</v>
      </c>
      <c r="CE49" s="23">
        <f t="shared" si="19"/>
        <v>1.1150477577035673</v>
      </c>
      <c r="CF49" s="23">
        <f t="shared" si="64"/>
        <v>0.77143087137059363</v>
      </c>
      <c r="CV49" s="39">
        <f>([3]中r分类武将战斗属性!S49+[3]中r分类武将战斗属性!Y49+[3]中r分类武将战斗属性!AE49+[3]中r分类武将战斗属性!AK49)/4</f>
        <v>255.10344149026935</v>
      </c>
      <c r="CW49" s="39">
        <f>CV49*[3]中r分类武将战斗属性!O48</f>
        <v>24.229696455517711</v>
      </c>
      <c r="CX49" s="39">
        <f>([2]中r各类型装备属性!I47+[2]中r各类型装备属性!N47+[2]中r各类型装备属性!S47+[2]中r各类型装备属性!X47)/4</f>
        <v>558.84375</v>
      </c>
      <c r="CY49" s="7">
        <f t="shared" si="49"/>
        <v>0.30435513691564509</v>
      </c>
      <c r="CZ49" s="7">
        <f t="shared" si="49"/>
        <v>2.8907617000631106E-2</v>
      </c>
      <c r="DA49" s="7">
        <f t="shared" si="49"/>
        <v>0.66673724608372376</v>
      </c>
      <c r="DC49" s="39">
        <f>([3]中r分类武将战斗属性!T49+[3]中r分类武将战斗属性!Z49+[3]中r分类武将战斗属性!AF49+[3]中r分类武将战斗属性!AL49)/4</f>
        <v>70.489108832837587</v>
      </c>
      <c r="DD49" s="39">
        <f>DC49*[3]中r分类武将战斗属性!O48</f>
        <v>6.6950477048141046</v>
      </c>
      <c r="DE49" s="39">
        <f>([2]中r各类型装备属性!J47+[2]中r各类型装备属性!O47+[2]中r各类型装备属性!T47+[2]中r各类型装备属性!Y47)/4</f>
        <v>104.31750000000001</v>
      </c>
      <c r="DF49" s="7">
        <f t="shared" si="50"/>
        <v>0.39672855398546342</v>
      </c>
      <c r="DG49" s="7">
        <f t="shared" si="50"/>
        <v>3.7681233863992823E-2</v>
      </c>
      <c r="DH49" s="7">
        <f t="shared" si="50"/>
        <v>0.5871223457871112</v>
      </c>
      <c r="DJ49" s="39">
        <f>([3]中r分类武将战斗属性!U49+[3]中r分类武将战斗属性!AA49+[3]中r分类武将战斗属性!AG49+[3]中r分类武将战斗属性!AM49)/4</f>
        <v>328.94917455324207</v>
      </c>
      <c r="DK49" s="39">
        <f>DJ49*[3]中r分类武将战斗属性!O48</f>
        <v>31.243555955799152</v>
      </c>
      <c r="DL49" s="39">
        <f>([2]中r各类型装备属性!K47+[2]中r各类型装备属性!P47+[2]中r各类型装备属性!U47+[2]中r各类型装备属性!Z47)/4</f>
        <v>692.96624999999995</v>
      </c>
      <c r="DM49" s="7">
        <f t="shared" si="51"/>
        <v>0.3123452210360923</v>
      </c>
      <c r="DN49" s="7">
        <f t="shared" si="51"/>
        <v>2.9666514300336379E-2</v>
      </c>
      <c r="DO49" s="7">
        <f t="shared" si="51"/>
        <v>0.6579882646635713</v>
      </c>
    </row>
    <row r="50" spans="7:119" x14ac:dyDescent="0.15">
      <c r="G50" s="23">
        <v>44</v>
      </c>
      <c r="H50" s="27">
        <f>[2]中r各类型装备属性!I48+[3]中r分类武将战斗属性!AQ50</f>
        <v>515.66693265353729</v>
      </c>
      <c r="I50" s="27">
        <f>[2]中r各类型装备属性!J48+[3]中r分类武将战斗属性!T50</f>
        <v>408.25734116314396</v>
      </c>
      <c r="J50" s="27">
        <f>[2]中r各类型装备属性!K48+[3]中r分类武将战斗属性!AS50</f>
        <v>1577.2581844913193</v>
      </c>
      <c r="K50" s="27">
        <f t="shared" si="0"/>
        <v>3.0586762202784805</v>
      </c>
      <c r="L50" s="27">
        <f t="shared" si="26"/>
        <v>0.75466624957961914</v>
      </c>
      <c r="M50" s="39">
        <f t="shared" si="27"/>
        <v>0.27283964690663354</v>
      </c>
      <c r="N50" s="39">
        <f t="shared" si="28"/>
        <v>0.26287636408188653</v>
      </c>
      <c r="P50" s="27">
        <f>[2]中r各类型装备属性!N48+[3]中r分类武将战斗属性!AV50</f>
        <v>940.13125183778197</v>
      </c>
      <c r="Q50" s="27">
        <f>[2]中r各类型装备属性!O48+[3]中r分类武将战斗属性!AW50</f>
        <v>121.35238653070745</v>
      </c>
      <c r="R50" s="27">
        <f>[2]中r各类型装备属性!P48+[3]中r分类武将战斗属性!AX50</f>
        <v>1000.6460248991968</v>
      </c>
      <c r="S50" s="27">
        <f t="shared" si="1"/>
        <v>1.0643684304113066</v>
      </c>
      <c r="T50" s="27">
        <f t="shared" si="29"/>
        <v>0.47762918350845929</v>
      </c>
      <c r="U50" s="39">
        <f t="shared" si="30"/>
        <v>0.19635155635709728</v>
      </c>
      <c r="V50" s="39">
        <f t="shared" si="31"/>
        <v>0.19854087795618983</v>
      </c>
      <c r="X50" s="27">
        <f>[2]中r各类型装备属性!S48+[3]中r分类武将战斗属性!BA50</f>
        <v>1031.1186383684894</v>
      </c>
      <c r="Y50" s="27">
        <f>[2]中r各类型装备属性!T48+[3]中r分类武将战斗属性!BB50</f>
        <v>60.622386530707459</v>
      </c>
      <c r="Z50" s="27">
        <f>[2]中r各类型装备属性!U48+[3]中r分类武将战斗属性!BC50</f>
        <v>849.14386530707452</v>
      </c>
      <c r="AA50" s="27">
        <f t="shared" si="2"/>
        <v>0.82351713344126087</v>
      </c>
      <c r="AB50" s="27">
        <f t="shared" si="32"/>
        <v>0.31354938572188962</v>
      </c>
      <c r="AC50" s="39">
        <f t="shared" si="33"/>
        <v>0.17411662248708029</v>
      </c>
      <c r="AD50" s="39">
        <f t="shared" si="34"/>
        <v>0.17154421521355048</v>
      </c>
      <c r="AF50" s="27">
        <f>[2]中r各类型装备属性!X48+[3]中r分类武将战斗属性!BF50</f>
        <v>940.23886530707455</v>
      </c>
      <c r="AG50" s="27">
        <f>[2]中r各类型装备属性!Y48+[3]中r分类武将战斗属性!BG50</f>
        <v>136.37346632676864</v>
      </c>
      <c r="AH50" s="27">
        <f>[2]中r各类型装备属性!Z48+[3]中r分类武将战斗属性!BH50</f>
        <v>879.50886530707453</v>
      </c>
      <c r="AI50" s="27">
        <f t="shared" si="3"/>
        <v>0.93541003010956569</v>
      </c>
      <c r="AJ50" s="27">
        <f t="shared" si="35"/>
        <v>0.50678847089199142</v>
      </c>
      <c r="AK50" s="39">
        <f t="shared" si="36"/>
        <v>0.17558148745230151</v>
      </c>
      <c r="AL50" s="39">
        <f t="shared" si="37"/>
        <v>0.1737301462334962</v>
      </c>
      <c r="AN50" s="23">
        <f t="shared" si="54"/>
        <v>856.78892204172075</v>
      </c>
      <c r="AO50" s="23">
        <f t="shared" si="55"/>
        <v>181.65139513783186</v>
      </c>
      <c r="AP50" s="23">
        <f t="shared" si="56"/>
        <v>1076.6392350011663</v>
      </c>
      <c r="AQ50" s="23">
        <f t="shared" si="7"/>
        <v>1.2565979873263815</v>
      </c>
      <c r="AR50" s="42">
        <f t="shared" si="38"/>
        <v>0.57782418485686105</v>
      </c>
      <c r="AS50" s="34"/>
      <c r="AV50" s="27">
        <f>[5]中r不同兵种属性值!AK48</f>
        <v>463.55706227271685</v>
      </c>
      <c r="AW50" s="27">
        <f>[5]中r不同兵种属性值!AL48</f>
        <v>349.50730885641349</v>
      </c>
      <c r="AX50" s="27">
        <f>[5]中r不同兵种属性值!AM48</f>
        <v>985.97851340546129</v>
      </c>
      <c r="AY50" s="27">
        <f t="shared" si="8"/>
        <v>2.126984126984127</v>
      </c>
      <c r="AZ50" s="27">
        <f t="shared" si="57"/>
        <v>0.72477709668757417</v>
      </c>
      <c r="BA50" s="39">
        <f t="shared" si="39"/>
        <v>0.32702438255570859</v>
      </c>
      <c r="BB50" s="39">
        <f t="shared" si="40"/>
        <v>0.16432975223424354</v>
      </c>
      <c r="BD50" s="27">
        <f>[5]中r不同兵种属性值!AP48</f>
        <v>927.1141245454337</v>
      </c>
      <c r="BE50" s="27">
        <f>[5]中r不同兵种属性值!AQ48</f>
        <v>172.17833741558056</v>
      </c>
      <c r="BF50" s="27">
        <f>[5]中r不同兵种属性值!AR48</f>
        <v>939.02715562424885</v>
      </c>
      <c r="BG50" s="27">
        <f t="shared" si="10"/>
        <v>1.0128495842781557</v>
      </c>
      <c r="BH50" s="27">
        <f t="shared" si="58"/>
        <v>0.56470736729829762</v>
      </c>
      <c r="BI50" s="39">
        <f t="shared" si="41"/>
        <v>0.31620113317508297</v>
      </c>
      <c r="BJ50" s="39">
        <f t="shared" si="42"/>
        <v>0.15212548848521562</v>
      </c>
      <c r="BL50" s="27">
        <f>[5]中r不同兵种属性值!AU48</f>
        <v>1066.1812432272486</v>
      </c>
      <c r="BM50" s="27">
        <f>[5]中r不同兵种属性值!AV48</f>
        <v>66.590339897906148</v>
      </c>
      <c r="BN50" s="27">
        <f>[5]中r不同兵种属性值!AW48</f>
        <v>957.26069262666135</v>
      </c>
      <c r="BO50" s="27">
        <f t="shared" si="12"/>
        <v>0.89784049260621657</v>
      </c>
      <c r="BP50" s="27">
        <f t="shared" si="59"/>
        <v>0.3341037897583039</v>
      </c>
      <c r="BQ50" s="39">
        <f t="shared" si="43"/>
        <v>0.3061654125227285</v>
      </c>
      <c r="BR50" s="39">
        <f t="shared" si="44"/>
        <v>0.1516248107320749</v>
      </c>
      <c r="BT50" s="27">
        <f>[5]中r不同兵种属性值!AZ48</f>
        <v>973.46983077270545</v>
      </c>
      <c r="BU50" s="27">
        <f>[5]中r不同兵种属性值!BA48</f>
        <v>107.05960723917508</v>
      </c>
      <c r="BV50" s="27">
        <f>[5]中r不同兵种属性值!BB48</f>
        <v>939.02715562424885</v>
      </c>
      <c r="BW50" s="27">
        <f t="shared" si="14"/>
        <v>0.9646186516934816</v>
      </c>
      <c r="BX50" s="36">
        <f t="shared" si="60"/>
        <v>0.44649171158406897</v>
      </c>
      <c r="BY50" s="39">
        <f t="shared" si="45"/>
        <v>0.30352595203557903</v>
      </c>
      <c r="BZ50" s="39">
        <f t="shared" si="46"/>
        <v>0.14874123062355879</v>
      </c>
      <c r="CB50" s="23">
        <f t="shared" si="61"/>
        <v>857.58056520452612</v>
      </c>
      <c r="CC50" s="23">
        <f t="shared" si="62"/>
        <v>173.83389835226882</v>
      </c>
      <c r="CD50" s="23">
        <f t="shared" si="63"/>
        <v>955.32337932015503</v>
      </c>
      <c r="CE50" s="23">
        <f t="shared" si="19"/>
        <v>1.1139750806879796</v>
      </c>
      <c r="CF50" s="23">
        <f t="shared" si="64"/>
        <v>0.77662007243732933</v>
      </c>
      <c r="CV50" s="39">
        <f>([3]中r分类武将战斗属性!S50+[3]中r分类武将战斗属性!Y50+[3]中r分类武将战斗属性!AE50+[3]中r分类武将战斗属性!AK50)/4</f>
        <v>261.78412350831127</v>
      </c>
      <c r="CW50" s="39">
        <f>CV50*[3]中r分类武将战斗属性!O49</f>
        <v>25.661048533409573</v>
      </c>
      <c r="CX50" s="39">
        <f>([2]中r各类型装备属性!I48+[2]中r各类型装备属性!N48+[2]中r各类型装备属性!S48+[2]中r各类型装备属性!X48)/4</f>
        <v>569.34375</v>
      </c>
      <c r="CY50" s="7">
        <f t="shared" si="49"/>
        <v>0.30554097604866542</v>
      </c>
      <c r="CZ50" s="7">
        <f t="shared" si="49"/>
        <v>2.9950257144151109E-2</v>
      </c>
      <c r="DA50" s="7">
        <f t="shared" si="49"/>
        <v>0.66450876680718363</v>
      </c>
      <c r="DC50" s="39">
        <f>([3]中r分类武将战斗属性!T50+[3]中r分类武将战斗属性!Z50+[3]中r分类武将战斗属性!AF50+[3]中r分类武将战斗属性!AL50)/4</f>
        <v>72.335086758875491</v>
      </c>
      <c r="DD50" s="39">
        <f>DC50*[3]中r分类武将战斗属性!O49</f>
        <v>7.0905528842315935</v>
      </c>
      <c r="DE50" s="39">
        <f>([2]中r各类型装备属性!J48+[2]中r各类型装备属性!O48+[2]中r各类型装备属性!T48+[2]中r各类型装备属性!Y48)/4</f>
        <v>106.2775</v>
      </c>
      <c r="DF50" s="7">
        <f t="shared" si="50"/>
        <v>0.39820826426347955</v>
      </c>
      <c r="DG50" s="7">
        <f t="shared" si="50"/>
        <v>3.9033847655568436E-2</v>
      </c>
      <c r="DH50" s="7">
        <f t="shared" si="50"/>
        <v>0.58506294388413416</v>
      </c>
      <c r="DJ50" s="39">
        <f>([3]中r分类武将战斗属性!U50+[3]中r分类武将战斗属性!AA50+[3]中r分类武将战斗属性!AG50+[3]中r分类武将战斗属性!AM50)/4</f>
        <v>337.56373820808562</v>
      </c>
      <c r="DK50" s="39">
        <f>DJ50*[3]中r分类武将战斗属性!O49</f>
        <v>33.089246793080768</v>
      </c>
      <c r="DL50" s="39">
        <f>([2]中r各类型装备属性!K48+[2]中r各类型装备属性!P48+[2]中r各类型装备属性!U48+[2]中r各类型装备属性!Z48)/4</f>
        <v>705.98624999999993</v>
      </c>
      <c r="DM50" s="7">
        <f t="shared" si="51"/>
        <v>0.3135346801732708</v>
      </c>
      <c r="DN50" s="7">
        <f t="shared" si="51"/>
        <v>3.0733829603604334E-2</v>
      </c>
      <c r="DO50" s="7">
        <f t="shared" si="51"/>
        <v>0.65573149022312482</v>
      </c>
    </row>
    <row r="51" spans="7:119" x14ac:dyDescent="0.15">
      <c r="G51" s="23">
        <v>45</v>
      </c>
      <c r="H51" s="27">
        <f>[2]中r各类型装备属性!I49+[3]中r分类武将战斗属性!AQ51</f>
        <v>526.95272506135973</v>
      </c>
      <c r="I51" s="27">
        <f>[2]中r各类型装备属性!J49+[3]中r分类武将战斗属性!T51</f>
        <v>417.27110454677074</v>
      </c>
      <c r="J51" s="27">
        <f>[2]中r各类型装备属性!K49+[3]中r分类武将战斗属性!AS51</f>
        <v>1612.0287201963513</v>
      </c>
      <c r="K51" s="27">
        <f t="shared" si="0"/>
        <v>3.0591524505516934</v>
      </c>
      <c r="L51" s="27">
        <f t="shared" si="26"/>
        <v>0.75487141262367641</v>
      </c>
      <c r="M51" s="39">
        <f t="shared" si="27"/>
        <v>0.27881096564093116</v>
      </c>
      <c r="N51" s="39">
        <f t="shared" si="28"/>
        <v>0.26867145336605852</v>
      </c>
      <c r="P51" s="27">
        <f>[2]中r各类型装备属性!N49+[3]中r分类武将战斗属性!AV51</f>
        <v>961.37599513499151</v>
      </c>
      <c r="Q51" s="27">
        <f>[2]中r各类型装备属性!O49+[3]中r分类武将战斗属性!AW51</f>
        <v>123.94554501227195</v>
      </c>
      <c r="R51" s="27">
        <f>[2]中r各类型装备属性!P49+[3]中r分类武将战斗属性!AX51</f>
        <v>1023.7170851595354</v>
      </c>
      <c r="S51" s="27">
        <f t="shared" si="1"/>
        <v>1.0648456902814494</v>
      </c>
      <c r="T51" s="27">
        <f t="shared" si="29"/>
        <v>0.47773240818765739</v>
      </c>
      <c r="U51" s="39">
        <f t="shared" si="30"/>
        <v>0.2007886372462388</v>
      </c>
      <c r="V51" s="39">
        <f t="shared" si="31"/>
        <v>0.20311846927768556</v>
      </c>
      <c r="X51" s="27">
        <f>[2]中r各类型装备属性!S49+[3]中r分类武将战斗属性!BA51</f>
        <v>1054.3965401472635</v>
      </c>
      <c r="Y51" s="27">
        <f>[2]中r各类型装备属性!T49+[3]中r分类武将战斗属性!BB51</f>
        <v>62.095545012271955</v>
      </c>
      <c r="Z51" s="27">
        <f>[2]中r各类型装备属性!U49+[3]中r分类武将战斗属性!BC51</f>
        <v>868.3554501227195</v>
      </c>
      <c r="AA51" s="27">
        <f t="shared" si="2"/>
        <v>0.82355680909332241</v>
      </c>
      <c r="AB51" s="27">
        <f t="shared" si="32"/>
        <v>0.31425579462540731</v>
      </c>
      <c r="AC51" s="39">
        <f t="shared" si="33"/>
        <v>0.17804737253415459</v>
      </c>
      <c r="AD51" s="39">
        <f t="shared" si="34"/>
        <v>0.17542534345913532</v>
      </c>
      <c r="AF51" s="27">
        <f>[2]中r各类型装备属性!X49+[3]中r分类武将战斗属性!BF51</f>
        <v>961.13045012271959</v>
      </c>
      <c r="AG51" s="27">
        <f>[2]中r各类型装备属性!Y49+[3]中r分类武将战斗属性!BG51</f>
        <v>139.7763625306799</v>
      </c>
      <c r="AH51" s="27">
        <f>[2]中r各类型装备属性!Z49+[3]中r分类武将战斗属性!BH51</f>
        <v>899.28045012271946</v>
      </c>
      <c r="AI51" s="27">
        <f t="shared" si="3"/>
        <v>0.9356486936897036</v>
      </c>
      <c r="AJ51" s="27">
        <f t="shared" si="35"/>
        <v>0.50776739871772181</v>
      </c>
      <c r="AK51" s="39">
        <f t="shared" si="36"/>
        <v>0.17948281048043316</v>
      </c>
      <c r="AL51" s="39">
        <f t="shared" si="37"/>
        <v>0.17763564446868532</v>
      </c>
      <c r="AN51" s="23">
        <f t="shared" si="54"/>
        <v>875.96392761658353</v>
      </c>
      <c r="AO51" s="23">
        <f t="shared" si="55"/>
        <v>185.77213927549863</v>
      </c>
      <c r="AP51" s="23">
        <f t="shared" si="56"/>
        <v>1100.8454264003315</v>
      </c>
      <c r="AQ51" s="23">
        <f t="shared" si="7"/>
        <v>1.2567246112469832</v>
      </c>
      <c r="AR51" s="42">
        <f t="shared" si="38"/>
        <v>0.57823918281377806</v>
      </c>
      <c r="AS51" s="34"/>
      <c r="AV51" s="27">
        <f>[5]中r不同兵种属性值!AK49</f>
        <v>473.20464320489248</v>
      </c>
      <c r="AW51" s="27">
        <f>[5]中r不同兵种属性值!AL49</f>
        <v>360.81854044373051</v>
      </c>
      <c r="AX51" s="27">
        <f>[5]中r不同兵种属性值!AM49</f>
        <v>1005.5598668103966</v>
      </c>
      <c r="AY51" s="27">
        <f t="shared" si="8"/>
        <v>2.125</v>
      </c>
      <c r="AZ51" s="27">
        <f t="shared" si="57"/>
        <v>0.7269898483363989</v>
      </c>
      <c r="BA51" s="39">
        <f t="shared" si="39"/>
        <v>0.33383043612338098</v>
      </c>
      <c r="BB51" s="39">
        <f t="shared" si="40"/>
        <v>0.16759331113506609</v>
      </c>
      <c r="BD51" s="27">
        <f>[5]中r不同兵种属性值!AP49</f>
        <v>946.40928640978495</v>
      </c>
      <c r="BE51" s="27">
        <f>[5]中r不同兵种属性值!AQ49</f>
        <v>177.45174120183469</v>
      </c>
      <c r="BF51" s="27">
        <f>[5]中r不同兵种属性值!AR49</f>
        <v>957.67606362894901</v>
      </c>
      <c r="BG51" s="27">
        <f t="shared" si="10"/>
        <v>1.0119047619047619</v>
      </c>
      <c r="BH51" s="27">
        <f t="shared" si="58"/>
        <v>0.56702589517592483</v>
      </c>
      <c r="BI51" s="39">
        <f t="shared" si="41"/>
        <v>0.32278193254462761</v>
      </c>
      <c r="BJ51" s="39">
        <f t="shared" si="42"/>
        <v>0.15514667293439685</v>
      </c>
      <c r="BL51" s="27">
        <f>[5]中r不同兵种属性值!AU49</f>
        <v>1088.3706793712527</v>
      </c>
      <c r="BM51" s="27">
        <f>[5]中r不同兵种属性值!AV49</f>
        <v>68.023167460703291</v>
      </c>
      <c r="BN51" s="27">
        <f>[5]中r不同兵种属性值!AW49</f>
        <v>976.27171534989952</v>
      </c>
      <c r="BO51" s="27">
        <f t="shared" si="12"/>
        <v>0.89700295483326298</v>
      </c>
      <c r="BP51" s="27">
        <f t="shared" si="59"/>
        <v>0.33422812896147247</v>
      </c>
      <c r="BQ51" s="39">
        <f t="shared" si="43"/>
        <v>0.31253734779530179</v>
      </c>
      <c r="BR51" s="39">
        <f t="shared" si="44"/>
        <v>0.15463605181241702</v>
      </c>
      <c r="BT51" s="27">
        <f>[5]中r不同兵种属性值!AZ49</f>
        <v>993.7297507302743</v>
      </c>
      <c r="BU51" s="27">
        <f>[5]中r不同兵种属性值!BA49</f>
        <v>109.42857374113139</v>
      </c>
      <c r="BV51" s="27">
        <f>[5]中r不同兵种属性值!BB49</f>
        <v>957.67606362894901</v>
      </c>
      <c r="BW51" s="27">
        <f t="shared" si="14"/>
        <v>0.96371882086167782</v>
      </c>
      <c r="BX51" s="36">
        <f t="shared" si="60"/>
        <v>0.44677749137096623</v>
      </c>
      <c r="BY51" s="39">
        <f t="shared" si="45"/>
        <v>0.30984295467797685</v>
      </c>
      <c r="BZ51" s="39">
        <f t="shared" si="46"/>
        <v>0.15169520432899505</v>
      </c>
      <c r="CB51" s="23">
        <f t="shared" si="61"/>
        <v>875.4285899290511</v>
      </c>
      <c r="CC51" s="23">
        <f t="shared" si="62"/>
        <v>178.93050571184997</v>
      </c>
      <c r="CD51" s="23">
        <f t="shared" si="63"/>
        <v>974.29592735454855</v>
      </c>
      <c r="CE51" s="23">
        <f t="shared" si="19"/>
        <v>1.1129359248291286</v>
      </c>
      <c r="CF51" s="23">
        <f t="shared" si="64"/>
        <v>0.78159310903312318</v>
      </c>
      <c r="CV51" s="39">
        <f>([3]中r分类武将战斗属性!S51+[3]中r分类武将战斗属性!Y51+[3]中r分类武将战斗属性!AE51+[3]中r分类武将战斗属性!AK51)/4</f>
        <v>268.96258219905366</v>
      </c>
      <c r="CW51" s="39">
        <f>CV51*[3]中r分类武将战斗属性!O50</f>
        <v>27.157595417529897</v>
      </c>
      <c r="CX51" s="39">
        <f>([2]中r各类型装备属性!I49+[2]中r各类型装备属性!N49+[2]中r各类型装备属性!S49+[2]中r各类型装备属性!X49)/4</f>
        <v>579.84375</v>
      </c>
      <c r="CY51" s="7">
        <f t="shared" si="49"/>
        <v>0.30704755494998048</v>
      </c>
      <c r="CZ51" s="7">
        <f t="shared" si="49"/>
        <v>3.1003097914571884E-2</v>
      </c>
      <c r="DA51" s="7">
        <f t="shared" si="49"/>
        <v>0.66194934713544762</v>
      </c>
      <c r="DC51" s="39">
        <f>([3]中r分类武将战斗属性!T51+[3]中r分类武将战斗属性!Z51+[3]中r分类武将战斗属性!AF51+[3]中r分类武将战斗属性!AL51)/4</f>
        <v>74.318608239212196</v>
      </c>
      <c r="DD51" s="39">
        <f>DC51*[3]中r分类武将战斗属性!O50</f>
        <v>7.5040724180016829</v>
      </c>
      <c r="DE51" s="39">
        <f>([2]中r各类型装备属性!J49+[2]中r各类型装备属性!O49+[2]中r各类型装备属性!T49+[2]中r各类型装备属性!Y49)/4</f>
        <v>108.23750000000001</v>
      </c>
      <c r="DF51" s="7">
        <f t="shared" si="50"/>
        <v>0.40005249726385655</v>
      </c>
      <c r="DG51" s="7">
        <f t="shared" si="50"/>
        <v>4.0393960296022657E-2</v>
      </c>
      <c r="DH51" s="7">
        <f t="shared" si="50"/>
        <v>0.58263580546641947</v>
      </c>
      <c r="DJ51" s="39">
        <f>([3]中r分类武将战斗属性!U51+[3]中r分类武将战斗属性!AA51+[3]中r分类武将战斗属性!AG51+[3]中r分类武将战斗属性!AM51)/4</f>
        <v>346.82017178299026</v>
      </c>
      <c r="DK51" s="39">
        <f>DJ51*[3]中r分类武将战斗属性!O50</f>
        <v>35.019004617341189</v>
      </c>
      <c r="DL51" s="39">
        <f>([2]中r各类型装备属性!K49+[2]中r各类型装备属性!P49+[2]中r各类型装备属性!U49+[2]中r各类型装备属性!Z49)/4</f>
        <v>719.00624999999991</v>
      </c>
      <c r="DM51" s="7">
        <f t="shared" si="51"/>
        <v>0.3150489282742101</v>
      </c>
      <c r="DN51" s="7">
        <f t="shared" si="51"/>
        <v>3.1811009772598389E-2</v>
      </c>
      <c r="DO51" s="7">
        <f t="shared" si="51"/>
        <v>0.65314006195319141</v>
      </c>
    </row>
    <row r="52" spans="7:119" x14ac:dyDescent="0.15">
      <c r="G52" s="23">
        <v>46</v>
      </c>
      <c r="H52" s="27">
        <f>[2]中r各类型装备属性!I50+[3]中r分类武将战斗属性!AQ52</f>
        <v>538.58947297806219</v>
      </c>
      <c r="I52" s="27">
        <f>[2]中r各类型装备属性!J50+[3]中r分类武将战斗属性!T52</f>
        <v>426.62260892838219</v>
      </c>
      <c r="J52" s="27">
        <f>[2]中r各类型装备属性!K50+[3]中r分类武将战斗属性!AS52</f>
        <v>1647.9223135297991</v>
      </c>
      <c r="K52" s="27">
        <f t="shared" si="0"/>
        <v>3.0597001913494921</v>
      </c>
      <c r="L52" s="27">
        <f t="shared" si="26"/>
        <v>0.75516097066501342</v>
      </c>
      <c r="M52" s="39">
        <f t="shared" si="27"/>
        <v>0.2849679751206679</v>
      </c>
      <c r="N52" s="39">
        <f t="shared" si="28"/>
        <v>0.27465371892163321</v>
      </c>
      <c r="P52" s="27">
        <f>[2]中r各类型装备属性!N50+[3]中r分类武将战斗属性!AV52</f>
        <v>983.39284055173698</v>
      </c>
      <c r="Q52" s="27">
        <f>[2]中r各类型装备属性!O50+[3]中r分类武将战斗属性!AW52</f>
        <v>126.60889459561244</v>
      </c>
      <c r="R52" s="27">
        <f>[2]中r各类型装备属性!P50+[3]中r分类武将战斗属性!AX52</f>
        <v>1047.7006297429618</v>
      </c>
      <c r="S52" s="27">
        <f t="shared" si="1"/>
        <v>1.0653937943611067</v>
      </c>
      <c r="T52" s="27">
        <f t="shared" si="29"/>
        <v>0.47789764415417313</v>
      </c>
      <c r="U52" s="39">
        <f t="shared" si="30"/>
        <v>0.20538697588799851</v>
      </c>
      <c r="V52" s="39">
        <f t="shared" si="31"/>
        <v>0.20787710907598445</v>
      </c>
      <c r="X52" s="27">
        <f>[2]中r各类型装备属性!S50+[3]中r分类武将战斗属性!BA52</f>
        <v>1078.5167351473492</v>
      </c>
      <c r="Y52" s="27">
        <f>[2]中r各类型装备属性!T50+[3]中r分类武将战斗属性!BB52</f>
        <v>63.638894595612442</v>
      </c>
      <c r="Z52" s="27">
        <f>[2]中r各类型装备属性!U50+[3]中r分类武将战斗属性!BC52</f>
        <v>888.26894595612441</v>
      </c>
      <c r="AA52" s="27">
        <f t="shared" si="2"/>
        <v>0.82360237630876187</v>
      </c>
      <c r="AB52" s="27">
        <f t="shared" si="32"/>
        <v>0.31510815467196063</v>
      </c>
      <c r="AC52" s="39">
        <f t="shared" si="33"/>
        <v>0.1821203537905014</v>
      </c>
      <c r="AD52" s="39">
        <f t="shared" si="34"/>
        <v>0.17944827191032822</v>
      </c>
      <c r="AF52" s="27">
        <f>[2]中r各类型装备属性!X50+[3]中r分类武将战斗属性!BF52</f>
        <v>982.72394595612445</v>
      </c>
      <c r="AG52" s="27">
        <f>[2]中r各类型装备属性!Y50+[3]中r分类武将战斗属性!BG52</f>
        <v>143.3547364890311</v>
      </c>
      <c r="AH52" s="27">
        <f>[2]中r各类型装备属性!Z50+[3]中r分类武将战斗属性!BH52</f>
        <v>919.75394595612443</v>
      </c>
      <c r="AI52" s="27">
        <f t="shared" si="3"/>
        <v>0.93592300232520087</v>
      </c>
      <c r="AJ52" s="27">
        <f t="shared" si="35"/>
        <v>0.5089371460000055</v>
      </c>
      <c r="AK52" s="39">
        <f t="shared" si="36"/>
        <v>0.18351520932887477</v>
      </c>
      <c r="AL52" s="39">
        <f t="shared" si="37"/>
        <v>0.18167979179380236</v>
      </c>
      <c r="AN52" s="23">
        <f t="shared" si="54"/>
        <v>895.80574865831818</v>
      </c>
      <c r="AO52" s="23">
        <f t="shared" si="55"/>
        <v>190.05628365215955</v>
      </c>
      <c r="AP52" s="23">
        <f t="shared" si="56"/>
        <v>1125.9114587962524</v>
      </c>
      <c r="AQ52" s="23">
        <f t="shared" si="7"/>
        <v>1.2568700976551805</v>
      </c>
      <c r="AR52" s="42">
        <f t="shared" si="38"/>
        <v>0.57877591383390303</v>
      </c>
      <c r="AS52" s="34"/>
      <c r="AV52" s="27">
        <f>[5]中r不同兵种属性值!AK50</f>
        <v>483.02166640849282</v>
      </c>
      <c r="AW52" s="27">
        <f>[5]中r不同兵种属性值!AL50</f>
        <v>372.29823826254602</v>
      </c>
      <c r="AX52" s="27">
        <f>[5]中r不同兵种属性值!AM50</f>
        <v>1025.4921532980309</v>
      </c>
      <c r="AY52" s="27">
        <f t="shared" si="8"/>
        <v>2.1230769230769231</v>
      </c>
      <c r="AZ52" s="27">
        <f t="shared" si="57"/>
        <v>0.72911269195817563</v>
      </c>
      <c r="BA52" s="39">
        <f t="shared" si="39"/>
        <v>0.34075602568500379</v>
      </c>
      <c r="BB52" s="39">
        <f t="shared" si="40"/>
        <v>0.17091535888300516</v>
      </c>
      <c r="BD52" s="27">
        <f>[5]中r不同兵种属性值!AP50</f>
        <v>966.04333281698564</v>
      </c>
      <c r="BE52" s="27">
        <f>[5]中r不同兵种属性值!AQ50</f>
        <v>182.80512297921422</v>
      </c>
      <c r="BF52" s="27">
        <f>[5]中r不同兵种属性值!AR50</f>
        <v>976.65919361717226</v>
      </c>
      <c r="BG52" s="27">
        <f t="shared" si="10"/>
        <v>1.0109890109890109</v>
      </c>
      <c r="BH52" s="27">
        <f t="shared" si="58"/>
        <v>0.56926447013317871</v>
      </c>
      <c r="BI52" s="39">
        <f t="shared" si="41"/>
        <v>0.32947831172643866</v>
      </c>
      <c r="BJ52" s="39">
        <f t="shared" si="42"/>
        <v>0.15822200244445458</v>
      </c>
      <c r="BL52" s="27">
        <f>[5]中r不同兵种属性值!AU50</f>
        <v>1110.9498327395333</v>
      </c>
      <c r="BM52" s="27">
        <f>[5]中r不同兵种属性值!AV50</f>
        <v>69.480808937221667</v>
      </c>
      <c r="BN52" s="27">
        <f>[5]中r不同兵种属性值!AW50</f>
        <v>995.62344980391345</v>
      </c>
      <c r="BO52" s="27">
        <f t="shared" si="12"/>
        <v>0.89619118745332338</v>
      </c>
      <c r="BP52" s="27">
        <f t="shared" si="59"/>
        <v>0.33436255273776339</v>
      </c>
      <c r="BQ52" s="39">
        <f t="shared" si="43"/>
        <v>0.3190211945608748</v>
      </c>
      <c r="BR52" s="39">
        <f t="shared" si="44"/>
        <v>0.15770125975057644</v>
      </c>
      <c r="BT52" s="27">
        <f>[5]中r不同兵种属性值!AZ50</f>
        <v>1014.345499457835</v>
      </c>
      <c r="BU52" s="27">
        <f>[5]中r不同兵种属性值!BA50</f>
        <v>111.83809352996641</v>
      </c>
      <c r="BV52" s="27">
        <f>[5]中r不同兵种属性值!BB50</f>
        <v>976.65919361717226</v>
      </c>
      <c r="BW52" s="27">
        <f t="shared" si="14"/>
        <v>0.96284667713239136</v>
      </c>
      <c r="BX52" s="36">
        <f t="shared" si="60"/>
        <v>0.44706965883783945</v>
      </c>
      <c r="BY52" s="39">
        <f t="shared" si="45"/>
        <v>0.31627090402129876</v>
      </c>
      <c r="BZ52" s="39">
        <f t="shared" si="46"/>
        <v>0.15470211855785806</v>
      </c>
      <c r="CB52" s="23">
        <f t="shared" si="61"/>
        <v>893.59008285571167</v>
      </c>
      <c r="CC52" s="23">
        <f t="shared" si="62"/>
        <v>184.10556592723708</v>
      </c>
      <c r="CD52" s="23">
        <f t="shared" si="63"/>
        <v>993.60849758407221</v>
      </c>
      <c r="CE52" s="23">
        <f t="shared" si="19"/>
        <v>1.1119287429967042</v>
      </c>
      <c r="CF52" s="23">
        <f t="shared" si="64"/>
        <v>0.78642113953181014</v>
      </c>
      <c r="CV52" s="39">
        <f>([3]中r分类武将战斗属性!S52+[3]中r分类武将战斗属性!Y52+[3]中r分类武将战斗属性!AE52+[3]中r分类武将战斗属性!AK52)/4</f>
        <v>276.6757974699384</v>
      </c>
      <c r="CW52" s="39">
        <f>CV52*[3]中r分类武将战斗属性!O51</f>
        <v>28.786201188379746</v>
      </c>
      <c r="CX52" s="39">
        <f>([2]中r各类型装备属性!I50+[2]中r各类型装备属性!N50+[2]中r各类型装备属性!S50+[2]中r各类型装备属性!X50)/4</f>
        <v>590.34375</v>
      </c>
      <c r="CY52" s="7">
        <f t="shared" si="49"/>
        <v>0.30885691220928879</v>
      </c>
      <c r="CZ52" s="7">
        <f t="shared" si="49"/>
        <v>3.2134423374145474E-2</v>
      </c>
      <c r="DA52" s="7">
        <f t="shared" si="49"/>
        <v>0.65900866441656569</v>
      </c>
      <c r="DC52" s="39">
        <f>([3]中r分类武将战斗属性!T52+[3]中r分类武将战斗属性!Z52+[3]中r分类武将战斗属性!AF52+[3]中r分类武将战斗属性!AL52)/4</f>
        <v>76.449891406167197</v>
      </c>
      <c r="DD52" s="39">
        <f>DC52*[3]中r分类武将战斗属性!O51</f>
        <v>7.9540819073154569</v>
      </c>
      <c r="DE52" s="39">
        <f>([2]中r各类型装备属性!J50+[2]中r各类型装备属性!O50+[2]中r各类型装备属性!T50+[2]中r各类型装备属性!Y50)/4</f>
        <v>110.19750000000002</v>
      </c>
      <c r="DF52" s="7">
        <f t="shared" si="50"/>
        <v>0.40224869147754966</v>
      </c>
      <c r="DG52" s="7">
        <f t="shared" si="50"/>
        <v>4.1851191417974866E-2</v>
      </c>
      <c r="DH52" s="7">
        <f t="shared" si="50"/>
        <v>0.57981508362903256</v>
      </c>
      <c r="DJ52" s="39">
        <f>([3]中r分类武将战斗属性!U52+[3]中r分类武将战斗属性!AA52+[3]中r分类武将战斗属性!AG52+[3]中r分类武将战斗属性!AM52)/4</f>
        <v>356.76615989544689</v>
      </c>
      <c r="DK52" s="39">
        <f>DJ52*[3]中r分类武将战斗属性!O51</f>
        <v>37.119048900805467</v>
      </c>
      <c r="DL52" s="39">
        <f>([2]中r各类型装备属性!K50+[2]中r各类型装备属性!P50+[2]中r各类型装备属性!U50+[2]中r各类型装备属性!Z50)/4</f>
        <v>732.02625000000012</v>
      </c>
      <c r="DM52" s="7">
        <f t="shared" si="51"/>
        <v>0.31686875296293449</v>
      </c>
      <c r="DN52" s="7">
        <f t="shared" si="51"/>
        <v>3.2967999935350704E-2</v>
      </c>
      <c r="DO52" s="7">
        <f t="shared" si="51"/>
        <v>0.65016324710171491</v>
      </c>
    </row>
    <row r="53" spans="7:119" x14ac:dyDescent="0.15">
      <c r="G53" s="23">
        <v>47</v>
      </c>
      <c r="H53" s="27">
        <f>[2]中r各类型装备属性!I51+[3]中r分类武将战斗属性!AQ53</f>
        <v>550.74494296515604</v>
      </c>
      <c r="I53" s="27">
        <f>[2]中r各类型装备属性!J51+[3]中r分类武将战斗属性!T53</f>
        <v>436.33694314869251</v>
      </c>
      <c r="J53" s="27">
        <f>[2]中r各类型装备属性!K51+[3]中r分类武将战斗属性!AS53</f>
        <v>1685.4758174884992</v>
      </c>
      <c r="K53" s="27">
        <f t="shared" si="0"/>
        <v>3.0603564118338786</v>
      </c>
      <c r="L53" s="27">
        <f t="shared" si="26"/>
        <v>0.75553963970256954</v>
      </c>
      <c r="M53" s="39">
        <f t="shared" si="27"/>
        <v>0.29139944072230484</v>
      </c>
      <c r="N53" s="39">
        <f t="shared" si="28"/>
        <v>0.28091263624808321</v>
      </c>
      <c r="P53" s="27">
        <f>[2]中r各类型装备属性!N51+[3]中r分类武将战斗属性!AV53</f>
        <v>1006.5508745233433</v>
      </c>
      <c r="Q53" s="27">
        <f>[2]中r各类型装备属性!O51+[3]中r分类武将战斗属性!AW53</f>
        <v>129.3759885930312</v>
      </c>
      <c r="R53" s="27">
        <f>[2]中r各类型装备属性!P51+[3]中r分类武将战斗属性!AX53</f>
        <v>1073.0328517094056</v>
      </c>
      <c r="S53" s="27">
        <f t="shared" si="1"/>
        <v>1.0660492965321253</v>
      </c>
      <c r="T53" s="27">
        <f t="shared" si="29"/>
        <v>0.47818564011768316</v>
      </c>
      <c r="U53" s="39">
        <f t="shared" si="30"/>
        <v>0.21022365800403991</v>
      </c>
      <c r="V53" s="39">
        <f t="shared" si="31"/>
        <v>0.21290334359313598</v>
      </c>
      <c r="X53" s="27">
        <f>[2]中r各类型装备属性!S51+[3]中r分类武将战斗属性!BA53</f>
        <v>1103.8818631163745</v>
      </c>
      <c r="Y53" s="27">
        <f>[2]中r各类型装备属性!T51+[3]中r分类武将战斗属性!BB53</f>
        <v>65.285988593031206</v>
      </c>
      <c r="Z53" s="27">
        <f>[2]中r各类型装备属性!U51+[3]中r分类武将战斗属性!BC53</f>
        <v>909.21988593031199</v>
      </c>
      <c r="AA53" s="27">
        <f t="shared" si="2"/>
        <v>0.82365687516913155</v>
      </c>
      <c r="AB53" s="27">
        <f t="shared" si="32"/>
        <v>0.3162069890441741</v>
      </c>
      <c r="AC53" s="39">
        <f t="shared" si="33"/>
        <v>0.18640355675723985</v>
      </c>
      <c r="AD53" s="39">
        <f t="shared" si="34"/>
        <v>0.18368078503642674</v>
      </c>
      <c r="AF53" s="27">
        <f>[2]中r各类型装备属性!X51+[3]中r分类武将战斗属性!BF53</f>
        <v>1005.3548859303121</v>
      </c>
      <c r="AG53" s="27">
        <f>[2]中r各类型装备属性!Y51+[3]中r分类武将战斗属性!BG53</f>
        <v>147.19247148257801</v>
      </c>
      <c r="AH53" s="27">
        <f>[2]中r各类型装备属性!Z51+[3]中r分类武将战斗属性!BH53</f>
        <v>941.26488593031195</v>
      </c>
      <c r="AI53" s="27">
        <f t="shared" si="3"/>
        <v>0.93625136665975017</v>
      </c>
      <c r="AJ53" s="27">
        <f t="shared" si="35"/>
        <v>0.51042483606647115</v>
      </c>
      <c r="AK53" s="39">
        <f t="shared" si="36"/>
        <v>0.18774134191042244</v>
      </c>
      <c r="AL53" s="39">
        <f t="shared" si="37"/>
        <v>0.18592886635660483</v>
      </c>
      <c r="AN53" s="23">
        <f t="shared" si="54"/>
        <v>916.63314163379641</v>
      </c>
      <c r="AO53" s="23">
        <f t="shared" si="55"/>
        <v>194.54784795433324</v>
      </c>
      <c r="AP53" s="23">
        <f t="shared" si="56"/>
        <v>1152.2483602646323</v>
      </c>
      <c r="AQ53" s="23">
        <f t="shared" si="7"/>
        <v>1.257044184776996</v>
      </c>
      <c r="AR53" s="42">
        <f t="shared" si="38"/>
        <v>0.57948081798920725</v>
      </c>
      <c r="AS53" s="34"/>
      <c r="AV53" s="27">
        <f>[5]中r不同兵种属性值!AK51</f>
        <v>492.92146972171776</v>
      </c>
      <c r="AW53" s="27">
        <f>[5]中r不同兵种属性值!AL51</f>
        <v>383.88126581358017</v>
      </c>
      <c r="AX53" s="27">
        <f>[5]中r不同兵种属性值!AM51</f>
        <v>1045.5909963794013</v>
      </c>
      <c r="AY53" s="27">
        <f t="shared" si="8"/>
        <v>2.1212121212121211</v>
      </c>
      <c r="AZ53" s="27">
        <f t="shared" si="57"/>
        <v>0.73111709205735798</v>
      </c>
      <c r="BA53" s="39">
        <f t="shared" si="39"/>
        <v>0.34774001391302845</v>
      </c>
      <c r="BB53" s="39">
        <f t="shared" si="40"/>
        <v>0.17426516606323356</v>
      </c>
      <c r="BD53" s="27">
        <f>[5]中r不同兵种属性值!AP51</f>
        <v>985.84293944343551</v>
      </c>
      <c r="BE53" s="27">
        <f>[5]中r不同兵种属性值!AQ51</f>
        <v>188.20637934829224</v>
      </c>
      <c r="BF53" s="27">
        <f>[5]中r不同兵种属性值!AR51</f>
        <v>995.80094893276305</v>
      </c>
      <c r="BG53" s="27">
        <f t="shared" si="10"/>
        <v>1.0101010101010099</v>
      </c>
      <c r="BH53" s="27">
        <f t="shared" si="58"/>
        <v>0.57138482690349301</v>
      </c>
      <c r="BI53" s="39">
        <f t="shared" si="41"/>
        <v>0.33623115680338533</v>
      </c>
      <c r="BJ53" s="39">
        <f t="shared" si="42"/>
        <v>0.16132302977940199</v>
      </c>
      <c r="BL53" s="27">
        <f>[5]中r不同兵种属性值!AU51</f>
        <v>1133.7193803599507</v>
      </c>
      <c r="BM53" s="27">
        <f>[5]中r不同兵种属性值!AV51</f>
        <v>70.950817611459371</v>
      </c>
      <c r="BN53" s="27">
        <f>[5]中r不同兵种属性值!AW51</f>
        <v>1015.136889688739</v>
      </c>
      <c r="BO53" s="27">
        <f t="shared" si="12"/>
        <v>0.89540401908489708</v>
      </c>
      <c r="BP53" s="27">
        <f t="shared" si="59"/>
        <v>0.3344672801922326</v>
      </c>
      <c r="BQ53" s="39">
        <f t="shared" si="43"/>
        <v>0.32555971508395171</v>
      </c>
      <c r="BR53" s="39">
        <f t="shared" si="44"/>
        <v>0.16079208093654812</v>
      </c>
      <c r="BT53" s="27">
        <f>[5]中r不同兵种属性值!AZ51</f>
        <v>1035.1350864156072</v>
      </c>
      <c r="BU53" s="27">
        <f>[5]中r不同兵种属性值!BA51</f>
        <v>114.26815889003457</v>
      </c>
      <c r="BV53" s="27">
        <f>[5]中r不同兵种属性值!BB51</f>
        <v>995.80094893276305</v>
      </c>
      <c r="BW53" s="27">
        <f t="shared" si="14"/>
        <v>0.96200096200096197</v>
      </c>
      <c r="BX53" s="36">
        <f t="shared" si="60"/>
        <v>0.44732426096374711</v>
      </c>
      <c r="BY53" s="39">
        <f t="shared" si="45"/>
        <v>0.32275305577814933</v>
      </c>
      <c r="BZ53" s="39">
        <f t="shared" si="46"/>
        <v>0.15773415892525647</v>
      </c>
      <c r="CB53" s="23">
        <f t="shared" si="61"/>
        <v>911.90471898517785</v>
      </c>
      <c r="CC53" s="23">
        <f t="shared" si="62"/>
        <v>189.32665541584157</v>
      </c>
      <c r="CD53" s="23">
        <f t="shared" si="63"/>
        <v>1013.0824459834166</v>
      </c>
      <c r="CE53" s="23">
        <f t="shared" si="19"/>
        <v>1.1109520818258682</v>
      </c>
      <c r="CF53" s="23">
        <f t="shared" si="64"/>
        <v>0.79108052166975473</v>
      </c>
      <c r="CV53" s="39">
        <f>([3]中r分类武将战斗属性!S53+[3]中r分类武将战斗属性!Y53+[3]中r分类武将战斗属性!AE53+[3]中r分类武将战斗属性!AK53)/4</f>
        <v>284.9634933187632</v>
      </c>
      <c r="CW53" s="39">
        <f>CV53*[3]中r分类武将战斗属性!O52</f>
        <v>30.825898315033296</v>
      </c>
      <c r="CX53" s="39">
        <f>([2]中r各类型装备属性!I51+[2]中r各类型装备属性!N51+[2]中r各类型装备属性!S51+[2]中r各类型装备属性!X51)/4</f>
        <v>600.84375</v>
      </c>
      <c r="CY53" s="7">
        <f t="shared" si="49"/>
        <v>0.3108806352024841</v>
      </c>
      <c r="CZ53" s="7">
        <f t="shared" si="49"/>
        <v>3.3629482630411517E-2</v>
      </c>
      <c r="DA53" s="7">
        <f t="shared" si="49"/>
        <v>0.65548988216710447</v>
      </c>
      <c r="DC53" s="39">
        <f>([3]中r分类武将战斗属性!T53+[3]中r分类武将战斗属性!Z53+[3]中r分类武将战斗属性!AF53+[3]中r分类武将战斗属性!AL53)/4</f>
        <v>78.739912627552982</v>
      </c>
      <c r="DD53" s="39">
        <f>DC53*[3]中r分类武将战斗属性!O52</f>
        <v>8.5176824291539361</v>
      </c>
      <c r="DE53" s="39">
        <f>([2]中r各类型装备属性!J51+[2]中r各类型装备属性!O51+[2]中r各类型装备属性!T51+[2]中r各类型装备属性!Y51)/4</f>
        <v>112.1575</v>
      </c>
      <c r="DF53" s="7">
        <f t="shared" si="50"/>
        <v>0.40473288939200103</v>
      </c>
      <c r="DG53" s="7">
        <f t="shared" si="50"/>
        <v>4.3781941145672895E-2</v>
      </c>
      <c r="DH53" s="7">
        <f t="shared" si="50"/>
        <v>0.57650342154556777</v>
      </c>
      <c r="DJ53" s="39">
        <f>([3]中r分类武将战斗属性!U53+[3]中r分类武将战斗属性!AA53+[3]中r分类武将战斗属性!AG53+[3]中r分类武将战斗属性!AM53)/4</f>
        <v>367.45292559524728</v>
      </c>
      <c r="DK53" s="39">
        <f>DJ53*[3]中r分类武将战斗属性!O52</f>
        <v>39.749184669385038</v>
      </c>
      <c r="DL53" s="39">
        <f>([2]中r各类型装备属性!K51+[2]中r各类型装备属性!P51+[2]中r各类型装备属性!U51+[2]中r各类型装备属性!Z51)/4</f>
        <v>745.04624999999999</v>
      </c>
      <c r="DM53" s="7">
        <f t="shared" si="51"/>
        <v>0.31890080148246497</v>
      </c>
      <c r="DN53" s="7">
        <f t="shared" si="51"/>
        <v>3.4497063341670541E-2</v>
      </c>
      <c r="DO53" s="7">
        <f t="shared" si="51"/>
        <v>0.64660213517586451</v>
      </c>
    </row>
    <row r="54" spans="7:119" x14ac:dyDescent="0.15">
      <c r="G54" s="23">
        <v>48</v>
      </c>
      <c r="H54" s="27">
        <f>[2]中r各类型装备属性!I52+[3]中r分类武将战斗属性!AQ54</f>
        <v>560.399771928316</v>
      </c>
      <c r="I54" s="27">
        <f>[2]中r各类型装备属性!J52+[3]中r分类武将战斗属性!T54</f>
        <v>443.13359991383231</v>
      </c>
      <c r="J54" s="27">
        <f>[2]中r各类型装备属性!K52+[3]中r分类武将战斗属性!AS54</f>
        <v>1715.0272701706112</v>
      </c>
      <c r="K54" s="27">
        <f t="shared" si="0"/>
        <v>3.0603639688668367</v>
      </c>
      <c r="L54" s="27">
        <f t="shared" si="26"/>
        <v>0.75463783532748174</v>
      </c>
      <c r="M54" s="39">
        <f t="shared" si="27"/>
        <v>0.2965078158350879</v>
      </c>
      <c r="N54" s="39">
        <f t="shared" si="28"/>
        <v>0.28583787836176855</v>
      </c>
      <c r="P54" s="27">
        <f>[2]中r各类型装备属性!N52+[3]中r分类武将战斗属性!AV54</f>
        <v>1024.2074982422953</v>
      </c>
      <c r="Q54" s="27">
        <f>[2]中r各类型装备属性!O52+[3]中r分类武将战斗属性!AW54</f>
        <v>131.64295438566322</v>
      </c>
      <c r="R54" s="27">
        <f>[2]中r各类型装备属性!P52+[3]中r分类武将战斗属性!AX54</f>
        <v>1091.8634070136218</v>
      </c>
      <c r="S54" s="27">
        <f t="shared" si="1"/>
        <v>1.0660568379819859</v>
      </c>
      <c r="T54" s="27">
        <f t="shared" si="29"/>
        <v>0.4774464813021323</v>
      </c>
      <c r="U54" s="39">
        <f t="shared" si="30"/>
        <v>0.21391134048502403</v>
      </c>
      <c r="V54" s="39">
        <f t="shared" si="31"/>
        <v>0.21663956488365507</v>
      </c>
      <c r="X54" s="27">
        <f>[2]中r各类型装备属性!S52+[3]中r分类武将战斗属性!BA54</f>
        <v>1123.2454526279585</v>
      </c>
      <c r="Y54" s="27">
        <f>[2]中r各类型装备属性!T52+[3]中r分类武将战斗属性!BB54</f>
        <v>66.432954385663209</v>
      </c>
      <c r="Z54" s="27">
        <f>[2]中r各类型装备属性!U52+[3]中r分类武将战斗属性!BC54</f>
        <v>925.16954385663212</v>
      </c>
      <c r="AA54" s="27">
        <f t="shared" si="2"/>
        <v>0.82365750218894229</v>
      </c>
      <c r="AB54" s="27">
        <f t="shared" si="32"/>
        <v>0.31557656192481598</v>
      </c>
      <c r="AC54" s="39">
        <f t="shared" si="33"/>
        <v>0.18967332871123918</v>
      </c>
      <c r="AD54" s="39">
        <f t="shared" si="34"/>
        <v>0.18690293815285505</v>
      </c>
      <c r="AF54" s="27">
        <f>[2]中r各类型装备属性!X52+[3]中r分类武将战斗属性!BF54</f>
        <v>1022.9845438566322</v>
      </c>
      <c r="AG54" s="27">
        <f>[2]中r各类型装备属性!Y52+[3]中r分类武将战斗属性!BG54</f>
        <v>149.77988596415804</v>
      </c>
      <c r="AH54" s="27">
        <f>[2]中r各类型装备属性!Z52+[3]中r分类武将战斗属性!BH54</f>
        <v>957.77454385663214</v>
      </c>
      <c r="AI54" s="27">
        <f t="shared" si="3"/>
        <v>0.93625514638358109</v>
      </c>
      <c r="AJ54" s="27">
        <f t="shared" si="35"/>
        <v>0.5096983056150326</v>
      </c>
      <c r="AK54" s="39">
        <f t="shared" si="36"/>
        <v>0.19103352826454381</v>
      </c>
      <c r="AL54" s="39">
        <f t="shared" si="37"/>
        <v>0.18919003335439646</v>
      </c>
      <c r="AN54" s="23">
        <f t="shared" si="54"/>
        <v>932.70931666380045</v>
      </c>
      <c r="AO54" s="23">
        <f t="shared" si="55"/>
        <v>197.74734866232916</v>
      </c>
      <c r="AP54" s="23">
        <f t="shared" si="56"/>
        <v>1172.4586912243744</v>
      </c>
      <c r="AQ54" s="23">
        <f t="shared" si="7"/>
        <v>1.2570461882144925</v>
      </c>
      <c r="AR54" s="42">
        <f t="shared" si="38"/>
        <v>0.57850066542707201</v>
      </c>
      <c r="AS54" s="34"/>
      <c r="AV54" s="27">
        <f>[5]中r不同兵种属性值!AK52</f>
        <v>502.9115558553716</v>
      </c>
      <c r="AW54" s="27">
        <f>[5]中r不同兵种属性值!AL52</f>
        <v>395.57371632206099</v>
      </c>
      <c r="AX54" s="27">
        <f>[5]中r不同兵种属性值!AM52</f>
        <v>1065.8722527083996</v>
      </c>
      <c r="AY54" s="27">
        <f t="shared" si="8"/>
        <v>2.1194029850746272</v>
      </c>
      <c r="AZ54" s="27">
        <f t="shared" si="57"/>
        <v>0.7330139761068295</v>
      </c>
      <c r="BA54" s="39">
        <f t="shared" si="39"/>
        <v>0.35478769372512992</v>
      </c>
      <c r="BB54" s="39">
        <f t="shared" si="40"/>
        <v>0.17764537545139994</v>
      </c>
      <c r="BD54" s="27">
        <f>[5]中r不同兵种属性值!AP52</f>
        <v>1005.8231117107432</v>
      </c>
      <c r="BE54" s="27">
        <f>[5]中r不同兵种属性值!AQ52</f>
        <v>193.65847971744162</v>
      </c>
      <c r="BF54" s="27">
        <f>[5]中r不同兵种属性值!AR52</f>
        <v>1015.1164311508567</v>
      </c>
      <c r="BG54" s="27">
        <f t="shared" si="10"/>
        <v>1.0092395167022032</v>
      </c>
      <c r="BH54" s="27">
        <f t="shared" si="58"/>
        <v>0.57339773625871704</v>
      </c>
      <c r="BI54" s="39">
        <f t="shared" si="41"/>
        <v>0.34304558551792319</v>
      </c>
      <c r="BJ54" s="39">
        <f t="shared" si="42"/>
        <v>0.1644522014440932</v>
      </c>
      <c r="BL54" s="27">
        <f>[5]中r不同兵种属性值!AU52</f>
        <v>1156.6965784673546</v>
      </c>
      <c r="BM54" s="27">
        <f>[5]中r不同兵种属性值!AV52</f>
        <v>72.434276328422925</v>
      </c>
      <c r="BN54" s="27">
        <f>[5]中r不同兵种属性值!AW52</f>
        <v>1034.8274298139802</v>
      </c>
      <c r="BO54" s="27">
        <f t="shared" si="12"/>
        <v>0.89464034827970751</v>
      </c>
      <c r="BP54" s="27">
        <f t="shared" si="59"/>
        <v>0.33454734513002693</v>
      </c>
      <c r="BQ54" s="39">
        <f t="shared" si="43"/>
        <v>0.33215786467798875</v>
      </c>
      <c r="BR54" s="39">
        <f t="shared" si="44"/>
        <v>0.16391095382321161</v>
      </c>
      <c r="BT54" s="27">
        <f>[5]中r不同兵种属性值!AZ52</f>
        <v>1056.1142672962803</v>
      </c>
      <c r="BU54" s="27">
        <f>[5]中r不同兵种属性值!BA52</f>
        <v>116.72051781419447</v>
      </c>
      <c r="BV54" s="27">
        <f>[5]中r不同兵种属性值!BB52</f>
        <v>1015.1164311508567</v>
      </c>
      <c r="BW54" s="27">
        <f t="shared" si="14"/>
        <v>0.96118049209733647</v>
      </c>
      <c r="BX54" s="36">
        <f t="shared" si="60"/>
        <v>0.44754710915624485</v>
      </c>
      <c r="BY54" s="39">
        <f t="shared" si="45"/>
        <v>0.32929432254209046</v>
      </c>
      <c r="BZ54" s="39">
        <f t="shared" si="46"/>
        <v>0.16079371750990334</v>
      </c>
      <c r="CB54" s="23">
        <f t="shared" si="61"/>
        <v>930.38637833243752</v>
      </c>
      <c r="CC54" s="23">
        <f t="shared" si="62"/>
        <v>194.59674754552998</v>
      </c>
      <c r="CD54" s="23">
        <f t="shared" si="63"/>
        <v>1032.7331362060233</v>
      </c>
      <c r="CE54" s="23">
        <f t="shared" si="19"/>
        <v>1.1100045747198335</v>
      </c>
      <c r="CF54" s="23">
        <f t="shared" si="64"/>
        <v>0.79558190980976617</v>
      </c>
      <c r="CV54" s="39">
        <f>([3]中r分类武将战斗属性!S54+[3]中r分类武将战斗属性!Y54+[3]中r分类武将战斗属性!AE54+[3]中r分类武将战斗属性!AK54)/4</f>
        <v>288.63153319690116</v>
      </c>
      <c r="CW54" s="39">
        <f>CV54*[3]中r分类武将战斗属性!O53</f>
        <v>32.734033466899326</v>
      </c>
      <c r="CX54" s="39">
        <f>([2]中r各类型装备属性!I52+[2]中r各类型装备属性!N52+[2]中r各类型装备属性!S52+[2]中r各类型装备属性!X52)/4</f>
        <v>611.34375</v>
      </c>
      <c r="CY54" s="7">
        <f t="shared" si="49"/>
        <v>0.30945496956040353</v>
      </c>
      <c r="CZ54" s="7">
        <f t="shared" si="49"/>
        <v>3.5095643285718854E-2</v>
      </c>
      <c r="DA54" s="7">
        <f t="shared" si="49"/>
        <v>0.65544938715387768</v>
      </c>
      <c r="DC54" s="39">
        <f>([3]中r分类武将战斗属性!T54+[3]中r分类武将战斗属性!Z54+[3]中r分类武将战斗属性!AF54+[3]中r分类武将战斗属性!AL54)/4</f>
        <v>79.75344996230163</v>
      </c>
      <c r="DD54" s="39">
        <f>DC54*[3]中r分类武将战斗属性!O53</f>
        <v>9.0449303000642871</v>
      </c>
      <c r="DE54" s="39">
        <f>([2]中r各类型装备属性!J52+[2]中r各类型装备属性!O52+[2]中r各类型装备属性!T52+[2]中r各类型装备属性!Y52)/4</f>
        <v>114.11750000000001</v>
      </c>
      <c r="DF54" s="7">
        <f t="shared" si="50"/>
        <v>0.40330983197396797</v>
      </c>
      <c r="DG54" s="7">
        <f t="shared" si="50"/>
        <v>4.5739830957275157E-2</v>
      </c>
      <c r="DH54" s="7">
        <f t="shared" si="50"/>
        <v>0.57708738333005716</v>
      </c>
      <c r="DJ54" s="39">
        <f>([3]中r分类武将战斗属性!U54+[3]中r分类武将战斗属性!AA54+[3]中r分类武将战斗属性!AG54+[3]中r分类武将战斗属性!AM54)/4</f>
        <v>372.18276649074096</v>
      </c>
      <c r="DK54" s="39">
        <f>DJ54*[3]中r分类武将战斗属性!O53</f>
        <v>42.209674733633342</v>
      </c>
      <c r="DL54" s="39">
        <f>([2]中r各类型装备属性!K52+[2]中r各类型装备属性!P52+[2]中r各类型装备属性!U52+[2]中r各类型装备属性!Z52)/4</f>
        <v>758.06624999999997</v>
      </c>
      <c r="DM54" s="7">
        <f t="shared" si="51"/>
        <v>0.31743785028543581</v>
      </c>
      <c r="DN54" s="7">
        <f t="shared" si="51"/>
        <v>3.6000990951378126E-2</v>
      </c>
      <c r="DO54" s="7">
        <f t="shared" si="51"/>
        <v>0.64656115876318598</v>
      </c>
    </row>
    <row r="55" spans="7:119" x14ac:dyDescent="0.15">
      <c r="G55" s="23">
        <v>49</v>
      </c>
      <c r="H55" s="27">
        <f>[2]中r各类型装备属性!I53+[3]中r分类武将战斗属性!AQ55</f>
        <v>570.25297125972293</v>
      </c>
      <c r="I55" s="27">
        <f>[2]中r各类型装备属性!J53+[3]中r分类武将战斗属性!T55</f>
        <v>450.0869807425135</v>
      </c>
      <c r="J55" s="27">
        <f>[2]中r各类型装备属性!K53+[3]中r分类武将战斗属性!AS55</f>
        <v>1745.2135080311136</v>
      </c>
      <c r="K55" s="27">
        <f t="shared" si="0"/>
        <v>3.0604198416990842</v>
      </c>
      <c r="L55" s="27">
        <f t="shared" si="26"/>
        <v>0.75377946541978469</v>
      </c>
      <c r="M55" s="39">
        <f t="shared" si="27"/>
        <v>0.30172114881466827</v>
      </c>
      <c r="N55" s="39">
        <f t="shared" si="28"/>
        <v>0.29086891800518561</v>
      </c>
      <c r="P55" s="27">
        <f>[2]中r各类型装备属性!N53+[3]中r分类武将战斗属性!AV55</f>
        <v>1042.3005367713906</v>
      </c>
      <c r="Q55" s="27">
        <f>[2]中r各类型装备属性!O53+[3]中r分类武将战斗属性!AW55</f>
        <v>133.9495942519446</v>
      </c>
      <c r="R55" s="27">
        <f>[2]中r各类型装备属性!P53+[3]中r分类武将战斗属性!AX55</f>
        <v>1111.2097252752797</v>
      </c>
      <c r="S55" s="27">
        <f t="shared" si="1"/>
        <v>1.0661125904408921</v>
      </c>
      <c r="T55" s="27">
        <f t="shared" si="29"/>
        <v>0.47674053346794665</v>
      </c>
      <c r="U55" s="39">
        <f t="shared" si="30"/>
        <v>0.21769017058717427</v>
      </c>
      <c r="V55" s="39">
        <f t="shared" si="31"/>
        <v>0.22047812009430148</v>
      </c>
      <c r="X55" s="27">
        <f>[2]中r各类型装备属性!S53+[3]中r分类武将战斗属性!BA55</f>
        <v>1143.0851310233352</v>
      </c>
      <c r="Y55" s="27">
        <f>[2]中r各类型装备属性!T53+[3]中r分类武将战斗属性!BB55</f>
        <v>67.619594251944605</v>
      </c>
      <c r="Z55" s="27">
        <f>[2]中r各类型装备属性!U53+[3]中r分类武将战斗属性!BC55</f>
        <v>941.51594251944607</v>
      </c>
      <c r="AA55" s="27">
        <f t="shared" si="2"/>
        <v>0.82366213763673368</v>
      </c>
      <c r="AB55" s="27">
        <f t="shared" si="32"/>
        <v>0.31503784046746053</v>
      </c>
      <c r="AC55" s="39">
        <f t="shared" si="33"/>
        <v>0.19302349392491305</v>
      </c>
      <c r="AD55" s="39">
        <f t="shared" si="34"/>
        <v>0.19020524091301949</v>
      </c>
      <c r="AF55" s="27">
        <f>[2]中r各类型装备属性!X53+[3]中r分类武将战斗属性!BF55</f>
        <v>1041.010942519446</v>
      </c>
      <c r="AG55" s="27">
        <f>[2]中r各类型装备属性!Y53+[3]中r分类武将战斗属性!BG55</f>
        <v>152.46648562986149</v>
      </c>
      <c r="AH55" s="27">
        <f>[2]中r各类型装备属性!Z53+[3]中r分类武将战斗属性!BH55</f>
        <v>974.68094251944592</v>
      </c>
      <c r="AI55" s="27">
        <f t="shared" si="3"/>
        <v>0.93628309051250824</v>
      </c>
      <c r="AJ55" s="27">
        <f t="shared" si="35"/>
        <v>0.50909304074006334</v>
      </c>
      <c r="AK55" s="39">
        <f t="shared" si="36"/>
        <v>0.19439980252463976</v>
      </c>
      <c r="AL55" s="39">
        <f t="shared" si="37"/>
        <v>0.19252956889273007</v>
      </c>
      <c r="AN55" s="23">
        <f t="shared" si="54"/>
        <v>949.16239539347362</v>
      </c>
      <c r="AO55" s="23">
        <f t="shared" si="55"/>
        <v>201.03066371906604</v>
      </c>
      <c r="AP55" s="23">
        <f t="shared" si="56"/>
        <v>1193.1550295863212</v>
      </c>
      <c r="AQ55" s="23">
        <f t="shared" si="7"/>
        <v>1.2570609996529634</v>
      </c>
      <c r="AR55" s="42">
        <f t="shared" si="38"/>
        <v>0.5775902323270119</v>
      </c>
      <c r="AS55" s="34"/>
      <c r="AV55" s="27">
        <f>[5]中r不同兵种属性值!AK53</f>
        <v>513.07607770218374</v>
      </c>
      <c r="AW55" s="27">
        <f>[5]中r不同兵种属性值!AL53</f>
        <v>407.44276758702824</v>
      </c>
      <c r="AX55" s="27">
        <f>[5]中r不同兵种属性值!AM53</f>
        <v>1086.514046898742</v>
      </c>
      <c r="AY55" s="27">
        <f t="shared" si="8"/>
        <v>2.1176470588235294</v>
      </c>
      <c r="AZ55" s="27">
        <f t="shared" si="57"/>
        <v>0.73484243019631834</v>
      </c>
      <c r="BA55" s="39">
        <f t="shared" si="39"/>
        <v>0.36195843224139951</v>
      </c>
      <c r="BB55" s="39">
        <f t="shared" si="40"/>
        <v>0.18108567448312365</v>
      </c>
      <c r="BD55" s="27">
        <f>[5]中r不同兵种属性值!AP53</f>
        <v>1026.1521554043675</v>
      </c>
      <c r="BE55" s="27">
        <f>[5]中r不同兵种属性值!AQ53</f>
        <v>199.19424193143604</v>
      </c>
      <c r="BF55" s="27">
        <f>[5]中r不同兵种属性值!AR53</f>
        <v>1034.7752827607067</v>
      </c>
      <c r="BG55" s="27">
        <f t="shared" si="10"/>
        <v>1.0084033613445378</v>
      </c>
      <c r="BH55" s="27">
        <f t="shared" si="58"/>
        <v>0.57534964714387538</v>
      </c>
      <c r="BI55" s="39">
        <f t="shared" si="41"/>
        <v>0.34997900016678474</v>
      </c>
      <c r="BJ55" s="39">
        <f t="shared" si="42"/>
        <v>0.16763700007988847</v>
      </c>
      <c r="BL55" s="27">
        <f>[5]中r不同兵种属性值!AU53</f>
        <v>1180.0749787150226</v>
      </c>
      <c r="BM55" s="27">
        <f>[5]中r不同兵种属性值!AV53</f>
        <v>73.943317080608821</v>
      </c>
      <c r="BN55" s="27">
        <f>[5]中r不同兵种属性值!AW53</f>
        <v>1054.8680066978077</v>
      </c>
      <c r="BO55" s="27">
        <f t="shared" si="12"/>
        <v>0.89389913838055268</v>
      </c>
      <c r="BP55" s="27">
        <f t="shared" si="59"/>
        <v>0.33464069085111459</v>
      </c>
      <c r="BQ55" s="39">
        <f t="shared" si="43"/>
        <v>0.33887122378219042</v>
      </c>
      <c r="BR55" s="39">
        <f t="shared" si="44"/>
        <v>0.16708527060063416</v>
      </c>
      <c r="BT55" s="27">
        <f>[5]中r不同兵种属性值!AZ53</f>
        <v>1077.4597631745858</v>
      </c>
      <c r="BU55" s="27">
        <f>[5]中r不同兵种属性值!BA53</f>
        <v>119.21473570138974</v>
      </c>
      <c r="BV55" s="27">
        <f>[5]中r不同兵种属性值!BB53</f>
        <v>1034.7752827607067</v>
      </c>
      <c r="BW55" s="27">
        <f t="shared" si="14"/>
        <v>0.96038415366146468</v>
      </c>
      <c r="BX55" s="36">
        <f t="shared" si="60"/>
        <v>0.44778054744555051</v>
      </c>
      <c r="BY55" s="39">
        <f t="shared" si="45"/>
        <v>0.33594980559182347</v>
      </c>
      <c r="BZ55" s="39">
        <f t="shared" si="46"/>
        <v>0.16390766556090636</v>
      </c>
      <c r="CB55" s="23">
        <f t="shared" si="61"/>
        <v>949.19074374903994</v>
      </c>
      <c r="CC55" s="23">
        <f t="shared" si="62"/>
        <v>199.94876557511571</v>
      </c>
      <c r="CD55" s="23">
        <f t="shared" si="63"/>
        <v>1052.7331547794906</v>
      </c>
      <c r="CE55" s="23">
        <f t="shared" si="19"/>
        <v>1.1090849354698582</v>
      </c>
      <c r="CF55" s="23">
        <f t="shared" si="64"/>
        <v>0.79995900405847864</v>
      </c>
      <c r="CV55" s="39">
        <f>([3]中r分类武将战斗属性!S55+[3]中r分类武将战斗属性!Y55+[3]中r分类武将战斗属性!AE55+[3]中r分类武将战斗属性!AK55)/4</f>
        <v>292.54771950897975</v>
      </c>
      <c r="CW55" s="39">
        <f>CV55*[3]中r分类武将战斗属性!O54</f>
        <v>34.770925884494012</v>
      </c>
      <c r="CX55" s="39">
        <f>([2]中r各类型装备属性!I53+[2]中r各类型装备属性!N53+[2]中r各类型装备属性!S53+[2]中r各类型装备属性!X53)/4</f>
        <v>621.84375</v>
      </c>
      <c r="CY55" s="7">
        <f t="shared" si="49"/>
        <v>0.30821671921347515</v>
      </c>
      <c r="CZ55" s="7">
        <f t="shared" si="49"/>
        <v>3.6633273771955313E-2</v>
      </c>
      <c r="DA55" s="7">
        <f t="shared" si="49"/>
        <v>0.65515000701456971</v>
      </c>
      <c r="DC55" s="39">
        <f>([3]中r分类武将战斗属性!T55+[3]中r分类武将战斗属性!Z55+[3]中r分类武将战斗属性!AF55+[3]中r分类武将战斗属性!AL55)/4</f>
        <v>80.835554074849654</v>
      </c>
      <c r="DD55" s="39">
        <f>DC55*[3]中r分类武将战斗属性!O54</f>
        <v>9.6077558365049232</v>
      </c>
      <c r="DE55" s="39">
        <f>([2]中r各类型装备属性!J53+[2]中r各类型装备属性!O53+[2]中r各类型装备属性!T53+[2]中r各类型装备属性!Y53)/4</f>
        <v>116.0775</v>
      </c>
      <c r="DF55" s="7">
        <f t="shared" si="50"/>
        <v>0.40210559214894087</v>
      </c>
      <c r="DG55" s="7">
        <f t="shared" si="50"/>
        <v>4.7792489258909561E-2</v>
      </c>
      <c r="DH55" s="7">
        <f t="shared" si="50"/>
        <v>0.57741191245438361</v>
      </c>
      <c r="DJ55" s="39">
        <f>([3]中r分类武将战斗属性!U55+[3]中r分类武将战斗属性!AA55+[3]中r分类武将战斗属性!AG55+[3]中r分类武将战斗属性!AM55)/4</f>
        <v>377.23258568263168</v>
      </c>
      <c r="DK55" s="39">
        <f>DJ55*[3]中r分类武将战斗属性!O54</f>
        <v>44.836193903689633</v>
      </c>
      <c r="DL55" s="39">
        <f>([2]中r各类型装备属性!K53+[2]中r各类型装备属性!P53+[2]中r各类型装备属性!U53+[2]中r各类型装备属性!Z53)/4</f>
        <v>771.08624999999995</v>
      </c>
      <c r="DM55" s="7">
        <f t="shared" si="51"/>
        <v>0.31616393203607579</v>
      </c>
      <c r="DN55" s="7">
        <f t="shared" si="51"/>
        <v>3.7577844279996699E-2</v>
      </c>
      <c r="DO55" s="7">
        <f t="shared" si="51"/>
        <v>0.64625822368392749</v>
      </c>
    </row>
    <row r="56" spans="7:119" x14ac:dyDescent="0.15">
      <c r="G56" s="23">
        <v>50</v>
      </c>
      <c r="H56" s="27">
        <f>[2]中r各类型装备属性!I54+[3]中r分类武将战斗属性!AQ56</f>
        <v>580.2783538638264</v>
      </c>
      <c r="I56" s="27">
        <f>[2]中r各类型装备属性!J54+[3]中r分类武将战斗属性!T56</f>
        <v>457.22320000000013</v>
      </c>
      <c r="J56" s="27">
        <f>[2]中r各类型装备属性!K54+[3]中r分类武将战斗属性!AS56</f>
        <v>1775.9507323642447</v>
      </c>
      <c r="K56" s="27">
        <f t="shared" si="0"/>
        <v>3.0605152174623527</v>
      </c>
      <c r="L56" s="27">
        <f t="shared" si="26"/>
        <v>0.75297386529368449</v>
      </c>
      <c r="M56" s="39">
        <f t="shared" si="27"/>
        <v>0.30702558405493469</v>
      </c>
      <c r="N56" s="39">
        <f t="shared" si="28"/>
        <v>0.29599178872737414</v>
      </c>
      <c r="P56" s="27">
        <f>[2]中r各类型装备属性!N54+[3]中r分类武将战斗属性!AV56</f>
        <v>1060.7723785004182</v>
      </c>
      <c r="Q56" s="27">
        <f>[2]中r各类型装备属性!O54+[3]中r分类武将战斗属性!AW56</f>
        <v>136.29067077276528</v>
      </c>
      <c r="R56" s="27">
        <f>[2]中r各类型装备属性!P54+[3]中r分类武将战斗属性!AX56</f>
        <v>1131.0037200459487</v>
      </c>
      <c r="S56" s="27">
        <f t="shared" si="1"/>
        <v>1.0662077397271736</v>
      </c>
      <c r="T56" s="27">
        <f t="shared" si="29"/>
        <v>0.47605697525834489</v>
      </c>
      <c r="U56" s="39">
        <f t="shared" si="30"/>
        <v>0.22154811581044653</v>
      </c>
      <c r="V56" s="39">
        <f t="shared" si="31"/>
        <v>0.22440550000911677</v>
      </c>
      <c r="X56" s="27">
        <f>[2]中r各类型装备属性!S54+[3]中r分类武将战斗属性!BA56</f>
        <v>1163.3380492731835</v>
      </c>
      <c r="Y56" s="27">
        <f>[2]中r各类型装备属性!T54+[3]中r分类武将战斗属性!BB56</f>
        <v>68.840670772765293</v>
      </c>
      <c r="Z56" s="27">
        <f>[2]中r各类型装备属性!U54+[3]中r分类武将战斗属性!BC56</f>
        <v>958.206707727653</v>
      </c>
      <c r="AA56" s="27">
        <f t="shared" si="2"/>
        <v>0.82367004872428096</v>
      </c>
      <c r="AB56" s="27">
        <f t="shared" si="32"/>
        <v>0.3145698216409073</v>
      </c>
      <c r="AC56" s="39">
        <f t="shared" si="33"/>
        <v>0.19644343959358046</v>
      </c>
      <c r="AD56" s="39">
        <f t="shared" si="34"/>
        <v>0.19357711267225319</v>
      </c>
      <c r="AF56" s="27">
        <f>[2]中r各类型装备属性!X54+[3]中r分类武将战斗属性!BF56</f>
        <v>1059.3817077276531</v>
      </c>
      <c r="AG56" s="27">
        <f>[2]中r各类型装备属性!Y54+[3]中r分类武将战斗属性!BG56</f>
        <v>155.23917693191322</v>
      </c>
      <c r="AH56" s="27">
        <f>[2]中r各类型装备属性!Z54+[3]中r分类武将战斗属性!BH56</f>
        <v>991.93170772765291</v>
      </c>
      <c r="AI56" s="27">
        <f t="shared" si="3"/>
        <v>0.93633078662017044</v>
      </c>
      <c r="AJ56" s="27">
        <f t="shared" si="35"/>
        <v>0.50858208468613753</v>
      </c>
      <c r="AK56" s="39">
        <f t="shared" si="36"/>
        <v>0.19783038426286706</v>
      </c>
      <c r="AL56" s="39">
        <f t="shared" si="37"/>
        <v>0.19593712745237588</v>
      </c>
      <c r="AN56" s="23">
        <f t="shared" si="54"/>
        <v>965.94262234127029</v>
      </c>
      <c r="AO56" s="23">
        <f t="shared" si="55"/>
        <v>204.39842961936097</v>
      </c>
      <c r="AP56" s="23">
        <f t="shared" si="56"/>
        <v>1214.2732169663748</v>
      </c>
      <c r="AQ56" s="23">
        <f t="shared" si="7"/>
        <v>1.257086279124112</v>
      </c>
      <c r="AR56" s="42">
        <f t="shared" si="38"/>
        <v>0.57674756019346252</v>
      </c>
      <c r="AS56" s="34"/>
      <c r="AV56" s="27">
        <f>[5]中r不同兵种属性值!AK54</f>
        <v>523.24186020070294</v>
      </c>
      <c r="AW56" s="27">
        <f>[5]中r不同兵种属性值!AL54</f>
        <v>419.35180969708512</v>
      </c>
      <c r="AX56" s="27">
        <f>[5]中r不同兵种属性值!AM54</f>
        <v>1107.1494433232265</v>
      </c>
      <c r="AY56" s="27">
        <f t="shared" si="8"/>
        <v>2.1159420289855073</v>
      </c>
      <c r="AZ56" s="27">
        <f t="shared" si="57"/>
        <v>0.73654250773382945</v>
      </c>
      <c r="BA56" s="39">
        <f t="shared" si="39"/>
        <v>0.36913006010631605</v>
      </c>
      <c r="BB56" s="39">
        <f t="shared" si="40"/>
        <v>0.18452490722053774</v>
      </c>
      <c r="BD56" s="27">
        <f>[5]中r不同兵种属性值!AP54</f>
        <v>1046.4837204014059</v>
      </c>
      <c r="BE56" s="27">
        <f>[5]中r不同兵种属性值!AQ54</f>
        <v>204.74681486114463</v>
      </c>
      <c r="BF56" s="27">
        <f>[5]中r不同兵种属性值!AR54</f>
        <v>1054.4280412602157</v>
      </c>
      <c r="BG56" s="27">
        <f t="shared" si="10"/>
        <v>1.0075914423740511</v>
      </c>
      <c r="BH56" s="27">
        <f t="shared" si="58"/>
        <v>0.57716322256843045</v>
      </c>
      <c r="BI56" s="39">
        <f t="shared" si="41"/>
        <v>0.35691327473027334</v>
      </c>
      <c r="BJ56" s="39">
        <f t="shared" si="42"/>
        <v>0.17082081161176293</v>
      </c>
      <c r="BL56" s="27">
        <f>[5]中r不同兵种属性值!AU54</f>
        <v>1203.4562784616166</v>
      </c>
      <c r="BM56" s="27">
        <f>[5]中r不同兵种属性值!AV54</f>
        <v>75.452992884014407</v>
      </c>
      <c r="BN56" s="27">
        <f>[5]中r不同兵种属性值!AW54</f>
        <v>1074.9023721584722</v>
      </c>
      <c r="BO56" s="27">
        <f t="shared" si="12"/>
        <v>0.89317941282630109</v>
      </c>
      <c r="BP56" s="27">
        <f t="shared" si="59"/>
        <v>0.33467283764483724</v>
      </c>
      <c r="BQ56" s="39">
        <f t="shared" si="43"/>
        <v>0.34558541550869759</v>
      </c>
      <c r="BR56" s="39">
        <f t="shared" si="44"/>
        <v>0.17025860352290761</v>
      </c>
      <c r="BT56" s="27">
        <f>[5]中r不同兵种属性值!AZ54</f>
        <v>1098.8079064214762</v>
      </c>
      <c r="BU56" s="27">
        <f>[5]中r不同兵种属性值!BA54</f>
        <v>121.71060661190263</v>
      </c>
      <c r="BV56" s="27">
        <f>[5]中r不同兵种属性值!BB54</f>
        <v>1054.4280412602157</v>
      </c>
      <c r="BW56" s="27">
        <f t="shared" si="14"/>
        <v>0.95961089749909612</v>
      </c>
      <c r="BX56" s="36">
        <f t="shared" si="60"/>
        <v>0.44794205176446333</v>
      </c>
      <c r="BY56" s="39">
        <f t="shared" si="45"/>
        <v>0.3426061140858021</v>
      </c>
      <c r="BZ56" s="39">
        <f t="shared" si="46"/>
        <v>0.16702064846758416</v>
      </c>
      <c r="CB56" s="23">
        <f t="shared" si="61"/>
        <v>967.99744137130051</v>
      </c>
      <c r="CC56" s="23">
        <f t="shared" si="62"/>
        <v>205.31555601353671</v>
      </c>
      <c r="CD56" s="23">
        <f t="shared" si="63"/>
        <v>1072.7269745005324</v>
      </c>
      <c r="CE56" s="23">
        <f t="shared" si="19"/>
        <v>1.1081919524300272</v>
      </c>
      <c r="CF56" s="23">
        <f t="shared" si="64"/>
        <v>0.80416391080632388</v>
      </c>
      <c r="CV56" s="39">
        <f>([3]中r分类武将战斗属性!S56+[3]中r分类武将战斗属性!Y56+[3]中r分类武将战斗属性!AE56+[3]中r分类武将战斗属性!AK56)/4</f>
        <v>296.75340000000017</v>
      </c>
      <c r="CW56" s="39">
        <f>CV56*[3]中r分类武将战斗属性!O55</f>
        <v>36.845472341270117</v>
      </c>
      <c r="CX56" s="39">
        <f>([2]中r各类型装备属性!I54+[2]中r各类型装备属性!N54+[2]中r各类型装备属性!S54+[2]中r各类型装备属性!X54)/4</f>
        <v>632.34375</v>
      </c>
      <c r="CY56" s="7">
        <f t="shared" si="49"/>
        <v>0.30721638442739341</v>
      </c>
      <c r="CZ56" s="7">
        <f t="shared" si="49"/>
        <v>3.8144576591892541E-2</v>
      </c>
      <c r="DA56" s="7">
        <f t="shared" si="49"/>
        <v>0.65463903898071407</v>
      </c>
      <c r="DC56" s="39">
        <f>([3]中r分类武将战斗属性!T56+[3]中r分类武将战斗属性!Z56+[3]中r分类武将战斗属性!AF56+[3]中r分类武将战斗属性!AL56)/4</f>
        <v>81.99765000000005</v>
      </c>
      <c r="DD56" s="39">
        <f>DC56*[3]中r分类武将战斗属性!O55</f>
        <v>10.180985778508848</v>
      </c>
      <c r="DE56" s="39">
        <f>([2]中r各类型装备属性!J54+[2]中r各类型装备属性!O54+[2]中r各类型装备属性!T54+[2]中r各类型装备属性!Y54)/4</f>
        <v>118.03750000000001</v>
      </c>
      <c r="DF56" s="7">
        <f t="shared" si="50"/>
        <v>0.40116575334115528</v>
      </c>
      <c r="DG56" s="7">
        <f t="shared" si="50"/>
        <v>4.9809510755382473E-2</v>
      </c>
      <c r="DH56" s="7">
        <f t="shared" si="50"/>
        <v>0.57748731347796667</v>
      </c>
      <c r="DJ56" s="39">
        <f>([3]中r分类武将战斗属性!U56+[3]中r分类武将战斗属性!AA56+[3]中r分类武将战斗属性!AG56+[3]中r分类武将战斗属性!AM56)/4</f>
        <v>382.65570000000025</v>
      </c>
      <c r="DK56" s="39">
        <f>DJ56*[3]中r分类武将战斗属性!O55</f>
        <v>47.511266966374635</v>
      </c>
      <c r="DL56" s="39">
        <f>([2]中r各类型装备属性!K54+[2]中r各类型装备属性!P54+[2]中r各类型装备属性!U54+[2]中r各类型装备属性!Z54)/4</f>
        <v>784.10625000000005</v>
      </c>
      <c r="DM56" s="7">
        <f t="shared" si="51"/>
        <v>0.31513146683412074</v>
      </c>
      <c r="DN56" s="7">
        <f t="shared" si="51"/>
        <v>3.9127328431958902E-2</v>
      </c>
      <c r="DO56" s="7">
        <f t="shared" si="51"/>
        <v>0.64574120473392049</v>
      </c>
    </row>
    <row r="57" spans="7:119" x14ac:dyDescent="0.15">
      <c r="G57" s="23">
        <v>51</v>
      </c>
      <c r="H57" s="27">
        <f>[2]中r各类型装备属性!I55+[3]中r分类武将战斗属性!AQ57</f>
        <v>584.73740835647106</v>
      </c>
      <c r="I57" s="27">
        <f>[2]中r各类型装备属性!J55+[3]中r分类武将战斗属性!T57</f>
        <v>460.66574976908504</v>
      </c>
      <c r="J57" s="27">
        <f>[2]中r各类型装备属性!K55+[3]中r分类武将战斗属性!AS57</f>
        <v>1790.0427067407077</v>
      </c>
      <c r="K57" s="27">
        <f t="shared" si="0"/>
        <v>3.0612761919440108</v>
      </c>
      <c r="L57" s="27">
        <f t="shared" si="26"/>
        <v>0.75065414170432065</v>
      </c>
      <c r="M57" s="39">
        <f t="shared" si="27"/>
        <v>0.30938487214628108</v>
      </c>
      <c r="N57" s="39">
        <f t="shared" si="28"/>
        <v>0.29834045112345126</v>
      </c>
      <c r="P57" s="27">
        <f>[2]中r各类型装备属性!N55+[3]中r分类武将战斗属性!AV57</f>
        <v>1070.1102983842366</v>
      </c>
      <c r="Q57" s="27">
        <f>[2]中r各类型装备属性!O55+[3]中r分类武将战斗属性!AW57</f>
        <v>137.2267316712942</v>
      </c>
      <c r="R57" s="27">
        <f>[2]中r各类型装备属性!P55+[3]中r分类武将战斗属性!AX57</f>
        <v>1141.7712617268248</v>
      </c>
      <c r="S57" s="27">
        <f t="shared" si="1"/>
        <v>1.0669659599115993</v>
      </c>
      <c r="T57" s="27">
        <f t="shared" si="29"/>
        <v>0.47279337438570757</v>
      </c>
      <c r="U57" s="39">
        <f t="shared" si="30"/>
        <v>0.22349839147540443</v>
      </c>
      <c r="V57" s="39">
        <f t="shared" si="31"/>
        <v>0.22654191700929061</v>
      </c>
      <c r="X57" s="27">
        <f>[2]中r各类型装备属性!S55+[3]中r分类武将战斗属性!BA57</f>
        <v>1173.5382800555308</v>
      </c>
      <c r="Y57" s="27">
        <f>[2]中r各类型装备属性!T55+[3]中r分类武将战斗属性!BB57</f>
        <v>69.629231671294235</v>
      </c>
      <c r="Z57" s="27">
        <f>[2]中r各类型装备属性!U55+[3]中r分类武将战斗属性!BC57</f>
        <v>966.68231671294234</v>
      </c>
      <c r="AA57" s="27">
        <f t="shared" si="2"/>
        <v>0.8237330925985642</v>
      </c>
      <c r="AB57" s="27">
        <f t="shared" si="32"/>
        <v>0.31273061734203778</v>
      </c>
      <c r="AC57" s="39">
        <f t="shared" si="33"/>
        <v>0.19816586964801264</v>
      </c>
      <c r="AD57" s="39">
        <f t="shared" si="34"/>
        <v>0.1952893569117056</v>
      </c>
      <c r="AF57" s="27">
        <f>[2]中r各类型装备属性!X55+[3]中r分类武将战斗属性!BF57</f>
        <v>1068.0785667129423</v>
      </c>
      <c r="AG57" s="27">
        <f>[2]中r各类型装备属性!Y55+[3]中r分类武将战斗属性!BG57</f>
        <v>157.17370417823557</v>
      </c>
      <c r="AH57" s="27">
        <f>[2]中r各类型装备属性!Z55+[3]中r分类武将战斗属性!BH57</f>
        <v>1000.4810667129423</v>
      </c>
      <c r="AI57" s="27">
        <f t="shared" si="3"/>
        <v>0.93671111647897376</v>
      </c>
      <c r="AJ57" s="27">
        <f t="shared" si="35"/>
        <v>0.50669533927073007</v>
      </c>
      <c r="AK57" s="39">
        <f t="shared" si="36"/>
        <v>0.19945444756544209</v>
      </c>
      <c r="AL57" s="39">
        <f t="shared" si="37"/>
        <v>0.197625889721075</v>
      </c>
      <c r="AN57" s="23">
        <f t="shared" si="54"/>
        <v>974.1161383772951</v>
      </c>
      <c r="AO57" s="23">
        <f t="shared" si="55"/>
        <v>206.17385432247727</v>
      </c>
      <c r="AP57" s="23">
        <f t="shared" si="56"/>
        <v>1224.7443379733543</v>
      </c>
      <c r="AQ57" s="23">
        <f t="shared" si="7"/>
        <v>1.2572878014458946</v>
      </c>
      <c r="AR57" s="42">
        <f t="shared" si="38"/>
        <v>0.57399048408377928</v>
      </c>
      <c r="AS57" s="34"/>
      <c r="AV57" s="27">
        <f>[5]中r不同兵种属性值!AK55</f>
        <v>533.67441209986623</v>
      </c>
      <c r="AW57" s="27">
        <f>[5]中r不同兵种属性值!AL55</f>
        <v>431.51388178360617</v>
      </c>
      <c r="AX57" s="27">
        <f>[5]中r不同兵种属性值!AM55</f>
        <v>1128.3401855825743</v>
      </c>
      <c r="AY57" s="27">
        <f t="shared" si="8"/>
        <v>2.1142857142857143</v>
      </c>
      <c r="AZ57" s="27">
        <f t="shared" si="57"/>
        <v>0.73821876751936877</v>
      </c>
      <c r="BA57" s="39">
        <f t="shared" si="39"/>
        <v>0.37648988507927078</v>
      </c>
      <c r="BB57" s="39">
        <f t="shared" si="40"/>
        <v>0.18805669759709573</v>
      </c>
      <c r="BD57" s="27">
        <f>[5]中r不同兵种属性值!AP55</f>
        <v>1067.3488241997325</v>
      </c>
      <c r="BE57" s="27">
        <f>[5]中r不同兵种属性值!AQ55</f>
        <v>210.42019677080441</v>
      </c>
      <c r="BF57" s="27">
        <f>[5]中r不同兵种属性值!AR55</f>
        <v>1074.6097005548327</v>
      </c>
      <c r="BG57" s="27">
        <f t="shared" si="10"/>
        <v>1.0068027210884354</v>
      </c>
      <c r="BH57" s="27">
        <f t="shared" si="58"/>
        <v>0.57896787047884324</v>
      </c>
      <c r="BI57" s="39">
        <f t="shared" si="41"/>
        <v>0.36402951780129916</v>
      </c>
      <c r="BJ57" s="39">
        <f t="shared" si="42"/>
        <v>0.17409030681245799</v>
      </c>
      <c r="BL57" s="27">
        <f>[5]中r不同兵种属性值!AU55</f>
        <v>1227.4511478296924</v>
      </c>
      <c r="BM57" s="27">
        <f>[5]中r不同兵种属性值!AV55</f>
        <v>77.001593745837852</v>
      </c>
      <c r="BN57" s="27">
        <f>[5]中r不同兵种属性值!AW55</f>
        <v>1095.4759083325964</v>
      </c>
      <c r="BO57" s="27">
        <f t="shared" si="12"/>
        <v>0.89248025085931371</v>
      </c>
      <c r="BP57" s="27">
        <f t="shared" si="59"/>
        <v>0.33475810897528469</v>
      </c>
      <c r="BQ57" s="39">
        <f t="shared" si="43"/>
        <v>0.35247580035196208</v>
      </c>
      <c r="BR57" s="39">
        <f t="shared" si="44"/>
        <v>0.17351733811058978</v>
      </c>
      <c r="BT57" s="27">
        <f>[5]中r不同兵种属性值!AZ55</f>
        <v>1120.7162654097192</v>
      </c>
      <c r="BU57" s="27">
        <f>[5]中r不同兵种属性值!BA55</f>
        <v>124.26989881754028</v>
      </c>
      <c r="BV57" s="27">
        <f>[5]中r不同兵种属性值!BB55</f>
        <v>1074.6097005548327</v>
      </c>
      <c r="BW57" s="27">
        <f t="shared" si="14"/>
        <v>0.95885973436993832</v>
      </c>
      <c r="BX57" s="36">
        <f t="shared" si="60"/>
        <v>0.44815876578075853</v>
      </c>
      <c r="BY57" s="39">
        <f t="shared" si="45"/>
        <v>0.34943709673080647</v>
      </c>
      <c r="BZ57" s="39">
        <f t="shared" si="46"/>
        <v>0.17021740888236805</v>
      </c>
      <c r="CB57" s="23">
        <f t="shared" si="61"/>
        <v>987.29766238475258</v>
      </c>
      <c r="CC57" s="23">
        <f t="shared" si="62"/>
        <v>210.80139277944716</v>
      </c>
      <c r="CD57" s="23">
        <f t="shared" si="63"/>
        <v>1093.2588737562089</v>
      </c>
      <c r="CE57" s="23">
        <f t="shared" si="19"/>
        <v>1.1073244831913347</v>
      </c>
      <c r="CF57" s="23">
        <f t="shared" si="64"/>
        <v>0.80828323243548139</v>
      </c>
      <c r="CV57" s="39">
        <f>([3]中r分类武将战斗属性!S57+[3]中r分类武将战斗属性!Y57+[3]中r分类武将战斗属性!AE57+[3]中r分类武将战斗属性!AK57)/4</f>
        <v>301.26993713438458</v>
      </c>
      <c r="CW57" s="39">
        <f>CV57*[3]中r分类武将战斗属性!O56</f>
        <v>39.119638742910553</v>
      </c>
      <c r="CX57" s="39">
        <f>([2]中r各类型装备属性!I55+[2]中r各类型装备属性!N55+[2]中r各类型装备属性!S55+[2]中r各类型装备属性!X55)/4</f>
        <v>633.7265625</v>
      </c>
      <c r="CY57" s="7">
        <f t="shared" si="49"/>
        <v>0.3092751729134135</v>
      </c>
      <c r="CZ57" s="7">
        <f t="shared" si="49"/>
        <v>4.0159111631264975E-2</v>
      </c>
      <c r="DA57" s="7">
        <f t="shared" si="49"/>
        <v>0.6505657154553216</v>
      </c>
      <c r="DC57" s="39">
        <f>([3]中r分类武将战斗属性!T57+[3]中r分类武将战斗属性!Z57+[3]中r分类武将战斗属性!AF57+[3]中r分类武将战斗属性!AL57)/4</f>
        <v>83.245640523974686</v>
      </c>
      <c r="DD57" s="39">
        <f>DC57*[3]中r分类武将战斗属性!O56</f>
        <v>10.809373863172652</v>
      </c>
      <c r="DE57" s="39">
        <f>([2]中r各类型装备属性!J55+[2]中r各类型装备属性!O55+[2]中r各类型装备属性!T55+[2]中r各类型装备属性!Y55)/4</f>
        <v>118.29562500000002</v>
      </c>
      <c r="DF57" s="7">
        <f t="shared" si="50"/>
        <v>0.40376429299211664</v>
      </c>
      <c r="DG57" s="7">
        <f t="shared" si="50"/>
        <v>5.2428441514536912E-2</v>
      </c>
      <c r="DH57" s="7">
        <f t="shared" si="50"/>
        <v>0.57376637493022464</v>
      </c>
      <c r="DJ57" s="39">
        <f>([3]中r分类武将战斗属性!U57+[3]中r分类武将战斗属性!AA57+[3]中r分类武将战斗属性!AG57+[3]中r分类武将战斗属性!AM57)/4</f>
        <v>388.47965577854853</v>
      </c>
      <c r="DK57" s="39">
        <f>DJ57*[3]中r分类武将战斗属性!O56</f>
        <v>50.443744694805716</v>
      </c>
      <c r="DL57" s="39">
        <f>([2]中r各类型装备属性!K55+[2]中r各类型装备属性!P55+[2]中r各类型装备属性!U55+[2]中r各类型装备属性!Z55)/4</f>
        <v>785.82093750000001</v>
      </c>
      <c r="DM57" s="7">
        <f t="shared" si="51"/>
        <v>0.31719244885131315</v>
      </c>
      <c r="DN57" s="7">
        <f t="shared" si="51"/>
        <v>4.1187163010916635E-2</v>
      </c>
      <c r="DO57" s="7">
        <f t="shared" si="51"/>
        <v>0.64162038813777023</v>
      </c>
    </row>
    <row r="58" spans="7:119" x14ac:dyDescent="0.15">
      <c r="G58" s="23">
        <v>52</v>
      </c>
      <c r="H58" s="27">
        <f>[2]中r各类型装备属性!I56+[3]中r分类武将战斗属性!AQ58</f>
        <v>589.19069485847558</v>
      </c>
      <c r="I58" s="27">
        <f>[2]中r各类型装备属性!J56+[3]中r分类武将战斗属性!T58</f>
        <v>464.31911700020532</v>
      </c>
      <c r="J58" s="27">
        <f>[2]中r各类型装备属性!K56+[3]中r分类武将战斗属性!AS58</f>
        <v>1804.116223547122</v>
      </c>
      <c r="K58" s="27">
        <f t="shared" si="0"/>
        <v>3.062024297550173</v>
      </c>
      <c r="L58" s="27">
        <f t="shared" si="26"/>
        <v>0.74842001588479312</v>
      </c>
      <c r="M58" s="39">
        <f t="shared" si="27"/>
        <v>0.31174110839072788</v>
      </c>
      <c r="N58" s="39">
        <f t="shared" si="28"/>
        <v>0.30068603725785364</v>
      </c>
      <c r="P58" s="27">
        <f>[2]中r各类型装备属性!N56+[3]中r分类武将战斗属性!AV58</f>
        <v>1079.4355286886464</v>
      </c>
      <c r="Q58" s="27">
        <f>[2]中r各类型装备属性!O56+[3]中r分类武将战斗属性!AW58</f>
        <v>138.16163897169514</v>
      </c>
      <c r="R58" s="27">
        <f>[2]中r各类型装备属性!P56+[3]中r分类武将战斗属性!AX58</f>
        <v>1152.5238066320367</v>
      </c>
      <c r="S58" s="27">
        <f t="shared" si="1"/>
        <v>1.0677097204982513</v>
      </c>
      <c r="T58" s="27">
        <f t="shared" si="29"/>
        <v>0.46955162245064075</v>
      </c>
      <c r="U58" s="39">
        <f t="shared" si="30"/>
        <v>0.22544601685226529</v>
      </c>
      <c r="V58" s="39">
        <f t="shared" si="31"/>
        <v>0.2286753584587374</v>
      </c>
      <c r="X58" s="27">
        <f>[2]中r各类型装备属性!S56+[3]中r分类武将战斗属性!BA58</f>
        <v>1183.7246676603415</v>
      </c>
      <c r="Y58" s="27">
        <f>[2]中r各类型装备属性!T56+[3]中r分类武将战斗属性!BB58</f>
        <v>70.416638971695122</v>
      </c>
      <c r="Z58" s="27">
        <f>[2]中r各类型装备属性!U56+[3]中r分类武将战斗属性!BC58</f>
        <v>975.14638971695126</v>
      </c>
      <c r="AA58" s="27">
        <f t="shared" si="2"/>
        <v>0.82379493843306495</v>
      </c>
      <c r="AB58" s="27">
        <f t="shared" si="32"/>
        <v>0.31089485164720243</v>
      </c>
      <c r="AC58" s="39">
        <f t="shared" si="33"/>
        <v>0.19988596211758553</v>
      </c>
      <c r="AD58" s="39">
        <f t="shared" si="34"/>
        <v>0.19699927064988923</v>
      </c>
      <c r="AF58" s="27">
        <f>[2]中r各类型装备属性!X56+[3]中r分类武将战斗属性!BF58</f>
        <v>1076.7638897169513</v>
      </c>
      <c r="AG58" s="27">
        <f>[2]中r各类型装备属性!Y56+[3]中r分类武将战斗属性!BG58</f>
        <v>159.10534742923781</v>
      </c>
      <c r="AH58" s="27">
        <f>[2]中r各类型装备属性!Z56+[3]中r分类武将战斗属性!BH58</f>
        <v>1009.0188897169512</v>
      </c>
      <c r="AI58" s="27">
        <f t="shared" si="3"/>
        <v>0.93708462862939412</v>
      </c>
      <c r="AJ58" s="27">
        <f t="shared" si="35"/>
        <v>0.50479931483794149</v>
      </c>
      <c r="AK58" s="39">
        <f t="shared" si="36"/>
        <v>0.20107635662314685</v>
      </c>
      <c r="AL58" s="39">
        <f t="shared" si="37"/>
        <v>0.19931237327742246</v>
      </c>
      <c r="AN58" s="23">
        <f t="shared" si="54"/>
        <v>982.27869523110371</v>
      </c>
      <c r="AO58" s="23">
        <f t="shared" si="55"/>
        <v>208.00068559320832</v>
      </c>
      <c r="AP58" s="23">
        <f t="shared" si="56"/>
        <v>1235.2013274032652</v>
      </c>
      <c r="AQ58" s="23">
        <f t="shared" si="7"/>
        <v>1.2574856131972358</v>
      </c>
      <c r="AR58" s="42">
        <f t="shared" si="38"/>
        <v>0.57130381759830562</v>
      </c>
      <c r="AS58" s="34"/>
      <c r="AV58" s="27">
        <f>[5]中r不同兵种属性值!AK56</f>
        <v>543.19194494522515</v>
      </c>
      <c r="AW58" s="27">
        <f>[5]中r不同兵种属性值!AL56</f>
        <v>442.96920580744415</v>
      </c>
      <c r="AX58" s="27">
        <f>[5]中r不同兵种属性值!AM56</f>
        <v>1147.5886160814616</v>
      </c>
      <c r="AY58" s="27">
        <f t="shared" si="8"/>
        <v>2.1126760563380285</v>
      </c>
      <c r="AZ58" s="27">
        <f t="shared" si="57"/>
        <v>0.73945379029486658</v>
      </c>
      <c r="BA58" s="39">
        <f t="shared" si="39"/>
        <v>0.38320419396488553</v>
      </c>
      <c r="BB58" s="39">
        <f t="shared" si="40"/>
        <v>0.19126476934691028</v>
      </c>
      <c r="BD58" s="27">
        <f>[5]中r不同兵种属性值!AP56</f>
        <v>1086.3838898904503</v>
      </c>
      <c r="BE58" s="27">
        <f>[5]中r不同兵种属性值!AQ56</f>
        <v>215.74665982331476</v>
      </c>
      <c r="BF58" s="27">
        <f>[5]中r不同兵种属性值!AR56</f>
        <v>1092.9415391252014</v>
      </c>
      <c r="BG58" s="27">
        <f t="shared" si="10"/>
        <v>1.0060362173038229</v>
      </c>
      <c r="BH58" s="27">
        <f t="shared" si="58"/>
        <v>0.58023451015006189</v>
      </c>
      <c r="BI58" s="39">
        <f t="shared" si="41"/>
        <v>0.3705216088849273</v>
      </c>
      <c r="BJ58" s="39">
        <f t="shared" si="42"/>
        <v>0.17706012497016138</v>
      </c>
      <c r="BL58" s="27">
        <f>[5]中r不同兵种属性值!AU56</f>
        <v>1249.3414733740178</v>
      </c>
      <c r="BM58" s="27">
        <f>[5]中r不同兵种属性值!AV56</f>
        <v>78.418555432233205</v>
      </c>
      <c r="BN58" s="27">
        <f>[5]中r不同兵种属性值!AW56</f>
        <v>1114.1637049334579</v>
      </c>
      <c r="BO58" s="27">
        <f t="shared" si="12"/>
        <v>0.89180078359562187</v>
      </c>
      <c r="BP58" s="27">
        <f t="shared" si="59"/>
        <v>0.33440954588266136</v>
      </c>
      <c r="BQ58" s="39">
        <f t="shared" si="43"/>
        <v>0.35876184279841195</v>
      </c>
      <c r="BR58" s="39">
        <f t="shared" si="44"/>
        <v>0.17647738195698454</v>
      </c>
      <c r="BT58" s="27">
        <f>[5]中r不同兵种属性值!AZ56</f>
        <v>1140.7030843849727</v>
      </c>
      <c r="BU58" s="27">
        <f>[5]中r不同兵种属性值!BA56</f>
        <v>126.61727730765459</v>
      </c>
      <c r="BV58" s="27">
        <f>[5]中r不同兵种属性值!BB56</f>
        <v>1092.9415391252014</v>
      </c>
      <c r="BW58" s="27">
        <f t="shared" si="14"/>
        <v>0.95812973076554564</v>
      </c>
      <c r="BX58" s="36">
        <f t="shared" si="60"/>
        <v>0.44788997797760599</v>
      </c>
      <c r="BY58" s="39">
        <f t="shared" si="45"/>
        <v>0.35566894703150992</v>
      </c>
      <c r="BZ58" s="39">
        <f t="shared" si="46"/>
        <v>0.17312115901591602</v>
      </c>
      <c r="CB58" s="23">
        <f t="shared" si="61"/>
        <v>1004.9050981486664</v>
      </c>
      <c r="CC58" s="23">
        <f t="shared" si="62"/>
        <v>215.93792459266169</v>
      </c>
      <c r="CD58" s="23">
        <f t="shared" si="63"/>
        <v>1111.9088498163305</v>
      </c>
      <c r="CE58" s="23">
        <f t="shared" si="19"/>
        <v>1.1064814497058446</v>
      </c>
      <c r="CF58" s="23">
        <f t="shared" si="64"/>
        <v>0.81198619912302761</v>
      </c>
      <c r="CV58" s="39">
        <f>([3]中r分类武将战斗属性!S58+[3]中r分类武将战斗属性!Y58+[3]中r分类武将战斗属性!AE58+[3]中r分类武将战斗属性!AK58)/4</f>
        <v>306.1202685836584</v>
      </c>
      <c r="CW58" s="39">
        <f>CV58*[3]中r分类武将战斗属性!O57</f>
        <v>41.049051647445268</v>
      </c>
      <c r="CX58" s="39">
        <f>([2]中r各类型装备属性!I56+[2]中r各类型装备属性!N56+[2]中r各类型装备属性!S56+[2]中r各类型装备属性!X56)/4</f>
        <v>635.10937500000011</v>
      </c>
      <c r="CY58" s="7">
        <f t="shared" si="49"/>
        <v>0.31164298897029069</v>
      </c>
      <c r="CZ58" s="7">
        <f t="shared" si="49"/>
        <v>4.1789618207882982E-2</v>
      </c>
      <c r="DA58" s="7">
        <f t="shared" si="49"/>
        <v>0.6465673928218264</v>
      </c>
      <c r="DC58" s="39">
        <f>([3]中r分类武将战斗属性!T58+[3]中r分类武将战斗属性!Z58+[3]中r分类武将战斗属性!AF58+[3]中r分类武将战斗属性!AL58)/4</f>
        <v>84.585863687589821</v>
      </c>
      <c r="DD58" s="39">
        <f>DC58*[3]中r分类武将战斗属性!O57</f>
        <v>11.342501113109876</v>
      </c>
      <c r="DE58" s="39">
        <f>([2]中r各类型装备属性!J56+[2]中r各类型装备属性!O56+[2]中r各类型装备属性!T56+[2]中r各类型装备属性!Y56)/4</f>
        <v>118.55375000000001</v>
      </c>
      <c r="DF58" s="7">
        <f t="shared" si="50"/>
        <v>0.40666146578485957</v>
      </c>
      <c r="DG58" s="7">
        <f t="shared" si="50"/>
        <v>5.4531075610455747E-2</v>
      </c>
      <c r="DH58" s="7">
        <f t="shared" si="50"/>
        <v>0.56996807323923093</v>
      </c>
      <c r="DJ58" s="39">
        <f>([3]中r分类武将战斗属性!U58+[3]中r分类武将战斗属性!AA58+[3]中r分类武将战斗属性!AG58+[3]中r分类武将战斗属性!AM58)/4</f>
        <v>394.7340305420858</v>
      </c>
      <c r="DK58" s="39">
        <f>DJ58*[3]中r分类武将战斗属性!O57</f>
        <v>52.931671861179417</v>
      </c>
      <c r="DL58" s="39">
        <f>([2]中r各类型装备属性!K56+[2]中r各类型装备属性!P56+[2]中r各类型装备属性!U56+[2]中r各类型装备属性!Z56)/4</f>
        <v>787.53562499999998</v>
      </c>
      <c r="DM58" s="7">
        <f t="shared" si="51"/>
        <v>0.31957060099014462</v>
      </c>
      <c r="DN58" s="7">
        <f t="shared" si="51"/>
        <v>4.2852667566716782E-2</v>
      </c>
      <c r="DO58" s="7">
        <f t="shared" si="51"/>
        <v>0.63757673144313864</v>
      </c>
    </row>
    <row r="59" spans="7:119" x14ac:dyDescent="0.15">
      <c r="G59" s="23">
        <v>53</v>
      </c>
      <c r="H59" s="27">
        <f>[2]中r各类型装备属性!I57+[3]中r分类武将战斗属性!AQ59</f>
        <v>593.92208016648158</v>
      </c>
      <c r="I59" s="27">
        <f>[2]中r各类型装备属性!J57+[3]中r分类武将战斗属性!T59</f>
        <v>468.19885681811445</v>
      </c>
      <c r="J59" s="27">
        <f>[2]中r各类型装备属性!K57+[3]中r分类武将战斗属性!AS59</f>
        <v>1819.0796565327412</v>
      </c>
      <c r="K59" s="27">
        <f t="shared" si="0"/>
        <v>3.0628254400355637</v>
      </c>
      <c r="L59" s="27">
        <f t="shared" si="26"/>
        <v>0.74627771039764501</v>
      </c>
      <c r="M59" s="39">
        <f t="shared" si="27"/>
        <v>0.31424448686057233</v>
      </c>
      <c r="N59" s="39">
        <f t="shared" si="28"/>
        <v>0.30317994275545684</v>
      </c>
      <c r="P59" s="27">
        <f>[2]中r各类型装备属性!N57+[3]中r分类武将战斗属性!AV59</f>
        <v>1089.3725763662596</v>
      </c>
      <c r="Q59" s="27">
        <f>[2]中r各类型装备属性!O57+[3]中r分类武将战斗属性!AW59</f>
        <v>139.15216603329631</v>
      </c>
      <c r="R59" s="27">
        <f>[2]中r各类型装备属性!P57+[3]中r分类武将战斗属性!AX59</f>
        <v>1163.9994084328523</v>
      </c>
      <c r="S59" s="27">
        <f t="shared" si="1"/>
        <v>1.068504415923081</v>
      </c>
      <c r="T59" s="27">
        <f t="shared" si="29"/>
        <v>0.46643366648491325</v>
      </c>
      <c r="U59" s="39">
        <f t="shared" si="30"/>
        <v>0.22752142363539252</v>
      </c>
      <c r="V59" s="39">
        <f t="shared" si="31"/>
        <v>0.23095226357794685</v>
      </c>
      <c r="X59" s="27">
        <f>[2]中r各类型装备属性!S57+[3]中r分类武将战斗属性!BA59</f>
        <v>1194.5784923995559</v>
      </c>
      <c r="Y59" s="27">
        <f>[2]中r各类型装备属性!T57+[3]中r分类武将战斗属性!BB59</f>
        <v>71.259666033296327</v>
      </c>
      <c r="Z59" s="27">
        <f>[2]中r各类型装备属性!U57+[3]中r分类武将战斗属性!BC59</f>
        <v>984.16666033296326</v>
      </c>
      <c r="AA59" s="27">
        <f t="shared" si="2"/>
        <v>0.82386102428151264</v>
      </c>
      <c r="AB59" s="27">
        <f t="shared" si="32"/>
        <v>0.30923350679999684</v>
      </c>
      <c r="AC59" s="39">
        <f t="shared" si="33"/>
        <v>0.20171875927044172</v>
      </c>
      <c r="AD59" s="39">
        <f t="shared" si="34"/>
        <v>0.19882154754201287</v>
      </c>
      <c r="AF59" s="27">
        <f>[2]中r各类型装备属性!X57+[3]中r分类武将战斗属性!BF59</f>
        <v>1086.0054103329633</v>
      </c>
      <c r="AG59" s="27">
        <f>[2]中r各类型装备属性!Y57+[3]中r分类武将战斗属性!BG59</f>
        <v>161.17604008324082</v>
      </c>
      <c r="AH59" s="27">
        <f>[2]中r各类型装备属性!Z57+[3]中r分类武将战斗属性!BH59</f>
        <v>1018.1129103329631</v>
      </c>
      <c r="AI59" s="27">
        <f t="shared" si="3"/>
        <v>0.93748419726639787</v>
      </c>
      <c r="AJ59" s="27">
        <f t="shared" si="35"/>
        <v>0.50311534641694622</v>
      </c>
      <c r="AK59" s="39">
        <f t="shared" si="36"/>
        <v>0.20280213078113227</v>
      </c>
      <c r="AL59" s="39">
        <f t="shared" si="37"/>
        <v>0.20110872302873345</v>
      </c>
      <c r="AN59" s="23">
        <f t="shared" si="54"/>
        <v>990.96963981631507</v>
      </c>
      <c r="AO59" s="23">
        <f t="shared" si="55"/>
        <v>209.94668224198699</v>
      </c>
      <c r="AP59" s="23">
        <f t="shared" si="56"/>
        <v>1246.33965890788</v>
      </c>
      <c r="AQ59" s="23">
        <f t="shared" si="7"/>
        <v>1.2576971168752455</v>
      </c>
      <c r="AR59" s="42">
        <f t="shared" si="38"/>
        <v>0.5687659341416913</v>
      </c>
      <c r="AS59" s="34"/>
      <c r="AV59" s="27">
        <f>[5]中r不同兵种属性值!AK57</f>
        <v>552.86743639867814</v>
      </c>
      <c r="AW59" s="27">
        <f>[5]中r不同兵种属性值!AL57</f>
        <v>454.57989215002425</v>
      </c>
      <c r="AX59" s="27">
        <f>[5]中r不同兵种属性值!AM57</f>
        <v>1167.164587952765</v>
      </c>
      <c r="AY59" s="27">
        <f t="shared" si="8"/>
        <v>2.1111111111111112</v>
      </c>
      <c r="AZ59" s="27">
        <f t="shared" si="57"/>
        <v>0.74064776464557436</v>
      </c>
      <c r="BA59" s="39">
        <f t="shared" si="39"/>
        <v>0.39002993749465836</v>
      </c>
      <c r="BB59" s="39">
        <f t="shared" si="40"/>
        <v>0.19452743132546083</v>
      </c>
      <c r="BD59" s="27">
        <f>[5]中r不同兵种属性值!AP57</f>
        <v>1105.7348727973563</v>
      </c>
      <c r="BE59" s="27">
        <f>[5]中r不同兵种属性值!AQ57</f>
        <v>221.14697455947126</v>
      </c>
      <c r="BF59" s="27">
        <f>[5]中r不同兵种属性值!AR57</f>
        <v>1111.5853218597761</v>
      </c>
      <c r="BG59" s="27">
        <f t="shared" si="10"/>
        <v>1.0052910052910051</v>
      </c>
      <c r="BH59" s="27">
        <f t="shared" si="58"/>
        <v>0.58146539517903895</v>
      </c>
      <c r="BI59" s="39">
        <f t="shared" si="41"/>
        <v>0.37712144655455121</v>
      </c>
      <c r="BJ59" s="39">
        <f t="shared" si="42"/>
        <v>0.18008047910872083</v>
      </c>
      <c r="BL59" s="27">
        <f>[5]中r不同兵种属性值!AU57</f>
        <v>1271.5951037169598</v>
      </c>
      <c r="BM59" s="27">
        <f>[5]中r不同兵种属性值!AV57</f>
        <v>79.85862970203128</v>
      </c>
      <c r="BN59" s="27">
        <f>[5]中r不同兵种属性值!AW57</f>
        <v>1133.1695028667621</v>
      </c>
      <c r="BO59" s="27">
        <f t="shared" si="12"/>
        <v>0.89114019042258796</v>
      </c>
      <c r="BP59" s="27">
        <f t="shared" si="59"/>
        <v>0.33408252800636207</v>
      </c>
      <c r="BQ59" s="39">
        <f t="shared" si="43"/>
        <v>0.3651522121257243</v>
      </c>
      <c r="BR59" s="39">
        <f t="shared" si="44"/>
        <v>0.17948779545943597</v>
      </c>
      <c r="BT59" s="27">
        <f>[5]中r不同兵种属性值!AZ57</f>
        <v>1161.0216164372241</v>
      </c>
      <c r="BU59" s="27">
        <f>[5]中r不同兵种属性值!BA57</f>
        <v>129.00240182635824</v>
      </c>
      <c r="BV59" s="27">
        <f>[5]中r不同兵种属性值!BB57</f>
        <v>1111.5853218597761</v>
      </c>
      <c r="BW59" s="27">
        <f t="shared" si="14"/>
        <v>0.95742000503905256</v>
      </c>
      <c r="BX59" s="36">
        <f t="shared" si="60"/>
        <v>0.44764149722121993</v>
      </c>
      <c r="BY59" s="39">
        <f t="shared" si="45"/>
        <v>0.36200422480815114</v>
      </c>
      <c r="BZ59" s="39">
        <f t="shared" si="46"/>
        <v>0.17607432088222583</v>
      </c>
      <c r="CB59" s="23">
        <f t="shared" si="61"/>
        <v>1022.8047573375545</v>
      </c>
      <c r="CC59" s="23">
        <f t="shared" si="62"/>
        <v>221.14697455947126</v>
      </c>
      <c r="CD59" s="23">
        <f t="shared" si="63"/>
        <v>1130.8761836347696</v>
      </c>
      <c r="CE59" s="23">
        <f t="shared" si="19"/>
        <v>1.1056618338171735</v>
      </c>
      <c r="CF59" s="23">
        <f t="shared" si="64"/>
        <v>0.81559816375884586</v>
      </c>
      <c r="CV59" s="39">
        <f>([3]中r分类武将战斗属性!S59+[3]中r分类武将战斗属性!Y59+[3]中r分类武将战斗属性!AE59+[3]中r分类武将战斗属性!AK59)/4</f>
        <v>311.32902329534789</v>
      </c>
      <c r="CW59" s="39">
        <f>CV59*[3]中r分类武将战斗属性!O58</f>
        <v>43.148429020967114</v>
      </c>
      <c r="CX59" s="39">
        <f>([2]中r各类型装备属性!I57+[2]中r各类型装备属性!N57+[2]中r各类型装备属性!S57+[2]中r各类型装备属性!X57)/4</f>
        <v>636.4921875</v>
      </c>
      <c r="CY59" s="7">
        <f t="shared" si="49"/>
        <v>0.31416605593795532</v>
      </c>
      <c r="CZ59" s="7">
        <f t="shared" si="49"/>
        <v>4.3541625582964434E-2</v>
      </c>
      <c r="DA59" s="7">
        <f t="shared" si="49"/>
        <v>0.64229231847908019</v>
      </c>
      <c r="DC59" s="39">
        <f>([3]中r分类武将战斗属性!T59+[3]中r分类武将战斗属性!Z59+[3]中r分类武将战斗属性!AF59+[3]中r分类武将战斗属性!AL59)/4</f>
        <v>86.025124857925078</v>
      </c>
      <c r="DD59" s="39">
        <f>DC59*[3]中r分类武将战斗属性!O58</f>
        <v>11.922592229477756</v>
      </c>
      <c r="DE59" s="39">
        <f>([2]中r各类型装备属性!J57+[2]中r各类型装备属性!O57+[2]中r各类型装备属性!T57+[2]中r各类型装备属性!Y57)/4</f>
        <v>118.811875</v>
      </c>
      <c r="DF59" s="7">
        <f t="shared" si="50"/>
        <v>0.40974748416729689</v>
      </c>
      <c r="DG59" s="7">
        <f t="shared" si="50"/>
        <v>5.678866701849395E-2</v>
      </c>
      <c r="DH59" s="7">
        <f t="shared" si="50"/>
        <v>0.56591451568191986</v>
      </c>
      <c r="DJ59" s="39">
        <f>([3]中r分类武将战斗属性!U59+[3]中r分类武将战斗属性!AA59+[3]中r分类武将战斗属性!AG59+[3]中r分类武将战斗属性!AM59)/4</f>
        <v>401.45058267031703</v>
      </c>
      <c r="DK59" s="39">
        <f>DJ59*[3]中r分类武将战斗属性!O58</f>
        <v>55.638763737562861</v>
      </c>
      <c r="DL59" s="39">
        <f>([2]中r各类型装备属性!K57+[2]中r各类型装备属性!P57+[2]中r各类型装备属性!U57+[2]中r各类型装备属性!Z57)/4</f>
        <v>789.25031249999995</v>
      </c>
      <c r="DM59" s="7">
        <f t="shared" si="51"/>
        <v>0.32210367358613373</v>
      </c>
      <c r="DN59" s="7">
        <f t="shared" si="51"/>
        <v>4.4641734169252857E-2</v>
      </c>
      <c r="DO59" s="7">
        <f t="shared" si="51"/>
        <v>0.63325459224461333</v>
      </c>
    </row>
    <row r="60" spans="7:119" x14ac:dyDescent="0.15">
      <c r="G60" s="23">
        <v>54</v>
      </c>
      <c r="H60" s="27">
        <f>[2]中r各类型装备属性!I58+[3]中r分类武将战斗属性!AQ60</f>
        <v>598.88058618859554</v>
      </c>
      <c r="I60" s="27">
        <f>[2]中r各类型装备属性!J58+[3]中r分类武将战斗属性!T60</f>
        <v>472.32167122651117</v>
      </c>
      <c r="J60" s="27">
        <f>[2]中r各类型装备属性!K58+[3]中r分类武将战斗属性!AS60</f>
        <v>1834.7698758035062</v>
      </c>
      <c r="K60" s="27">
        <f t="shared" si="0"/>
        <v>3.0636656423952147</v>
      </c>
      <c r="L60" s="27">
        <f t="shared" si="26"/>
        <v>0.74423362448560981</v>
      </c>
      <c r="M60" s="39">
        <f t="shared" si="27"/>
        <v>0.31686803502042099</v>
      </c>
      <c r="N60" s="39">
        <f t="shared" si="28"/>
        <v>0.30579497930058436</v>
      </c>
      <c r="P60" s="27">
        <f>[2]中r各类型装备属性!N58+[3]中r分类武将战斗属性!AV60</f>
        <v>1099.8092896149103</v>
      </c>
      <c r="Q60" s="27">
        <f>[2]中r各类型装备属性!O58+[3]中r分类武将战斗属性!AW60</f>
        <v>140.18811723771913</v>
      </c>
      <c r="R60" s="27">
        <f>[2]中r各类型装备属性!P58+[3]中r分类武将战斗属性!AX60</f>
        <v>1176.0655240903486</v>
      </c>
      <c r="S60" s="27">
        <f t="shared" si="1"/>
        <v>1.0693358704963647</v>
      </c>
      <c r="T60" s="27">
        <f t="shared" si="29"/>
        <v>0.46341935719878713</v>
      </c>
      <c r="U60" s="39">
        <f t="shared" si="30"/>
        <v>0.22970118830720762</v>
      </c>
      <c r="V60" s="39">
        <f t="shared" si="31"/>
        <v>0.23334633414491041</v>
      </c>
      <c r="X60" s="27">
        <f>[2]中r各类型装备属性!S58+[3]中r分类武将战斗属性!BA60</f>
        <v>1205.9774068526294</v>
      </c>
      <c r="Y60" s="27">
        <f>[2]中r各类型装备属性!T58+[3]中r分类武将战斗属性!BB60</f>
        <v>72.148117237719134</v>
      </c>
      <c r="Z60" s="27">
        <f>[2]中r各类型装备属性!U58+[3]中r分类武将战斗属性!BC60</f>
        <v>993.6411723771912</v>
      </c>
      <c r="AA60" s="27">
        <f t="shared" si="2"/>
        <v>0.82393017210032549</v>
      </c>
      <c r="AB60" s="27">
        <f t="shared" si="32"/>
        <v>0.30770971374573131</v>
      </c>
      <c r="AC60" s="39">
        <f t="shared" si="33"/>
        <v>0.20364360129223733</v>
      </c>
      <c r="AD60" s="39">
        <f t="shared" si="34"/>
        <v>0.20073559037923061</v>
      </c>
      <c r="AF60" s="27">
        <f>[2]中r各类型装备属性!X58+[3]中r分类武将战斗属性!BF60</f>
        <v>1095.7011723771911</v>
      </c>
      <c r="AG60" s="27">
        <f>[2]中r各类型装备属性!Y58+[3]中r分类武将战斗属性!BG60</f>
        <v>163.36029309429782</v>
      </c>
      <c r="AH60" s="27">
        <f>[2]中r各类型装备属性!Z58+[3]中r分类武将战斗属性!BH60</f>
        <v>1027.6611723771912</v>
      </c>
      <c r="AI60" s="27">
        <f t="shared" si="3"/>
        <v>0.93790277703875868</v>
      </c>
      <c r="AJ60" s="27">
        <f t="shared" si="35"/>
        <v>0.50159710783298239</v>
      </c>
      <c r="AK60" s="39">
        <f t="shared" si="36"/>
        <v>0.20461273060265006</v>
      </c>
      <c r="AL60" s="39">
        <f t="shared" si="37"/>
        <v>0.20299479948191432</v>
      </c>
      <c r="AN60" s="23">
        <f t="shared" si="54"/>
        <v>1000.0921137583316</v>
      </c>
      <c r="AO60" s="23">
        <f t="shared" si="55"/>
        <v>212.00454969906181</v>
      </c>
      <c r="AP60" s="23">
        <f t="shared" si="56"/>
        <v>1258.0344361620591</v>
      </c>
      <c r="AQ60" s="23">
        <f t="shared" si="7"/>
        <v>1.2579185645554027</v>
      </c>
      <c r="AR60" s="42">
        <f t="shared" si="38"/>
        <v>0.56636560404467962</v>
      </c>
      <c r="AS60" s="34"/>
      <c r="AV60" s="27">
        <f>[5]中r不同兵种属性值!AK58</f>
        <v>562.51958166145482</v>
      </c>
      <c r="AW60" s="27">
        <f>[5]中r不同兵种属性值!AL58</f>
        <v>466.1977354865482</v>
      </c>
      <c r="AX60" s="27">
        <f>[5]中r不同兵种属性值!AM58</f>
        <v>1186.6851448748498</v>
      </c>
      <c r="AY60" s="27">
        <f t="shared" si="8"/>
        <v>2.1095890410958904</v>
      </c>
      <c r="AZ60" s="27">
        <f t="shared" si="57"/>
        <v>0.74174157571807453</v>
      </c>
      <c r="BA60" s="39">
        <f t="shared" si="39"/>
        <v>0.39683921104864545</v>
      </c>
      <c r="BB60" s="39">
        <f t="shared" si="40"/>
        <v>0.19778085747914165</v>
      </c>
      <c r="BD60" s="27">
        <f>[5]中r不同兵种属性值!AP58</f>
        <v>1125.0391633229096</v>
      </c>
      <c r="BE60" s="27">
        <f>[5]中r不同兵种属性值!AQ58</f>
        <v>226.54898220338043</v>
      </c>
      <c r="BF60" s="27">
        <f>[5]中r不同兵种属性值!AR58</f>
        <v>1130.1763284522378</v>
      </c>
      <c r="BG60" s="27">
        <f t="shared" si="10"/>
        <v>1.004566210045662</v>
      </c>
      <c r="BH60" s="27">
        <f t="shared" si="58"/>
        <v>0.58258434735453946</v>
      </c>
      <c r="BI60" s="39">
        <f t="shared" si="41"/>
        <v>0.383705359341247</v>
      </c>
      <c r="BJ60" s="39">
        <f t="shared" si="42"/>
        <v>0.18309228333863151</v>
      </c>
      <c r="BL60" s="27">
        <f>[5]中r不同兵种属性值!AU58</f>
        <v>1293.7950378213461</v>
      </c>
      <c r="BM60" s="27">
        <f>[5]中r不同兵种属性值!AV58</f>
        <v>81.295638171621206</v>
      </c>
      <c r="BN60" s="27">
        <f>[5]中r不同兵种属性值!AW58</f>
        <v>1152.1214998784949</v>
      </c>
      <c r="BO60" s="27">
        <f t="shared" si="12"/>
        <v>0.89049769569265091</v>
      </c>
      <c r="BP60" s="27">
        <f t="shared" si="59"/>
        <v>0.33370451413447622</v>
      </c>
      <c r="BQ60" s="39">
        <f t="shared" si="43"/>
        <v>0.37152716200054414</v>
      </c>
      <c r="BR60" s="39">
        <f t="shared" si="44"/>
        <v>0.18248968719282982</v>
      </c>
      <c r="BT60" s="27">
        <f>[5]中r不同兵种属性值!AZ58</f>
        <v>1181.2911214890551</v>
      </c>
      <c r="BU60" s="27">
        <f>[5]中r不同兵种属性值!BA58</f>
        <v>131.38299818257266</v>
      </c>
      <c r="BV60" s="27">
        <f>[5]中r不同兵种属性值!BB58</f>
        <v>1130.1763284522378</v>
      </c>
      <c r="BW60" s="27">
        <f t="shared" si="14"/>
        <v>0.95672972385301147</v>
      </c>
      <c r="BX60" s="36">
        <f t="shared" si="60"/>
        <v>0.44733284643182947</v>
      </c>
      <c r="BY60" s="39">
        <f t="shared" si="45"/>
        <v>0.3683242160638262</v>
      </c>
      <c r="BZ60" s="39">
        <f t="shared" si="46"/>
        <v>0.17901912304532744</v>
      </c>
      <c r="CB60" s="23">
        <f t="shared" si="61"/>
        <v>1040.6612260736915</v>
      </c>
      <c r="CC60" s="23">
        <f t="shared" si="62"/>
        <v>226.35633851103063</v>
      </c>
      <c r="CD60" s="23">
        <f t="shared" si="63"/>
        <v>1149.7898254144552</v>
      </c>
      <c r="CE60" s="23">
        <f t="shared" si="19"/>
        <v>1.1048646731583291</v>
      </c>
      <c r="CF60" s="23">
        <f t="shared" si="64"/>
        <v>0.81907416971366387</v>
      </c>
      <c r="CV60" s="39">
        <f>([3]中r分类武将战斗属性!S60+[3]中r分类武将战斗属性!Y60+[3]中r分类武将战斗属性!AE60+[3]中r分类武将战斗属性!AK60)/4</f>
        <v>316.9226461086426</v>
      </c>
      <c r="CW60" s="39">
        <f>CV60*[3]中r分类武将战斗属性!O59</f>
        <v>45.294467649689018</v>
      </c>
      <c r="CX60" s="39">
        <f>([2]中r各类型装备属性!I58+[2]中r各类型装备属性!N58+[2]中r各类型装备属性!S58+[2]中r各类型装备属性!X58)/4</f>
        <v>637.875</v>
      </c>
      <c r="CY60" s="7">
        <f t="shared" si="49"/>
        <v>0.31689345586143253</v>
      </c>
      <c r="CZ60" s="7">
        <f t="shared" si="49"/>
        <v>4.5290295790327818E-2</v>
      </c>
      <c r="DA60" s="7">
        <f t="shared" si="49"/>
        <v>0.63781624834823969</v>
      </c>
      <c r="DC60" s="39">
        <f>([3]中r分类武将战斗属性!T60+[3]中r分类武将战斗属性!Z60+[3]中r分类武将战斗属性!AF60+[3]中r分类武将战斗属性!AL60)/4</f>
        <v>87.570731161598616</v>
      </c>
      <c r="DD60" s="39">
        <f>DC60*[3]中r分类武将战斗属性!O59</f>
        <v>12.515576587414071</v>
      </c>
      <c r="DE60" s="39">
        <f>([2]中r各类型装备属性!J58+[2]中r各类型装备属性!O58+[2]中r各类型装备属性!T58+[2]中r各类型装备属性!Y58)/4</f>
        <v>119.07000000000001</v>
      </c>
      <c r="DF60" s="7">
        <f t="shared" si="50"/>
        <v>0.41306062198148263</v>
      </c>
      <c r="DG60" s="7">
        <f t="shared" si="50"/>
        <v>5.903447169025286E-2</v>
      </c>
      <c r="DH60" s="7">
        <f t="shared" si="50"/>
        <v>0.56163889015126611</v>
      </c>
      <c r="DJ60" s="39">
        <f>([3]中r分类武将战斗属性!U60+[3]中r分类武将战斗属性!AA60+[3]中r分类武将战斗属性!AG60+[3]中r分类武将战斗属性!AM60)/4</f>
        <v>408.66341208746024</v>
      </c>
      <c r="DK60" s="39">
        <f>DJ60*[3]中r分类武将战斗属性!O59</f>
        <v>58.406024074599003</v>
      </c>
      <c r="DL60" s="39">
        <f>([2]中r各类型装备属性!K58+[2]中r各类型装备属性!P58+[2]中r各类型装备属性!U58+[2]中r各类型装备属性!Z58)/4</f>
        <v>790.96500000000003</v>
      </c>
      <c r="DM60" s="7">
        <f t="shared" si="51"/>
        <v>0.32484278676360218</v>
      </c>
      <c r="DN60" s="7">
        <f t="shared" si="51"/>
        <v>4.6426411229871276E-2</v>
      </c>
      <c r="DO60" s="7">
        <f t="shared" si="51"/>
        <v>0.62873080200652665</v>
      </c>
    </row>
    <row r="61" spans="7:119" x14ac:dyDescent="0.15">
      <c r="G61" s="23">
        <v>55</v>
      </c>
      <c r="H61" s="27">
        <f>[2]中r各类型装备属性!I59+[3]中r分类武将战斗属性!AQ61</f>
        <v>604.12958216693619</v>
      </c>
      <c r="I61" s="27">
        <f>[2]中r各类型装备属性!J59+[3]中r分类武将战斗属性!T61</f>
        <v>476.70549360784946</v>
      </c>
      <c r="J61" s="27">
        <f>[2]中r各类型装备属性!K59+[3]中r分类武将战斗属性!AS61</f>
        <v>1851.3896629341957</v>
      </c>
      <c r="K61" s="27">
        <f t="shared" si="0"/>
        <v>3.0645572035944602</v>
      </c>
      <c r="L61" s="27">
        <f t="shared" si="26"/>
        <v>0.74229432534088624</v>
      </c>
      <c r="M61" s="39">
        <f t="shared" si="27"/>
        <v>0.31964528156980759</v>
      </c>
      <c r="N61" s="39">
        <f t="shared" si="28"/>
        <v>0.30856494382236593</v>
      </c>
      <c r="P61" s="27">
        <f>[2]中r各类型装备属性!N59+[3]中r分类武将战斗属性!AV61</f>
        <v>1110.8850807672598</v>
      </c>
      <c r="Q61" s="27">
        <f>[2]中r各类型装备属性!O59+[3]中r分类武将战斗属性!AW61</f>
        <v>141.28216643338723</v>
      </c>
      <c r="R61" s="27">
        <f>[2]中r各类型装备属性!P59+[3]中r分类武将战斗属性!AX61</f>
        <v>1188.886913634034</v>
      </c>
      <c r="S61" s="27">
        <f t="shared" si="1"/>
        <v>1.070215933418514</v>
      </c>
      <c r="T61" s="27">
        <f t="shared" si="29"/>
        <v>0.46052926764262991</v>
      </c>
      <c r="U61" s="39">
        <f t="shared" si="30"/>
        <v>0.23201442789625304</v>
      </c>
      <c r="V61" s="39">
        <f t="shared" si="31"/>
        <v>0.23589026064167337</v>
      </c>
      <c r="X61" s="27">
        <f>[2]中r各类型装备属性!S59+[3]中r分类武将战斗属性!BA61</f>
        <v>1218.0734972006469</v>
      </c>
      <c r="Y61" s="27">
        <f>[2]中r各类型装备属性!T59+[3]中r分类武将战斗属性!BB61</f>
        <v>73.094666433387232</v>
      </c>
      <c r="Z61" s="27">
        <f>[2]中r各类型装备属性!U59+[3]中r分类武将战斗属性!BC61</f>
        <v>1003.6966643338724</v>
      </c>
      <c r="AA61" s="27">
        <f t="shared" si="2"/>
        <v>0.82400336813874431</v>
      </c>
      <c r="AB61" s="27">
        <f t="shared" si="32"/>
        <v>0.3063549890952586</v>
      </c>
      <c r="AC61" s="39">
        <f t="shared" si="33"/>
        <v>0.20568616974006196</v>
      </c>
      <c r="AD61" s="39">
        <f t="shared" si="34"/>
        <v>0.20276700289573188</v>
      </c>
      <c r="AF61" s="27">
        <f>[2]中r各类型装备属性!X59+[3]中r分类武将战斗属性!BF61</f>
        <v>1105.9779143338724</v>
      </c>
      <c r="AG61" s="27">
        <f>[2]中r各类型装备属性!Y59+[3]中r分类武将战斗属性!BG61</f>
        <v>165.68979108346809</v>
      </c>
      <c r="AH61" s="27">
        <f>[2]中r各类型装备属性!Z59+[3]中r分类武将战斗属性!BH61</f>
        <v>1037.7904143338724</v>
      </c>
      <c r="AI61" s="27">
        <f t="shared" si="3"/>
        <v>0.93834641802854701</v>
      </c>
      <c r="AJ61" s="27">
        <f t="shared" si="35"/>
        <v>0.50028652918745964</v>
      </c>
      <c r="AK61" s="39">
        <f t="shared" si="36"/>
        <v>0.20653182340501819</v>
      </c>
      <c r="AL61" s="39">
        <f t="shared" si="37"/>
        <v>0.20499563739928342</v>
      </c>
      <c r="AN61" s="23">
        <f t="shared" si="54"/>
        <v>1009.7665186171788</v>
      </c>
      <c r="AO61" s="23">
        <f t="shared" si="55"/>
        <v>214.19302938952302</v>
      </c>
      <c r="AP61" s="23">
        <f t="shared" si="56"/>
        <v>1270.4409138089936</v>
      </c>
      <c r="AQ61" s="23">
        <f t="shared" si="7"/>
        <v>1.2581531377657427</v>
      </c>
      <c r="AR61" s="42">
        <f t="shared" si="38"/>
        <v>0.56412157403549457</v>
      </c>
      <c r="AS61" s="34"/>
      <c r="AV61" s="27">
        <f>[5]中r不同兵种属性值!AK59</f>
        <v>572.26794169364939</v>
      </c>
      <c r="AW61" s="27">
        <f>[5]中r不同兵种属性值!AL59</f>
        <v>477.92106481983154</v>
      </c>
      <c r="AX61" s="27">
        <f>[5]中r不同兵种属性值!AM59</f>
        <v>1206.4026878947204</v>
      </c>
      <c r="AY61" s="27">
        <f t="shared" si="8"/>
        <v>2.1081081081081083</v>
      </c>
      <c r="AZ61" s="27">
        <f t="shared" si="57"/>
        <v>0.7427811909665365</v>
      </c>
      <c r="BA61" s="39">
        <f t="shared" si="39"/>
        <v>0.40371636098317426</v>
      </c>
      <c r="BB61" s="39">
        <f t="shared" si="40"/>
        <v>0.20106711464912008</v>
      </c>
      <c r="BD61" s="27">
        <f>[5]中r不同兵种属性值!AP59</f>
        <v>1144.5358833872988</v>
      </c>
      <c r="BE61" s="27">
        <f>[5]中r不同兵种属性值!AQ59</f>
        <v>232.00051690283084</v>
      </c>
      <c r="BF61" s="27">
        <f>[5]中r不同兵种属性值!AR59</f>
        <v>1148.9549408521145</v>
      </c>
      <c r="BG61" s="27">
        <f t="shared" si="10"/>
        <v>1.0038610038610039</v>
      </c>
      <c r="BH61" s="27">
        <f t="shared" si="58"/>
        <v>0.58364834015937506</v>
      </c>
      <c r="BI61" s="39">
        <f t="shared" si="41"/>
        <v>0.39035490206133006</v>
      </c>
      <c r="BJ61" s="39">
        <f t="shared" si="42"/>
        <v>0.18613448032654148</v>
      </c>
      <c r="BL61" s="27">
        <f>[5]中r不同兵种属性值!AU59</f>
        <v>1316.2162658953937</v>
      </c>
      <c r="BM61" s="27">
        <f>[5]中r不同兵种属性值!AV59</f>
        <v>82.746851028676332</v>
      </c>
      <c r="BN61" s="27">
        <f>[5]中r不同兵种属性值!AW59</f>
        <v>1171.2647455288545</v>
      </c>
      <c r="BO61" s="27">
        <f t="shared" si="12"/>
        <v>0.88987256568514461</v>
      </c>
      <c r="BP61" s="27">
        <f t="shared" si="59"/>
        <v>0.33332487677403733</v>
      </c>
      <c r="BQ61" s="39">
        <f t="shared" si="43"/>
        <v>0.37796565881913224</v>
      </c>
      <c r="BR61" s="39">
        <f t="shared" si="44"/>
        <v>0.18552187165510922</v>
      </c>
      <c r="BT61" s="27">
        <f>[5]中r不同兵种属性值!AZ59</f>
        <v>1201.7626775566637</v>
      </c>
      <c r="BU61" s="27">
        <f>[5]中r不同兵种属性值!BA59</f>
        <v>133.78696474729912</v>
      </c>
      <c r="BV61" s="27">
        <f>[5]中r不同兵种属性值!BB59</f>
        <v>1148.9549408521145</v>
      </c>
      <c r="BW61" s="27">
        <f t="shared" si="14"/>
        <v>0.95605809891524174</v>
      </c>
      <c r="BX61" s="36">
        <f t="shared" si="60"/>
        <v>0.4470190168832151</v>
      </c>
      <c r="BY61" s="39">
        <f t="shared" si="45"/>
        <v>0.37470720642331018</v>
      </c>
      <c r="BZ61" s="39">
        <f t="shared" si="46"/>
        <v>0.18199364183430075</v>
      </c>
      <c r="CB61" s="23">
        <f t="shared" si="61"/>
        <v>1058.6956921332512</v>
      </c>
      <c r="CC61" s="23">
        <f t="shared" si="62"/>
        <v>231.61384937465948</v>
      </c>
      <c r="CD61" s="23">
        <f t="shared" si="63"/>
        <v>1168.8943287819509</v>
      </c>
      <c r="CE61" s="23">
        <f t="shared" si="19"/>
        <v>1.1040890573821562</v>
      </c>
      <c r="CF61" s="23">
        <f t="shared" si="64"/>
        <v>0.82245191381379856</v>
      </c>
      <c r="CV61" s="39">
        <f>([3]中r分类武将战斗属性!S61+[3]中r分类武将战斗属性!Y61+[3]中r分类武将战斗属性!AE61+[3]中r分类武将战斗属性!AK61)/4</f>
        <v>322.92953154576173</v>
      </c>
      <c r="CW61" s="39">
        <f>CV61*[3]中r分类武将战斗属性!O60</f>
        <v>47.579174571417049</v>
      </c>
      <c r="CX61" s="39">
        <f>([2]中r各类型装备属性!I59+[2]中r各类型装备属性!N59+[2]中r各类型装备属性!S59+[2]中r各类型装备属性!X59)/4</f>
        <v>639.2578125</v>
      </c>
      <c r="CY61" s="7">
        <f t="shared" si="49"/>
        <v>0.31980613893595566</v>
      </c>
      <c r="CZ61" s="7">
        <f t="shared" si="49"/>
        <v>4.7118986116289716E-2</v>
      </c>
      <c r="DA61" s="7">
        <f t="shared" si="49"/>
        <v>0.63307487494775461</v>
      </c>
      <c r="DC61" s="39">
        <f>([3]中r分类武将战斗属性!T61+[3]中r分类武将战斗属性!Z61+[3]中r分类武将战斗属性!AF61+[3]中r分类武将战斗属性!AL61)/4</f>
        <v>89.230528453434161</v>
      </c>
      <c r="DD61" s="39">
        <f>DC61*[3]中r分类武将战斗属性!O60</f>
        <v>13.146877184207343</v>
      </c>
      <c r="DE61" s="39">
        <f>([2]中r各类型装备属性!J59+[2]中r各类型装备属性!O59+[2]中r各类型装备属性!T59+[2]中r各类型装备属性!Y59)/4</f>
        <v>119.328125</v>
      </c>
      <c r="DF61" s="7">
        <f t="shared" si="50"/>
        <v>0.41658931995944198</v>
      </c>
      <c r="DG61" s="7">
        <f t="shared" si="50"/>
        <v>6.1378641600418046E-2</v>
      </c>
      <c r="DH61" s="7">
        <f t="shared" si="50"/>
        <v>0.55710554792609313</v>
      </c>
      <c r="DJ61" s="39">
        <f>([3]中r分类武将战斗属性!U61+[3]中r分类武将战斗属性!AA61+[3]中r分类武将战斗属性!AG61+[3]中r分类武将战斗属性!AM61)/4</f>
        <v>416.40913278269278</v>
      </c>
      <c r="DK61" s="39">
        <f>DJ61*[3]中r分类武将战斗属性!O60</f>
        <v>61.352093526300933</v>
      </c>
      <c r="DL61" s="39">
        <f>([2]中r各类型装备属性!K59+[2]中r各类型装备属性!P59+[2]中r各类型装备属性!U59+[2]中r各类型装备属性!Z59)/4</f>
        <v>792.6796875</v>
      </c>
      <c r="DM61" s="7">
        <f t="shared" si="51"/>
        <v>0.32776741386124664</v>
      </c>
      <c r="DN61" s="7">
        <f t="shared" si="51"/>
        <v>4.829196923637883E-2</v>
      </c>
      <c r="DO61" s="7">
        <f t="shared" si="51"/>
        <v>0.62394061690237457</v>
      </c>
    </row>
    <row r="62" spans="7:119" x14ac:dyDescent="0.15">
      <c r="G62" s="23">
        <v>56</v>
      </c>
      <c r="H62" s="27">
        <f>[2]中r各类型装备属性!I60+[3]中r分类武将战斗属性!AQ62</f>
        <v>609.67833827718016</v>
      </c>
      <c r="I62" s="27">
        <f>[2]中r各类型装备属性!J60+[3]中r分类武将战斗属性!T62</f>
        <v>481.36957944477206</v>
      </c>
      <c r="J62" s="27">
        <f>[2]中r各类型装备属性!K60+[3]中r分类武将战斗属性!AS62</f>
        <v>1868.9686824869764</v>
      </c>
      <c r="K62" s="27">
        <f t="shared" si="0"/>
        <v>3.065499567802064</v>
      </c>
      <c r="L62" s="27">
        <f t="shared" si="26"/>
        <v>0.74046653671314</v>
      </c>
      <c r="M62" s="39">
        <f t="shared" si="27"/>
        <v>0.32258113136358746</v>
      </c>
      <c r="N62" s="39">
        <f t="shared" si="28"/>
        <v>0.31149478041449608</v>
      </c>
      <c r="P62" s="27">
        <f>[2]中r各类型装备属性!N60+[3]中r分类武将战斗属性!AV62</f>
        <v>1122.6203442097965</v>
      </c>
      <c r="Q62" s="27">
        <f>[2]中r各类型装备属性!O60+[3]中r分类武将战斗属性!AW62</f>
        <v>142.43616765543604</v>
      </c>
      <c r="R62" s="27">
        <f>[2]中r各类型装备属性!P60+[3]中r分类武将战斗属性!AX62</f>
        <v>1202.4876795206683</v>
      </c>
      <c r="S62" s="27">
        <f t="shared" si="1"/>
        <v>1.071143673569438</v>
      </c>
      <c r="T62" s="27">
        <f t="shared" si="29"/>
        <v>0.45776424336593935</v>
      </c>
      <c r="U62" s="39">
        <f t="shared" si="30"/>
        <v>0.23446540188174525</v>
      </c>
      <c r="V62" s="39">
        <f t="shared" si="31"/>
        <v>0.23858882530171985</v>
      </c>
      <c r="X62" s="27">
        <f>[2]中r各类型装备属性!S60+[3]中r分类武将战斗属性!BA62</f>
        <v>1230.8890118652325</v>
      </c>
      <c r="Y62" s="27">
        <f>[2]中r各类型装备属性!T60+[3]中r分类武将战斗属性!BB62</f>
        <v>74.101167655436029</v>
      </c>
      <c r="Z62" s="27">
        <f>[2]中r各类型装备属性!U60+[3]中r分类武将战斗属性!BC62</f>
        <v>1014.3516765543602</v>
      </c>
      <c r="AA62" s="27">
        <f t="shared" si="2"/>
        <v>0.82408053591871644</v>
      </c>
      <c r="AB62" s="27">
        <f t="shared" si="32"/>
        <v>0.30516766050884747</v>
      </c>
      <c r="AC62" s="39">
        <f t="shared" si="33"/>
        <v>0.20785022152401766</v>
      </c>
      <c r="AD62" s="39">
        <f t="shared" si="34"/>
        <v>0.20491953061704254</v>
      </c>
      <c r="AF62" s="27">
        <f>[2]中r各类型装备属性!X60+[3]中r分类武将战斗属性!BF62</f>
        <v>1116.8541765543603</v>
      </c>
      <c r="AG62" s="27">
        <f>[2]中r各类型装备属性!Y60+[3]中r分类武将战斗属性!BG62</f>
        <v>168.16916913859006</v>
      </c>
      <c r="AH62" s="27">
        <f>[2]中r各类型装备属性!Z60+[3]中r分类武将战斗属性!BH62</f>
        <v>1048.5191765543602</v>
      </c>
      <c r="AI62" s="27">
        <f t="shared" si="3"/>
        <v>0.9388147517961366</v>
      </c>
      <c r="AJ62" s="27">
        <f t="shared" si="35"/>
        <v>0.49918247466545396</v>
      </c>
      <c r="AK62" s="39">
        <f t="shared" si="36"/>
        <v>0.20856287143872274</v>
      </c>
      <c r="AL62" s="39">
        <f t="shared" si="37"/>
        <v>0.20711489907246622</v>
      </c>
      <c r="AN62" s="23">
        <f t="shared" si="54"/>
        <v>1020.0104677266424</v>
      </c>
      <c r="AO62" s="23">
        <f t="shared" si="55"/>
        <v>216.51902097355855</v>
      </c>
      <c r="AP62" s="23">
        <f t="shared" si="56"/>
        <v>1283.5818037790914</v>
      </c>
      <c r="AQ62" s="23">
        <f t="shared" si="7"/>
        <v>1.2584006188092225</v>
      </c>
      <c r="AR62" s="42">
        <f t="shared" si="38"/>
        <v>0.56203813525011437</v>
      </c>
      <c r="AS62" s="34"/>
      <c r="AV62" s="27">
        <f>[5]中r不同兵种属性值!AK60</f>
        <v>582.07918550297893</v>
      </c>
      <c r="AW62" s="27">
        <f>[5]中r不同兵种属性值!AL60</f>
        <v>489.72262140317292</v>
      </c>
      <c r="AX62" s="27">
        <f>[5]中r不同兵种属性值!AM60</f>
        <v>1226.2468174596088</v>
      </c>
      <c r="AY62" s="27">
        <f t="shared" si="8"/>
        <v>2.1066666666666665</v>
      </c>
      <c r="AZ62" s="27">
        <f t="shared" si="57"/>
        <v>0.74375899354684916</v>
      </c>
      <c r="BA62" s="39">
        <f t="shared" si="39"/>
        <v>0.41063787337070828</v>
      </c>
      <c r="BB62" s="39">
        <f t="shared" si="40"/>
        <v>0.20437446957660146</v>
      </c>
      <c r="BD62" s="27">
        <f>[5]中r不同兵种属性值!AP60</f>
        <v>1164.1583710059579</v>
      </c>
      <c r="BE62" s="27">
        <f>[5]中r不同兵种属性值!AQ60</f>
        <v>237.48830768521537</v>
      </c>
      <c r="BF62" s="27">
        <f>[5]中r不同兵种属性值!AR60</f>
        <v>1167.854111866294</v>
      </c>
      <c r="BG62" s="27">
        <f t="shared" si="10"/>
        <v>1.0031746031746029</v>
      </c>
      <c r="BH62" s="27">
        <f t="shared" si="58"/>
        <v>0.58464660419809311</v>
      </c>
      <c r="BI62" s="39">
        <f t="shared" si="41"/>
        <v>0.39704733900783451</v>
      </c>
      <c r="BJ62" s="39">
        <f t="shared" si="42"/>
        <v>0.18919620820659028</v>
      </c>
      <c r="BL62" s="27">
        <f>[5]中r不同兵种属性值!AU60</f>
        <v>1338.7821266568515</v>
      </c>
      <c r="BM62" s="27">
        <f>[5]中r不同兵种属性值!AV60</f>
        <v>84.207455502764276</v>
      </c>
      <c r="BN62" s="27">
        <f>[5]中r不同兵种属性值!AW60</f>
        <v>1190.5308907374842</v>
      </c>
      <c r="BO62" s="27">
        <f t="shared" si="12"/>
        <v>0.88926410581117199</v>
      </c>
      <c r="BP62" s="27">
        <f t="shared" si="59"/>
        <v>0.33293125625835418</v>
      </c>
      <c r="BQ62" s="39">
        <f t="shared" si="43"/>
        <v>0.38444568846967225</v>
      </c>
      <c r="BR62" s="39">
        <f t="shared" si="44"/>
        <v>0.18857352272915417</v>
      </c>
      <c r="BT62" s="27">
        <f>[5]中r不同兵种属性值!AZ60</f>
        <v>1222.3662895562557</v>
      </c>
      <c r="BU62" s="27">
        <f>[5]中r不同兵种属性值!BA60</f>
        <v>136.20652940769705</v>
      </c>
      <c r="BV62" s="27">
        <f>[5]中r不同兵种属性值!BB60</f>
        <v>1167.854111866294</v>
      </c>
      <c r="BW62" s="27">
        <f t="shared" si="14"/>
        <v>0.95540438397581251</v>
      </c>
      <c r="BX62" s="36">
        <f t="shared" si="60"/>
        <v>0.44668638597064914</v>
      </c>
      <c r="BY62" s="39">
        <f t="shared" si="45"/>
        <v>0.38113137155905336</v>
      </c>
      <c r="BZ62" s="39">
        <f t="shared" si="46"/>
        <v>0.18498725702165428</v>
      </c>
      <c r="CB62" s="23">
        <f t="shared" si="61"/>
        <v>1076.8464931805111</v>
      </c>
      <c r="CC62" s="23">
        <f t="shared" si="62"/>
        <v>236.9062284997124</v>
      </c>
      <c r="CD62" s="23">
        <f t="shared" si="63"/>
        <v>1188.1214829824203</v>
      </c>
      <c r="CE62" s="23">
        <f t="shared" si="19"/>
        <v>1.1033341246933477</v>
      </c>
      <c r="CF62" s="23">
        <f t="shared" si="64"/>
        <v>0.82572703192447383</v>
      </c>
      <c r="CV62" s="39">
        <f>([3]中r分类武将战斗属性!S62+[3]中r分类武将战斗属性!Y62+[3]中r分类武将战斗属性!AE62+[3]中r分类武将战斗属性!AK62)/4</f>
        <v>329.38016745422237</v>
      </c>
      <c r="CW62" s="39">
        <f>CV62*[3]中r分类武将战斗属性!O61</f>
        <v>49.989675272419902</v>
      </c>
      <c r="CX62" s="39">
        <f>([2]中r各类型装备属性!I60+[2]中r各类型装备属性!N60+[2]中r各类型装备属性!S60+[2]中r各类型装备属性!X60)/4</f>
        <v>640.640625</v>
      </c>
      <c r="CY62" s="7">
        <f t="shared" si="49"/>
        <v>0.32291841885537842</v>
      </c>
      <c r="CZ62" s="7">
        <f t="shared" si="49"/>
        <v>4.9008982607634255E-2</v>
      </c>
      <c r="DA62" s="7">
        <f t="shared" si="49"/>
        <v>0.62807259853698716</v>
      </c>
      <c r="DC62" s="39">
        <f>([3]中r分类武将战斗属性!T62+[3]中r分类武将战斗属性!Z62+[3]中r分类武将战斗属性!AF62+[3]中r分类武将战斗属性!AL62)/4</f>
        <v>91.012941007087761</v>
      </c>
      <c r="DD62" s="39">
        <f>DC62*[3]中r分类武将战斗属性!O61</f>
        <v>13.812936588431816</v>
      </c>
      <c r="DE62" s="39">
        <f>([2]中r各类型装备属性!J60+[2]中r各类型装备属性!O60+[2]中r各类型装备属性!T60+[2]中r各类型装备属性!Y60)/4</f>
        <v>119.58625000000001</v>
      </c>
      <c r="DF62" s="7">
        <f t="shared" si="50"/>
        <v>0.42034616911648753</v>
      </c>
      <c r="DG62" s="7">
        <f t="shared" si="50"/>
        <v>6.3795487926756614E-2</v>
      </c>
      <c r="DH62" s="7">
        <f t="shared" si="50"/>
        <v>0.552312907486331</v>
      </c>
      <c r="DJ62" s="39">
        <f>([3]中r分类武将战斗属性!U62+[3]中r分类武将战斗属性!AA62+[3]中r分类武将战斗属性!AG62+[3]中r分类武将战斗属性!AM62)/4</f>
        <v>424.72705803307622</v>
      </c>
      <c r="DK62" s="39">
        <f>DJ62*[3]中r分类武将战斗属性!O61</f>
        <v>64.460370746015144</v>
      </c>
      <c r="DL62" s="39">
        <f>([2]中r各类型装备属性!K60+[2]中r各类型装备属性!P60+[2]中r各类型装备属性!U60+[2]中r各类型装备属性!Z60)/4</f>
        <v>794.39437499999997</v>
      </c>
      <c r="DM62" s="7">
        <f t="shared" si="51"/>
        <v>0.33089208399698777</v>
      </c>
      <c r="DN62" s="7">
        <f t="shared" si="51"/>
        <v>5.0219137226963202E-2</v>
      </c>
      <c r="DO62" s="7">
        <f t="shared" si="51"/>
        <v>0.61888877877604898</v>
      </c>
    </row>
    <row r="63" spans="7:119" x14ac:dyDescent="0.15">
      <c r="G63" s="23">
        <v>57</v>
      </c>
      <c r="H63" s="27">
        <f>[2]中r各类型装备属性!I61+[3]中r分类武将战斗属性!AQ63</f>
        <v>614.67676086540621</v>
      </c>
      <c r="I63" s="27">
        <f>[2]中r各类型装备属性!J61+[3]中r分类武将战斗属性!T63</f>
        <v>485.44890801707493</v>
      </c>
      <c r="J63" s="27">
        <f>[2]中r各类型装备属性!K61+[3]中r分类武将战斗属性!AS63</f>
        <v>1884.7866347693002</v>
      </c>
      <c r="K63" s="27">
        <f t="shared" si="0"/>
        <v>3.0663053409009651</v>
      </c>
      <c r="L63" s="27">
        <f t="shared" si="26"/>
        <v>0.73840517521700866</v>
      </c>
      <c r="M63" s="39">
        <f t="shared" si="27"/>
        <v>0.32522579939968588</v>
      </c>
      <c r="N63" s="39">
        <f t="shared" si="28"/>
        <v>0.31413110579488335</v>
      </c>
      <c r="P63" s="27">
        <f>[2]中r各类型装备属性!N61+[3]中r分类武将战斗属性!AV63</f>
        <v>1133.1448739038938</v>
      </c>
      <c r="Q63" s="27">
        <f>[2]中r各类型装备属性!O61+[3]中r分类武将战斗属性!AW63</f>
        <v>143.48010217308126</v>
      </c>
      <c r="R63" s="27">
        <f>[2]中r各类型装备属性!P61+[3]中r分类武将战斗属性!AX63</f>
        <v>1214.6575782500563</v>
      </c>
      <c r="S63" s="27">
        <f t="shared" si="1"/>
        <v>1.0719349363204866</v>
      </c>
      <c r="T63" s="27">
        <f t="shared" si="29"/>
        <v>0.45482804698503221</v>
      </c>
      <c r="U63" s="39">
        <f t="shared" si="30"/>
        <v>0.23666350749872464</v>
      </c>
      <c r="V63" s="39">
        <f t="shared" si="31"/>
        <v>0.24100348774802699</v>
      </c>
      <c r="X63" s="27">
        <f>[2]中r各类型装备属性!S61+[3]中r分类武将战斗属性!BA63</f>
        <v>1242.3837260769749</v>
      </c>
      <c r="Y63" s="27">
        <f>[2]中r各类型装备属性!T61+[3]中r分类武将战斗属性!BB63</f>
        <v>74.997602173081248</v>
      </c>
      <c r="Z63" s="27">
        <f>[2]中r各类型装备属性!U61+[3]中r分类武将战斗属性!BC63</f>
        <v>1023.9060217308124</v>
      </c>
      <c r="AA63" s="27">
        <f t="shared" si="2"/>
        <v>0.8241463569101628</v>
      </c>
      <c r="AB63" s="27">
        <f t="shared" si="32"/>
        <v>0.30366155276106011</v>
      </c>
      <c r="AC63" s="39">
        <f t="shared" si="33"/>
        <v>0.20979124047230241</v>
      </c>
      <c r="AD63" s="39">
        <f t="shared" si="34"/>
        <v>0.20684970135976016</v>
      </c>
      <c r="AF63" s="27">
        <f>[2]中r各类型装备属性!X61+[3]中r分类武将战斗属性!BF63</f>
        <v>1126.6297717308125</v>
      </c>
      <c r="AG63" s="27">
        <f>[2]中r各类型装备属性!Y61+[3]中r分类武将战斗属性!BG63</f>
        <v>170.3733804327031</v>
      </c>
      <c r="AH63" s="27">
        <f>[2]中r各类型装备属性!Z61+[3]中r分类武将战斗属性!BH63</f>
        <v>1058.1472717308125</v>
      </c>
      <c r="AI63" s="27">
        <f t="shared" si="3"/>
        <v>0.93921472544188833</v>
      </c>
      <c r="AJ63" s="27">
        <f t="shared" si="35"/>
        <v>0.4976535654982196</v>
      </c>
      <c r="AK63" s="39">
        <f t="shared" si="36"/>
        <v>0.21038837940818161</v>
      </c>
      <c r="AL63" s="39">
        <f t="shared" si="37"/>
        <v>0.20901674503324691</v>
      </c>
      <c r="AN63" s="23">
        <f t="shared" si="54"/>
        <v>1029.2087831442718</v>
      </c>
      <c r="AO63" s="23">
        <f t="shared" si="55"/>
        <v>218.57499819898513</v>
      </c>
      <c r="AP63" s="23">
        <f t="shared" si="56"/>
        <v>1295.3743766202454</v>
      </c>
      <c r="AQ63" s="23">
        <f t="shared" si="7"/>
        <v>1.258611855859632</v>
      </c>
      <c r="AR63" s="42">
        <f t="shared" si="38"/>
        <v>0.55965228765968233</v>
      </c>
      <c r="AS63" s="34"/>
      <c r="AV63" s="27">
        <f>[5]中r不同兵种属性值!AK61</f>
        <v>591.89997804312043</v>
      </c>
      <c r="AW63" s="27">
        <f>[5]中r不同兵种属性值!AL61</f>
        <v>501.55734981548619</v>
      </c>
      <c r="AX63" s="27">
        <f>[5]中r不同兵种属性值!AM61</f>
        <v>1246.105216932885</v>
      </c>
      <c r="AY63" s="27">
        <f t="shared" si="8"/>
        <v>2.1052631578947367</v>
      </c>
      <c r="AZ63" s="27">
        <f t="shared" si="57"/>
        <v>0.74466152463985336</v>
      </c>
      <c r="BA63" s="39">
        <f t="shared" si="39"/>
        <v>0.41756612207627553</v>
      </c>
      <c r="BB63" s="39">
        <f t="shared" si="40"/>
        <v>0.2076842028221475</v>
      </c>
      <c r="BD63" s="27">
        <f>[5]中r不同兵种属性值!AP61</f>
        <v>1183.7999560862409</v>
      </c>
      <c r="BE63" s="27">
        <f>[5]中r不同兵种属性值!AQ61</f>
        <v>242.99051730191258</v>
      </c>
      <c r="BF63" s="27">
        <f>[5]中r不同兵种属性值!AR61</f>
        <v>1186.7668732694142</v>
      </c>
      <c r="BG63" s="27">
        <f t="shared" si="10"/>
        <v>1.0025062656641601</v>
      </c>
      <c r="BH63" s="27">
        <f t="shared" si="58"/>
        <v>0.5855609185968369</v>
      </c>
      <c r="BI63" s="39">
        <f t="shared" si="41"/>
        <v>0.40374628932615203</v>
      </c>
      <c r="BJ63" s="39">
        <f t="shared" si="42"/>
        <v>0.19226013777435805</v>
      </c>
      <c r="BL63" s="27">
        <f>[5]中r不同兵种属性值!AU61</f>
        <v>1361.369949499177</v>
      </c>
      <c r="BM63" s="27">
        <f>[5]中r不同兵种属性值!AV61</f>
        <v>85.669733664135848</v>
      </c>
      <c r="BN63" s="27">
        <f>[5]中r不同兵种属性值!AW61</f>
        <v>1209.8108902261019</v>
      </c>
      <c r="BO63" s="27">
        <f t="shared" si="12"/>
        <v>0.88867165803914594</v>
      </c>
      <c r="BP63" s="27">
        <f t="shared" si="59"/>
        <v>0.33250464669919766</v>
      </c>
      <c r="BQ63" s="39">
        <f t="shared" si="43"/>
        <v>0.39093202476797168</v>
      </c>
      <c r="BR63" s="39">
        <f t="shared" si="44"/>
        <v>0.19162736824468948</v>
      </c>
      <c r="BT63" s="27">
        <f>[5]中r不同兵种属性值!AZ61</f>
        <v>1242.9899538905529</v>
      </c>
      <c r="BU63" s="27">
        <f>[5]中r不同兵种属性值!BA61</f>
        <v>138.62920538378344</v>
      </c>
      <c r="BV63" s="27">
        <f>[5]中r不同兵种属性值!BB61</f>
        <v>1186.7668732694142</v>
      </c>
      <c r="BW63" s="27">
        <f t="shared" si="14"/>
        <v>0.95476787206110503</v>
      </c>
      <c r="BX63" s="36">
        <f t="shared" si="60"/>
        <v>0.44631389856104087</v>
      </c>
      <c r="BY63" s="39">
        <f t="shared" si="45"/>
        <v>0.38756178897277122</v>
      </c>
      <c r="BZ63" s="39">
        <f t="shared" si="46"/>
        <v>0.18798302491690724</v>
      </c>
      <c r="CB63" s="23">
        <f t="shared" si="61"/>
        <v>1095.0149593797728</v>
      </c>
      <c r="CC63" s="23">
        <f t="shared" si="62"/>
        <v>242.21170154132949</v>
      </c>
      <c r="CD63" s="23">
        <f t="shared" si="63"/>
        <v>1207.3624634244538</v>
      </c>
      <c r="CE63" s="23">
        <f t="shared" si="19"/>
        <v>1.1025990586542451</v>
      </c>
      <c r="CF63" s="23">
        <f t="shared" si="64"/>
        <v>0.8288911780867606</v>
      </c>
      <c r="CV63" s="39">
        <f>([3]中r分类武将战斗属性!S63+[3]中r分类武将战斗属性!Y63+[3]中r分类武将战斗属性!AE63+[3]中r分类武将战斗属性!AK63)/4</f>
        <v>334.90493769370204</v>
      </c>
      <c r="CW63" s="39">
        <f>CV63*[3]中r分类武将战斗属性!O62</f>
        <v>52.28040795056971</v>
      </c>
      <c r="CX63" s="39">
        <f>([2]中r各类型装备属性!I61+[2]中r各类型装备属性!N61+[2]中r各类型装备属性!S61+[2]中r各类型装备属性!X61)/4</f>
        <v>642.0234375</v>
      </c>
      <c r="CY63" s="7">
        <f t="shared" si="49"/>
        <v>0.32540038831630913</v>
      </c>
      <c r="CZ63" s="7">
        <f t="shared" si="49"/>
        <v>5.0796698208162475E-2</v>
      </c>
      <c r="DA63" s="7">
        <f t="shared" si="49"/>
        <v>0.6238029134755283</v>
      </c>
      <c r="DC63" s="39">
        <f>([3]中r分类武将战斗属性!T63+[3]中r分类武将战斗属性!Z63+[3]中r分类武将战斗属性!AF63+[3]中r分类武将战斗属性!AL63)/4</f>
        <v>92.539522257470296</v>
      </c>
      <c r="DD63" s="39">
        <f>DC63*[3]中r分类武将战斗属性!O62</f>
        <v>14.445902196867946</v>
      </c>
      <c r="DE63" s="39">
        <f>([2]中r各类型装备属性!J61+[2]中r各类型装备属性!O61+[2]中r各类型装备属性!T61+[2]中r各类型装备属性!Y61)/4</f>
        <v>119.844375</v>
      </c>
      <c r="DF63" s="7">
        <f t="shared" si="50"/>
        <v>0.42337652073648729</v>
      </c>
      <c r="DG63" s="7">
        <f t="shared" si="50"/>
        <v>6.6091283613859464E-2</v>
      </c>
      <c r="DH63" s="7">
        <f t="shared" si="50"/>
        <v>0.54829864342900159</v>
      </c>
      <c r="DJ63" s="39">
        <f>([3]中r分类武将战斗属性!U63+[3]中r分类武将战斗属性!AA63+[3]中r分类武将战斗属性!AG63+[3]中r分类武将战斗属性!AM63)/4</f>
        <v>431.85110386819474</v>
      </c>
      <c r="DK63" s="39">
        <f>DJ63*[3]中r分类武将战斗属性!O62</f>
        <v>67.414210252050424</v>
      </c>
      <c r="DL63" s="39">
        <f>([2]中r各类型装备属性!K61+[2]中r各类型装备属性!P61+[2]中r各类型装备属性!U61+[2]中r各类型装备属性!Z61)/4</f>
        <v>796.10906250000016</v>
      </c>
      <c r="DM63" s="7">
        <f t="shared" si="51"/>
        <v>0.33337937793314643</v>
      </c>
      <c r="DN63" s="7">
        <f t="shared" si="51"/>
        <v>5.2042260113204106E-2</v>
      </c>
      <c r="DO63" s="7">
        <f t="shared" si="51"/>
        <v>0.61457836195364945</v>
      </c>
    </row>
    <row r="64" spans="7:119" x14ac:dyDescent="0.15">
      <c r="G64" s="23">
        <v>58</v>
      </c>
      <c r="H64" s="27">
        <f>[2]中r各类型装备属性!I62+[3]中r分类武将战斗属性!AQ64</f>
        <v>619.23206845071229</v>
      </c>
      <c r="I64" s="27">
        <f>[2]中r各类型装备属性!J62+[3]中r分类武将战斗属性!T64</f>
        <v>489.0065802030079</v>
      </c>
      <c r="J64" s="27">
        <f>[2]中r各类型装备属性!K62+[3]中r分类武将战斗属性!AS64</f>
        <v>1899.1866190422793</v>
      </c>
      <c r="K64" s="27">
        <f t="shared" si="0"/>
        <v>3.0670030119627838</v>
      </c>
      <c r="L64" s="27">
        <f t="shared" si="26"/>
        <v>0.73613797836103523</v>
      </c>
      <c r="M64" s="39">
        <f t="shared" si="27"/>
        <v>0.32763601505328699</v>
      </c>
      <c r="N64" s="39">
        <f t="shared" si="28"/>
        <v>0.31653110317371319</v>
      </c>
      <c r="P64" s="27">
        <f>[2]中r各类型装备属性!N62+[3]中r分类武将战斗属性!AV64</f>
        <v>1142.6945505915671</v>
      </c>
      <c r="Q64" s="27">
        <f>[2]中r各类型装备属性!O62+[3]中r分类武将战斗属性!AW64</f>
        <v>144.43541369014247</v>
      </c>
      <c r="R64" s="27">
        <f>[2]中r各类型装备属性!P62+[3]中r分类武将战斗属性!AX64</f>
        <v>1225.675377971852</v>
      </c>
      <c r="S64" s="27">
        <f t="shared" si="1"/>
        <v>1.0726185552712455</v>
      </c>
      <c r="T64" s="27">
        <f t="shared" si="29"/>
        <v>0.45176243466986687</v>
      </c>
      <c r="U64" s="39">
        <f t="shared" si="30"/>
        <v>0.2386580097309037</v>
      </c>
      <c r="V64" s="39">
        <f t="shared" si="31"/>
        <v>0.24318955912139914</v>
      </c>
      <c r="X64" s="27">
        <f>[2]中r各类型装备属性!S62+[3]中r分类武将战斗属性!BA64</f>
        <v>1252.8149642817095</v>
      </c>
      <c r="Y64" s="27">
        <f>[2]中r各类型装备属性!T62+[3]中r分类武将战斗属性!BB64</f>
        <v>75.805413690142473</v>
      </c>
      <c r="Z64" s="27">
        <f>[2]中r各类型装备属性!U62+[3]中r分类武将战斗属性!BC64</f>
        <v>1032.5741369014245</v>
      </c>
      <c r="AA64" s="27">
        <f t="shared" si="2"/>
        <v>0.82420322740432927</v>
      </c>
      <c r="AB64" s="27">
        <f t="shared" si="32"/>
        <v>0.30191086202917317</v>
      </c>
      <c r="AC64" s="39">
        <f t="shared" si="33"/>
        <v>0.21155267887229137</v>
      </c>
      <c r="AD64" s="39">
        <f t="shared" si="34"/>
        <v>0.20860083573766158</v>
      </c>
      <c r="AF64" s="27">
        <f>[2]中r各类型装备属性!X62+[3]中r分类武将战斗属性!BF64</f>
        <v>1135.5191369014246</v>
      </c>
      <c r="AG64" s="27">
        <f>[2]中r各类型装备属性!Y62+[3]中r分类武将战斗属性!BG64</f>
        <v>172.35603422535615</v>
      </c>
      <c r="AH64" s="27">
        <f>[2]中r各类型装备属性!Z62+[3]中r分类武将战斗属性!BH64</f>
        <v>1066.8891369014245</v>
      </c>
      <c r="AI64" s="27">
        <f t="shared" si="3"/>
        <v>0.93956068394648473</v>
      </c>
      <c r="AJ64" s="27">
        <f t="shared" si="35"/>
        <v>0.4957945013077264</v>
      </c>
      <c r="AK64" s="39">
        <f t="shared" si="36"/>
        <v>0.21204839157823055</v>
      </c>
      <c r="AL64" s="39">
        <f t="shared" si="37"/>
        <v>0.2107435332150962</v>
      </c>
      <c r="AN64" s="23">
        <f t="shared" si="54"/>
        <v>1037.5651800563535</v>
      </c>
      <c r="AO64" s="23">
        <f t="shared" si="55"/>
        <v>220.40086045216225</v>
      </c>
      <c r="AP64" s="23">
        <f t="shared" si="56"/>
        <v>1306.0813177042451</v>
      </c>
      <c r="AQ64" s="23">
        <f t="shared" si="7"/>
        <v>1.2587944765391101</v>
      </c>
      <c r="AR64" s="42">
        <f t="shared" si="38"/>
        <v>0.55701673363806448</v>
      </c>
      <c r="AS64" s="34"/>
      <c r="AV64" s="27">
        <f>[5]中r不同兵种属性值!AK62</f>
        <v>601.87224493553072</v>
      </c>
      <c r="AW64" s="27">
        <f>[5]中r不同兵种属性值!AL62</f>
        <v>513.54553886057613</v>
      </c>
      <c r="AX64" s="27">
        <f>[5]中r不同兵种属性值!AM62</f>
        <v>1266.2766711630645</v>
      </c>
      <c r="AY64" s="27">
        <f t="shared" si="8"/>
        <v>2.1038961038961039</v>
      </c>
      <c r="AZ64" s="27">
        <f t="shared" si="57"/>
        <v>0.74553789005857674</v>
      </c>
      <c r="BA64" s="39">
        <f t="shared" si="39"/>
        <v>0.42460123099508346</v>
      </c>
      <c r="BB64" s="39">
        <f t="shared" si="40"/>
        <v>0.21104611186051075</v>
      </c>
      <c r="BD64" s="27">
        <f>[5]中r不同兵种属性值!AP62</f>
        <v>1203.7444898710614</v>
      </c>
      <c r="BE64" s="27">
        <f>[5]中r不同兵种属性值!AQ62</f>
        <v>248.56542063571266</v>
      </c>
      <c r="BF64" s="27">
        <f>[5]中r不同兵种属性值!AR62</f>
        <v>1205.9777820600614</v>
      </c>
      <c r="BG64" s="27">
        <f t="shared" si="10"/>
        <v>1.0018552875695732</v>
      </c>
      <c r="BH64" s="27">
        <f t="shared" si="58"/>
        <v>0.58645300511421605</v>
      </c>
      <c r="BI64" s="39">
        <f t="shared" si="41"/>
        <v>0.41054856319561883</v>
      </c>
      <c r="BJ64" s="39">
        <f t="shared" si="42"/>
        <v>0.1953723681997703</v>
      </c>
      <c r="BL64" s="27">
        <f>[5]中r不同兵种属性值!AU62</f>
        <v>1384.3061633517204</v>
      </c>
      <c r="BM64" s="27">
        <f>[5]中r不同兵种属性值!AV62</f>
        <v>87.154227675729445</v>
      </c>
      <c r="BN64" s="27">
        <f>[5]中r不同兵种属性值!AW62</f>
        <v>1229.3948263719071</v>
      </c>
      <c r="BO64" s="27">
        <f t="shared" si="12"/>
        <v>0.88809459852093864</v>
      </c>
      <c r="BP64" s="27">
        <f t="shared" si="59"/>
        <v>0.33209931664637693</v>
      </c>
      <c r="BQ64" s="39">
        <f t="shared" si="43"/>
        <v>0.39751840529237259</v>
      </c>
      <c r="BR64" s="39">
        <f t="shared" si="44"/>
        <v>0.19472935564934191</v>
      </c>
      <c r="BT64" s="27">
        <f>[5]中r不同兵种属性值!AZ62</f>
        <v>1263.9317143646144</v>
      </c>
      <c r="BU64" s="27">
        <f>[5]中r不同兵种属性值!BA62</f>
        <v>141.0882340400822</v>
      </c>
      <c r="BV64" s="27">
        <f>[5]中r不同兵种属性值!BB62</f>
        <v>1205.9777820600614</v>
      </c>
      <c r="BW64" s="27">
        <f t="shared" si="14"/>
        <v>0.95414789292340307</v>
      </c>
      <c r="BX64" s="36">
        <f t="shared" si="60"/>
        <v>0.44596207475813476</v>
      </c>
      <c r="BY64" s="39">
        <f t="shared" si="45"/>
        <v>0.39409138812855105</v>
      </c>
      <c r="BZ64" s="39">
        <f t="shared" si="46"/>
        <v>0.19102601914535236</v>
      </c>
      <c r="CB64" s="23">
        <f t="shared" si="61"/>
        <v>1113.4636531307319</v>
      </c>
      <c r="CC64" s="23">
        <f t="shared" si="62"/>
        <v>247.58835530302511</v>
      </c>
      <c r="CD64" s="23">
        <f t="shared" si="63"/>
        <v>1226.9067654137737</v>
      </c>
      <c r="CE64" s="23">
        <f t="shared" si="19"/>
        <v>1.1018830852395345</v>
      </c>
      <c r="CF64" s="23">
        <f t="shared" si="64"/>
        <v>0.83198267301458573</v>
      </c>
      <c r="CV64" s="39">
        <f>([3]中r分类武将战斗属性!S64+[3]中r分类武将战斗属性!Y64+[3]中r分类武将战斗属性!AE64+[3]中r分类武将战斗属性!AK64)/4</f>
        <v>339.60375198809589</v>
      </c>
      <c r="CW64" s="39">
        <f>CV64*[3]中r分类武将战斗属性!O63</f>
        <v>54.555178068257504</v>
      </c>
      <c r="CX64" s="39">
        <f>([2]中r各类型装备属性!I62+[2]中r各类型装备属性!N62+[2]中r各类型装备属性!S62+[2]中r各类型装备属性!X62)/4</f>
        <v>643.40625</v>
      </c>
      <c r="CY64" s="7">
        <f t="shared" si="49"/>
        <v>0.32730835470948527</v>
      </c>
      <c r="CZ64" s="7">
        <f t="shared" si="49"/>
        <v>5.2580000868277438E-2</v>
      </c>
      <c r="DA64" s="7">
        <f t="shared" si="49"/>
        <v>0.62011164442223721</v>
      </c>
      <c r="DC64" s="39">
        <f>([3]中r分类武将战斗属性!T64+[3]中r分类武将战斗属性!Z64+[3]中r分类武将战斗属性!AF64+[3]中r分类武将战斗属性!AL64)/4</f>
        <v>93.837878838815953</v>
      </c>
      <c r="DD64" s="39">
        <f>DC64*[3]中r分类武将战斗属性!O63</f>
        <v>15.074457097807992</v>
      </c>
      <c r="DE64" s="39">
        <f>([2]中r各类型装备属性!J62+[2]中r各类型装备属性!O62+[2]中r各类型装备属性!T62+[2]中r各类型装备属性!Y62)/4</f>
        <v>120.10249999999999</v>
      </c>
      <c r="DF64" s="7">
        <f t="shared" si="50"/>
        <v>0.42576003853298638</v>
      </c>
      <c r="DG64" s="7">
        <f t="shared" si="50"/>
        <v>6.8395636327744216E-2</v>
      </c>
      <c r="DH64" s="7">
        <f t="shared" si="50"/>
        <v>0.54492754589798031</v>
      </c>
      <c r="DJ64" s="39">
        <f>([3]中r分类武将战斗属性!U64+[3]中r分类武将战斗属性!AA64+[3]中r分类武将战斗属性!AG64+[3]中r分类武将战斗属性!AM64)/4</f>
        <v>437.91010124780792</v>
      </c>
      <c r="DK64" s="39">
        <f>DJ64*[3]中r分类武将战斗属性!O63</f>
        <v>70.347466456437317</v>
      </c>
      <c r="DL64" s="39">
        <f>([2]中r各类型装备属性!K62+[2]中r各类型装备属性!P62+[2]中r各类型装备属性!U62+[2]中r各类型装备属性!Z62)/4</f>
        <v>797.82375000000002</v>
      </c>
      <c r="DM64" s="7">
        <f t="shared" si="51"/>
        <v>0.33528547978738504</v>
      </c>
      <c r="DN64" s="7">
        <f t="shared" si="51"/>
        <v>5.3861475164570967E-2</v>
      </c>
      <c r="DO64" s="7">
        <f t="shared" si="51"/>
        <v>0.61085304504804405</v>
      </c>
    </row>
    <row r="65" spans="7:119" x14ac:dyDescent="0.15">
      <c r="G65" s="23">
        <v>59</v>
      </c>
      <c r="H65" s="27">
        <f>[2]中r各类型装备属性!I63+[3]中r分类武将战斗属性!AQ65</f>
        <v>623.97196600252789</v>
      </c>
      <c r="I65" s="27">
        <f>[2]中r各类型装备属性!J63+[3]中r分类武将战斗属性!T65</f>
        <v>492.78342360108485</v>
      </c>
      <c r="J65" s="27">
        <f>[2]中r各类型装备属性!K63+[3]中r分类武将战斗属性!AS65</f>
        <v>1914.1772912080894</v>
      </c>
      <c r="K65" s="27">
        <f t="shared" si="0"/>
        <v>3.0677296345078657</v>
      </c>
      <c r="L65" s="27">
        <f t="shared" si="26"/>
        <v>0.73396024845692875</v>
      </c>
      <c r="M65" s="39">
        <f t="shared" si="27"/>
        <v>0.33014389735583494</v>
      </c>
      <c r="N65" s="39">
        <f t="shared" si="28"/>
        <v>0.31902954853468157</v>
      </c>
      <c r="P65" s="27">
        <f>[2]中r各类型装备属性!N63+[3]中r分类武将战斗属性!AV65</f>
        <v>1152.6503252055616</v>
      </c>
      <c r="Q65" s="27">
        <f>[2]中r各类型装备属性!O63+[3]中r分类武将战斗属性!AW65</f>
        <v>145.4276432005056</v>
      </c>
      <c r="R65" s="27">
        <f>[2]中r各类型装备属性!P63+[3]中r分类武将战斗属性!AX65</f>
        <v>1237.1731116065725</v>
      </c>
      <c r="S65" s="27">
        <f t="shared" si="1"/>
        <v>1.0733290786916989</v>
      </c>
      <c r="T65" s="27">
        <f t="shared" si="29"/>
        <v>0.4487847582045883</v>
      </c>
      <c r="U65" s="39">
        <f t="shared" si="30"/>
        <v>0.24073732773716819</v>
      </c>
      <c r="V65" s="39">
        <f t="shared" si="31"/>
        <v>0.2454708554774945</v>
      </c>
      <c r="X65" s="27">
        <f>[2]中r各类型装备属性!S63+[3]中r分类武将战斗属性!BA65</f>
        <v>1263.6892184060671</v>
      </c>
      <c r="Y65" s="27">
        <f>[2]中r各类型装备属性!T63+[3]中r分类武将战斗属性!BB65</f>
        <v>76.650143200505596</v>
      </c>
      <c r="Z65" s="27">
        <f>[2]中r各类型装备属性!U63+[3]中r分类武将战斗属性!BC65</f>
        <v>1041.6114320050558</v>
      </c>
      <c r="AA65" s="27">
        <f t="shared" si="2"/>
        <v>0.82426233984877606</v>
      </c>
      <c r="AB65" s="27">
        <f t="shared" si="32"/>
        <v>0.30027069456493249</v>
      </c>
      <c r="AC65" s="39">
        <f t="shared" si="33"/>
        <v>0.21338892576934601</v>
      </c>
      <c r="AD65" s="39">
        <f t="shared" si="34"/>
        <v>0.21042655192021337</v>
      </c>
      <c r="AF65" s="27">
        <f>[2]中r各类型装备属性!X63+[3]中r分类武将战斗属性!BF65</f>
        <v>1144.777682005056</v>
      </c>
      <c r="AG65" s="27">
        <f>[2]中r各类型装备属性!Y63+[3]中r分类武将战斗属性!BG65</f>
        <v>174.430983001264</v>
      </c>
      <c r="AH65" s="27">
        <f>[2]中r各类型装备属性!Z63+[3]中r分类武将战斗属性!BH65</f>
        <v>1076.0001820050559</v>
      </c>
      <c r="AI65" s="27">
        <f t="shared" si="3"/>
        <v>0.93992064915212381</v>
      </c>
      <c r="AJ65" s="27">
        <f t="shared" si="35"/>
        <v>0.49406740499187185</v>
      </c>
      <c r="AK65" s="39">
        <f t="shared" si="36"/>
        <v>0.21377734491224201</v>
      </c>
      <c r="AL65" s="39">
        <f t="shared" si="37"/>
        <v>0.21254324582815917</v>
      </c>
      <c r="AN65" s="23">
        <f t="shared" si="54"/>
        <v>1046.2722979048031</v>
      </c>
      <c r="AO65" s="23">
        <f t="shared" si="55"/>
        <v>222.32304825084003</v>
      </c>
      <c r="AP65" s="23">
        <f t="shared" si="56"/>
        <v>1317.2405042061932</v>
      </c>
      <c r="AQ65" s="23">
        <f t="shared" si="7"/>
        <v>1.2589844028595745</v>
      </c>
      <c r="AR65" s="42">
        <f t="shared" si="38"/>
        <v>0.55450031923673393</v>
      </c>
      <c r="AS65" s="34"/>
      <c r="AV65" s="27">
        <f>[5]中r不同兵种属性值!AK63</f>
        <v>611.76506699329002</v>
      </c>
      <c r="AW65" s="27">
        <f>[5]中r不同兵种属性值!AL63</f>
        <v>525.49050626346707</v>
      </c>
      <c r="AX65" s="27">
        <f>[5]中r不同兵种属性值!AM63</f>
        <v>1286.2752690628149</v>
      </c>
      <c r="AY65" s="27">
        <f t="shared" si="8"/>
        <v>2.1025641025641026</v>
      </c>
      <c r="AZ65" s="27">
        <f t="shared" si="57"/>
        <v>0.74631822929629288</v>
      </c>
      <c r="BA65" s="39">
        <f t="shared" si="39"/>
        <v>0.43158029417516058</v>
      </c>
      <c r="BB65" s="39">
        <f t="shared" si="40"/>
        <v>0.21437921151046915</v>
      </c>
      <c r="BD65" s="27">
        <f>[5]中r不同兵种属性值!AP63</f>
        <v>1223.53013398658</v>
      </c>
      <c r="BE65" s="27">
        <f>[5]中r不同兵种属性值!AQ63</f>
        <v>254.11779705875122</v>
      </c>
      <c r="BF65" s="27">
        <f>[5]中r不同兵种属性值!AR63</f>
        <v>1225.0240657741094</v>
      </c>
      <c r="BG65" s="27">
        <f t="shared" si="10"/>
        <v>1.0012210012210012</v>
      </c>
      <c r="BH65" s="27">
        <f t="shared" si="58"/>
        <v>0.58723272796124748</v>
      </c>
      <c r="BI65" s="39">
        <f t="shared" si="41"/>
        <v>0.41729664622476409</v>
      </c>
      <c r="BJ65" s="39">
        <f t="shared" si="42"/>
        <v>0.19845792882117896</v>
      </c>
      <c r="BL65" s="27">
        <f>[5]中r不同兵种属性值!AU63</f>
        <v>1407.059654084567</v>
      </c>
      <c r="BM65" s="27">
        <f>[5]中r不同兵种属性值!AV63</f>
        <v>88.627503295181754</v>
      </c>
      <c r="BN65" s="27">
        <f>[5]中r不同兵种属性值!AW63</f>
        <v>1248.8109408376843</v>
      </c>
      <c r="BO65" s="27">
        <f t="shared" si="12"/>
        <v>0.88753233540063425</v>
      </c>
      <c r="BP65" s="27">
        <f t="shared" si="59"/>
        <v>0.33163079992291034</v>
      </c>
      <c r="BQ65" s="39">
        <f t="shared" si="43"/>
        <v>0.40405231490746535</v>
      </c>
      <c r="BR65" s="39">
        <f t="shared" si="44"/>
        <v>0.19780476102606087</v>
      </c>
      <c r="BT65" s="27">
        <f>[5]中r不同兵种属性值!AZ63</f>
        <v>1284.706640685909</v>
      </c>
      <c r="BU65" s="27">
        <f>[5]中r不同兵种属性值!BA63</f>
        <v>143.52949648688727</v>
      </c>
      <c r="BV65" s="27">
        <f>[5]中r不同兵种属性值!BB63</f>
        <v>1225.0240657741094</v>
      </c>
      <c r="BW65" s="27">
        <f t="shared" si="14"/>
        <v>0.95354381068666794</v>
      </c>
      <c r="BX65" s="36">
        <f t="shared" si="60"/>
        <v>0.44553692634043729</v>
      </c>
      <c r="BY65" s="39">
        <f t="shared" si="45"/>
        <v>0.40056896872818265</v>
      </c>
      <c r="BZ65" s="39">
        <f t="shared" si="46"/>
        <v>0.19404293687926991</v>
      </c>
      <c r="CB65" s="23">
        <f t="shared" si="61"/>
        <v>1131.7653739375864</v>
      </c>
      <c r="CC65" s="23">
        <f t="shared" si="62"/>
        <v>252.94132577607184</v>
      </c>
      <c r="CD65" s="23">
        <f t="shared" si="63"/>
        <v>1246.2835853621796</v>
      </c>
      <c r="CE65" s="23">
        <f t="shared" si="19"/>
        <v>1.101185470117509</v>
      </c>
      <c r="CF65" s="23">
        <f t="shared" si="64"/>
        <v>0.83495153765531815</v>
      </c>
      <c r="CV65" s="39">
        <f>([3]中r分类武将战斗属性!S65+[3]中r分类武将战斗属性!Y65+[3]中r分类武将战斗属性!AE65+[3]中r分类武将战斗属性!AK65)/4</f>
        <v>344.64958736838435</v>
      </c>
      <c r="CW65" s="39">
        <f>CV65*[3]中r分类武将战斗属性!O64</f>
        <v>56.833648036418808</v>
      </c>
      <c r="CX65" s="39">
        <f>([2]中r各类型装备属性!I63+[2]中r各类型装备属性!N63+[2]中r各类型装备属性!S63+[2]中r各类型装备属性!X63)/4</f>
        <v>644.7890625</v>
      </c>
      <c r="CY65" s="7">
        <f t="shared" si="49"/>
        <v>0.32940716107896312</v>
      </c>
      <c r="CZ65" s="7">
        <f t="shared" si="49"/>
        <v>5.4320130763502179E-2</v>
      </c>
      <c r="DA65" s="7">
        <f t="shared" si="49"/>
        <v>0.61627270815753477</v>
      </c>
      <c r="DC65" s="39">
        <f>([3]中r分类武将战斗属性!T65+[3]中r分类武将战斗属性!Z65+[3]中r分类武将战斗属性!AF65+[3]中r分类武将战斗属性!AL65)/4</f>
        <v>95.232122825474619</v>
      </c>
      <c r="DD65" s="39">
        <f>DC65*[3]中r分类武将战斗属性!O64</f>
        <v>15.704034325852565</v>
      </c>
      <c r="DE65" s="39">
        <f>([2]中r各类型装备属性!J63+[2]中r各类型装备属性!O63+[2]中r各类型装备属性!T63+[2]中r各类型装备属性!Y63)/4</f>
        <v>120.360625</v>
      </c>
      <c r="DF65" s="7">
        <f t="shared" si="50"/>
        <v>0.42835020289046793</v>
      </c>
      <c r="DG65" s="7">
        <f t="shared" si="50"/>
        <v>7.063610565529041E-2</v>
      </c>
      <c r="DH65" s="7">
        <f t="shared" si="50"/>
        <v>0.54137718040012173</v>
      </c>
      <c r="DJ65" s="39">
        <f>([3]中r分类武将战斗属性!U65+[3]中r分类武将战斗属性!AA65+[3]中r分类武将战斗属性!AG65+[3]中r分类武将战斗属性!AM65)/4</f>
        <v>444.41657318554826</v>
      </c>
      <c r="DK65" s="39">
        <f>DJ65*[3]中r分类武将战斗属性!O64</f>
        <v>73.285493520645304</v>
      </c>
      <c r="DL65" s="39">
        <f>([2]中r各类型装备属性!K63+[2]中r各类型装备属性!P63+[2]中r各类型装备属性!U63+[2]中r各类型装备属性!Z63)/4</f>
        <v>799.53843749999999</v>
      </c>
      <c r="DM65" s="7">
        <f t="shared" si="51"/>
        <v>0.33738453362650461</v>
      </c>
      <c r="DN65" s="7">
        <f t="shared" si="51"/>
        <v>5.5635621047660719E-2</v>
      </c>
      <c r="DO65" s="7">
        <f t="shared" si="51"/>
        <v>0.60697984532583493</v>
      </c>
    </row>
    <row r="66" spans="7:119" x14ac:dyDescent="0.15">
      <c r="G66" s="23">
        <v>60</v>
      </c>
      <c r="H66" s="27">
        <f>[2]中r各类型装备属性!I64+[3]中r分类武将战斗属性!AQ66</f>
        <v>629.02009642789528</v>
      </c>
      <c r="I66" s="27">
        <f>[2]中r各类型装备属性!J64+[3]中r分类武将战斗属性!T66</f>
        <v>496.79560400000094</v>
      </c>
      <c r="J66" s="27">
        <f>[2]中r各类型装备属性!K64+[3]中r分类武将战斗属性!AS66</f>
        <v>1930.1543085692649</v>
      </c>
      <c r="K66" s="27">
        <f t="shared" si="0"/>
        <v>3.068509765475385</v>
      </c>
      <c r="L66" s="27">
        <f t="shared" si="26"/>
        <v>0.73187805146716922</v>
      </c>
      <c r="M66" s="39">
        <f t="shared" si="27"/>
        <v>0.3328148658348653</v>
      </c>
      <c r="N66" s="39">
        <f t="shared" si="28"/>
        <v>0.32169238476154416</v>
      </c>
      <c r="P66" s="27">
        <f>[2]中r各类型装备属性!N64+[3]中r分类武将战斗属性!AV66</f>
        <v>1163.2842121413696</v>
      </c>
      <c r="Q66" s="27">
        <f>[2]中r各类型装备属性!O64+[3]中r分类武将战斗属性!AW66</f>
        <v>146.48151928557905</v>
      </c>
      <c r="R66" s="27">
        <f>[2]中r各类型装备属性!P64+[3]中r分类武将战斗属性!AX66</f>
        <v>1249.4722507125277</v>
      </c>
      <c r="S66" s="27">
        <f t="shared" si="1"/>
        <v>1.0740902675989246</v>
      </c>
      <c r="T66" s="27">
        <f t="shared" si="29"/>
        <v>0.44593534395531476</v>
      </c>
      <c r="U66" s="39">
        <f t="shared" si="30"/>
        <v>0.24295827321248317</v>
      </c>
      <c r="V66" s="39">
        <f t="shared" si="31"/>
        <v>0.24791116085566023</v>
      </c>
      <c r="X66" s="27">
        <f>[2]中r各类型装备属性!S64+[3]中r分类武将战斗属性!BA66</f>
        <v>1275.3032314269487</v>
      </c>
      <c r="Y66" s="27">
        <f>[2]中r各类型装备属性!T64+[3]中r分类武将战斗属性!BB66</f>
        <v>77.556519285579043</v>
      </c>
      <c r="Z66" s="27">
        <f>[2]中r各类型装备属性!U64+[3]中r分类武将战斗属性!BC66</f>
        <v>1051.2651928557907</v>
      </c>
      <c r="AA66" s="27">
        <f t="shared" si="2"/>
        <v>0.82432567169105364</v>
      </c>
      <c r="AB66" s="27">
        <f t="shared" si="32"/>
        <v>0.29880397340452425</v>
      </c>
      <c r="AC66" s="39">
        <f t="shared" si="33"/>
        <v>0.21535008973774886</v>
      </c>
      <c r="AD66" s="39">
        <f t="shared" si="34"/>
        <v>0.21237680663753356</v>
      </c>
      <c r="AF66" s="27">
        <f>[2]中r各类型装备属性!X64+[3]中r分类武将战斗属性!BF66</f>
        <v>1154.6526928557905</v>
      </c>
      <c r="AG66" s="27">
        <f>[2]中r各类型装备属性!Y64+[3]中r分类武将战斗属性!BG66</f>
        <v>176.66004821394762</v>
      </c>
      <c r="AH66" s="27">
        <f>[2]中r各类型装备属性!Z64+[3]中r分类武将战斗属性!BH66</f>
        <v>1085.7276928557906</v>
      </c>
      <c r="AI66" s="27">
        <f t="shared" si="3"/>
        <v>0.94030672562714213</v>
      </c>
      <c r="AJ66" s="27">
        <f t="shared" si="35"/>
        <v>0.49255569192520299</v>
      </c>
      <c r="AK66" s="39">
        <f t="shared" si="36"/>
        <v>0.215621417900241</v>
      </c>
      <c r="AL66" s="39">
        <f t="shared" si="37"/>
        <v>0.21446472945299566</v>
      </c>
      <c r="AN66" s="23">
        <f t="shared" si="54"/>
        <v>1055.5650582130011</v>
      </c>
      <c r="AO66" s="23">
        <f t="shared" si="55"/>
        <v>224.37342269627669</v>
      </c>
      <c r="AP66" s="23">
        <f t="shared" si="56"/>
        <v>1329.1548612483434</v>
      </c>
      <c r="AQ66" s="23">
        <f t="shared" si="7"/>
        <v>1.2591880063731089</v>
      </c>
      <c r="AR66" s="42">
        <f t="shared" si="38"/>
        <v>0.55213606541383808</v>
      </c>
      <c r="AS66" s="34"/>
      <c r="AV66" s="27">
        <f>[5]中r不同兵种属性值!AK64</f>
        <v>621.86206124784542</v>
      </c>
      <c r="AW66" s="27">
        <f>[5]中r不同兵种属性值!AL64</f>
        <v>537.63517447123854</v>
      </c>
      <c r="AX66" s="27">
        <f>[5]中r不同兵种属性值!AM64</f>
        <v>1306.6974957866119</v>
      </c>
      <c r="AY66" s="27">
        <f t="shared" si="8"/>
        <v>2.1012658227848102</v>
      </c>
      <c r="AZ66" s="27">
        <f t="shared" si="57"/>
        <v>0.74709407425265595</v>
      </c>
      <c r="BA66" s="39">
        <f t="shared" si="39"/>
        <v>0.43870339417837428</v>
      </c>
      <c r="BB66" s="39">
        <f t="shared" si="40"/>
        <v>0.2177829159644353</v>
      </c>
      <c r="BD66" s="27">
        <f>[5]中r不同兵种属性值!AP64</f>
        <v>1243.7241224956908</v>
      </c>
      <c r="BE66" s="27">
        <f>[5]中r不同兵种属性值!AQ64</f>
        <v>259.76516482504934</v>
      </c>
      <c r="BF66" s="27">
        <f>[5]中r不同兵种属性值!AR64</f>
        <v>1244.4738055110588</v>
      </c>
      <c r="BG66" s="27">
        <f t="shared" si="10"/>
        <v>1.0006027727546714</v>
      </c>
      <c r="BH66" s="27">
        <f t="shared" si="58"/>
        <v>0.58801640669862043</v>
      </c>
      <c r="BI66" s="39">
        <f t="shared" si="41"/>
        <v>0.42418399901214199</v>
      </c>
      <c r="BJ66" s="39">
        <f t="shared" si="42"/>
        <v>0.20160885064561415</v>
      </c>
      <c r="BL66" s="27">
        <f>[5]中r不同兵种属性值!AU64</f>
        <v>1430.2827408700443</v>
      </c>
      <c r="BM66" s="27">
        <f>[5]中r不同兵种属性值!AV64</f>
        <v>90.130640522630756</v>
      </c>
      <c r="BN66" s="27">
        <f>[5]中r不同兵种属性值!AW64</f>
        <v>1268.6383454238951</v>
      </c>
      <c r="BO66" s="27">
        <f t="shared" si="12"/>
        <v>0.88698430678970464</v>
      </c>
      <c r="BP66" s="27">
        <f t="shared" si="59"/>
        <v>0.33120357321591409</v>
      </c>
      <c r="BQ66" s="39">
        <f t="shared" si="43"/>
        <v>0.41072107408034764</v>
      </c>
      <c r="BR66" s="39">
        <f t="shared" si="44"/>
        <v>0.20094531248800726</v>
      </c>
      <c r="BT66" s="27">
        <f>[5]中r不同兵种属性值!AZ64</f>
        <v>1305.9103286204754</v>
      </c>
      <c r="BU66" s="27">
        <f>[5]中r不同兵种属性值!BA64</f>
        <v>146.0195093183232</v>
      </c>
      <c r="BV66" s="27">
        <f>[5]中r不同兵种属性值!BB64</f>
        <v>1244.4738055110588</v>
      </c>
      <c r="BW66" s="27">
        <f t="shared" si="14"/>
        <v>0.95295502167111557</v>
      </c>
      <c r="BX66" s="36">
        <f t="shared" si="60"/>
        <v>0.44515495319706755</v>
      </c>
      <c r="BY66" s="39">
        <f t="shared" si="45"/>
        <v>0.40718023634383749</v>
      </c>
      <c r="BZ66" s="39">
        <f t="shared" si="46"/>
        <v>0.19712376175899191</v>
      </c>
      <c r="CB66" s="23">
        <f t="shared" si="61"/>
        <v>1150.4448133085141</v>
      </c>
      <c r="CC66" s="23">
        <f t="shared" si="62"/>
        <v>258.38762228431045</v>
      </c>
      <c r="CD66" s="23">
        <f t="shared" si="63"/>
        <v>1266.0708630581562</v>
      </c>
      <c r="CE66" s="23">
        <f t="shared" si="19"/>
        <v>1.100505516137813</v>
      </c>
      <c r="CF66" s="23">
        <f t="shared" si="64"/>
        <v>0.83786638507201916</v>
      </c>
      <c r="CV66" s="39">
        <f>([3]中r分类武将战斗属性!S66+[3]中r分类武将战斗属性!Y66+[3]中r分类武将战斗属性!AE66+[3]中r分类武将战斗属性!AK66)/4</f>
        <v>350.0680396666682</v>
      </c>
      <c r="CW66" s="39">
        <f>CV66*[3]中r分类武将战斗属性!O65</f>
        <v>59.325143546332804</v>
      </c>
      <c r="CX66" s="39">
        <f>([2]中r各类型装备属性!I64+[2]中r各类型装备属性!N64+[2]中r各类型装备属性!S64+[2]中r各类型装备属性!X64)/4</f>
        <v>646.171875</v>
      </c>
      <c r="CY66" s="7">
        <f t="shared" si="49"/>
        <v>0.33164042040128655</v>
      </c>
      <c r="CZ66" s="7">
        <f t="shared" si="49"/>
        <v>5.6202261608361864E-2</v>
      </c>
      <c r="DA66" s="7">
        <f t="shared" si="49"/>
        <v>0.61215731799035156</v>
      </c>
      <c r="DC66" s="39">
        <f>([3]中r分类武将战斗属性!T66+[3]中r分类武将战斗属性!Z66+[3]中r分类武将战斗属性!AF66+[3]中r分类武将战斗属性!AL66)/4</f>
        <v>96.729326750000425</v>
      </c>
      <c r="DD66" s="39">
        <f>DC66*[3]中r分类武将战斗属性!O65</f>
        <v>16.39247387464459</v>
      </c>
      <c r="DE66" s="39">
        <f>([2]中r各类型装备属性!J64+[2]中r各类型装备属性!O64+[2]中r各类型装备属性!T64+[2]中r各类型装备属性!Y64)/4</f>
        <v>120.61874999999999</v>
      </c>
      <c r="DF66" s="7">
        <f t="shared" si="50"/>
        <v>0.43110866513338425</v>
      </c>
      <c r="DG66" s="7">
        <f t="shared" si="50"/>
        <v>7.3058892972516984E-2</v>
      </c>
      <c r="DH66" s="7">
        <f t="shared" si="50"/>
        <v>0.53758038073553693</v>
      </c>
      <c r="DJ66" s="39">
        <f>([3]中r分类武将战斗属性!U66+[3]中r分类武将战斗属性!AA66+[3]中r分类武将战斗属性!AG66+[3]中r分类武将战斗属性!AM66)/4</f>
        <v>451.40352483333533</v>
      </c>
      <c r="DK66" s="39">
        <f>DJ66*[3]中r分类武将战斗属性!O65</f>
        <v>76.498211415008086</v>
      </c>
      <c r="DL66" s="39">
        <f>([2]中r各类型装备属性!K64+[2]中r各类型装备属性!P64+[2]中r各类型装备属性!U64+[2]中r各类型装备属性!Z64)/4</f>
        <v>801.25312500000007</v>
      </c>
      <c r="DM66" s="7">
        <f t="shared" si="51"/>
        <v>0.33961695359514144</v>
      </c>
      <c r="DN66" s="7">
        <f t="shared" si="51"/>
        <v>5.7554024474740964E-2</v>
      </c>
      <c r="DO66" s="7">
        <f t="shared" si="51"/>
        <v>0.60282902193011767</v>
      </c>
    </row>
    <row r="67" spans="7:119" x14ac:dyDescent="0.15">
      <c r="G67" s="23">
        <v>61</v>
      </c>
      <c r="H67" s="27">
        <f>[2]中r各类型装备属性!I65+[3]中r分类武将战斗属性!AQ67</f>
        <v>642.85449324199362</v>
      </c>
      <c r="I67" s="27">
        <f>[2]中r各类型装备属性!J65+[3]中r分类武将战斗属性!T67</f>
        <v>506.74047869256941</v>
      </c>
      <c r="J67" s="27">
        <f>[2]中r各类型装备属性!K65+[3]中r分类武将战斗属性!AS67</f>
        <v>1972.5433783743797</v>
      </c>
      <c r="K67" s="27">
        <f t="shared" si="0"/>
        <v>3.0684134576498061</v>
      </c>
      <c r="L67" s="27">
        <f t="shared" si="26"/>
        <v>0.73211414735749991</v>
      </c>
      <c r="M67" s="39">
        <f t="shared" si="27"/>
        <v>0.34013465250899144</v>
      </c>
      <c r="N67" s="39">
        <f t="shared" si="28"/>
        <v>0.32875722972906329</v>
      </c>
      <c r="P67" s="27">
        <f>[2]中r各类型装备属性!N65+[3]中r分类武将战斗属性!AV67</f>
        <v>1188.7038851323862</v>
      </c>
      <c r="Q67" s="27">
        <f>[2]中r各类型装备属性!O65+[3]中r分类武将战斗属性!AW67</f>
        <v>149.71864864839873</v>
      </c>
      <c r="R67" s="27">
        <f>[2]中r各类型装备属性!P65+[3]中r分类武将战斗属性!AX67</f>
        <v>1276.6636824291836</v>
      </c>
      <c r="S67" s="27">
        <f t="shared" si="1"/>
        <v>1.073996390856417</v>
      </c>
      <c r="T67" s="27">
        <f t="shared" si="29"/>
        <v>0.44673644550459424</v>
      </c>
      <c r="U67" s="39">
        <f t="shared" si="30"/>
        <v>0.24826731101344734</v>
      </c>
      <c r="V67" s="39">
        <f t="shared" si="31"/>
        <v>0.25330628619626655</v>
      </c>
      <c r="X67" s="27">
        <f>[2]中r各类型装备属性!S65+[3]中r分类武将战斗属性!BA67</f>
        <v>1303.1762837807848</v>
      </c>
      <c r="Y67" s="27">
        <f>[2]中r各类型装备属性!T65+[3]中r分类武将战斗属性!BB67</f>
        <v>79.226148648398734</v>
      </c>
      <c r="Z67" s="27">
        <f>[2]中r各类型装备属性!U65+[3]中r分类武将战斗属性!BC67</f>
        <v>1074.2314864839873</v>
      </c>
      <c r="AA67" s="27">
        <f t="shared" si="2"/>
        <v>0.82431786079425784</v>
      </c>
      <c r="AB67" s="27">
        <f t="shared" si="32"/>
        <v>0.29936633898895815</v>
      </c>
      <c r="AC67" s="39">
        <f t="shared" si="33"/>
        <v>0.22005678550840677</v>
      </c>
      <c r="AD67" s="39">
        <f t="shared" si="34"/>
        <v>0.21701646191595711</v>
      </c>
      <c r="AF67" s="27">
        <f>[2]中r各类型装备属性!X65+[3]中r分类武将战斗属性!BF67</f>
        <v>1179.9702364839873</v>
      </c>
      <c r="AG67" s="27">
        <f>[2]中r各类型装备属性!Y65+[3]中r分类武将战斗属性!BG67</f>
        <v>180.44224662099685</v>
      </c>
      <c r="AH67" s="27">
        <f>[2]中r各类型装备属性!Z65+[3]中r分类武将战斗属性!BH67</f>
        <v>1109.4777364839874</v>
      </c>
      <c r="AI67" s="27">
        <f t="shared" si="3"/>
        <v>0.94025908635623756</v>
      </c>
      <c r="AJ67" s="27">
        <f t="shared" si="35"/>
        <v>0.49319723007091287</v>
      </c>
      <c r="AK67" s="39">
        <f t="shared" si="36"/>
        <v>0.22034925051054852</v>
      </c>
      <c r="AL67" s="39">
        <f t="shared" si="37"/>
        <v>0.21915609609560247</v>
      </c>
      <c r="AN67" s="23">
        <f t="shared" si="54"/>
        <v>1078.676224659788</v>
      </c>
      <c r="AO67" s="23">
        <f t="shared" si="55"/>
        <v>229.03188065259093</v>
      </c>
      <c r="AP67" s="23">
        <f t="shared" si="56"/>
        <v>1358.2290709428846</v>
      </c>
      <c r="AQ67" s="23">
        <f t="shared" si="7"/>
        <v>1.2591628886334887</v>
      </c>
      <c r="AR67" s="42">
        <f t="shared" si="38"/>
        <v>0.5526139253897463</v>
      </c>
      <c r="AS67" s="34"/>
      <c r="AV67" s="27">
        <f>[5]中r不同兵种属性值!AK65</f>
        <v>631.99744162424975</v>
      </c>
      <c r="AW67" s="27">
        <f>[5]中r不同兵种属性值!AL65</f>
        <v>549.8377742130973</v>
      </c>
      <c r="AX67" s="27">
        <f>[5]中r不同兵种属性值!AM65</f>
        <v>1327.1946274109246</v>
      </c>
      <c r="AY67" s="27">
        <f t="shared" si="8"/>
        <v>2.1</v>
      </c>
      <c r="AZ67" s="27">
        <f t="shared" si="57"/>
        <v>0.74781633530030467</v>
      </c>
      <c r="BA67" s="39">
        <f t="shared" si="39"/>
        <v>0.44585357433809514</v>
      </c>
      <c r="BB67" s="39">
        <f t="shared" si="40"/>
        <v>0.22119910456848743</v>
      </c>
      <c r="BD67" s="27">
        <f>[5]中r不同兵种属性值!AP65</f>
        <v>1263.9948832484995</v>
      </c>
      <c r="BE67" s="27">
        <f>[5]中r不同兵种属性值!AQ65</f>
        <v>265.43892548218491</v>
      </c>
      <c r="BF67" s="27">
        <f>[5]中r不同兵种属性值!AR65</f>
        <v>1263.9948832484995</v>
      </c>
      <c r="BG67" s="27">
        <f t="shared" si="10"/>
        <v>1</v>
      </c>
      <c r="BH67" s="27">
        <f t="shared" si="58"/>
        <v>0.58874053607412358</v>
      </c>
      <c r="BI67" s="39">
        <f t="shared" si="41"/>
        <v>0.43109753570699255</v>
      </c>
      <c r="BJ67" s="39">
        <f t="shared" si="42"/>
        <v>0.20477132946082141</v>
      </c>
      <c r="BL67" s="27">
        <f>[5]中r不同兵种属性值!AU65</f>
        <v>1453.5941157357745</v>
      </c>
      <c r="BM67" s="27">
        <f>[5]中r不同兵种属性值!AV65</f>
        <v>91.639629035516208</v>
      </c>
      <c r="BN67" s="27">
        <f>[5]中r不同兵种属性值!AW65</f>
        <v>1288.5384732144898</v>
      </c>
      <c r="BO67" s="27">
        <f t="shared" si="12"/>
        <v>0.88644997889404809</v>
      </c>
      <c r="BP67" s="27">
        <f t="shared" si="59"/>
        <v>0.33075778436045233</v>
      </c>
      <c r="BQ67" s="39">
        <f t="shared" si="43"/>
        <v>0.41741518612515782</v>
      </c>
      <c r="BR67" s="39">
        <f t="shared" si="44"/>
        <v>0.2040973829041795</v>
      </c>
      <c r="BT67" s="27">
        <f>[5]中r不同兵种属性值!AZ65</f>
        <v>1327.1946274109246</v>
      </c>
      <c r="BU67" s="27">
        <f>[5]中r不同兵种属性值!BA65</f>
        <v>148.5193987816987</v>
      </c>
      <c r="BV67" s="27">
        <f>[5]中r不同兵种属性值!BB65</f>
        <v>1263.9948832484995</v>
      </c>
      <c r="BW67" s="27">
        <f t="shared" si="14"/>
        <v>0.95238095238095233</v>
      </c>
      <c r="BX67" s="36">
        <f t="shared" si="60"/>
        <v>0.44474955433092844</v>
      </c>
      <c r="BY67" s="39">
        <f t="shared" si="45"/>
        <v>0.4138166382636102</v>
      </c>
      <c r="BZ67" s="39">
        <f t="shared" si="46"/>
        <v>0.20021588652702893</v>
      </c>
      <c r="CB67" s="23">
        <f t="shared" si="61"/>
        <v>1169.1952670048622</v>
      </c>
      <c r="CC67" s="23">
        <f t="shared" si="62"/>
        <v>263.85893187812428</v>
      </c>
      <c r="CD67" s="23">
        <f t="shared" si="63"/>
        <v>1285.9307167806032</v>
      </c>
      <c r="CE67" s="23">
        <f t="shared" si="19"/>
        <v>1.0998425610076092</v>
      </c>
      <c r="CF67" s="23">
        <f t="shared" si="64"/>
        <v>0.84069276059533748</v>
      </c>
      <c r="CV67" s="39">
        <f>([3]中r分类武将战斗属性!S67+[3]中r分类武将战斗属性!Y67+[3]中r分类武将战斗属性!AE67+[3]中r分类武将战斗属性!AK67)/4</f>
        <v>355.88659126323495</v>
      </c>
      <c r="CW67" s="39">
        <f>CV67*[3]中r分类武将战斗属性!O66</f>
        <v>61.922445896553114</v>
      </c>
      <c r="CX67" s="39">
        <f>([2]中r各类型装备属性!I65+[2]中r各类型装备属性!N65+[2]中r各类型装备属性!S65+[2]中r各类型装备属性!X65)/4</f>
        <v>660.8671875</v>
      </c>
      <c r="CY67" s="7">
        <f t="shared" si="49"/>
        <v>0.32992902144986164</v>
      </c>
      <c r="CZ67" s="7">
        <f t="shared" si="49"/>
        <v>5.7405961567460445E-2</v>
      </c>
      <c r="DA67" s="7">
        <f t="shared" si="49"/>
        <v>0.61266501698267806</v>
      </c>
      <c r="DC67" s="39">
        <f>([3]中r分类武将战斗属性!T67+[3]中r分类武将战斗属性!Z67+[3]中r分类武将战斗属性!AF67+[3]中r分类武将战斗属性!AL67)/4</f>
        <v>98.33708442799913</v>
      </c>
      <c r="DD67" s="39">
        <f>DC67*[3]中r分类武将战斗属性!O66</f>
        <v>17.110149524047571</v>
      </c>
      <c r="DE67" s="39">
        <f>([2]中r各类型装备属性!J65+[2]中r各类型装备属性!O65+[2]中r各类型装备属性!T65+[2]中r各类型装备属性!Y65)/4</f>
        <v>123.36187499999998</v>
      </c>
      <c r="DF67" s="7">
        <f t="shared" si="50"/>
        <v>0.42935980854631595</v>
      </c>
      <c r="DG67" s="7">
        <f t="shared" si="50"/>
        <v>7.4706409759614456E-2</v>
      </c>
      <c r="DH67" s="7">
        <f t="shared" si="50"/>
        <v>0.53862315869956356</v>
      </c>
      <c r="DJ67" s="39">
        <f>([3]中r分类武将战斗属性!U67+[3]中r分类武将战斗属性!AA67+[3]中r分类武将战斗属性!AG67+[3]中r分类武将战斗属性!AM67)/4</f>
        <v>458.90639399732925</v>
      </c>
      <c r="DK67" s="39">
        <f>DJ67*[3]中r分类武将战斗属性!O66</f>
        <v>79.847364445555328</v>
      </c>
      <c r="DL67" s="39">
        <f>([2]中r各类型装备属性!K65+[2]中r各类型装备属性!P65+[2]中r各类型装备属性!U65+[2]中r各类型装备属性!Z65)/4</f>
        <v>819.47531249999997</v>
      </c>
      <c r="DM67" s="7">
        <f t="shared" si="51"/>
        <v>0.33787113220802717</v>
      </c>
      <c r="DN67" s="7">
        <f t="shared" si="51"/>
        <v>5.8787848201574108E-2</v>
      </c>
      <c r="DO67" s="7">
        <f t="shared" si="51"/>
        <v>0.60334101959039865</v>
      </c>
    </row>
    <row r="68" spans="7:119" x14ac:dyDescent="0.15">
      <c r="G68" s="23">
        <v>62</v>
      </c>
      <c r="H68" s="27">
        <f>[2]中r各类型装备属性!I66+[3]中r分类武将战斗属性!AQ68</f>
        <v>657.2159101615307</v>
      </c>
      <c r="I68" s="27">
        <f>[2]中r各类型装备属性!J66+[3]中r分类武将战斗属性!T68</f>
        <v>517.13990975087006</v>
      </c>
      <c r="J68" s="27">
        <f>[2]中r各类型装备属性!K66+[3]中r分类武将战斗属性!AS68</f>
        <v>2016.618912516898</v>
      </c>
      <c r="K68" s="27">
        <f t="shared" si="0"/>
        <v>3.0684268005947284</v>
      </c>
      <c r="L68" s="27">
        <f t="shared" si="26"/>
        <v>0.7324721337297001</v>
      </c>
      <c r="M68" s="39">
        <f t="shared" si="27"/>
        <v>0.34773328579975177</v>
      </c>
      <c r="N68" s="39">
        <f t="shared" si="28"/>
        <v>0.33610315208614966</v>
      </c>
      <c r="P68" s="27">
        <f>[2]中r各类型装备属性!N66+[3]中r分类武将战斗属性!AV68</f>
        <v>1215.2830023553674</v>
      </c>
      <c r="Q68" s="27">
        <f>[2]中r各类型装备属性!O66+[3]中r分类武将战斗属性!AW68</f>
        <v>153.06118203230614</v>
      </c>
      <c r="R68" s="27">
        <f>[2]中r各类型装备属性!P66+[3]中r分类武将战斗属性!AX68</f>
        <v>1305.2253664199798</v>
      </c>
      <c r="S68" s="27">
        <f t="shared" si="1"/>
        <v>1.0740093985436256</v>
      </c>
      <c r="T68" s="27">
        <f t="shared" si="29"/>
        <v>0.4476242993680859</v>
      </c>
      <c r="U68" s="39">
        <f t="shared" si="30"/>
        <v>0.25381850508675169</v>
      </c>
      <c r="V68" s="39">
        <f t="shared" si="31"/>
        <v>0.25897328698809119</v>
      </c>
      <c r="X68" s="27">
        <f>[2]中r各类型装备属性!S66+[3]中r分类武将战斗属性!BA68</f>
        <v>1332.3141843876735</v>
      </c>
      <c r="Y68" s="27">
        <f>[2]中r各类型装备属性!T66+[3]中r分类武将战斗属性!BB68</f>
        <v>81.001182032306133</v>
      </c>
      <c r="Z68" s="27">
        <f>[2]中r各类型装备属性!U66+[3]中r分类武将战斗属性!BC68</f>
        <v>1098.2518203230613</v>
      </c>
      <c r="AA68" s="27">
        <f t="shared" si="2"/>
        <v>0.82431894307859044</v>
      </c>
      <c r="AB68" s="27">
        <f t="shared" si="32"/>
        <v>0.30013645791209653</v>
      </c>
      <c r="AC68" s="39">
        <f t="shared" si="33"/>
        <v>0.22497706592159297</v>
      </c>
      <c r="AD68" s="39">
        <f t="shared" si="34"/>
        <v>0.22186905461071954</v>
      </c>
      <c r="AF68" s="27">
        <f>[2]中r各类型装备属性!X66+[3]中r分类武将战斗属性!BF68</f>
        <v>1206.3418203230613</v>
      </c>
      <c r="AG68" s="27">
        <f>[2]中r各类型装备属性!Y66+[3]中r分类武将战斗属性!BG68</f>
        <v>184.48795508076532</v>
      </c>
      <c r="AH68" s="27">
        <f>[2]中r各类型装备属性!Z66+[3]中r分类武将战斗属性!BH68</f>
        <v>1134.2818203230613</v>
      </c>
      <c r="AI68" s="27">
        <f t="shared" si="3"/>
        <v>0.94026568690066459</v>
      </c>
      <c r="AJ68" s="27">
        <f t="shared" si="35"/>
        <v>0.49411834242940778</v>
      </c>
      <c r="AK68" s="39">
        <f t="shared" si="36"/>
        <v>0.22527391602671545</v>
      </c>
      <c r="AL68" s="39">
        <f t="shared" si="37"/>
        <v>0.22405566821196274</v>
      </c>
      <c r="AN68" s="23">
        <f t="shared" si="54"/>
        <v>1102.7887293069082</v>
      </c>
      <c r="AO68" s="23">
        <f t="shared" si="55"/>
        <v>233.92255722406193</v>
      </c>
      <c r="AP68" s="23">
        <f t="shared" si="56"/>
        <v>1388.5944798957503</v>
      </c>
      <c r="AQ68" s="23">
        <f t="shared" si="7"/>
        <v>1.2591663688551371</v>
      </c>
      <c r="AR68" s="42">
        <f t="shared" si="38"/>
        <v>0.55326665656872076</v>
      </c>
      <c r="AS68" s="34"/>
      <c r="AV68" s="27">
        <f>[5]中r不同兵种属性值!AK66</f>
        <v>642.32973145851156</v>
      </c>
      <c r="AW68" s="27">
        <f>[5]中r不同兵种属性值!AL66</f>
        <v>562.23676494331448</v>
      </c>
      <c r="AX68" s="27">
        <f>[5]中r不同兵种属性值!AM66</f>
        <v>1348.0994363944071</v>
      </c>
      <c r="AY68" s="27">
        <f t="shared" si="8"/>
        <v>2.0987654320987659</v>
      </c>
      <c r="AZ68" s="27">
        <f t="shared" si="57"/>
        <v>0.74853443723326496</v>
      </c>
      <c r="BA68" s="39">
        <f t="shared" si="39"/>
        <v>0.45314266769559908</v>
      </c>
      <c r="BB68" s="39">
        <f t="shared" si="40"/>
        <v>0.22468323939906784</v>
      </c>
      <c r="BD68" s="27">
        <f>[5]中r不同兵种属性值!AP66</f>
        <v>1284.6594629170231</v>
      </c>
      <c r="BE68" s="27">
        <f>[5]中r不同兵种属性值!AQ66</f>
        <v>271.20588661581598</v>
      </c>
      <c r="BF68" s="27">
        <f>[5]中r不同兵种属性值!AR66</f>
        <v>1283.9042251375306</v>
      </c>
      <c r="BG68" s="27">
        <f t="shared" si="10"/>
        <v>0.99941211052322176</v>
      </c>
      <c r="BH68" s="27">
        <f t="shared" si="58"/>
        <v>0.5894679548001005</v>
      </c>
      <c r="BI68" s="39">
        <f t="shared" si="41"/>
        <v>0.43814538810701686</v>
      </c>
      <c r="BJ68" s="39">
        <f t="shared" si="42"/>
        <v>0.20799670834592363</v>
      </c>
      <c r="BL68" s="27">
        <f>[5]中r不同兵种属性值!AU66</f>
        <v>1477.3583823545766</v>
      </c>
      <c r="BM68" s="27">
        <f>[5]中r不同兵种属性值!AV66</f>
        <v>93.177461044907545</v>
      </c>
      <c r="BN68" s="27">
        <f>[5]中r不同兵种属性值!AW66</f>
        <v>1308.8344042664144</v>
      </c>
      <c r="BO68" s="27">
        <f t="shared" si="12"/>
        <v>0.88592884427976581</v>
      </c>
      <c r="BP68" s="27">
        <f t="shared" si="59"/>
        <v>0.33034921572265152</v>
      </c>
      <c r="BQ68" s="39">
        <f t="shared" si="43"/>
        <v>0.42423935090845716</v>
      </c>
      <c r="BR68" s="39">
        <f t="shared" si="44"/>
        <v>0.20731214637256679</v>
      </c>
      <c r="BT68" s="27">
        <f>[5]中r不同兵种属性值!AZ66</f>
        <v>1348.8924360628744</v>
      </c>
      <c r="BU68" s="27">
        <f>[5]中r不同兵种属性值!BA66</f>
        <v>151.06643684302031</v>
      </c>
      <c r="BV68" s="27">
        <f>[5]中r不同兵种属性值!BB66</f>
        <v>1283.9042251375306</v>
      </c>
      <c r="BW68" s="27">
        <f t="shared" si="14"/>
        <v>0.95182105764116354</v>
      </c>
      <c r="BX68" s="36">
        <f t="shared" si="60"/>
        <v>0.44438305706607373</v>
      </c>
      <c r="BY68" s="39">
        <f t="shared" si="45"/>
        <v>0.42058197173361744</v>
      </c>
      <c r="BZ68" s="39">
        <f t="shared" si="46"/>
        <v>0.20336951205930762</v>
      </c>
      <c r="CB68" s="23">
        <f t="shared" si="61"/>
        <v>1188.3100031982465</v>
      </c>
      <c r="CC68" s="23">
        <f t="shared" si="62"/>
        <v>269.42163736176457</v>
      </c>
      <c r="CD68" s="23">
        <f t="shared" si="63"/>
        <v>1306.1855727339707</v>
      </c>
      <c r="CE68" s="23">
        <f t="shared" si="19"/>
        <v>1.0991959751398803</v>
      </c>
      <c r="CF68" s="23">
        <f t="shared" si="64"/>
        <v>0.84346708503227685</v>
      </c>
      <c r="CV68" s="39">
        <f>([3]中r分类武将战斗属性!S68+[3]中r分类武将战斗属性!Y68+[3]中r分类武将战斗属性!AE68+[3]中r分类武将战斗属性!AK68)/4</f>
        <v>362.42485710554416</v>
      </c>
      <c r="CW68" s="39">
        <f>CV68*[3]中r分类武将战斗属性!O67</f>
        <v>64.801372201364003</v>
      </c>
      <c r="CX68" s="39">
        <f>([2]中r各类型装备属性!I66+[2]中r各类型装备属性!N66+[2]中r各类型装备属性!S66+[2]中r各类型装备属性!X66)/4</f>
        <v>675.5625</v>
      </c>
      <c r="CY68" s="7">
        <f t="shared" si="49"/>
        <v>0.32864396187048867</v>
      </c>
      <c r="CZ68" s="7">
        <f t="shared" si="49"/>
        <v>5.8761366052490424E-2</v>
      </c>
      <c r="DA68" s="7">
        <f t="shared" si="49"/>
        <v>0.6125946720770209</v>
      </c>
      <c r="DC68" s="39">
        <f>([3]中r分类武将战斗属性!T68+[3]中r分类武将战斗属性!Z68+[3]中r分类武将战斗属性!AF68+[3]中r分类武将战斗属性!AL68)/4</f>
        <v>100.14371051600563</v>
      </c>
      <c r="DD68" s="39">
        <f>DC68*[3]中r分类武将战斗属性!O67</f>
        <v>17.905642318797948</v>
      </c>
      <c r="DE68" s="39">
        <f>([2]中r各类型装备属性!J66+[2]中r各类型装备属性!O66+[2]中r各类型装备属性!T66+[2]中r各类型装备属性!Y66)/4</f>
        <v>126.105</v>
      </c>
      <c r="DF68" s="7">
        <f t="shared" si="50"/>
        <v>0.42810625749137698</v>
      </c>
      <c r="DG68" s="7">
        <f t="shared" si="50"/>
        <v>7.6545171749499513E-2</v>
      </c>
      <c r="DH68" s="7">
        <f t="shared" si="50"/>
        <v>0.53908866890169449</v>
      </c>
      <c r="DJ68" s="39">
        <f>([3]中r分类武将战斗属性!U68+[3]中r分类武将战斗属性!AA68+[3]中r分类武将战斗属性!AG68+[3]中r分类武将战斗属性!AM68)/4</f>
        <v>467.33731574135959</v>
      </c>
      <c r="DK68" s="39">
        <f>DJ68*[3]中r分类武将战斗属性!O67</f>
        <v>83.559664154390433</v>
      </c>
      <c r="DL68" s="39">
        <f>([2]中r各类型装备属性!K66+[2]中r各类型装备属性!P66+[2]中r各类型装备属性!U66+[2]中r各类型装备属性!Z66)/4</f>
        <v>837.69749999999999</v>
      </c>
      <c r="DM68" s="7">
        <f t="shared" si="51"/>
        <v>0.33655420823539878</v>
      </c>
      <c r="DN68" s="7">
        <f t="shared" si="51"/>
        <v>6.0175713906527796E-2</v>
      </c>
      <c r="DO68" s="7">
        <f t="shared" si="51"/>
        <v>0.60327007785807329</v>
      </c>
    </row>
    <row r="69" spans="7:119" x14ac:dyDescent="0.15">
      <c r="G69" s="23">
        <v>63</v>
      </c>
      <c r="H69" s="27">
        <f>[2]中r各类型装备属性!I67+[3]中r分类武将战斗属性!AQ69</f>
        <v>671.69167583543026</v>
      </c>
      <c r="I69" s="27">
        <f>[2]中r各类型装备属性!J67+[3]中r分类武将战斗属性!T69</f>
        <v>527.66078826175521</v>
      </c>
      <c r="J69" s="27">
        <f>[2]中r各类型装备属性!K67+[3]中r分类武将战斗属性!AS69</f>
        <v>2061.0603626733769</v>
      </c>
      <c r="K69" s="27">
        <f t="shared" si="0"/>
        <v>3.068461969712355</v>
      </c>
      <c r="L69" s="27">
        <f t="shared" si="26"/>
        <v>0.73282069136052275</v>
      </c>
      <c r="M69" s="39">
        <f t="shared" si="27"/>
        <v>0.3553924210769473</v>
      </c>
      <c r="N69" s="39">
        <f t="shared" si="28"/>
        <v>0.34351006044556281</v>
      </c>
      <c r="P69" s="27">
        <f>[2]中r各类型装备属性!N67+[3]中r分类武将战斗属性!AV69</f>
        <v>1242.1136868379467</v>
      </c>
      <c r="Q69" s="27">
        <f>[2]中r各类型装备属性!O67+[3]中r分类武将战斗属性!AW69</f>
        <v>156.42658516708605</v>
      </c>
      <c r="R69" s="27">
        <f>[2]中r各类型装备属性!P67+[3]中r分类武将战斗属性!AX69</f>
        <v>1334.0843571721186</v>
      </c>
      <c r="S69" s="27">
        <f t="shared" si="1"/>
        <v>1.0740436815959271</v>
      </c>
      <c r="T69" s="27">
        <f t="shared" si="29"/>
        <v>0.44846224761540632</v>
      </c>
      <c r="U69" s="39">
        <f t="shared" si="30"/>
        <v>0.25942224035880251</v>
      </c>
      <c r="V69" s="39">
        <f t="shared" si="31"/>
        <v>0.26469927721669018</v>
      </c>
      <c r="X69" s="27">
        <f>[2]中r各类型装备属性!S67+[3]中r分类武将战斗属性!BA69</f>
        <v>1361.7265220050326</v>
      </c>
      <c r="Y69" s="27">
        <f>[2]中r各类型装备属性!T67+[3]中r分类武将战斗属性!BB69</f>
        <v>82.799085167086048</v>
      </c>
      <c r="Z69" s="27">
        <f>[2]中r各类型装备属性!U67+[3]中r分类武将战斗属性!BC69</f>
        <v>1122.5008516708606</v>
      </c>
      <c r="AA69" s="27">
        <f t="shared" si="2"/>
        <v>0.82432179555265506</v>
      </c>
      <c r="AB69" s="27">
        <f t="shared" si="32"/>
        <v>0.30089163613873948</v>
      </c>
      <c r="AC69" s="39">
        <f t="shared" si="33"/>
        <v>0.22994368828183598</v>
      </c>
      <c r="AD69" s="39">
        <f t="shared" si="34"/>
        <v>0.22676784882239617</v>
      </c>
      <c r="AF69" s="27">
        <f>[2]中r各类型装备属性!X67+[3]中r分类武将战斗属性!BF69</f>
        <v>1232.9421016708607</v>
      </c>
      <c r="AG69" s="27">
        <f>[2]中r各类型装备属性!Y67+[3]中r分类武将战斗属性!BG69</f>
        <v>188.59083791771513</v>
      </c>
      <c r="AH69" s="27">
        <f>[2]中r各类型装备属性!Z67+[3]中r分类武将战斗属性!BH69</f>
        <v>1159.3146016708606</v>
      </c>
      <c r="AI69" s="27">
        <f t="shared" si="3"/>
        <v>0.94028308393376991</v>
      </c>
      <c r="AJ69" s="27">
        <f t="shared" si="35"/>
        <v>0.49502696570819515</v>
      </c>
      <c r="AK69" s="39">
        <f t="shared" si="36"/>
        <v>0.23024128882742495</v>
      </c>
      <c r="AL69" s="39">
        <f t="shared" si="37"/>
        <v>0.22900041514486136</v>
      </c>
      <c r="AN69" s="23">
        <f t="shared" si="54"/>
        <v>1127.1184965873176</v>
      </c>
      <c r="AO69" s="23">
        <f t="shared" si="55"/>
        <v>238.8693241284106</v>
      </c>
      <c r="AP69" s="23">
        <f t="shared" si="56"/>
        <v>1419.2400432968041</v>
      </c>
      <c r="AQ69" s="23">
        <f t="shared" si="7"/>
        <v>1.2591755415193435</v>
      </c>
      <c r="AR69" s="42">
        <f t="shared" si="38"/>
        <v>0.55390075013145734</v>
      </c>
      <c r="AS69" s="34"/>
      <c r="AV69" s="27">
        <f>[5]中r不同兵种属性值!AK67</f>
        <v>652.62050744832243</v>
      </c>
      <c r="AW69" s="27">
        <f>[5]中r不同兵种属性值!AL67</f>
        <v>574.62439802157166</v>
      </c>
      <c r="AX69" s="27">
        <f>[5]中r不同兵种属性值!AM67</f>
        <v>1368.9113083062371</v>
      </c>
      <c r="AY69" s="27">
        <f t="shared" si="8"/>
        <v>2.0975609756097557</v>
      </c>
      <c r="AZ69" s="27">
        <f t="shared" si="57"/>
        <v>0.74918005620798356</v>
      </c>
      <c r="BA69" s="39">
        <f t="shared" si="39"/>
        <v>0.46040247439035098</v>
      </c>
      <c r="BB69" s="39">
        <f t="shared" si="40"/>
        <v>0.22815188471770617</v>
      </c>
      <c r="BD69" s="27">
        <f>[5]中r不同兵种属性值!AP67</f>
        <v>1305.2410148966449</v>
      </c>
      <c r="BE69" s="27">
        <f>[5]中r不同兵种属性值!AQ67</f>
        <v>276.96577633172706</v>
      </c>
      <c r="BF69" s="27">
        <f>[5]中r不同兵种属性值!AR67</f>
        <v>1303.7250555297496</v>
      </c>
      <c r="BG69" s="27">
        <f t="shared" si="10"/>
        <v>0.99883855981416947</v>
      </c>
      <c r="BH69" s="27">
        <f t="shared" si="58"/>
        <v>0.59011029884281208</v>
      </c>
      <c r="BI69" s="39">
        <f t="shared" si="41"/>
        <v>0.44516492312019457</v>
      </c>
      <c r="BJ69" s="39">
        <f t="shared" si="42"/>
        <v>0.21120774807735124</v>
      </c>
      <c r="BL69" s="27">
        <f>[5]中r不同兵种属性值!AU67</f>
        <v>1501.0271671311414</v>
      </c>
      <c r="BM69" s="27">
        <f>[5]中r不同兵种属性值!AV67</f>
        <v>94.709561446768731</v>
      </c>
      <c r="BN69" s="27">
        <f>[5]中r不同兵种属性值!AW67</f>
        <v>1329.0401051516865</v>
      </c>
      <c r="BO69" s="27">
        <f t="shared" si="12"/>
        <v>0.88542042026583201</v>
      </c>
      <c r="BP69" s="27">
        <f t="shared" si="59"/>
        <v>0.32989552448192894</v>
      </c>
      <c r="BQ69" s="39">
        <f t="shared" si="43"/>
        <v>0.431036097053694</v>
      </c>
      <c r="BR69" s="39">
        <f t="shared" si="44"/>
        <v>0.21051261788052325</v>
      </c>
      <c r="BT69" s="27">
        <f>[5]中r不同兵种属性值!AZ67</f>
        <v>1370.503065641477</v>
      </c>
      <c r="BU69" s="27">
        <f>[5]中r不同兵种属性值!BA67</f>
        <v>153.60458285064172</v>
      </c>
      <c r="BV69" s="27">
        <f>[5]中r不同兵种属性值!BB67</f>
        <v>1303.7250555297496</v>
      </c>
      <c r="BW69" s="27">
        <f t="shared" si="14"/>
        <v>0.9512748188706377</v>
      </c>
      <c r="BX69" s="36">
        <f t="shared" si="60"/>
        <v>0.44396366330852199</v>
      </c>
      <c r="BY69" s="39">
        <f t="shared" si="45"/>
        <v>0.42732012294239913</v>
      </c>
      <c r="BZ69" s="39">
        <f t="shared" si="46"/>
        <v>0.20650911743372258</v>
      </c>
      <c r="CB69" s="23">
        <f t="shared" si="61"/>
        <v>1207.3479387793964</v>
      </c>
      <c r="CC69" s="23">
        <f t="shared" si="62"/>
        <v>274.97607966267731</v>
      </c>
      <c r="CD69" s="23">
        <f t="shared" si="63"/>
        <v>1326.3503811293558</v>
      </c>
      <c r="CE69" s="23">
        <f t="shared" si="19"/>
        <v>1.0985651596591688</v>
      </c>
      <c r="CF69" s="23">
        <f t="shared" si="64"/>
        <v>0.84614252208378038</v>
      </c>
      <c r="CV69" s="39">
        <f>([3]中r分类武将战斗属性!S69+[3]中r分类武将战斗属性!Y69+[3]中r分类武将战斗属性!AE69+[3]中r分类武将战斗属性!AK69)/4</f>
        <v>369.1554147477791</v>
      </c>
      <c r="CW69" s="39">
        <f>CV69*[3]中r分类武将战斗属性!O68</f>
        <v>67.705269339538432</v>
      </c>
      <c r="CX69" s="39">
        <f>([2]中r各类型装备属性!I67+[2]中r各类型装备属性!N67+[2]中r各类型装备属性!S67+[2]中r各类型装备属性!X67)/4</f>
        <v>690.2578125</v>
      </c>
      <c r="CY69" s="7">
        <f t="shared" si="49"/>
        <v>0.32752138827062599</v>
      </c>
      <c r="CZ69" s="7">
        <f t="shared" si="49"/>
        <v>6.0069344567173749E-2</v>
      </c>
      <c r="DA69" s="7">
        <f t="shared" si="49"/>
        <v>0.61240926716220012</v>
      </c>
      <c r="DC69" s="39">
        <f>([3]中r分类武将战斗属性!T69+[3]中r分类武将战斗属性!Z69+[3]中r分类武将战斗属性!AF69+[3]中r分类武将战斗属性!AL69)/4</f>
        <v>102.00346986451791</v>
      </c>
      <c r="DD69" s="39">
        <f>DC69*[3]中r分类武将战斗属性!O68</f>
        <v>18.70803494908299</v>
      </c>
      <c r="DE69" s="39">
        <f>([2]中r各类型装备属性!J67+[2]中r各类型装备属性!O67+[2]中r各类型装备属性!T67+[2]中r各类型装备属性!Y67)/4</f>
        <v>128.84812499999998</v>
      </c>
      <c r="DF69" s="7">
        <f t="shared" si="50"/>
        <v>0.42702624222138802</v>
      </c>
      <c r="DG69" s="7">
        <f t="shared" si="50"/>
        <v>7.8319118695316381E-2</v>
      </c>
      <c r="DH69" s="7">
        <f t="shared" si="50"/>
        <v>0.53940842119490495</v>
      </c>
      <c r="DJ69" s="39">
        <f>([3]中r分类武将战斗属性!U69+[3]中r分类武将战斗属性!AA69+[3]中r分类武将战斗属性!AG69+[3]中r分类武将战斗属性!AM69)/4</f>
        <v>476.01619270108358</v>
      </c>
      <c r="DK69" s="39">
        <f>DJ69*[3]中r分类武将战斗属性!O68</f>
        <v>87.304163095720611</v>
      </c>
      <c r="DL69" s="39">
        <f>([2]中r各类型装备属性!K67+[2]中r各类型装备属性!P67+[2]中r各类型装备属性!U67+[2]中r各类型装备属性!Z67)/4</f>
        <v>855.91968750000001</v>
      </c>
      <c r="DM69" s="7">
        <f t="shared" si="51"/>
        <v>0.33540217171108583</v>
      </c>
      <c r="DN69" s="7">
        <f t="shared" si="51"/>
        <v>6.1514726496103234E-2</v>
      </c>
      <c r="DO69" s="7">
        <f t="shared" si="51"/>
        <v>0.60308310179281099</v>
      </c>
    </row>
    <row r="70" spans="7:119" x14ac:dyDescent="0.15">
      <c r="G70" s="23">
        <v>64</v>
      </c>
      <c r="H70" s="27">
        <f>[2]中r各类型装备属性!I68+[3]中r分类武将战斗属性!AQ70</f>
        <v>686.54116780734353</v>
      </c>
      <c r="I70" s="27">
        <f>[2]中r各类型装备属性!J68+[3]中r分类武将战斗属性!T70</f>
        <v>538.49544923073154</v>
      </c>
      <c r="J70" s="27">
        <f>[2]中r各类型装备属性!K68+[3]中r分类武将战斗属性!AS70</f>
        <v>2106.6977369834995</v>
      </c>
      <c r="K70" s="27">
        <f t="shared" si="0"/>
        <v>3.0685672407844287</v>
      </c>
      <c r="L70" s="27">
        <f t="shared" si="26"/>
        <v>0.73323001278742472</v>
      </c>
      <c r="M70" s="39">
        <f t="shared" si="27"/>
        <v>0.36324929513616067</v>
      </c>
      <c r="N70" s="39">
        <f t="shared" si="28"/>
        <v>0.35111628949724993</v>
      </c>
      <c r="P70" s="27">
        <f>[2]中r各类型装备属性!N68+[3]中r分类武将战斗属性!AV70</f>
        <v>1269.7665691761558</v>
      </c>
      <c r="Q70" s="27">
        <f>[2]中r各类型装备属性!O68+[3]中r分类武将战斗属性!AW70</f>
        <v>159.86673356146872</v>
      </c>
      <c r="R70" s="27">
        <f>[2]中r各类型装备属性!P68+[3]中r分类武将战斗属性!AX70</f>
        <v>1363.9150362990933</v>
      </c>
      <c r="S70" s="27">
        <f t="shared" si="1"/>
        <v>1.0741462796457324</v>
      </c>
      <c r="T70" s="27">
        <f t="shared" si="29"/>
        <v>0.44933303712924633</v>
      </c>
      <c r="U70" s="39">
        <f t="shared" si="30"/>
        <v>0.26519769615207928</v>
      </c>
      <c r="V70" s="39">
        <f t="shared" si="31"/>
        <v>0.27061806275775657</v>
      </c>
      <c r="X70" s="27">
        <f>[2]中r各类型装备属性!S68+[3]中r分类武将战斗属性!BA70</f>
        <v>1392.0358027376246</v>
      </c>
      <c r="Y70" s="27">
        <f>[2]中r各类型装备属性!T68+[3]中r分类武将战斗属性!BB70</f>
        <v>84.671733561468727</v>
      </c>
      <c r="Z70" s="27">
        <f>[2]中r各类型装备属性!U68+[3]中r分类武将战斗属性!BC70</f>
        <v>1147.4973356146872</v>
      </c>
      <c r="AA70" s="27">
        <f t="shared" si="2"/>
        <v>0.82433033213512197</v>
      </c>
      <c r="AB70" s="27">
        <f t="shared" si="32"/>
        <v>0.30176132591917515</v>
      </c>
      <c r="AC70" s="39">
        <f t="shared" si="33"/>
        <v>0.23506177013468837</v>
      </c>
      <c r="AD70" s="39">
        <f t="shared" si="34"/>
        <v>0.23181764355852277</v>
      </c>
      <c r="AF70" s="27">
        <f>[2]中r各类型装备属性!X68+[3]中r分类武将战斗属性!BF70</f>
        <v>1260.2898356146873</v>
      </c>
      <c r="AG70" s="27">
        <f>[2]中r各类型装备属性!Y68+[3]中r分类武将战斗属性!BG70</f>
        <v>192.88058390367178</v>
      </c>
      <c r="AH70" s="27">
        <f>[2]中r各类型装备属性!Z68+[3]中r分类武将战斗属性!BH70</f>
        <v>1185.0948356146871</v>
      </c>
      <c r="AI70" s="27">
        <f t="shared" si="3"/>
        <v>0.94033515317266292</v>
      </c>
      <c r="AJ70" s="27">
        <f t="shared" si="35"/>
        <v>0.49609129175448807</v>
      </c>
      <c r="AK70" s="39">
        <f t="shared" si="36"/>
        <v>0.2353482419448529</v>
      </c>
      <c r="AL70" s="39">
        <f t="shared" si="37"/>
        <v>0.23409280703499993</v>
      </c>
      <c r="AN70" s="23">
        <f t="shared" si="54"/>
        <v>1152.1583438339528</v>
      </c>
      <c r="AO70" s="23">
        <f t="shared" si="55"/>
        <v>243.97862506433518</v>
      </c>
      <c r="AP70" s="23">
        <f t="shared" si="56"/>
        <v>1450.8012361279918</v>
      </c>
      <c r="AQ70" s="23">
        <f t="shared" si="7"/>
        <v>1.2592029940088503</v>
      </c>
      <c r="AR70" s="42">
        <f t="shared" si="38"/>
        <v>0.55462465932611926</v>
      </c>
      <c r="AS70" s="34"/>
      <c r="AV70" s="27">
        <f>[5]中r不同兵种属性值!AK68</f>
        <v>663.04858395234112</v>
      </c>
      <c r="AW70" s="27">
        <f>[5]中r不同兵种属性值!AL68</f>
        <v>587.1574809698443</v>
      </c>
      <c r="AX70" s="27">
        <f>[5]中r不同兵种属性值!AM68</f>
        <v>1390.0054651531007</v>
      </c>
      <c r="AY70" s="27">
        <f t="shared" si="8"/>
        <v>2.0963855421686746</v>
      </c>
      <c r="AZ70" s="27">
        <f t="shared" si="57"/>
        <v>0.74980764386513532</v>
      </c>
      <c r="BA70" s="39">
        <f t="shared" si="39"/>
        <v>0.46775914211805375</v>
      </c>
      <c r="BB70" s="39">
        <f t="shared" si="40"/>
        <v>0.23166757752551678</v>
      </c>
      <c r="BD70" s="27">
        <f>[5]中r不同兵种属性值!AP68</f>
        <v>1326.0971679046822</v>
      </c>
      <c r="BE70" s="27">
        <f>[5]中r不同兵种属性值!AQ68</f>
        <v>282.79421532425152</v>
      </c>
      <c r="BF70" s="27">
        <f>[5]中r不同兵种属性值!AR68</f>
        <v>1323.8147287172387</v>
      </c>
      <c r="BG70" s="27">
        <f t="shared" si="10"/>
        <v>0.99827882960413084</v>
      </c>
      <c r="BH70" s="27">
        <f t="shared" si="58"/>
        <v>0.59073703322702487</v>
      </c>
      <c r="BI70" s="39">
        <f t="shared" si="41"/>
        <v>0.45227811343864399</v>
      </c>
      <c r="BJ70" s="39">
        <f t="shared" si="42"/>
        <v>0.21446234122606952</v>
      </c>
      <c r="BL70" s="27">
        <f>[5]中r不同兵种属性值!AU68</f>
        <v>1525.0117430903847</v>
      </c>
      <c r="BM70" s="27">
        <f>[5]中r不同兵种属性值!AV68</f>
        <v>96.261872730430241</v>
      </c>
      <c r="BN70" s="27">
        <f>[5]中r不同兵种属性值!AW68</f>
        <v>1349.5198690806803</v>
      </c>
      <c r="BO70" s="27">
        <f t="shared" si="12"/>
        <v>0.88492424743295683</v>
      </c>
      <c r="BP70" s="27">
        <f t="shared" si="59"/>
        <v>0.32945874372994499</v>
      </c>
      <c r="BQ70" s="39">
        <f t="shared" si="43"/>
        <v>0.43792352603388973</v>
      </c>
      <c r="BR70" s="39">
        <f t="shared" si="44"/>
        <v>0.21375649946209188</v>
      </c>
      <c r="BT70" s="27">
        <f>[5]中r不同兵种属性值!AZ68</f>
        <v>1392.4020262999163</v>
      </c>
      <c r="BU70" s="27">
        <f>[5]中r不同兵种属性值!BA68</f>
        <v>156.17590140082251</v>
      </c>
      <c r="BV70" s="27">
        <f>[5]中r不同兵种属性值!BB68</f>
        <v>1323.8147287172387</v>
      </c>
      <c r="BW70" s="27">
        <f t="shared" si="14"/>
        <v>0.95074174248012455</v>
      </c>
      <c r="BX70" s="36">
        <f t="shared" si="60"/>
        <v>0.44356069121927488</v>
      </c>
      <c r="BY70" s="39">
        <f t="shared" si="45"/>
        <v>0.43414817520691196</v>
      </c>
      <c r="BZ70" s="39">
        <f t="shared" si="46"/>
        <v>0.20969130731485094</v>
      </c>
      <c r="CB70" s="23">
        <f t="shared" si="61"/>
        <v>1226.6398803118311</v>
      </c>
      <c r="CC70" s="23">
        <f t="shared" si="62"/>
        <v>280.59736760633717</v>
      </c>
      <c r="CD70" s="23">
        <f t="shared" si="63"/>
        <v>1346.7886979170646</v>
      </c>
      <c r="CE70" s="23">
        <f t="shared" si="19"/>
        <v>1.0979495445514862</v>
      </c>
      <c r="CF70" s="23">
        <f t="shared" si="64"/>
        <v>0.8487586263556155</v>
      </c>
      <c r="CV70" s="39">
        <f>([3]中r分类武将战斗属性!S70+[3]中r分类武将战斗属性!Y70+[3]中r分类武将战斗属性!AE70+[3]中r分类武将战斗属性!AK70)/4</f>
        <v>376.38279461532477</v>
      </c>
      <c r="CW70" s="39">
        <f>CV70*[3]中r分类武将战斗属性!O69</f>
        <v>70.822424218627972</v>
      </c>
      <c r="CX70" s="39">
        <f>([2]中r各类型装备属性!I68+[2]中r各类型装备属性!N68+[2]中r各类型装备属性!S68+[2]中r各类型装备属性!X68)/4</f>
        <v>704.95312500000011</v>
      </c>
      <c r="CY70" s="7">
        <f t="shared" si="49"/>
        <v>0.32667627382089109</v>
      </c>
      <c r="CZ70" s="7">
        <f t="shared" si="49"/>
        <v>6.1469349762253496E-2</v>
      </c>
      <c r="DA70" s="7">
        <f t="shared" si="49"/>
        <v>0.61185437641685547</v>
      </c>
      <c r="DC70" s="39">
        <f>([3]中r分类武将战斗属性!T70+[3]中r分类武将战斗属性!Z70+[3]中r分类武将战斗属性!AF70+[3]中r分类武将战斗属性!AL70)/4</f>
        <v>104.00050903844502</v>
      </c>
      <c r="DD70" s="39">
        <f>DC70*[3]中r分类武将战斗属性!O69</f>
        <v>19.569354060410365</v>
      </c>
      <c r="DE70" s="39">
        <f>([2]中r各类型装备属性!J68+[2]中r各类型装备属性!O68+[2]中r各类型装备属性!T68+[2]中r各类型装备属性!Y68)/4</f>
        <v>131.59125000000003</v>
      </c>
      <c r="DF70" s="7">
        <f t="shared" si="50"/>
        <v>0.42626893651450382</v>
      </c>
      <c r="DG70" s="7">
        <f t="shared" si="50"/>
        <v>8.0209297249913131E-2</v>
      </c>
      <c r="DH70" s="7">
        <f t="shared" si="50"/>
        <v>0.53935565037839073</v>
      </c>
      <c r="DJ70" s="39">
        <f>([3]中r分类武将战斗属性!U70+[3]中r分类武将战斗属性!AA70+[3]中r分类武将战斗属性!AG70+[3]中r分类武将战斗属性!AM70)/4</f>
        <v>485.33570884607673</v>
      </c>
      <c r="DK70" s="39">
        <f>DJ70*[3]中r分类武将战斗属性!O69</f>
        <v>91.323652281915031</v>
      </c>
      <c r="DL70" s="39">
        <f>([2]中r各类型装备属性!K68+[2]中r各类型装备属性!P68+[2]中r各类型装备属性!U68+[2]中r各类型装备属性!Z68)/4</f>
        <v>874.14187500000003</v>
      </c>
      <c r="DM70" s="7">
        <f t="shared" si="51"/>
        <v>0.33452942881505765</v>
      </c>
      <c r="DN70" s="7">
        <f t="shared" si="51"/>
        <v>6.2947046092713912E-2</v>
      </c>
      <c r="DO70" s="7">
        <f t="shared" si="51"/>
        <v>0.6025235250922284</v>
      </c>
    </row>
    <row r="71" spans="7:119" x14ac:dyDescent="0.15">
      <c r="G71" s="23">
        <v>65</v>
      </c>
      <c r="H71" s="27">
        <f>[2]中r各类型装备属性!I69+[3]中r分类武将战斗属性!AQ71</f>
        <v>701.74008412588091</v>
      </c>
      <c r="I71" s="27">
        <f>[2]中r各类型装备属性!J69+[3]中r分类武将战斗属性!T71</f>
        <v>549.66702925246545</v>
      </c>
      <c r="J71" s="27">
        <f>[2]中r各类型装备属性!K69+[3]中r分类武将战斗属性!AS71</f>
        <v>2153.4532692028192</v>
      </c>
      <c r="K71" s="27">
        <f t="shared" ref="K71:K106" si="65">J71/H71</f>
        <v>3.0687334497718735</v>
      </c>
      <c r="L71" s="27">
        <f t="shared" si="26"/>
        <v>0.73370424456737604</v>
      </c>
      <c r="M71" s="39">
        <f t="shared" si="27"/>
        <v>0.37129104980205346</v>
      </c>
      <c r="N71" s="39">
        <f t="shared" si="28"/>
        <v>0.35890887820046985</v>
      </c>
      <c r="P71" s="27">
        <f>[2]中r各类型装备属性!N69+[3]中r分类武将战斗属性!AV71</f>
        <v>1298.1881850769382</v>
      </c>
      <c r="Q71" s="27">
        <f>[2]中r各类型装备属性!O69+[3]中r分类武将战斗属性!AW71</f>
        <v>163.37676682517619</v>
      </c>
      <c r="R71" s="27">
        <f>[2]中r各类型装备属性!P69+[3]中r分类武将战斗属性!AX71</f>
        <v>1394.6542187272905</v>
      </c>
      <c r="S71" s="27">
        <f t="shared" ref="S71:S106" si="66">R71/P71</f>
        <v>1.0743082048960684</v>
      </c>
      <c r="T71" s="27">
        <f t="shared" si="29"/>
        <v>0.45022658313059361</v>
      </c>
      <c r="U71" s="39">
        <f t="shared" si="30"/>
        <v>0.2711337061564198</v>
      </c>
      <c r="V71" s="39">
        <f t="shared" si="31"/>
        <v>0.27671710689033535</v>
      </c>
      <c r="X71" s="27">
        <f>[2]中r各类型装备属性!S69+[3]中r分类武将战斗属性!BA71</f>
        <v>1423.1837019021145</v>
      </c>
      <c r="Y71" s="27">
        <f>[2]中r各类型装备属性!T69+[3]中r分类武将战斗属性!BB71</f>
        <v>86.614266825176202</v>
      </c>
      <c r="Z71" s="27">
        <f>[2]中r各类型装备属性!U69+[3]中r分类武将战斗属性!BC71</f>
        <v>1173.1926682517619</v>
      </c>
      <c r="AA71" s="27">
        <f t="shared" ref="AA71:AA106" si="67">Z71/X71</f>
        <v>0.82434380514881223</v>
      </c>
      <c r="AB71" s="27">
        <f t="shared" si="32"/>
        <v>0.30272613730967823</v>
      </c>
      <c r="AC71" s="39">
        <f t="shared" si="33"/>
        <v>0.24032146266499738</v>
      </c>
      <c r="AD71" s="39">
        <f t="shared" si="34"/>
        <v>0.23700861984884089</v>
      </c>
      <c r="AF71" s="27">
        <f>[2]中r各类型装备属性!X69+[3]中r分类武将战斗属性!BF71</f>
        <v>1288.3364182517621</v>
      </c>
      <c r="AG71" s="27">
        <f>[2]中r各类型装备属性!Y69+[3]中r分类武将战斗属性!BG71</f>
        <v>197.34504206294048</v>
      </c>
      <c r="AH71" s="27">
        <f>[2]中r各类型装备属性!Z69+[3]中r分类武将战斗属性!BH71</f>
        <v>1211.5739182517618</v>
      </c>
      <c r="AI71" s="27">
        <f t="shared" ref="AI71:AI106" si="68">AH71/AF71</f>
        <v>0.94041734836296487</v>
      </c>
      <c r="AJ71" s="27">
        <f t="shared" si="35"/>
        <v>0.49728488741366483</v>
      </c>
      <c r="AK71" s="39">
        <f t="shared" si="36"/>
        <v>0.2405856990199369</v>
      </c>
      <c r="AL71" s="39">
        <f t="shared" si="37"/>
        <v>0.23932324311145914</v>
      </c>
      <c r="AN71" s="23">
        <f t="shared" ref="AN71:AN106" si="69">(H71+P71+X71+AF71)/4</f>
        <v>1177.8620973391739</v>
      </c>
      <c r="AO71" s="23">
        <f t="shared" ref="AO71:AO106" si="70">(I71+Q71+Y71+AG71)/4</f>
        <v>249.25077624143958</v>
      </c>
      <c r="AP71" s="23">
        <f t="shared" ref="AP71:AP106" si="71">(J71+R71+Z71+AH71)/4</f>
        <v>1483.2185186084082</v>
      </c>
      <c r="AQ71" s="23">
        <f t="shared" ref="AQ71:AQ106" si="72">AP71/AN71</f>
        <v>1.2592463259994897</v>
      </c>
      <c r="AR71" s="42">
        <f t="shared" si="38"/>
        <v>0.55543252388122033</v>
      </c>
      <c r="AS71" s="34"/>
      <c r="AV71" s="27">
        <f>[5]中r不同兵种属性值!AK69</f>
        <v>673.47975587259225</v>
      </c>
      <c r="AW71" s="27">
        <f>[5]中r不同兵种属性值!AL69</f>
        <v>599.71768737226068</v>
      </c>
      <c r="AX71" s="27">
        <f>[5]中r不同兵种属性值!AM69</f>
        <v>1411.1004408759075</v>
      </c>
      <c r="AY71" s="27">
        <f t="shared" ref="AY71:AY106" si="73">AX71/AV71</f>
        <v>2.0952380952380949</v>
      </c>
      <c r="AZ71" s="27">
        <f t="shared" ref="AZ71:AZ106" si="74">1-1/(1+(AW71/($D$11*G71^2+$D$12*G71+$D$13)))</f>
        <v>0.75038089978221834</v>
      </c>
      <c r="BA71" s="39">
        <f t="shared" si="39"/>
        <v>0.47511799356091172</v>
      </c>
      <c r="BB71" s="39">
        <f t="shared" si="40"/>
        <v>0.23518340681265124</v>
      </c>
      <c r="BD71" s="27">
        <f>[5]中r不同兵种属性值!AP69</f>
        <v>1346.9595117451845</v>
      </c>
      <c r="BE71" s="27">
        <f>[5]中r不同兵种属性值!AQ69</f>
        <v>288.6341810882538</v>
      </c>
      <c r="BF71" s="27">
        <f>[5]中r不同兵种属性值!AR69</f>
        <v>1343.9051817865786</v>
      </c>
      <c r="BG71" s="27">
        <f t="shared" ref="BG71:BG106" si="75">BF71/BD71</f>
        <v>0.99773242630385484</v>
      </c>
      <c r="BH71" s="27">
        <f t="shared" ref="BH71:BH106" si="76">1-1/(1+(BE71/($D$11*G71^2+$D$12*G71+$D$13)))</f>
        <v>0.59130090100383526</v>
      </c>
      <c r="BI71" s="39">
        <f t="shared" si="41"/>
        <v>0.45939341519967525</v>
      </c>
      <c r="BJ71" s="39">
        <f t="shared" si="42"/>
        <v>0.21771706071821337</v>
      </c>
      <c r="BL71" s="27">
        <f>[5]中r不同兵种属性值!AU69</f>
        <v>1549.0034385069621</v>
      </c>
      <c r="BM71" s="27">
        <f>[5]中r不同兵种属性值!AV69</f>
        <v>97.814916924352673</v>
      </c>
      <c r="BN71" s="27">
        <f>[5]中r不同兵种属性值!AW69</f>
        <v>1370.0004280348614</v>
      </c>
      <c r="BO71" s="27">
        <f t="shared" ref="BO71:BO106" si="77">BN71/BL71</f>
        <v>0.88443988823895947</v>
      </c>
      <c r="BP71" s="27">
        <f t="shared" ref="BP71:BP106" si="78">1-1/(1+(BM71/($D$11*G71^2+$D$12*G71+$D$13)))</f>
        <v>0.32899431328983819</v>
      </c>
      <c r="BQ71" s="39">
        <f t="shared" si="43"/>
        <v>0.44481299944284036</v>
      </c>
      <c r="BR71" s="39">
        <f t="shared" si="44"/>
        <v>0.21700050697126255</v>
      </c>
      <c r="BT71" s="27">
        <f>[5]中r不同兵种属性值!AZ69</f>
        <v>1414.3074873324435</v>
      </c>
      <c r="BU71" s="27">
        <f>[5]中r不同兵种属性值!BA69</f>
        <v>158.74879959853959</v>
      </c>
      <c r="BV71" s="27">
        <f>[5]中r不同兵种属性值!BB69</f>
        <v>1343.9051817865786</v>
      </c>
      <c r="BW71" s="27">
        <f t="shared" ref="BW71:BW106" si="79">BV71/BT71</f>
        <v>0.95022135838462385</v>
      </c>
      <c r="BX71" s="36">
        <f t="shared" ref="BX71:BX106" si="80">1-1/(1+(BU71/($D$11*G71^2+$D$12*G71+$D$13)))</f>
        <v>0.44312444250039784</v>
      </c>
      <c r="BY71" s="39">
        <f t="shared" si="45"/>
        <v>0.44097825427510301</v>
      </c>
      <c r="BZ71" s="39">
        <f t="shared" si="46"/>
        <v>0.21287362072870736</v>
      </c>
      <c r="CB71" s="23">
        <f t="shared" ref="CB71:CB106" si="81">(AV71+BD71+BL71+BT71)/4</f>
        <v>1245.9375483642957</v>
      </c>
      <c r="CC71" s="23">
        <f t="shared" ref="CC71:CC106" si="82">(AW71+BE71+BM71+BU71)/4</f>
        <v>286.22889624585167</v>
      </c>
      <c r="CD71" s="23">
        <f t="shared" ref="CD71:CD106" si="83">(AX71+BF71+BN71+BV71)/4</f>
        <v>1367.2278081209815</v>
      </c>
      <c r="CE71" s="23">
        <f t="shared" ref="CE71:CE106" si="84">CD71/CB71</f>
        <v>1.0973485869463677</v>
      </c>
      <c r="CF71" s="23">
        <f t="shared" ref="CF71:CF106" si="85">1-1/(1+(CC71/($D$11*O71^2+$D$12*O71+$D$13)))</f>
        <v>0.85129178200246114</v>
      </c>
      <c r="CV71" s="39">
        <f>([3]中r分类武将战斗属性!S71+[3]中r分类武将战斗属性!Y71+[3]中r分类武将战斗属性!AE71+[3]中r分类武将战斗属性!AK71)/4</f>
        <v>384.14362964973697</v>
      </c>
      <c r="CW71" s="39">
        <f>CV71*[3]中r分类武将战斗属性!O70</f>
        <v>74.07003018943692</v>
      </c>
      <c r="CX71" s="39">
        <f>([2]中r各类型装备属性!I69+[2]中r各类型装备属性!N69+[2]中r各类型装备属性!S69+[2]中r各类型装备属性!X69)/4</f>
        <v>719.6484375</v>
      </c>
      <c r="CY71" s="7">
        <f t="shared" si="49"/>
        <v>0.32613633677280984</v>
      </c>
      <c r="CZ71" s="7">
        <f t="shared" si="49"/>
        <v>6.2885146195605882E-2</v>
      </c>
      <c r="DA71" s="7">
        <f t="shared" si="49"/>
        <v>0.61097851703158423</v>
      </c>
      <c r="DC71" s="39">
        <f>([3]中r分类武将战斗属性!T71+[3]中r分类武将战斗属性!Z71+[3]中r分类武将战斗属性!AF71+[3]中r分类武将战斗属性!AL71)/4</f>
        <v>106.14495029795363</v>
      </c>
      <c r="DD71" s="39">
        <f>DC71*[3]中r分类武将战斗属性!O70</f>
        <v>20.466718868133885</v>
      </c>
      <c r="DE71" s="39">
        <f>([2]中r各类型装备属性!J69+[2]中r各类型装备属性!O69+[2]中r各类型装备属性!T69+[2]中r各类型装备属性!Y69)/4</f>
        <v>134.33437500000002</v>
      </c>
      <c r="DF71" s="7">
        <f t="shared" si="50"/>
        <v>0.42585604706456409</v>
      </c>
      <c r="DG71" s="7">
        <f t="shared" si="50"/>
        <v>8.2112959392786677E-2</v>
      </c>
      <c r="DH71" s="7">
        <f t="shared" si="50"/>
        <v>0.53895268462424173</v>
      </c>
      <c r="DJ71" s="39">
        <f>([3]中r分类武将战斗属性!U71+[3]中r分类武将战斗属性!AA71+[3]中r分类武将战斗属性!AG71+[3]中r分类武将战斗属性!AM71)/4</f>
        <v>495.34310139045022</v>
      </c>
      <c r="DK71" s="39">
        <f>DJ71*[3]中r分类武将战斗属性!O70</f>
        <v>95.511354717958113</v>
      </c>
      <c r="DL71" s="39">
        <f>([2]中r各类型装备属性!K69+[2]中r各类型装备属性!P69+[2]中r各类型装备属性!U69+[2]中r各类型装备属性!Z69)/4</f>
        <v>892.36406250000016</v>
      </c>
      <c r="DM71" s="7">
        <f t="shared" si="51"/>
        <v>0.33396501943300522</v>
      </c>
      <c r="DN71" s="7">
        <f t="shared" si="51"/>
        <v>6.4394661689883156E-2</v>
      </c>
      <c r="DO71" s="7">
        <f t="shared" si="51"/>
        <v>0.60164031887711189</v>
      </c>
    </row>
    <row r="72" spans="7:119" x14ac:dyDescent="0.15">
      <c r="G72" s="23">
        <v>66</v>
      </c>
      <c r="H72" s="27">
        <f>[2]中r各类型装备属性!I70+[3]中r分类武将战斗属性!AQ72</f>
        <v>717.35118308427741</v>
      </c>
      <c r="I72" s="27">
        <f>[2]中r各类型装备属性!J70+[3]中r分类武将战斗属性!T72</f>
        <v>561.20036968030058</v>
      </c>
      <c r="J72" s="27">
        <f>[2]中r各类型装备属性!K70+[3]中r分类武将战斗属性!AS72</f>
        <v>2201.5277858696877</v>
      </c>
      <c r="K72" s="27">
        <f t="shared" si="65"/>
        <v>3.0689679445486369</v>
      </c>
      <c r="L72" s="27">
        <f t="shared" ref="L72:L106" si="86">1-1/(1+(I72/($D$11*G72^2+$D$12*G72+$D$13)))</f>
        <v>0.73424756416610892</v>
      </c>
      <c r="M72" s="39">
        <f t="shared" ref="M72:M106" si="87">H72/$D$19</f>
        <v>0.37955089052078178</v>
      </c>
      <c r="N72" s="39">
        <f t="shared" ref="N72:N106" si="88">J72/$C$19</f>
        <v>0.36692129764494796</v>
      </c>
      <c r="P72" s="27">
        <f>[2]中r各类型装备属性!N70+[3]中r分类武将战斗属性!AV72</f>
        <v>1327.5166027854102</v>
      </c>
      <c r="Q72" s="27">
        <f>[2]中r各类型装备属性!O70+[3]中r分类武将战斗属性!AW72</f>
        <v>166.96923661685548</v>
      </c>
      <c r="R72" s="27">
        <f>[2]中r各类型装备属性!P70+[3]中r分类武将战斗属性!AX72</f>
        <v>1426.4650760191212</v>
      </c>
      <c r="S72" s="27">
        <f t="shared" si="66"/>
        <v>1.0745365240827092</v>
      </c>
      <c r="T72" s="27">
        <f t="shared" ref="T72:T106" si="89">1-1/(1+(Q72/($D$11*G72^2+$D$12*G72+$D$13)))</f>
        <v>0.45115939642879899</v>
      </c>
      <c r="U72" s="39">
        <f t="shared" ref="U72:U106" si="90">P72/$D$20</f>
        <v>0.27725910668032788</v>
      </c>
      <c r="V72" s="39">
        <f t="shared" ref="V72:V106" si="91">R72/$C$20</f>
        <v>0.28302878492442873</v>
      </c>
      <c r="X72" s="27">
        <f>[2]中r各类型装备属性!S70+[3]中r分类武将战斗属性!BA72</f>
        <v>1455.3208394022658</v>
      </c>
      <c r="Y72" s="27">
        <f>[2]中r各类型装备属性!T70+[3]中r分类武将战斗属性!BB72</f>
        <v>88.639236616855484</v>
      </c>
      <c r="Z72" s="27">
        <f>[2]中r各类型装备属性!U70+[3]中r分类武将战斗属性!BC72</f>
        <v>1199.7123661685548</v>
      </c>
      <c r="AA72" s="27">
        <f t="shared" si="67"/>
        <v>0.82436280281762786</v>
      </c>
      <c r="AB72" s="27">
        <f t="shared" ref="AB72:AB106" si="92">1-1/(1+(Y72/($D$11*G72^2+$D$12*G72+$D$13)))</f>
        <v>0.30380953023008639</v>
      </c>
      <c r="AC72" s="39">
        <f t="shared" ref="AC72:AC106" si="93">X72/$D$21</f>
        <v>0.24574819983152074</v>
      </c>
      <c r="AD72" s="39">
        <f t="shared" ref="AD72:AD106" si="94">Z72/$C$21</f>
        <v>0.24236613457950612</v>
      </c>
      <c r="AF72" s="27">
        <f>[2]中r各类型装备属性!X70+[3]中r分类武将战斗属性!BF72</f>
        <v>1317.2073661685549</v>
      </c>
      <c r="AG72" s="27">
        <f>[2]中r各类型装备属性!Y70+[3]中r分类武将战斗属性!BG72</f>
        <v>202.01559154213871</v>
      </c>
      <c r="AH72" s="27">
        <f>[2]中r各类型装备属性!Z70+[3]中r分类武将战斗属性!BH72</f>
        <v>1238.8773661685548</v>
      </c>
      <c r="AI72" s="27">
        <f t="shared" si="68"/>
        <v>0.94053328123434077</v>
      </c>
      <c r="AJ72" s="27">
        <f t="shared" ref="AJ72:AJ106" si="95">1-1/(1+(AG72/($D$11*G72^2+$D$12*G72+$D$13)))</f>
        <v>0.4986369890958513</v>
      </c>
      <c r="AK72" s="39">
        <f t="shared" ref="AK72:AK106" si="96">AF72/$D$22</f>
        <v>0.24597709919114005</v>
      </c>
      <c r="AL72" s="39">
        <f t="shared" ref="AL72:AL106" si="97">AH72/$C$22</f>
        <v>0.2447165167740355</v>
      </c>
      <c r="AN72" s="23">
        <f t="shared" si="69"/>
        <v>1204.3489978601269</v>
      </c>
      <c r="AO72" s="23">
        <f t="shared" si="70"/>
        <v>254.70610861403756</v>
      </c>
      <c r="AP72" s="23">
        <f t="shared" si="71"/>
        <v>1516.6456485564795</v>
      </c>
      <c r="AQ72" s="23">
        <f t="shared" si="72"/>
        <v>1.2593074360100249</v>
      </c>
      <c r="AR72" s="42">
        <f t="shared" ref="AR72:AR106" si="98">1-1/(1+(AO72/($D$11*G72^2+$D$12*G72+$D$13)))</f>
        <v>0.55633810265889228</v>
      </c>
      <c r="AS72" s="34"/>
      <c r="AV72" s="27">
        <f>[5]中r不同兵种属性值!AK70</f>
        <v>684.00297131330558</v>
      </c>
      <c r="AW72" s="27">
        <f>[5]中r不同兵种属性值!AL70</f>
        <v>612.3838366699124</v>
      </c>
      <c r="AX72" s="27">
        <f>[5]中r不同兵种属性值!AM70</f>
        <v>1432.3826928678634</v>
      </c>
      <c r="AY72" s="27">
        <f t="shared" si="73"/>
        <v>2.0941176470588236</v>
      </c>
      <c r="AZ72" s="27">
        <f t="shared" si="74"/>
        <v>0.75092698419490589</v>
      </c>
      <c r="BA72" s="39">
        <f t="shared" ref="BA72:BA106" si="99">AV72/$D$23</f>
        <v>0.48254177870427212</v>
      </c>
      <c r="BB72" s="39">
        <f t="shared" ref="BB72:BB106" si="100">AX72/$C$23</f>
        <v>0.23873044881131056</v>
      </c>
      <c r="BD72" s="27">
        <f>[5]中r不同兵种属性值!AP70</f>
        <v>1368.0059426266112</v>
      </c>
      <c r="BE72" s="27">
        <f>[5]中r不同兵种属性值!AQ70</f>
        <v>294.52363235372923</v>
      </c>
      <c r="BF72" s="27">
        <f>[5]中r不同兵种属性值!AR70</f>
        <v>1364.1739932074888</v>
      </c>
      <c r="BG72" s="27">
        <f t="shared" si="75"/>
        <v>0.99719887955182063</v>
      </c>
      <c r="BH72" s="27">
        <f t="shared" si="76"/>
        <v>0.59183643315339229</v>
      </c>
      <c r="BI72" s="39">
        <f t="shared" ref="BI72:BI106" si="101">BD72/$D$24</f>
        <v>0.46657150160544658</v>
      </c>
      <c r="BJ72" s="39">
        <f t="shared" ref="BJ72:BJ106" si="102">BF72/$C$24</f>
        <v>0.22100067485008679</v>
      </c>
      <c r="BL72" s="27">
        <f>[5]中r不同兵种属性值!AU70</f>
        <v>1573.2068340206029</v>
      </c>
      <c r="BM72" s="27">
        <f>[5]中r不同兵种属性值!AV70</f>
        <v>99.381608184933228</v>
      </c>
      <c r="BN72" s="27">
        <f>[5]中r不同兵种属性值!AW70</f>
        <v>1390.6628086095761</v>
      </c>
      <c r="BO72" s="27">
        <f t="shared" si="77"/>
        <v>0.88396692573187985</v>
      </c>
      <c r="BP72" s="27">
        <f t="shared" si="78"/>
        <v>0.32853249535181528</v>
      </c>
      <c r="BQ72" s="39">
        <f t="shared" ref="BQ72:BQ106" si="103">BL72/$D$25</f>
        <v>0.45176326481184492</v>
      </c>
      <c r="BR72" s="39">
        <f t="shared" ref="BR72:BR106" si="104">BN72/$C$25</f>
        <v>0.22027331402167916</v>
      </c>
      <c r="BT72" s="27">
        <f>[5]中r不同兵种属性值!AZ70</f>
        <v>1436.4062397579416</v>
      </c>
      <c r="BU72" s="27">
        <f>[5]中r不同兵种属性值!BA70</f>
        <v>161.34423029213855</v>
      </c>
      <c r="BV72" s="27">
        <f>[5]中r不同兵种属性值!BB70</f>
        <v>1364.1739932074888</v>
      </c>
      <c r="BW72" s="27">
        <f t="shared" si="79"/>
        <v>0.94971321862078162</v>
      </c>
      <c r="BX72" s="36">
        <f t="shared" si="80"/>
        <v>0.4426887932536262</v>
      </c>
      <c r="BY72" s="39">
        <f t="shared" ref="BY72:BY106" si="105">BT72/$D$26</f>
        <v>0.44786860121417932</v>
      </c>
      <c r="BZ72" s="39">
        <f t="shared" ref="BZ72:BZ106" si="106">BV72/$C$26</f>
        <v>0.21608418597803589</v>
      </c>
      <c r="CB72" s="23">
        <f t="shared" si="81"/>
        <v>1265.4054969296153</v>
      </c>
      <c r="CC72" s="23">
        <f t="shared" si="82"/>
        <v>291.90832687517837</v>
      </c>
      <c r="CD72" s="23">
        <f t="shared" si="83"/>
        <v>1387.8483719731043</v>
      </c>
      <c r="CE72" s="23">
        <f t="shared" si="84"/>
        <v>1.0967617695201932</v>
      </c>
      <c r="CF72" s="23">
        <f t="shared" si="85"/>
        <v>0.85376197047621583</v>
      </c>
      <c r="CV72" s="39">
        <f>([3]中r分类武将战斗属性!S72+[3]中r分类武将战斗属性!Y72+[3]中r分类武将战斗属性!AE72+[3]中r分类武将战斗属性!AK72)/4</f>
        <v>392.47725199380926</v>
      </c>
      <c r="CW72" s="39">
        <f>CV72*[3]中r分类武将战斗属性!O71</f>
        <v>77.527995866317823</v>
      </c>
      <c r="CX72" s="39">
        <f>([2]中r各类型装备属性!I70+[2]中r各类型装备属性!N70+[2]中r各类型装备属性!S70+[2]中r各类型装备属性!X70)/4</f>
        <v>734.34375</v>
      </c>
      <c r="CY72" s="7">
        <f t="shared" ref="CY72:DA106" si="107">CV72/$AN72</f>
        <v>0.32588332177064805</v>
      </c>
      <c r="CZ72" s="7">
        <f t="shared" si="107"/>
        <v>6.4373363538366909E-2</v>
      </c>
      <c r="DA72" s="7">
        <f t="shared" si="107"/>
        <v>0.60974331469098519</v>
      </c>
      <c r="DC72" s="39">
        <f>([3]中r分类武将战斗属性!T72+[3]中r分类武将战斗属性!Z72+[3]中r分类武将战斗属性!AF72+[3]中r分类武将战斗属性!AL72)/4</f>
        <v>108.4476617351315</v>
      </c>
      <c r="DD72" s="39">
        <f>DC72*[3]中r分类武将战斗属性!O71</f>
        <v>21.422209384114137</v>
      </c>
      <c r="DE72" s="39">
        <f>([2]中r各类型装备属性!J70+[2]中r各类型装备属性!O70+[2]中r各类型装备属性!T70+[2]中r各类型装备属性!Y70)/4</f>
        <v>137.07750000000001</v>
      </c>
      <c r="DF72" s="7">
        <f t="shared" ref="DF72:DH106" si="108">DC72/$AO72</f>
        <v>0.42577566091854091</v>
      </c>
      <c r="DG72" s="7">
        <f t="shared" si="108"/>
        <v>8.4105597233931045E-2</v>
      </c>
      <c r="DH72" s="7">
        <f t="shared" si="108"/>
        <v>0.53817908312406015</v>
      </c>
      <c r="DJ72" s="39">
        <f>([3]中r分类武将战斗属性!U72+[3]中r分类武将战斗属性!AA72+[3]中r分类武将战斗属性!AG72+[3]中r分类武将战斗属性!AM72)/4</f>
        <v>506.08908809728041</v>
      </c>
      <c r="DK72" s="39">
        <f>DJ72*[3]中r分类武将战斗属性!O71</f>
        <v>99.970310459199311</v>
      </c>
      <c r="DL72" s="39">
        <f>([2]中r各类型装备属性!K70+[2]中r各类型装备属性!P70+[2]中r各类型装备属性!U70+[2]中r各类型装备属性!Z70)/4</f>
        <v>910.58624999999995</v>
      </c>
      <c r="DM72" s="7">
        <f t="shared" ref="DM72:DO106" si="109">DJ72/$AP72</f>
        <v>0.33368973733513058</v>
      </c>
      <c r="DN72" s="7">
        <f t="shared" si="109"/>
        <v>6.591540387456328E-2</v>
      </c>
      <c r="DO72" s="7">
        <f t="shared" si="109"/>
        <v>0.6003948587903063</v>
      </c>
    </row>
    <row r="73" spans="7:119" x14ac:dyDescent="0.15">
      <c r="G73" s="23">
        <v>67</v>
      </c>
      <c r="H73" s="27">
        <f>[2]中r各类型装备属性!I71+[3]中r分类武将战斗属性!AQ73</f>
        <v>733.80604646313861</v>
      </c>
      <c r="I73" s="27">
        <f>[2]中r各类型装备属性!J71+[3]中r分类武将战斗属性!T73</f>
        <v>573.53823708733205</v>
      </c>
      <c r="J73" s="27">
        <f>[2]中r各类型装备属性!K71+[3]中r分类武将战斗属性!AS73</f>
        <v>2252.3023486820434</v>
      </c>
      <c r="K73" s="27">
        <f t="shared" si="65"/>
        <v>3.0693428591081848</v>
      </c>
      <c r="L73" s="27">
        <f t="shared" si="86"/>
        <v>0.73500555264241818</v>
      </c>
      <c r="M73" s="39">
        <f t="shared" si="87"/>
        <v>0.38825716744081418</v>
      </c>
      <c r="N73" s="39">
        <f t="shared" si="88"/>
        <v>0.37538372478034054</v>
      </c>
      <c r="P73" s="27">
        <f>[2]中r各类型装备属性!N71+[3]中r分类武将战斗属性!AV73</f>
        <v>1358.7013022189049</v>
      </c>
      <c r="Q73" s="27">
        <f>[2]中r各类型装备属性!O71+[3]中r分类武将战斗属性!AW73</f>
        <v>170.73045929262773</v>
      </c>
      <c r="R73" s="27">
        <f>[2]中r各类型装备属性!P71+[3]中r分类武将战斗属性!AX73</f>
        <v>1460.4697208041605</v>
      </c>
      <c r="S73" s="27">
        <f t="shared" si="66"/>
        <v>1.0749012446069324</v>
      </c>
      <c r="T73" s="27">
        <f t="shared" si="89"/>
        <v>0.45225358686098227</v>
      </c>
      <c r="U73" s="39">
        <f t="shared" si="90"/>
        <v>0.28377220180010537</v>
      </c>
      <c r="V73" s="39">
        <f t="shared" si="91"/>
        <v>0.28977573825479369</v>
      </c>
      <c r="X73" s="27">
        <f>[2]中r各类型装备属性!S71+[3]中r分类武将战斗属性!BA73</f>
        <v>1489.4830115115328</v>
      </c>
      <c r="Y73" s="27">
        <f>[2]中r各类型装备属性!T71+[3]中r分类武将战斗属性!BB73</f>
        <v>90.83295929262772</v>
      </c>
      <c r="Z73" s="27">
        <f>[2]中r各类型装备属性!U71+[3]中r分类武将战斗属性!BC73</f>
        <v>1227.9195929262771</v>
      </c>
      <c r="AA73" s="27">
        <f t="shared" si="67"/>
        <v>0.82439315080215636</v>
      </c>
      <c r="AB73" s="27">
        <f t="shared" si="92"/>
        <v>0.30520498673351204</v>
      </c>
      <c r="AC73" s="39">
        <f t="shared" si="93"/>
        <v>0.25151688813095791</v>
      </c>
      <c r="AD73" s="39">
        <f t="shared" si="94"/>
        <v>0.24806456422753081</v>
      </c>
      <c r="AF73" s="27">
        <f>[2]中r各类型装备属性!X71+[3]中r分类武将战斗属性!BF73</f>
        <v>1347.7658429262772</v>
      </c>
      <c r="AG73" s="27">
        <f>[2]中r各类型装备属性!Y71+[3]中r分类武将战斗属性!BG73</f>
        <v>207.10802323156929</v>
      </c>
      <c r="AH73" s="27">
        <f>[2]中r各类型装备属性!Z71+[3]中r分类武将战斗属性!BH73</f>
        <v>1267.8683429262771</v>
      </c>
      <c r="AI73" s="27">
        <f t="shared" si="68"/>
        <v>0.94071855996400222</v>
      </c>
      <c r="AJ73" s="27">
        <f t="shared" si="95"/>
        <v>0.50039627050452928</v>
      </c>
      <c r="AK73" s="39">
        <f t="shared" si="96"/>
        <v>0.25168363079855782</v>
      </c>
      <c r="AL73" s="39">
        <f t="shared" si="97"/>
        <v>0.25044312946691893</v>
      </c>
      <c r="AN73" s="23">
        <f t="shared" si="69"/>
        <v>1232.4390507799633</v>
      </c>
      <c r="AO73" s="23">
        <f t="shared" si="70"/>
        <v>260.5524197260392</v>
      </c>
      <c r="AP73" s="23">
        <f t="shared" si="71"/>
        <v>1552.1400013346895</v>
      </c>
      <c r="AQ73" s="23">
        <f t="shared" si="72"/>
        <v>1.2594050799935297</v>
      </c>
      <c r="AR73" s="42">
        <f t="shared" si="98"/>
        <v>0.5575312320056478</v>
      </c>
      <c r="AS73" s="34"/>
      <c r="AV73" s="27">
        <f>[5]中r不同兵种属性值!AK71</f>
        <v>694.57588271095324</v>
      </c>
      <c r="AW73" s="27">
        <f>[5]中r不同兵种属性值!AL71</f>
        <v>625.11829443985789</v>
      </c>
      <c r="AX73" s="27">
        <f>[5]中r不同兵种属性值!AM71</f>
        <v>1453.7634754415301</v>
      </c>
      <c r="AY73" s="27">
        <f t="shared" si="73"/>
        <v>2.0930232558139537</v>
      </c>
      <c r="AZ73" s="27">
        <f t="shared" si="74"/>
        <v>0.75143596112403244</v>
      </c>
      <c r="BA73" s="39">
        <f t="shared" si="99"/>
        <v>0.49000062272377659</v>
      </c>
      <c r="BB73" s="39">
        <f t="shared" si="100"/>
        <v>0.24229391257358834</v>
      </c>
      <c r="BD73" s="27">
        <f>[5]中r不同兵种属性值!AP71</f>
        <v>1389.1517654219065</v>
      </c>
      <c r="BE73" s="27">
        <f>[5]中r不同兵种属性值!AQ71</f>
        <v>300.44445159124956</v>
      </c>
      <c r="BF73" s="27">
        <f>[5]中r不同兵种属性值!AR71</f>
        <v>1384.5366432776475</v>
      </c>
      <c r="BG73" s="27">
        <f t="shared" si="75"/>
        <v>0.99667774086378724</v>
      </c>
      <c r="BH73" s="27">
        <f t="shared" si="76"/>
        <v>0.59233037888592344</v>
      </c>
      <c r="BI73" s="39">
        <f t="shared" si="101"/>
        <v>0.47378348657339231</v>
      </c>
      <c r="BJ73" s="39">
        <f t="shared" si="102"/>
        <v>0.2242994911518551</v>
      </c>
      <c r="BL73" s="27">
        <f>[5]中r不同兵种属性值!AU71</f>
        <v>1597.5245302351925</v>
      </c>
      <c r="BM73" s="27">
        <f>[5]中r不同兵种属性值!AV71</f>
        <v>100.95579690566181</v>
      </c>
      <c r="BN73" s="27">
        <f>[5]中r不同兵种属性值!AW71</f>
        <v>1411.4208499432332</v>
      </c>
      <c r="BO73" s="27">
        <f t="shared" si="77"/>
        <v>0.8835049623528719</v>
      </c>
      <c r="BP73" s="27">
        <f t="shared" si="78"/>
        <v>0.32805997196553116</v>
      </c>
      <c r="BQ73" s="39">
        <f t="shared" si="103"/>
        <v>0.45874635285661869</v>
      </c>
      <c r="BR73" s="39">
        <f t="shared" si="104"/>
        <v>0.22356127320837468</v>
      </c>
      <c r="BT73" s="27">
        <f>[5]中r不同兵种属性值!AZ71</f>
        <v>1458.6093536930018</v>
      </c>
      <c r="BU73" s="27">
        <f>[5]中r不同兵种属性值!BA71</f>
        <v>163.95221417479479</v>
      </c>
      <c r="BV73" s="27">
        <f>[5]中r不同兵种属性值!BB71</f>
        <v>1384.5366432776475</v>
      </c>
      <c r="BW73" s="27">
        <f t="shared" si="79"/>
        <v>0.94921689606074977</v>
      </c>
      <c r="BX73" s="36">
        <f t="shared" si="80"/>
        <v>0.44223892045565194</v>
      </c>
      <c r="BY73" s="39">
        <f t="shared" si="105"/>
        <v>0.4547914878638295</v>
      </c>
      <c r="BZ73" s="39">
        <f t="shared" si="106"/>
        <v>0.21930961520236841</v>
      </c>
      <c r="CB73" s="23">
        <f t="shared" si="81"/>
        <v>1284.9653830152636</v>
      </c>
      <c r="CC73" s="23">
        <f t="shared" si="82"/>
        <v>297.61768927789103</v>
      </c>
      <c r="CD73" s="23">
        <f t="shared" si="83"/>
        <v>1408.5644029850146</v>
      </c>
      <c r="CE73" s="23">
        <f t="shared" si="84"/>
        <v>1.0961885990109064</v>
      </c>
      <c r="CF73" s="23">
        <f t="shared" si="85"/>
        <v>0.85616382151361348</v>
      </c>
      <c r="CV73" s="39">
        <f>([3]中r分类武将战斗属性!S73+[3]中r分类武将战斗属性!Y73+[3]中r分类武将战斗属性!AE73+[3]中r分类武将战斗属性!AK73)/4</f>
        <v>402.08470872160899</v>
      </c>
      <c r="CW73" s="39">
        <f>CV73*[3]中r分类武将战斗属性!O72</f>
        <v>81.315279558354277</v>
      </c>
      <c r="CX73" s="39">
        <f>([2]中r各类型装备属性!I71+[2]中r各类型装备属性!N71+[2]中r各类型装备属性!S71+[2]中r各类型装备属性!X71)/4</f>
        <v>749.0390625</v>
      </c>
      <c r="CY73" s="7">
        <f t="shared" si="107"/>
        <v>0.32625119146228371</v>
      </c>
      <c r="CZ73" s="7">
        <f t="shared" si="107"/>
        <v>6.5979148832465959E-2</v>
      </c>
      <c r="DA73" s="7">
        <f t="shared" si="107"/>
        <v>0.60776965970525032</v>
      </c>
      <c r="DC73" s="39">
        <f>([3]中r分类武将战斗属性!T73+[3]中r分类武将战斗属性!Z73+[3]中r分类武将战斗属性!AF73+[3]中r分类武将战斗属性!AL73)/4</f>
        <v>111.10235372570774</v>
      </c>
      <c r="DD73" s="39">
        <f>DC73*[3]中r分类武将战斗属性!O72</f>
        <v>22.468695667439999</v>
      </c>
      <c r="DE73" s="39">
        <f>([2]中r各类型装备属性!J71+[2]中r各类型装备属性!O71+[2]中r各类型装备属性!T71+[2]中r各类型装备属性!Y71)/4</f>
        <v>139.82062500000001</v>
      </c>
      <c r="DF73" s="7">
        <f t="shared" si="108"/>
        <v>0.42641075389945554</v>
      </c>
      <c r="DG73" s="7">
        <f t="shared" si="108"/>
        <v>8.6234837853607207E-2</v>
      </c>
      <c r="DH73" s="7">
        <f t="shared" si="108"/>
        <v>0.5366314584489984</v>
      </c>
      <c r="DJ73" s="39">
        <f>([3]中r分类武将战斗属性!U73+[3]中r分类武将战斗属性!AA73+[3]中r分类武将战斗属性!AG73+[3]中r分类武将战斗属性!AM73)/4</f>
        <v>518.47765071996957</v>
      </c>
      <c r="DK73" s="39">
        <f>DJ73*[3]中r分类武将战斗属性!O72</f>
        <v>104.85391311472002</v>
      </c>
      <c r="DL73" s="39">
        <f>([2]中r各类型装备属性!K71+[2]中r各类型装备属性!P71+[2]中r各类型装备属性!U71+[2]中r各类型装备属性!Z71)/4</f>
        <v>928.80843749999997</v>
      </c>
      <c r="DM73" s="7">
        <f t="shared" si="109"/>
        <v>0.33404051842883326</v>
      </c>
      <c r="DN73" s="7">
        <f t="shared" si="109"/>
        <v>6.7554417143141629E-2</v>
      </c>
      <c r="DO73" s="7">
        <f t="shared" si="109"/>
        <v>0.59840506442802521</v>
      </c>
    </row>
    <row r="74" spans="7:119" x14ac:dyDescent="0.15">
      <c r="G74" s="23">
        <v>68</v>
      </c>
      <c r="H74" s="27">
        <f>[2]中r各类型装备属性!I72+[3]中r分类武将战斗属性!AQ74</f>
        <v>750.75480389527206</v>
      </c>
      <c r="I74" s="27">
        <f>[2]中r各类型装备属性!J72+[3]中r分类武将战斗属性!T74</f>
        <v>586.32543595213951</v>
      </c>
      <c r="J74" s="27">
        <f>[2]中r各类型装备属性!K72+[3]中r分类武将战斗属性!AS74</f>
        <v>2304.6573724648706</v>
      </c>
      <c r="K74" s="27">
        <f t="shared" si="65"/>
        <v>3.0697870469921935</v>
      </c>
      <c r="L74" s="27">
        <f t="shared" si="86"/>
        <v>0.73584517561870322</v>
      </c>
      <c r="M74" s="39">
        <f t="shared" si="87"/>
        <v>0.39722476396575251</v>
      </c>
      <c r="N74" s="39">
        <f t="shared" si="88"/>
        <v>0.38410956207747843</v>
      </c>
      <c r="P74" s="27">
        <f>[2]中r各类型装备属性!N72+[3]中r分类武将战斗属性!AV74</f>
        <v>1390.9725685695985</v>
      </c>
      <c r="Q74" s="27">
        <f>[2]中r各类型装备属性!O72+[3]中r分类武将战斗属性!AW74</f>
        <v>174.59046077905441</v>
      </c>
      <c r="R74" s="27">
        <f>[2]中r各类型装备属性!P72+[3]中r分类武将战斗属性!AX74</f>
        <v>1495.7584901277073</v>
      </c>
      <c r="S74" s="27">
        <f t="shared" si="66"/>
        <v>1.0753328454678766</v>
      </c>
      <c r="T74" s="27">
        <f t="shared" si="89"/>
        <v>0.45339873753450766</v>
      </c>
      <c r="U74" s="39">
        <f t="shared" si="90"/>
        <v>0.29051223236624857</v>
      </c>
      <c r="V74" s="39">
        <f t="shared" si="91"/>
        <v>0.29677747819994188</v>
      </c>
      <c r="X74" s="27">
        <f>[2]中r各类型装备属性!S72+[3]中r分类武将战斗属性!BA74</f>
        <v>1524.8305293486528</v>
      </c>
      <c r="Y74" s="27">
        <f>[2]中r各类型装备属性!T72+[3]中r分类武将战斗属性!BB74</f>
        <v>93.125460779054421</v>
      </c>
      <c r="Z74" s="27">
        <f>[2]中r各类型装备属性!U72+[3]中r分类武将战斗属性!BC74</f>
        <v>1257.1146077905441</v>
      </c>
      <c r="AA74" s="27">
        <f t="shared" si="67"/>
        <v>0.82442906512865644</v>
      </c>
      <c r="AB74" s="27">
        <f t="shared" si="92"/>
        <v>0.30673183723406561</v>
      </c>
      <c r="AC74" s="39">
        <f t="shared" si="93"/>
        <v>0.25748573612776982</v>
      </c>
      <c r="AD74" s="39">
        <f t="shared" si="94"/>
        <v>0.25396254702839283</v>
      </c>
      <c r="AF74" s="27">
        <f>[2]中r各类型装备属性!X72+[3]中r分类武将战斗属性!BF74</f>
        <v>1379.3121077905444</v>
      </c>
      <c r="AG74" s="27">
        <f>[2]中r各类型装备属性!Y72+[3]中r分类武将战斗属性!BG74</f>
        <v>212.44740194763605</v>
      </c>
      <c r="AH74" s="27">
        <f>[2]中r各类型装备属性!Z72+[3]中r分类武将战斗属性!BH74</f>
        <v>1297.8471077905442</v>
      </c>
      <c r="AI74" s="27">
        <f t="shared" si="68"/>
        <v>0.94093795049004891</v>
      </c>
      <c r="AJ74" s="27">
        <f t="shared" si="95"/>
        <v>0.5023259334091098</v>
      </c>
      <c r="AK74" s="39">
        <f t="shared" si="96"/>
        <v>0.25757462330355635</v>
      </c>
      <c r="AL74" s="39">
        <f t="shared" si="97"/>
        <v>0.2563648607981322</v>
      </c>
      <c r="AN74" s="23">
        <f t="shared" si="69"/>
        <v>1261.4675024010169</v>
      </c>
      <c r="AO74" s="23">
        <f t="shared" si="70"/>
        <v>266.62218986447107</v>
      </c>
      <c r="AP74" s="23">
        <f t="shared" si="71"/>
        <v>1588.8443945434167</v>
      </c>
      <c r="AQ74" s="23">
        <f t="shared" si="72"/>
        <v>1.259520670583496</v>
      </c>
      <c r="AR74" s="42">
        <f t="shared" si="98"/>
        <v>0.5588366507816902</v>
      </c>
      <c r="AS74" s="34"/>
      <c r="AV74" s="27">
        <f>[5]中r不同兵种属性值!AK72</f>
        <v>705.19361289581548</v>
      </c>
      <c r="AW74" s="27">
        <f>[5]中r不同兵种属性值!AL72</f>
        <v>637.91652109081247</v>
      </c>
      <c r="AX74" s="27">
        <f>[5]中r不同兵种属性值!AM72</f>
        <v>1475.2326154832003</v>
      </c>
      <c r="AY74" s="27">
        <f t="shared" si="73"/>
        <v>2.0919540229885061</v>
      </c>
      <c r="AZ74" s="27">
        <f t="shared" si="74"/>
        <v>0.75190845934943407</v>
      </c>
      <c r="BA74" s="39">
        <f t="shared" si="99"/>
        <v>0.49749108493531963</v>
      </c>
      <c r="BB74" s="39">
        <f t="shared" si="100"/>
        <v>0.24587210258053338</v>
      </c>
      <c r="BD74" s="27">
        <f>[5]中r不同兵种属性值!AP72</f>
        <v>1410.387225791631</v>
      </c>
      <c r="BE74" s="27">
        <f>[5]中r不同兵种属性值!AQ72</f>
        <v>306.39446629266467</v>
      </c>
      <c r="BF74" s="27">
        <f>[5]中r不同兵种属性值!AR72</f>
        <v>1404.9834433173335</v>
      </c>
      <c r="BG74" s="27">
        <f t="shared" si="75"/>
        <v>0.99616858237547889</v>
      </c>
      <c r="BH74" s="27">
        <f t="shared" si="76"/>
        <v>0.59278313454001808</v>
      </c>
      <c r="BI74" s="39">
        <f t="shared" si="101"/>
        <v>0.48102604329281851</v>
      </c>
      <c r="BJ74" s="39">
        <f t="shared" si="102"/>
        <v>0.22761194002552901</v>
      </c>
      <c r="BL74" s="27">
        <f>[5]中r不同兵种属性值!AU72</f>
        <v>1621.9453096603756</v>
      </c>
      <c r="BM74" s="27">
        <f>[5]中r不同兵种属性值!AV72</f>
        <v>102.53677244979387</v>
      </c>
      <c r="BN74" s="27">
        <f>[5]中r不同兵种属性值!AW72</f>
        <v>1432.2646752264079</v>
      </c>
      <c r="BO74" s="27">
        <f t="shared" si="77"/>
        <v>0.88305361882165712</v>
      </c>
      <c r="BP74" s="27">
        <f t="shared" si="78"/>
        <v>0.32757596868468186</v>
      </c>
      <c r="BQ74" s="39">
        <f t="shared" si="103"/>
        <v>0.46575904235414356</v>
      </c>
      <c r="BR74" s="39">
        <f t="shared" si="104"/>
        <v>0.22686282009924488</v>
      </c>
      <c r="BT74" s="27">
        <f>[5]中r不同兵种属性值!AZ72</f>
        <v>1480.9065870812126</v>
      </c>
      <c r="BU74" s="27">
        <f>[5]中r不同兵种属性值!BA72</f>
        <v>166.5715947702185</v>
      </c>
      <c r="BV74" s="27">
        <f>[5]中r不同兵种属性值!BB72</f>
        <v>1404.9834433173335</v>
      </c>
      <c r="BW74" s="27">
        <f t="shared" si="79"/>
        <v>0.94873198321474173</v>
      </c>
      <c r="BX74" s="36">
        <f t="shared" si="80"/>
        <v>0.4417740093944702</v>
      </c>
      <c r="BY74" s="39">
        <f t="shared" si="105"/>
        <v>0.46174372077128811</v>
      </c>
      <c r="BZ74" s="39">
        <f t="shared" si="106"/>
        <v>0.22254837372175854</v>
      </c>
      <c r="CB74" s="23">
        <f t="shared" si="81"/>
        <v>1304.6081838572586</v>
      </c>
      <c r="CC74" s="23">
        <f t="shared" si="82"/>
        <v>303.35483865087241</v>
      </c>
      <c r="CD74" s="23">
        <f t="shared" si="83"/>
        <v>1429.3660443360689</v>
      </c>
      <c r="CE74" s="23">
        <f t="shared" si="84"/>
        <v>1.0956286048351667</v>
      </c>
      <c r="CF74" s="23">
        <f t="shared" si="85"/>
        <v>0.85849917835877765</v>
      </c>
      <c r="CV74" s="39">
        <f>([3]中r分类武将战斗属性!S74+[3]中r分类武将战斗属性!Y74+[3]中r分类武将战斗属性!AE74+[3]中r分类武将战斗属性!AK74)/4</f>
        <v>412.40360692422087</v>
      </c>
      <c r="CW74" s="39">
        <f>CV74*[3]中r分类武将战斗属性!O73</f>
        <v>85.329520476796191</v>
      </c>
      <c r="CX74" s="39">
        <f>([2]中r各类型装备属性!I72+[2]中r各类型装备属性!N72+[2]中r各类型装备属性!S72+[2]中r各类型装备属性!X72)/4</f>
        <v>763.73437500000011</v>
      </c>
      <c r="CY74" s="7">
        <f t="shared" si="107"/>
        <v>0.32692368700681673</v>
      </c>
      <c r="CZ74" s="7">
        <f t="shared" si="107"/>
        <v>6.7643058829802649E-2</v>
      </c>
      <c r="DA74" s="7">
        <f t="shared" si="107"/>
        <v>0.6054332541633809</v>
      </c>
      <c r="DC74" s="39">
        <f>([3]中r分类武将战斗属性!T74+[3]中r分类武将战斗属性!Z74+[3]中r分类武将战斗属性!AF74+[3]中r分类武将战斗属性!AL74)/4</f>
        <v>113.953628229061</v>
      </c>
      <c r="DD74" s="39">
        <f>DC74*[3]中r分类武将战斗属性!O73</f>
        <v>23.577893815956838</v>
      </c>
      <c r="DE74" s="39">
        <f>([2]中r各类型装备属性!J72+[2]中r各类型装备属性!O72+[2]中r各类型装备属性!T72+[2]中r各类型装备属性!Y72)/4</f>
        <v>142.56375</v>
      </c>
      <c r="DF74" s="7">
        <f t="shared" si="108"/>
        <v>0.4273973906184842</v>
      </c>
      <c r="DG74" s="7">
        <f t="shared" si="108"/>
        <v>8.8431851182161209E-2</v>
      </c>
      <c r="DH74" s="7">
        <f t="shared" si="108"/>
        <v>0.53470324458916096</v>
      </c>
      <c r="DJ74" s="39">
        <f>([3]中r分类武将战斗属性!U74+[3]中r分类武将战斗属性!AA74+[3]中r分类武将战斗属性!AG74+[3]中r分类武将战斗属性!AM74)/4</f>
        <v>531.78359840228472</v>
      </c>
      <c r="DK74" s="39">
        <f>DJ74*[3]中r分类武将战斗属性!O73</f>
        <v>110.03017114113192</v>
      </c>
      <c r="DL74" s="39">
        <f>([2]中r各类型装备属性!K72+[2]中r各类型装备属性!P72+[2]中r各类型装备属性!U72+[2]中r各类型装备属性!Z72)/4</f>
        <v>947.03062499999999</v>
      </c>
      <c r="DM74" s="7">
        <f t="shared" si="109"/>
        <v>0.3346983507186696</v>
      </c>
      <c r="DN74" s="7">
        <f t="shared" si="109"/>
        <v>6.9251697346203053E-2</v>
      </c>
      <c r="DO74" s="7">
        <f t="shared" si="109"/>
        <v>0.59604995193512733</v>
      </c>
    </row>
    <row r="75" spans="7:119" x14ac:dyDescent="0.15">
      <c r="G75" s="23">
        <v>69</v>
      </c>
      <c r="H75" s="27">
        <f>[2]中r各类型装备属性!I73+[3]中r分类武将战斗属性!AQ75</f>
        <v>768.25598113147907</v>
      </c>
      <c r="I75" s="27">
        <f>[2]中r各类型装备属性!J73+[3]中r分类武将战斗属性!T75</f>
        <v>599.59353393103538</v>
      </c>
      <c r="J75" s="27">
        <f>[2]中r各类型装备属性!K73+[3]中r分类武将战斗属性!AS75</f>
        <v>2358.7801396207328</v>
      </c>
      <c r="K75" s="27">
        <f t="shared" si="65"/>
        <v>3.0703049472478523</v>
      </c>
      <c r="L75" s="27">
        <f t="shared" si="86"/>
        <v>0.73677016777389515</v>
      </c>
      <c r="M75" s="39">
        <f t="shared" si="87"/>
        <v>0.4064846461013118</v>
      </c>
      <c r="N75" s="39">
        <f t="shared" si="88"/>
        <v>0.39313002327012214</v>
      </c>
      <c r="P75" s="27">
        <f>[2]中r各类型装备属性!N73+[3]中r分类武将战斗属性!AV75</f>
        <v>1424.4591584892539</v>
      </c>
      <c r="Q75" s="27">
        <f>[2]中r各类型装备属性!O73+[3]中r分类武将战斗属性!AW75</f>
        <v>178.56094622629581</v>
      </c>
      <c r="R75" s="27">
        <f>[2]中r各类型装备属性!P73+[3]中r分类武将战斗属性!AX75</f>
        <v>1532.4835509418456</v>
      </c>
      <c r="S75" s="27">
        <f t="shared" si="66"/>
        <v>1.0758353735934132</v>
      </c>
      <c r="T75" s="27">
        <f t="shared" si="89"/>
        <v>0.45460694552993963</v>
      </c>
      <c r="U75" s="39">
        <f t="shared" si="90"/>
        <v>0.29750608991003624</v>
      </c>
      <c r="V75" s="39">
        <f t="shared" si="91"/>
        <v>0.30406419661544548</v>
      </c>
      <c r="X75" s="27">
        <f>[2]中r各类型装备属性!S73+[3]中r分类武将战斗属性!BA75</f>
        <v>1561.5038547155496</v>
      </c>
      <c r="Y75" s="27">
        <f>[2]中r各类型装备属性!T73+[3]中r分类武将战斗属性!BB75</f>
        <v>95.528446226295813</v>
      </c>
      <c r="Z75" s="27">
        <f>[2]中r各类型装备属性!U73+[3]中r分类武将战斗属性!BC75</f>
        <v>1287.4144622629581</v>
      </c>
      <c r="AA75" s="27">
        <f t="shared" si="67"/>
        <v>0.82447088322909023</v>
      </c>
      <c r="AB75" s="27">
        <f t="shared" si="92"/>
        <v>0.30840653888705782</v>
      </c>
      <c r="AC75" s="39">
        <f t="shared" si="93"/>
        <v>0.26367846246463178</v>
      </c>
      <c r="AD75" s="39">
        <f t="shared" si="94"/>
        <v>0.26008372975009264</v>
      </c>
      <c r="AF75" s="27">
        <f>[2]中r各类型装备属性!X73+[3]中r分类武将战斗属性!BF75</f>
        <v>1411.9632122629582</v>
      </c>
      <c r="AG75" s="27">
        <f>[2]中r各类型装备属性!Y73+[3]中r分类武将战斗属性!BG75</f>
        <v>218.06299056573954</v>
      </c>
      <c r="AH75" s="27">
        <f>[2]中r各类型装备属性!Z73+[3]中r分类武将战斗属性!BH75</f>
        <v>1328.930712262958</v>
      </c>
      <c r="AI75" s="27">
        <f t="shared" si="68"/>
        <v>0.94119358119329199</v>
      </c>
      <c r="AJ75" s="27">
        <f t="shared" si="95"/>
        <v>0.50444499396183751</v>
      </c>
      <c r="AK75" s="39">
        <f t="shared" si="96"/>
        <v>0.26367193506311076</v>
      </c>
      <c r="AL75" s="39">
        <f t="shared" si="97"/>
        <v>0.26250483205194231</v>
      </c>
      <c r="AN75" s="23">
        <f t="shared" si="69"/>
        <v>1291.54555164981</v>
      </c>
      <c r="AO75" s="23">
        <f t="shared" si="70"/>
        <v>272.93647923734164</v>
      </c>
      <c r="AP75" s="23">
        <f t="shared" si="71"/>
        <v>1626.9022162721237</v>
      </c>
      <c r="AQ75" s="23">
        <f t="shared" si="72"/>
        <v>1.2596553131199528</v>
      </c>
      <c r="AR75" s="42">
        <f t="shared" si="98"/>
        <v>0.56026449584460425</v>
      </c>
      <c r="AS75" s="34"/>
      <c r="AV75" s="27">
        <f>[5]中r不同兵种属性值!AK73</f>
        <v>715.90952853309295</v>
      </c>
      <c r="AW75" s="27">
        <f>[5]中r不同兵种属性值!AL73</f>
        <v>650.82684412099354</v>
      </c>
      <c r="AX75" s="27">
        <f>[5]中r不同兵种属性值!AM73</f>
        <v>1496.9017414782852</v>
      </c>
      <c r="AY75" s="27">
        <f t="shared" si="73"/>
        <v>2.0909090909090908</v>
      </c>
      <c r="AZ75" s="27">
        <f t="shared" si="74"/>
        <v>0.75236023175406541</v>
      </c>
      <c r="BA75" s="39">
        <f t="shared" si="99"/>
        <v>0.50505081377995986</v>
      </c>
      <c r="BB75" s="39">
        <f t="shared" si="100"/>
        <v>0.24948362357971421</v>
      </c>
      <c r="BD75" s="27">
        <f>[5]中r不同兵种属性值!AP73</f>
        <v>1431.8190570661859</v>
      </c>
      <c r="BE75" s="27">
        <f>[5]中r不同兵种属性值!AQ73</f>
        <v>312.3968851780769</v>
      </c>
      <c r="BF75" s="27">
        <f>[5]中r不同兵种属性值!AR73</f>
        <v>1425.6207061697953</v>
      </c>
      <c r="BG75" s="27">
        <f t="shared" si="75"/>
        <v>0.9956709956709956</v>
      </c>
      <c r="BH75" s="27">
        <f t="shared" si="76"/>
        <v>0.59321471447395591</v>
      </c>
      <c r="BI75" s="39">
        <f t="shared" si="101"/>
        <v>0.4883355741861744</v>
      </c>
      <c r="BJ75" s="39">
        <f t="shared" si="102"/>
        <v>0.23095524450146987</v>
      </c>
      <c r="BL75" s="27">
        <f>[5]中r不同兵种属性值!AU73</f>
        <v>1646.5919156261136</v>
      </c>
      <c r="BM75" s="27">
        <f>[5]中r不同兵种属性值!AV73</f>
        <v>104.13229505935897</v>
      </c>
      <c r="BN75" s="27">
        <f>[5]中r不同兵种属性值!AW73</f>
        <v>1453.302661629403</v>
      </c>
      <c r="BO75" s="27">
        <f t="shared" si="77"/>
        <v>0.88261253309796994</v>
      </c>
      <c r="BP75" s="27">
        <f t="shared" si="78"/>
        <v>0.32709767347505003</v>
      </c>
      <c r="BQ75" s="39">
        <f t="shared" si="103"/>
        <v>0.47283658037192405</v>
      </c>
      <c r="BR75" s="39">
        <f t="shared" si="104"/>
        <v>0.23019512103994816</v>
      </c>
      <c r="BT75" s="27">
        <f>[5]中r不同兵种属性值!AZ73</f>
        <v>1503.4100099194952</v>
      </c>
      <c r="BU75" s="27">
        <f>[5]中r不同兵种属性值!BA73</f>
        <v>169.21497947145832</v>
      </c>
      <c r="BV75" s="27">
        <f>[5]中r不同兵种属性值!BB73</f>
        <v>1425.6207061697953</v>
      </c>
      <c r="BW75" s="27">
        <f t="shared" si="79"/>
        <v>0.94825809111523385</v>
      </c>
      <c r="BX75" s="36">
        <f t="shared" si="80"/>
        <v>0.44131336088509932</v>
      </c>
      <c r="BY75" s="39">
        <f t="shared" si="105"/>
        <v>0.4687602431381161</v>
      </c>
      <c r="BZ75" s="39">
        <f t="shared" si="106"/>
        <v>0.22581730141462852</v>
      </c>
      <c r="CB75" s="23">
        <f t="shared" si="81"/>
        <v>1324.4326277862219</v>
      </c>
      <c r="CC75" s="23">
        <f t="shared" si="82"/>
        <v>309.14275095747189</v>
      </c>
      <c r="CD75" s="23">
        <f t="shared" si="83"/>
        <v>1450.3614538618197</v>
      </c>
      <c r="CE75" s="23">
        <f t="shared" si="84"/>
        <v>1.0950813377997843</v>
      </c>
      <c r="CF75" s="23">
        <f t="shared" si="85"/>
        <v>0.86077959288694994</v>
      </c>
      <c r="CV75" s="39">
        <f>([3]中r分类武将战斗属性!S75+[3]中r分类武将战斗属性!Y75+[3]中r分类武将战斗属性!AE75+[3]中r分类武将战斗属性!AK75)/4</f>
        <v>423.48392872413922</v>
      </c>
      <c r="CW75" s="39">
        <f>CV75*[3]中r分类武将战斗属性!O74</f>
        <v>89.631935425670903</v>
      </c>
      <c r="CX75" s="39">
        <f>([2]中r各类型装备属性!I73+[2]中r各类型装备属性!N73+[2]中r各类型装备属性!S73+[2]中r各类型装备属性!X73)/4</f>
        <v>778.4296875</v>
      </c>
      <c r="CY75" s="7">
        <f t="shared" si="107"/>
        <v>0.32788927048154376</v>
      </c>
      <c r="CZ75" s="7">
        <f t="shared" si="107"/>
        <v>6.9398973432393291E-2</v>
      </c>
      <c r="DA75" s="7">
        <f t="shared" si="107"/>
        <v>0.60271175608606298</v>
      </c>
      <c r="DC75" s="39">
        <f>([3]中r分类武将战斗属性!T75+[3]中r分类武将战斗属性!Z75+[3]中r分类武将战斗属性!AF75+[3]中r分类武将战斗属性!AL75)/4</f>
        <v>117.01529609482795</v>
      </c>
      <c r="DD75" s="39">
        <f>DC75*[3]中r分类武将战斗属性!O74</f>
        <v>24.766718999198538</v>
      </c>
      <c r="DE75" s="39">
        <f>([2]中r各类型装备属性!J73+[2]中r各类型装备属性!O73+[2]中r各类型装备属性!T73+[2]中r各类型装备属性!Y73)/4</f>
        <v>145.30687500000002</v>
      </c>
      <c r="DF75" s="7">
        <f t="shared" si="108"/>
        <v>0.42872721309295236</v>
      </c>
      <c r="DG75" s="7">
        <f t="shared" si="108"/>
        <v>9.0741695900831768E-2</v>
      </c>
      <c r="DH75" s="7">
        <f t="shared" si="108"/>
        <v>0.53238348866383389</v>
      </c>
      <c r="DJ75" s="39">
        <f>([3]中r分类武将战斗属性!U75+[3]中r分类武将战斗属性!AA75+[3]中r分类武将战斗属性!AG75+[3]中r分类武将战斗属性!AM75)/4</f>
        <v>546.07138177586376</v>
      </c>
      <c r="DK75" s="39">
        <f>DJ75*[3]中r分类武将战斗属性!O74</f>
        <v>115.57802199625985</v>
      </c>
      <c r="DL75" s="39">
        <f>([2]中r各类型装备属性!K73+[2]中r各类型装备属性!P73+[2]中r各类型装备属性!U73+[2]中r各类型装备属性!Z73)/4</f>
        <v>965.2528125</v>
      </c>
      <c r="DM75" s="7">
        <f t="shared" si="109"/>
        <v>0.33565101597017255</v>
      </c>
      <c r="DN75" s="7">
        <f t="shared" si="109"/>
        <v>7.1041775492257181E-2</v>
      </c>
      <c r="DO75" s="7">
        <f t="shared" si="109"/>
        <v>0.59330720853757013</v>
      </c>
    </row>
    <row r="76" spans="7:119" x14ac:dyDescent="0.15">
      <c r="G76" s="23">
        <v>70</v>
      </c>
      <c r="H76" s="27">
        <f>[2]中r各类型装备属性!I74+[3]中r分类武将战斗属性!AQ76</f>
        <v>786.30971929932184</v>
      </c>
      <c r="I76" s="27">
        <f>[2]中r各类型装备属性!J74+[3]中r分类武将战斗属性!T76</f>
        <v>613.37798133333331</v>
      </c>
      <c r="J76" s="27">
        <f>[2]中r各类型装备属性!K74+[3]中r分类武将战斗属性!AS76</f>
        <v>2414.67110175783</v>
      </c>
      <c r="K76" s="27">
        <f t="shared" si="65"/>
        <v>3.0708905695703925</v>
      </c>
      <c r="L76" s="27">
        <f t="shared" si="86"/>
        <v>0.73778473222206387</v>
      </c>
      <c r="M76" s="39">
        <f t="shared" si="87"/>
        <v>0.41603688851815979</v>
      </c>
      <c r="N76" s="39">
        <f t="shared" si="88"/>
        <v>0.40244518362630499</v>
      </c>
      <c r="P76" s="27">
        <f>[2]中r各类型装备属性!N74+[3]中r分类武将战斗属性!AV76</f>
        <v>1459.1613824585083</v>
      </c>
      <c r="Q76" s="27">
        <f>[2]中r各类型装备属性!O74+[3]中r分类武将战斗属性!AW76</f>
        <v>182.64194385986437</v>
      </c>
      <c r="R76" s="27">
        <f>[2]中r各类型装备属性!P74+[3]中r分类武将战斗属性!AX76</f>
        <v>1570.6452701782368</v>
      </c>
      <c r="S76" s="27">
        <f t="shared" si="66"/>
        <v>1.0764027125854247</v>
      </c>
      <c r="T76" s="27">
        <f t="shared" si="89"/>
        <v>0.45587324707007826</v>
      </c>
      <c r="U76" s="39">
        <f t="shared" si="90"/>
        <v>0.30475383927704847</v>
      </c>
      <c r="V76" s="39">
        <f t="shared" si="91"/>
        <v>0.31163596630520568</v>
      </c>
      <c r="X76" s="27">
        <f>[2]中r各类型装备属性!S74+[3]中r分类武将战斗属性!BA76</f>
        <v>1599.5033263183727</v>
      </c>
      <c r="Y76" s="27">
        <f>[2]中r各类型装备属性!T74+[3]中r分类武将战斗属性!BB76</f>
        <v>98.041943859864389</v>
      </c>
      <c r="Z76" s="27">
        <f>[2]中r各类型装备属性!U74+[3]中r分类武将战斗属性!BC76</f>
        <v>1318.819438598644</v>
      </c>
      <c r="AA76" s="27">
        <f t="shared" si="67"/>
        <v>0.82451809689837419</v>
      </c>
      <c r="AB76" s="27">
        <f t="shared" si="92"/>
        <v>0.31021813960028355</v>
      </c>
      <c r="AC76" s="39">
        <f t="shared" si="93"/>
        <v>0.27009512433609806</v>
      </c>
      <c r="AD76" s="39">
        <f t="shared" si="94"/>
        <v>0.26642816941386754</v>
      </c>
      <c r="AF76" s="27">
        <f>[2]中r各类型装备属性!X74+[3]中r分类武将战斗属性!BF76</f>
        <v>1445.719438598644</v>
      </c>
      <c r="AG76" s="27">
        <f>[2]中r各类型装备属性!Y74+[3]中r分类武将战斗属性!BG76</f>
        <v>223.95485964966099</v>
      </c>
      <c r="AH76" s="27">
        <f>[2]中r各类型装备属性!Z74+[3]中r分类武将战斗属性!BH76</f>
        <v>1361.1194385986437</v>
      </c>
      <c r="AI76" s="27">
        <f t="shared" si="68"/>
        <v>0.94148242200989962</v>
      </c>
      <c r="AJ76" s="27">
        <f t="shared" si="95"/>
        <v>0.50673695460027457</v>
      </c>
      <c r="AK76" s="39">
        <f t="shared" si="96"/>
        <v>0.26997561878592791</v>
      </c>
      <c r="AL76" s="39">
        <f t="shared" si="97"/>
        <v>0.26886309898244815</v>
      </c>
      <c r="AN76" s="23">
        <f t="shared" si="69"/>
        <v>1322.6734666687116</v>
      </c>
      <c r="AO76" s="23">
        <f t="shared" si="70"/>
        <v>279.50418217568074</v>
      </c>
      <c r="AP76" s="23">
        <f t="shared" si="71"/>
        <v>1666.3138122833386</v>
      </c>
      <c r="AQ76" s="23">
        <f t="shared" si="72"/>
        <v>1.2598073933395824</v>
      </c>
      <c r="AR76" s="42">
        <f t="shared" si="98"/>
        <v>0.56181272879627986</v>
      </c>
      <c r="AS76" s="34"/>
      <c r="AV76" s="27">
        <f>[5]中r不同兵种属性值!AK74</f>
        <v>718.45688827741742</v>
      </c>
      <c r="AW76" s="27">
        <f>[5]中r不同兵种属性值!AL74</f>
        <v>653.14262570674305</v>
      </c>
      <c r="AX76" s="27">
        <f>[5]中r不同兵种属性值!AM74</f>
        <v>1502.228039125509</v>
      </c>
      <c r="AY76" s="27">
        <f t="shared" si="73"/>
        <v>2.0909090909090908</v>
      </c>
      <c r="AZ76" s="27">
        <f t="shared" si="74"/>
        <v>0.7497539512279745</v>
      </c>
      <c r="BA76" s="39">
        <f t="shared" si="99"/>
        <v>0.50684789296466848</v>
      </c>
      <c r="BB76" s="39">
        <f t="shared" si="100"/>
        <v>0.25037133985425147</v>
      </c>
      <c r="BD76" s="27">
        <f>[5]中r不同兵种属性值!AP74</f>
        <v>1436.9137765548348</v>
      </c>
      <c r="BE76" s="27">
        <f>[5]中r不同兵种属性值!AQ74</f>
        <v>313.50846033923671</v>
      </c>
      <c r="BF76" s="27">
        <f>[5]中r不同兵种属性值!AR74</f>
        <v>1430.6933705957229</v>
      </c>
      <c r="BG76" s="27">
        <f t="shared" si="75"/>
        <v>0.9956709956709956</v>
      </c>
      <c r="BH76" s="27">
        <f t="shared" si="76"/>
        <v>0.58984660402044975</v>
      </c>
      <c r="BI76" s="39">
        <f t="shared" si="101"/>
        <v>0.49007317696114006</v>
      </c>
      <c r="BJ76" s="39">
        <f t="shared" si="102"/>
        <v>0.23177703282685944</v>
      </c>
      <c r="BL76" s="27">
        <f>[5]中r不同兵种属性值!AU74</f>
        <v>1652.4508430380599</v>
      </c>
      <c r="BM76" s="27">
        <f>[5]中r不同兵种属性值!AV74</f>
        <v>104.5028201130789</v>
      </c>
      <c r="BN76" s="27">
        <f>[5]中r不同兵种属性值!AW74</f>
        <v>1458.4738243936981</v>
      </c>
      <c r="BO76" s="27">
        <f t="shared" si="77"/>
        <v>0.88261253309797005</v>
      </c>
      <c r="BP76" s="27">
        <f t="shared" si="78"/>
        <v>0.32403691873589557</v>
      </c>
      <c r="BQ76" s="39">
        <f t="shared" si="103"/>
        <v>0.47451903440064958</v>
      </c>
      <c r="BR76" s="39">
        <f t="shared" si="104"/>
        <v>0.23101420468293107</v>
      </c>
      <c r="BT76" s="27">
        <f>[5]中r不同兵种属性值!AZ74</f>
        <v>1508.7594653825765</v>
      </c>
      <c r="BU76" s="27">
        <f>[5]中r不同兵种属性值!BA74</f>
        <v>169.8170826837532</v>
      </c>
      <c r="BV76" s="27">
        <f>[5]中r不同兵种属性值!BB74</f>
        <v>1430.6933705957229</v>
      </c>
      <c r="BW76" s="27">
        <f t="shared" si="79"/>
        <v>0.94825809111523396</v>
      </c>
      <c r="BX76" s="36">
        <f t="shared" si="80"/>
        <v>0.43787932575995148</v>
      </c>
      <c r="BY76" s="39">
        <f t="shared" si="105"/>
        <v>0.47042819268413832</v>
      </c>
      <c r="BZ76" s="39">
        <f t="shared" si="106"/>
        <v>0.22662080783585786</v>
      </c>
      <c r="CB76" s="23">
        <f t="shared" si="81"/>
        <v>1329.1452433132222</v>
      </c>
      <c r="CC76" s="23">
        <f t="shared" si="82"/>
        <v>310.24274721070299</v>
      </c>
      <c r="CD76" s="23">
        <f t="shared" si="83"/>
        <v>1455.5221511776631</v>
      </c>
      <c r="CE76" s="23">
        <f t="shared" si="84"/>
        <v>1.0950813377997843</v>
      </c>
      <c r="CF76" s="23">
        <f t="shared" si="85"/>
        <v>0.86120470047727171</v>
      </c>
      <c r="CV76" s="39">
        <f>([3]中r分类武将战斗属性!S76+[3]中r分类武将战斗属性!Y76+[3]中r分类武将战斗属性!AE76+[3]中r分类武将战斗属性!AK76)/4</f>
        <v>435.38180377777786</v>
      </c>
      <c r="CW76" s="39">
        <f>CV76*[3]中r分类武将战斗属性!O75</f>
        <v>94.166662890933807</v>
      </c>
      <c r="CX76" s="39">
        <f>([2]中r各类型装备属性!I74+[2]中r各类型装备属性!N74+[2]中r各类型装备属性!S74+[2]中r各类型装备属性!X74)/4</f>
        <v>793.125</v>
      </c>
      <c r="CY76" s="7">
        <f t="shared" si="107"/>
        <v>0.32916801822170927</v>
      </c>
      <c r="CZ76" s="7">
        <f t="shared" si="107"/>
        <v>7.1194187578361406E-2</v>
      </c>
      <c r="DA76" s="7">
        <f t="shared" si="107"/>
        <v>0.59963779419992935</v>
      </c>
      <c r="DC76" s="39">
        <f>([3]中r分类武将战斗属性!T76+[3]中r分类武将战斗属性!Z76+[3]中r分类武将战斗属性!AF76+[3]中r分类武将战斗属性!AL76)/4</f>
        <v>120.30286683333334</v>
      </c>
      <c r="DD76" s="39">
        <f>DC76*[3]中r分类武将战斗属性!O75</f>
        <v>26.019735798810654</v>
      </c>
      <c r="DE76" s="39">
        <f>([2]中r各类型装备属性!J74+[2]中r各类型装备属性!O74+[2]中r各类型装备属性!T74+[2]中r各类型装备属性!Y74)/4</f>
        <v>148.05000000000001</v>
      </c>
      <c r="DF76" s="7">
        <f t="shared" si="108"/>
        <v>0.43041526569258154</v>
      </c>
      <c r="DG76" s="7">
        <f t="shared" si="108"/>
        <v>9.3092473952522473E-2</v>
      </c>
      <c r="DH76" s="7">
        <f t="shared" si="108"/>
        <v>0.52968795975633753</v>
      </c>
      <c r="DJ76" s="39">
        <f>([3]中r分类武将战斗属性!U76+[3]中r分类武将战斗属性!AA76+[3]中r分类武将战斗属性!AG76+[3]中r分类武将战斗属性!AM76)/4</f>
        <v>561.4133785555556</v>
      </c>
      <c r="DK76" s="39">
        <f>DJ76*[3]中r分类武将战斗属性!O75</f>
        <v>121.42543372778306</v>
      </c>
      <c r="DL76" s="39">
        <f>([2]中r各类型装备属性!K74+[2]中r各类型装备属性!P74+[2]中r各类型装备属性!U74+[2]中r各类型装备属性!Z74)/4</f>
        <v>983.47500000000002</v>
      </c>
      <c r="DM76" s="7">
        <f t="shared" si="109"/>
        <v>0.33691935721654653</v>
      </c>
      <c r="DN76" s="7">
        <f t="shared" si="109"/>
        <v>7.2870687881650936E-2</v>
      </c>
      <c r="DO76" s="7">
        <f t="shared" si="109"/>
        <v>0.59020995490180261</v>
      </c>
    </row>
    <row r="77" spans="7:119" x14ac:dyDescent="0.15">
      <c r="G77" s="23">
        <v>71</v>
      </c>
      <c r="H77" s="27">
        <f>[2]中r各类型装备属性!I75+[3]中r分类武将战斗属性!AQ77</f>
        <v>801.01851928453789</v>
      </c>
      <c r="I77" s="27">
        <f>[2]中r各类型装备属性!J75+[3]中r分类武将战斗属性!T77</f>
        <v>625.0468399331553</v>
      </c>
      <c r="J77" s="27">
        <f>[2]中r各类型装备属性!K75+[3]中r分类武将战斗属性!AS77</f>
        <v>2460.6592617105216</v>
      </c>
      <c r="K77" s="27">
        <f t="shared" si="65"/>
        <v>3.0719130737555966</v>
      </c>
      <c r="L77" s="27">
        <f t="shared" si="86"/>
        <v>0.73806980089395324</v>
      </c>
      <c r="M77" s="39">
        <f t="shared" si="87"/>
        <v>0.42381932237277148</v>
      </c>
      <c r="N77" s="39">
        <f t="shared" si="88"/>
        <v>0.4101098769517536</v>
      </c>
      <c r="P77" s="27">
        <f>[2]中r各类型装备属性!N75+[3]中r分类武将战斗属性!AV77</f>
        <v>1488.6407424259837</v>
      </c>
      <c r="Q77" s="27">
        <f>[2]中r各类型装备属性!O75+[3]中r分类武将战斗属性!AW77</f>
        <v>185.8537038569076</v>
      </c>
      <c r="R77" s="27">
        <f>[2]中r各类型装备属性!P75+[3]中r分类武将战斗属性!AX77</f>
        <v>1603.8481501397987</v>
      </c>
      <c r="S77" s="27">
        <f t="shared" si="66"/>
        <v>1.0773910080722806</v>
      </c>
      <c r="T77" s="27">
        <f t="shared" si="89"/>
        <v>0.45588837861895004</v>
      </c>
      <c r="U77" s="39">
        <f t="shared" si="90"/>
        <v>0.31091076491770747</v>
      </c>
      <c r="V77" s="39">
        <f t="shared" si="91"/>
        <v>0.31822383931345205</v>
      </c>
      <c r="X77" s="27">
        <f>[2]中r各类型装备属性!S75+[3]中r分类武将战斗属性!BA77</f>
        <v>1631.7444462828912</v>
      </c>
      <c r="Y77" s="27">
        <f>[2]中r各类型装备属性!T75+[3]中r分类武将战斗属性!BB77</f>
        <v>100.3537038569076</v>
      </c>
      <c r="Z77" s="27">
        <f>[2]中r各类型装备属性!U75+[3]中r分类武将战斗属性!BC77</f>
        <v>1345.5370385690758</v>
      </c>
      <c r="AA77" s="27">
        <f t="shared" si="67"/>
        <v>0.82460034819435424</v>
      </c>
      <c r="AB77" s="27">
        <f t="shared" si="92"/>
        <v>0.31148943149463049</v>
      </c>
      <c r="AC77" s="39">
        <f t="shared" si="93"/>
        <v>0.27553942017610455</v>
      </c>
      <c r="AD77" s="39">
        <f t="shared" si="94"/>
        <v>0.27182566435738914</v>
      </c>
      <c r="AF77" s="27">
        <f>[2]中r各类型装备属性!X75+[3]中r分类武将战斗属性!BF77</f>
        <v>1473.7870385690758</v>
      </c>
      <c r="AG77" s="27">
        <f>[2]中r各类型装备属性!Y75+[3]中r分类武将战斗属性!BG77</f>
        <v>229.50925964226897</v>
      </c>
      <c r="AH77" s="27">
        <f>[2]中r各类型装备属性!Z75+[3]中r分类武将战斗属性!BH77</f>
        <v>1388.2870385690758</v>
      </c>
      <c r="AI77" s="27">
        <f t="shared" si="68"/>
        <v>0.94198619083866186</v>
      </c>
      <c r="AJ77" s="27">
        <f t="shared" si="95"/>
        <v>0.50851845906064641</v>
      </c>
      <c r="AK77" s="39">
        <f t="shared" si="96"/>
        <v>0.27521700066649407</v>
      </c>
      <c r="AL77" s="39">
        <f t="shared" si="97"/>
        <v>0.27422953848278042</v>
      </c>
      <c r="AN77" s="23">
        <f t="shared" si="69"/>
        <v>1348.797686640622</v>
      </c>
      <c r="AO77" s="23">
        <f t="shared" si="70"/>
        <v>285.19087682230986</v>
      </c>
      <c r="AP77" s="23">
        <f t="shared" si="71"/>
        <v>1699.5828722471181</v>
      </c>
      <c r="AQ77" s="23">
        <f t="shared" si="72"/>
        <v>1.260072499442209</v>
      </c>
      <c r="AR77" s="42">
        <f t="shared" si="98"/>
        <v>0.56249459303465721</v>
      </c>
      <c r="AS77" s="34"/>
      <c r="AV77" s="27">
        <f>[5]中r不同兵种属性值!AK75</f>
        <v>721.09281047860304</v>
      </c>
      <c r="AW77" s="27">
        <f>[5]中r不同兵种属性值!AL75</f>
        <v>655.53891861691181</v>
      </c>
      <c r="AX77" s="27">
        <f>[5]中r不同兵种属性值!AM75</f>
        <v>1507.7395128188973</v>
      </c>
      <c r="AY77" s="27">
        <f t="shared" si="73"/>
        <v>2.0909090909090908</v>
      </c>
      <c r="AZ77" s="27">
        <f t="shared" si="74"/>
        <v>0.74717302657653262</v>
      </c>
      <c r="BA77" s="39">
        <f t="shared" si="99"/>
        <v>0.5087074500730886</v>
      </c>
      <c r="BB77" s="39">
        <f t="shared" si="100"/>
        <v>0.25128991880314955</v>
      </c>
      <c r="BD77" s="27">
        <f>[5]中r不同兵种属性值!AP75</f>
        <v>1442.1856209572061</v>
      </c>
      <c r="BE77" s="27">
        <f>[5]中r不同兵种属性值!AQ75</f>
        <v>314.65868093611766</v>
      </c>
      <c r="BF77" s="27">
        <f>[5]中r不同兵种属性值!AR75</f>
        <v>1435.9423931608544</v>
      </c>
      <c r="BG77" s="27">
        <f t="shared" si="75"/>
        <v>0.9956709956709956</v>
      </c>
      <c r="BH77" s="27">
        <f t="shared" si="76"/>
        <v>0.58652597413015628</v>
      </c>
      <c r="BI77" s="39">
        <f t="shared" si="101"/>
        <v>0.49187118988082218</v>
      </c>
      <c r="BJ77" s="39">
        <f t="shared" si="102"/>
        <v>0.23262739175099484</v>
      </c>
      <c r="BL77" s="27">
        <f>[5]中r不同兵种属性值!AU75</f>
        <v>1658.5134641007869</v>
      </c>
      <c r="BM77" s="27">
        <f>[5]中r不同兵种属性值!AV75</f>
        <v>104.88622697870589</v>
      </c>
      <c r="BN77" s="27">
        <f>[5]中r不同兵种属性值!AW75</f>
        <v>1463.8247697270847</v>
      </c>
      <c r="BO77" s="27">
        <f t="shared" si="77"/>
        <v>0.88261253309797005</v>
      </c>
      <c r="BP77" s="27">
        <f t="shared" si="78"/>
        <v>0.32104140759319588</v>
      </c>
      <c r="BQ77" s="39">
        <f t="shared" si="103"/>
        <v>0.47625998125225644</v>
      </c>
      <c r="BR77" s="39">
        <f t="shared" si="104"/>
        <v>0.23186176489266472</v>
      </c>
      <c r="BT77" s="27">
        <f>[5]中r不同兵种属性值!AZ75</f>
        <v>1514.2949020050662</v>
      </c>
      <c r="BU77" s="27">
        <f>[5]中r不同兵种属性值!BA75</f>
        <v>170.44011884039708</v>
      </c>
      <c r="BV77" s="27">
        <f>[5]中r不同兵种属性值!BB75</f>
        <v>1435.9423931608544</v>
      </c>
      <c r="BW77" s="27">
        <f t="shared" si="79"/>
        <v>0.94825809111523396</v>
      </c>
      <c r="BX77" s="36">
        <f t="shared" si="80"/>
        <v>0.43450789579183757</v>
      </c>
      <c r="BY77" s="39">
        <f t="shared" si="105"/>
        <v>0.47215413078479845</v>
      </c>
      <c r="BZ77" s="39">
        <f t="shared" si="106"/>
        <v>0.22745224926034943</v>
      </c>
      <c r="CB77" s="23">
        <f t="shared" si="81"/>
        <v>1334.0216993854156</v>
      </c>
      <c r="CC77" s="23">
        <f t="shared" si="82"/>
        <v>311.3809863430331</v>
      </c>
      <c r="CD77" s="23">
        <f t="shared" si="83"/>
        <v>1460.8622672169226</v>
      </c>
      <c r="CE77" s="23">
        <f t="shared" si="84"/>
        <v>1.0950813377997843</v>
      </c>
      <c r="CF77" s="23">
        <f t="shared" si="85"/>
        <v>0.86164186304882517</v>
      </c>
      <c r="CV77" s="39">
        <f>([3]中r分类武将战斗属性!S77+[3]中r分类武将战斗属性!Y77+[3]中r分类武将战斗属性!AE77+[3]中r分类武将战斗属性!AK77)/4</f>
        <v>448.15749656082914</v>
      </c>
      <c r="CW77" s="39">
        <f>CV77*[3]中r分类武将战斗属性!O76</f>
        <v>99.07769007979293</v>
      </c>
      <c r="CX77" s="39">
        <f>([2]中r各类型装备属性!I75+[2]中r各类型装备属性!N75+[2]中r各类型装备属性!S75+[2]中r各类型装备属性!X75)/4</f>
        <v>801.5625</v>
      </c>
      <c r="CY77" s="7">
        <f t="shared" si="107"/>
        <v>0.33226443150049506</v>
      </c>
      <c r="CZ77" s="7">
        <f t="shared" si="107"/>
        <v>7.3456301905855434E-2</v>
      </c>
      <c r="DA77" s="7">
        <f t="shared" si="107"/>
        <v>0.59427926659364949</v>
      </c>
      <c r="DC77" s="39">
        <f>([3]中r分类武将战斗属性!T77+[3]中r分类武将战斗属性!Z77+[3]中r分类武将战斗属性!AF77+[3]中r分类武将战斗属性!AL77)/4</f>
        <v>123.83299247075544</v>
      </c>
      <c r="DD77" s="39">
        <f>DC77*[3]中r分类武将战斗属性!O76</f>
        <v>27.376730153626998</v>
      </c>
      <c r="DE77" s="39">
        <f>([2]中r各类型装备属性!J75+[2]中r各类型装备属性!O75+[2]中r各类型装备属性!T75+[2]中r各类型装备属性!Y75)/4</f>
        <v>149.625</v>
      </c>
      <c r="DF77" s="7">
        <f t="shared" si="108"/>
        <v>0.43421091814206397</v>
      </c>
      <c r="DG77" s="7">
        <f t="shared" si="108"/>
        <v>9.5994410686160409E-2</v>
      </c>
      <c r="DH77" s="7">
        <f t="shared" si="108"/>
        <v>0.5246486201352959</v>
      </c>
      <c r="DJ77" s="39">
        <f>([3]中r分类武将战斗属性!U77+[3]中r分类武将战斗属性!AA77+[3]中r分类武将战斗属性!AG77+[3]中r分类武将战斗属性!AM77)/4</f>
        <v>577.88729819685864</v>
      </c>
      <c r="DK77" s="39">
        <f>DJ77*[3]中r分类武将战斗属性!O76</f>
        <v>127.75807405025931</v>
      </c>
      <c r="DL77" s="39">
        <f>([2]中r各类型装备属性!K75+[2]中r各类型装备属性!P75+[2]中r各类型装备属性!U75+[2]中r各类型装备属性!Z75)/4</f>
        <v>993.9375</v>
      </c>
      <c r="DM77" s="7">
        <f t="shared" si="109"/>
        <v>0.34001713457655641</v>
      </c>
      <c r="DN77" s="7">
        <f t="shared" si="109"/>
        <v>7.5170252734627102E-2</v>
      </c>
      <c r="DO77" s="7">
        <f t="shared" si="109"/>
        <v>0.58481261268881646</v>
      </c>
    </row>
    <row r="78" spans="7:119" x14ac:dyDescent="0.15">
      <c r="G78" s="23">
        <v>72</v>
      </c>
      <c r="H78" s="27">
        <f>[2]中r各类型装备属性!I76+[3]中r分类武将战斗属性!AQ78</f>
        <v>813.17318839784184</v>
      </c>
      <c r="I78" s="27">
        <f>[2]中r各类型装备属性!J76+[3]中r分类武将战斗属性!T78</f>
        <v>634.20000000000005</v>
      </c>
      <c r="J78" s="27">
        <f>[2]中r各类型装备属性!K76+[3]中r分类武将战斗属性!AS78</f>
        <v>2498.4742028730939</v>
      </c>
      <c r="K78" s="27">
        <f t="shared" si="65"/>
        <v>3.0724994853749714</v>
      </c>
      <c r="L78" s="27">
        <f t="shared" si="86"/>
        <v>0.73754477368935201</v>
      </c>
      <c r="M78" s="39">
        <f t="shared" si="87"/>
        <v>0.43025036423166246</v>
      </c>
      <c r="N78" s="39">
        <f t="shared" si="88"/>
        <v>0.41641236714551566</v>
      </c>
      <c r="P78" s="27">
        <f>[2]中r各类型装备属性!N76+[3]中r分类武将战斗属性!AV78</f>
        <v>1512.5010144752521</v>
      </c>
      <c r="Q78" s="27">
        <f>[2]中r各类型装备属性!O76+[3]中r分类武将战斗属性!AW78</f>
        <v>188.55463767956837</v>
      </c>
      <c r="R78" s="27">
        <f>[2]中r各类型装备属性!P76+[3]中r分类武将战斗属性!AX78</f>
        <v>1630.410289834389</v>
      </c>
      <c r="S78" s="27">
        <f t="shared" si="66"/>
        <v>1.0779564934044321</v>
      </c>
      <c r="T78" s="27">
        <f t="shared" si="89"/>
        <v>0.4551880034364123</v>
      </c>
      <c r="U78" s="39">
        <f t="shared" si="90"/>
        <v>0.31589411329892475</v>
      </c>
      <c r="V78" s="39">
        <f t="shared" si="91"/>
        <v>0.32349410512587079</v>
      </c>
      <c r="X78" s="27">
        <f>[2]中r各类型装备属性!S76+[3]中r分类武将战斗属性!BA78</f>
        <v>1657.8556521548203</v>
      </c>
      <c r="Y78" s="27">
        <f>[2]中r各类型装备属性!T76+[3]中r分类武将战斗属性!BB78</f>
        <v>102.15463767956837</v>
      </c>
      <c r="Z78" s="27">
        <f>[2]中r各类型装备属性!U76+[3]中r分类武将战斗属性!BC78</f>
        <v>1367.1463767956839</v>
      </c>
      <c r="AA78" s="27">
        <f t="shared" si="67"/>
        <v>0.82464741427802646</v>
      </c>
      <c r="AB78" s="27">
        <f t="shared" si="92"/>
        <v>0.31160416239914279</v>
      </c>
      <c r="AC78" s="39">
        <f t="shared" si="93"/>
        <v>0.27994860725343135</v>
      </c>
      <c r="AD78" s="39">
        <f t="shared" si="94"/>
        <v>0.27619118723145136</v>
      </c>
      <c r="AF78" s="27">
        <f>[2]中r各类型装备属性!X76+[3]中r分类武将战斗属性!BF78</f>
        <v>1496.7463767956838</v>
      </c>
      <c r="AG78" s="27">
        <f>[2]中r各类型装备属性!Y76+[3]中r分类武将战斗属性!BG78</f>
        <v>233.78659419892094</v>
      </c>
      <c r="AH78" s="27">
        <f>[2]中r各类型装备属性!Z76+[3]中r分类武将战斗属性!BH78</f>
        <v>1410.3463767956837</v>
      </c>
      <c r="AI78" s="27">
        <f t="shared" si="68"/>
        <v>0.94227478927661079</v>
      </c>
      <c r="AJ78" s="27">
        <f t="shared" si="95"/>
        <v>0.50882174493344257</v>
      </c>
      <c r="AK78" s="39">
        <f t="shared" si="96"/>
        <v>0.27950445878537511</v>
      </c>
      <c r="AL78" s="39">
        <f t="shared" si="97"/>
        <v>0.2785869386263079</v>
      </c>
      <c r="AN78" s="23">
        <f t="shared" si="69"/>
        <v>1370.0690579558996</v>
      </c>
      <c r="AO78" s="23">
        <f t="shared" si="70"/>
        <v>289.67396738951442</v>
      </c>
      <c r="AP78" s="23">
        <f t="shared" si="71"/>
        <v>1726.5943115747125</v>
      </c>
      <c r="AQ78" s="23">
        <f t="shared" si="72"/>
        <v>1.2602242942050947</v>
      </c>
      <c r="AR78" s="42">
        <f t="shared" si="98"/>
        <v>0.56208739181117673</v>
      </c>
      <c r="AS78" s="34"/>
      <c r="AV78" s="27">
        <f>[5]中r不同兵种属性值!AK76</f>
        <v>723.6174786645031</v>
      </c>
      <c r="AW78" s="27">
        <f>[5]中r不同兵种属性值!AL76</f>
        <v>657.83407151318465</v>
      </c>
      <c r="AX78" s="27">
        <f>[5]中r不同兵种属性值!AM76</f>
        <v>1513.0183644803246</v>
      </c>
      <c r="AY78" s="27">
        <f t="shared" si="73"/>
        <v>2.0909090909090908</v>
      </c>
      <c r="AZ78" s="27">
        <f t="shared" si="74"/>
        <v>0.74456547181701316</v>
      </c>
      <c r="BA78" s="39">
        <f t="shared" si="99"/>
        <v>0.51048852110370602</v>
      </c>
      <c r="BB78" s="39">
        <f t="shared" si="100"/>
        <v>0.25216972741338745</v>
      </c>
      <c r="BD78" s="27">
        <f>[5]中r不同兵种属性值!AP76</f>
        <v>1447.2349573290062</v>
      </c>
      <c r="BE78" s="27">
        <f>[5]中r不同兵种属性值!AQ76</f>
        <v>315.76035432632864</v>
      </c>
      <c r="BF78" s="27">
        <f>[5]中r不同兵种属性值!AR76</f>
        <v>1440.9698709336424</v>
      </c>
      <c r="BG78" s="27">
        <f t="shared" si="75"/>
        <v>0.9956709956709956</v>
      </c>
      <c r="BH78" s="27">
        <f t="shared" si="76"/>
        <v>0.58318585196554884</v>
      </c>
      <c r="BI78" s="39">
        <f t="shared" si="101"/>
        <v>0.49359331431003223</v>
      </c>
      <c r="BJ78" s="39">
        <f t="shared" si="102"/>
        <v>0.23344185968991776</v>
      </c>
      <c r="BL78" s="27">
        <f>[5]中r不同兵种属性值!AU76</f>
        <v>1664.3202009283571</v>
      </c>
      <c r="BM78" s="27">
        <f>[5]中r不同兵种属性值!AV76</f>
        <v>105.25345144210954</v>
      </c>
      <c r="BN78" s="27">
        <f>[5]中r不同兵种属性值!AW76</f>
        <v>1468.9498684274995</v>
      </c>
      <c r="BO78" s="27">
        <f t="shared" si="77"/>
        <v>0.88261253309796994</v>
      </c>
      <c r="BP78" s="27">
        <f t="shared" si="78"/>
        <v>0.31805020309505216</v>
      </c>
      <c r="BQ78" s="39">
        <f t="shared" si="103"/>
        <v>0.47792744819328292</v>
      </c>
      <c r="BR78" s="39">
        <f t="shared" si="104"/>
        <v>0.23267355224214972</v>
      </c>
      <c r="BT78" s="27">
        <f>[5]中r不同兵种属性值!AZ76</f>
        <v>1519.5967051954565</v>
      </c>
      <c r="BU78" s="27">
        <f>[5]中r不同兵种属性值!BA76</f>
        <v>171.03685859342801</v>
      </c>
      <c r="BV78" s="27">
        <f>[5]中r不同兵种属性值!BB76</f>
        <v>1440.9698709336424</v>
      </c>
      <c r="BW78" s="27">
        <f t="shared" si="79"/>
        <v>0.94825809111523385</v>
      </c>
      <c r="BX78" s="36">
        <f t="shared" si="80"/>
        <v>0.43113080497724376</v>
      </c>
      <c r="BY78" s="39">
        <f t="shared" si="105"/>
        <v>0.47380722244721918</v>
      </c>
      <c r="BZ78" s="39">
        <f t="shared" si="106"/>
        <v>0.22824859814800216</v>
      </c>
      <c r="CB78" s="23">
        <f t="shared" si="81"/>
        <v>1338.6923355293306</v>
      </c>
      <c r="CC78" s="23">
        <f t="shared" si="82"/>
        <v>312.47118396876272</v>
      </c>
      <c r="CD78" s="23">
        <f t="shared" si="83"/>
        <v>1465.9769936937773</v>
      </c>
      <c r="CE78" s="23">
        <f t="shared" si="84"/>
        <v>1.0950813377997846</v>
      </c>
      <c r="CF78" s="23">
        <f t="shared" si="85"/>
        <v>0.86205800016282419</v>
      </c>
      <c r="CV78" s="39">
        <f>([3]中r分类武将战斗属性!S78+[3]中r分类武将战斗属性!Y78+[3]中r分类武将战斗属性!AE78+[3]中r分类武将战斗属性!AK78)/4</f>
        <v>456.95</v>
      </c>
      <c r="CW78" s="39">
        <f>CV78*[3]中r分类武将战斗属性!O77</f>
        <v>103.11905795589951</v>
      </c>
      <c r="CX78" s="39">
        <f>([2]中r各类型装备属性!I76+[2]中r各类型装备属性!N76+[2]中r各类型装备属性!S76+[2]中r各类型装备属性!X76)/4</f>
        <v>810</v>
      </c>
      <c r="CY78" s="7">
        <f t="shared" si="107"/>
        <v>0.33352333398562783</v>
      </c>
      <c r="CZ78" s="7">
        <f t="shared" si="107"/>
        <v>7.5265591436500245E-2</v>
      </c>
      <c r="DA78" s="7">
        <f t="shared" si="107"/>
        <v>0.59121107457787192</v>
      </c>
      <c r="DC78" s="39">
        <f>([3]中r分类武将战斗属性!T78+[3]中r分类武将战斗属性!Z78+[3]中r分类武将战斗属性!AF78+[3]中r分类武将战斗属性!AL78)/4</f>
        <v>126.2625</v>
      </c>
      <c r="DD78" s="39">
        <f>DC78*[3]中r分类武将战斗属性!O77</f>
        <v>28.493423908866969</v>
      </c>
      <c r="DE78" s="39">
        <f>([2]中r各类型装备属性!J76+[2]中r各类型装备属性!O76+[2]中r各类型装备属性!T76+[2]中r各类型装备属性!Y76)/4</f>
        <v>151.20000000000002</v>
      </c>
      <c r="DF78" s="7">
        <f t="shared" si="108"/>
        <v>0.43587796700495096</v>
      </c>
      <c r="DG78" s="7">
        <f t="shared" si="108"/>
        <v>9.8363771400116401E-2</v>
      </c>
      <c r="DH78" s="7">
        <f t="shared" si="108"/>
        <v>0.52196613096642774</v>
      </c>
      <c r="DJ78" s="39">
        <f>([3]中r分类武将战斗属性!U78+[3]中r分类武将战斗属性!AA78+[3]中r分类武将战斗属性!AG78+[3]中r分类武将战斗属性!AM78)/4</f>
        <v>589.22500000000002</v>
      </c>
      <c r="DK78" s="39">
        <f>DJ78*[3]中r分类武将战斗属性!O77</f>
        <v>132.96931157471252</v>
      </c>
      <c r="DL78" s="39">
        <f>([2]中r各类型装备属性!K76+[2]中r各类型装备属性!P76+[2]中r各类型装备属性!U76+[2]中r各类型装备属性!Z76)/4</f>
        <v>1004.3999999999999</v>
      </c>
      <c r="DM78" s="7">
        <f t="shared" si="109"/>
        <v>0.34126430050763162</v>
      </c>
      <c r="DN78" s="7">
        <f t="shared" si="109"/>
        <v>7.7012480976750119E-2</v>
      </c>
      <c r="DO78" s="7">
        <f t="shared" si="109"/>
        <v>0.58172321851561826</v>
      </c>
    </row>
    <row r="79" spans="7:119" x14ac:dyDescent="0.15">
      <c r="G79" s="23">
        <v>73</v>
      </c>
      <c r="H79" s="27">
        <f>[2]中r各类型装备属性!I77+[3]中r分类武将战斗属性!AQ79</f>
        <v>819.73700315397468</v>
      </c>
      <c r="I79" s="27">
        <f>[2]中r各类型装备属性!J77+[3]中r分类武将战斗属性!T79</f>
        <v>637.79999999999995</v>
      </c>
      <c r="J79" s="27">
        <f>[2]中r各类型装备属性!K77+[3]中r分类武将战斗属性!AS79</f>
        <v>2518.3984100927191</v>
      </c>
      <c r="K79" s="27">
        <f t="shared" si="65"/>
        <v>3.072202914353102</v>
      </c>
      <c r="L79" s="27">
        <f t="shared" si="86"/>
        <v>0.73531785376651526</v>
      </c>
      <c r="M79" s="39">
        <f t="shared" si="87"/>
        <v>0.43372328209205019</v>
      </c>
      <c r="N79" s="39">
        <f t="shared" si="88"/>
        <v>0.41973306834878654</v>
      </c>
      <c r="P79" s="27">
        <f>[2]中r各类型装备属性!N77+[3]中r分类武将战斗属性!AV79</f>
        <v>1524.0614069387443</v>
      </c>
      <c r="Q79" s="27">
        <f>[2]中r各类型装备属性!O77+[3]中r分类武将战斗属性!AW79</f>
        <v>190.13740063079493</v>
      </c>
      <c r="R79" s="27">
        <f>[2]中r各类型装备属性!P77+[3]中r分类武将战斗属性!AX79</f>
        <v>1642.4362082003342</v>
      </c>
      <c r="S79" s="27">
        <f t="shared" si="66"/>
        <v>1.0776706245054519</v>
      </c>
      <c r="T79" s="27">
        <f t="shared" si="89"/>
        <v>0.45301290903125935</v>
      </c>
      <c r="U79" s="39">
        <f t="shared" si="90"/>
        <v>0.31830856452354722</v>
      </c>
      <c r="V79" s="39">
        <f t="shared" si="91"/>
        <v>0.32588020003974882</v>
      </c>
      <c r="X79" s="27">
        <f>[2]中r各类型装备属性!S77+[3]中r分类武将战斗属性!BA79</f>
        <v>1670.5488075695393</v>
      </c>
      <c r="Y79" s="27">
        <f>[2]中r各类型装备属性!T77+[3]中r分类武将战斗属性!BB79</f>
        <v>102.83740063079495</v>
      </c>
      <c r="Z79" s="27">
        <f>[2]中r各类型装备属性!U77+[3]中r分类武将战斗属性!BC79</f>
        <v>1377.5740063079493</v>
      </c>
      <c r="AA79" s="27">
        <f t="shared" si="67"/>
        <v>0.82462362073225781</v>
      </c>
      <c r="AB79" s="27">
        <f t="shared" si="92"/>
        <v>0.30936226694406133</v>
      </c>
      <c r="AC79" s="39">
        <f t="shared" si="93"/>
        <v>0.2820919972255217</v>
      </c>
      <c r="AD79" s="39">
        <f t="shared" si="94"/>
        <v>0.27829777905211106</v>
      </c>
      <c r="AF79" s="27">
        <f>[2]中r各类型装备属性!X77+[3]中r分类武将战斗属性!BF79</f>
        <v>1508.5240063079495</v>
      </c>
      <c r="AG79" s="27">
        <f>[2]中r各类型装备属性!Y77+[3]中r分类武将战斗属性!BG79</f>
        <v>235.26850157698735</v>
      </c>
      <c r="AH79" s="27">
        <f>[2]中r各类型装备属性!Z77+[3]中r分类武将战斗属性!BH79</f>
        <v>1421.2240063079494</v>
      </c>
      <c r="AI79" s="27">
        <f t="shared" si="68"/>
        <v>0.94212886262667883</v>
      </c>
      <c r="AJ79" s="27">
        <f t="shared" si="95"/>
        <v>0.50611866184110443</v>
      </c>
      <c r="AK79" s="39">
        <f t="shared" si="96"/>
        <v>0.28170382937590094</v>
      </c>
      <c r="AL79" s="39">
        <f t="shared" si="97"/>
        <v>0.28073560618428628</v>
      </c>
      <c r="AN79" s="23">
        <f t="shared" si="69"/>
        <v>1380.7178059925518</v>
      </c>
      <c r="AO79" s="23">
        <f t="shared" si="70"/>
        <v>291.51082570964428</v>
      </c>
      <c r="AP79" s="23">
        <f t="shared" si="71"/>
        <v>1739.9081577272382</v>
      </c>
      <c r="AQ79" s="23">
        <f t="shared" si="72"/>
        <v>1.2601475480186746</v>
      </c>
      <c r="AR79" s="42">
        <f t="shared" si="98"/>
        <v>0.55942421421956934</v>
      </c>
      <c r="AS79" s="34"/>
      <c r="AV79" s="27">
        <f>[5]中r不同兵种属性值!AK77</f>
        <v>726.27900929183386</v>
      </c>
      <c r="AW79" s="27">
        <f>[5]中r不同兵种属性值!AL77</f>
        <v>660.25364481075815</v>
      </c>
      <c r="AX79" s="27">
        <f>[5]中r不同兵种属性值!AM77</f>
        <v>1518.5833830647437</v>
      </c>
      <c r="AY79" s="27">
        <f t="shared" si="73"/>
        <v>2.0909090909090913</v>
      </c>
      <c r="AZ79" s="27">
        <f t="shared" si="74"/>
        <v>0.74199671889364782</v>
      </c>
      <c r="BA79" s="39">
        <f t="shared" si="99"/>
        <v>0.51236614412122328</v>
      </c>
      <c r="BB79" s="39">
        <f t="shared" si="100"/>
        <v>0.25309723051079058</v>
      </c>
      <c r="BD79" s="27">
        <f>[5]中r不同兵种属性值!AP77</f>
        <v>1452.5580185836677</v>
      </c>
      <c r="BE79" s="27">
        <f>[5]中r不同兵种属性值!AQ77</f>
        <v>316.92174950916387</v>
      </c>
      <c r="BF79" s="27">
        <f>[5]中r不同兵种属性值!AR77</f>
        <v>1446.2698886330891</v>
      </c>
      <c r="BG79" s="27">
        <f t="shared" si="75"/>
        <v>0.99567099567099571</v>
      </c>
      <c r="BH79" s="27">
        <f t="shared" si="76"/>
        <v>0.57990985352527158</v>
      </c>
      <c r="BI79" s="39">
        <f t="shared" si="101"/>
        <v>0.49540879522669889</v>
      </c>
      <c r="BJ79" s="39">
        <f t="shared" si="102"/>
        <v>0.23430047999357939</v>
      </c>
      <c r="BL79" s="27">
        <f>[5]中r不同兵种属性值!AU77</f>
        <v>1670.4417213712179</v>
      </c>
      <c r="BM79" s="27">
        <f>[5]中r不同兵种属性值!AV77</f>
        <v>105.6405831697213</v>
      </c>
      <c r="BN79" s="27">
        <f>[5]中r不同兵种属性值!AW77</f>
        <v>1474.352799091984</v>
      </c>
      <c r="BO79" s="27">
        <f t="shared" si="77"/>
        <v>0.88261253309796994</v>
      </c>
      <c r="BP79" s="27">
        <f t="shared" si="78"/>
        <v>0.31513751981105453</v>
      </c>
      <c r="BQ79" s="39">
        <f t="shared" si="103"/>
        <v>0.47968530863545478</v>
      </c>
      <c r="BR79" s="39">
        <f t="shared" si="104"/>
        <v>0.23352934664142994</v>
      </c>
      <c r="BT79" s="27">
        <f>[5]中r不同兵种属性值!AZ77</f>
        <v>1525.1859195128511</v>
      </c>
      <c r="BU79" s="27">
        <f>[5]中r不同兵种属性值!BA77</f>
        <v>171.66594765079711</v>
      </c>
      <c r="BV79" s="27">
        <f>[5]中r不同兵种属性值!BB77</f>
        <v>1446.2698886330891</v>
      </c>
      <c r="BW79" s="27">
        <f t="shared" si="79"/>
        <v>0.94825809111523396</v>
      </c>
      <c r="BX79" s="36">
        <f t="shared" si="80"/>
        <v>0.42783222772930618</v>
      </c>
      <c r="BY79" s="39">
        <f t="shared" si="105"/>
        <v>0.47554992832591242</v>
      </c>
      <c r="BZ79" s="39">
        <f t="shared" si="106"/>
        <v>0.22908811716533906</v>
      </c>
      <c r="CB79" s="23">
        <f t="shared" si="81"/>
        <v>1343.6161671898926</v>
      </c>
      <c r="CC79" s="23">
        <f t="shared" si="82"/>
        <v>313.62048128511009</v>
      </c>
      <c r="CD79" s="23">
        <f t="shared" si="83"/>
        <v>1471.3689898557263</v>
      </c>
      <c r="CE79" s="23">
        <f t="shared" si="84"/>
        <v>1.0950813377997843</v>
      </c>
      <c r="CF79" s="23">
        <f t="shared" si="85"/>
        <v>0.86249399422362116</v>
      </c>
      <c r="CV79" s="39">
        <f>([3]中r分类武将战斗属性!S79+[3]中r分类武将战斗属性!Y79+[3]中r分类武将战斗属性!AE79+[3]中r分类武将战斗属性!AK79)/4</f>
        <v>456.95</v>
      </c>
      <c r="CW79" s="39">
        <f>CV79*[3]中r分类武将战斗属性!O78</f>
        <v>105.33030599255189</v>
      </c>
      <c r="CX79" s="39">
        <f>([2]中r各类型装备属性!I77+[2]中r各类型装备属性!N77+[2]中r各类型装备属性!S77+[2]中r各类型装备属性!X77)/4</f>
        <v>818.4375</v>
      </c>
      <c r="CY79" s="7">
        <f t="shared" si="107"/>
        <v>0.33095104446162621</v>
      </c>
      <c r="CZ79" s="7">
        <f t="shared" si="107"/>
        <v>7.6286628256259398E-2</v>
      </c>
      <c r="DA79" s="7">
        <f t="shared" si="107"/>
        <v>0.59276232728211442</v>
      </c>
      <c r="DC79" s="39">
        <f>([3]中r分类武将战斗属性!T79+[3]中r分类武将战斗属性!Z79+[3]中r分类武将战斗属性!AF79+[3]中r分类武将战斗属性!AL79)/4</f>
        <v>126.2625</v>
      </c>
      <c r="DD79" s="39">
        <f>DC79*[3]中r分类武将战斗属性!O78</f>
        <v>29.104426655836708</v>
      </c>
      <c r="DE79" s="39">
        <f>([2]中r各类型装备属性!J77+[2]中r各类型装备属性!O77+[2]中r各类型装备属性!T77+[2]中r各类型装备属性!Y77)/4</f>
        <v>152.77500000000003</v>
      </c>
      <c r="DF79" s="7">
        <f t="shared" si="108"/>
        <v>0.43313142725533699</v>
      </c>
      <c r="DG79" s="7">
        <f t="shared" si="108"/>
        <v>9.9839951346526692E-2</v>
      </c>
      <c r="DH79" s="7">
        <f t="shared" si="108"/>
        <v>0.52408002216758043</v>
      </c>
      <c r="DJ79" s="39">
        <f>([3]中r分类武将战斗属性!U79+[3]中r分类武将战斗属性!AA79+[3]中r分类武将战斗属性!AG79+[3]中r分类武将战斗属性!AM79)/4</f>
        <v>589.22500000000002</v>
      </c>
      <c r="DK79" s="39">
        <f>DJ79*[3]中r分类武将战斗属性!O78</f>
        <v>135.82065772723797</v>
      </c>
      <c r="DL79" s="39">
        <f>([2]中r各类型装备属性!K77+[2]中r各类型装备属性!P77+[2]中r各类型装备属性!U77+[2]中r各类型装备属性!Z77)/4</f>
        <v>1014.8625000000001</v>
      </c>
      <c r="DM79" s="7">
        <f t="shared" si="109"/>
        <v>0.33865293256034701</v>
      </c>
      <c r="DN79" s="7">
        <f t="shared" si="109"/>
        <v>7.8061969606863749E-2</v>
      </c>
      <c r="DO79" s="7">
        <f t="shared" si="109"/>
        <v>0.58328509783278915</v>
      </c>
    </row>
    <row r="80" spans="7:119" x14ac:dyDescent="0.15">
      <c r="G80" s="23">
        <v>74</v>
      </c>
      <c r="H80" s="27">
        <f>[2]中r各类型装备属性!I78+[3]中r分类武将战斗属性!AQ80</f>
        <v>826.23122937789537</v>
      </c>
      <c r="I80" s="27">
        <f>[2]中r各类型装备属性!J78+[3]中r分类武将战斗属性!T80</f>
        <v>641.4</v>
      </c>
      <c r="J80" s="27">
        <f>[2]中r各类型装备属性!K78+[3]中r分类武将战斗属性!AS80</f>
        <v>2538.0999340092658</v>
      </c>
      <c r="K80" s="27">
        <f t="shared" si="65"/>
        <v>3.0719002668542426</v>
      </c>
      <c r="L80" s="27">
        <f t="shared" si="86"/>
        <v>0.73309559731175422</v>
      </c>
      <c r="M80" s="39">
        <f t="shared" si="87"/>
        <v>0.43715938062322518</v>
      </c>
      <c r="N80" s="39">
        <f t="shared" si="88"/>
        <v>0.42301665566821095</v>
      </c>
      <c r="P80" s="27">
        <f>[2]中r各类型装备属性!N78+[3]中r分类武将战斗属性!AV80</f>
        <v>1535.46870463137</v>
      </c>
      <c r="Q80" s="27">
        <f>[2]中r各类型装备属性!O78+[3]中r分类武将战斗属性!AW80</f>
        <v>191.70624587557907</v>
      </c>
      <c r="R80" s="27">
        <f>[2]中r各类型装备属性!P78+[3]中r分类武将战斗属性!AX80</f>
        <v>1654.2811963825284</v>
      </c>
      <c r="S80" s="27">
        <f t="shared" si="66"/>
        <v>1.077378647570471</v>
      </c>
      <c r="T80" s="27">
        <f t="shared" si="89"/>
        <v>0.45083352153119971</v>
      </c>
      <c r="U80" s="39">
        <f t="shared" si="90"/>
        <v>0.32069104106753754</v>
      </c>
      <c r="V80" s="39">
        <f t="shared" si="91"/>
        <v>0.32823039610764448</v>
      </c>
      <c r="X80" s="27">
        <f>[2]中r各类型装备属性!S78+[3]中r分类武将战斗属性!BA80</f>
        <v>1683.0749505069489</v>
      </c>
      <c r="Y80" s="27">
        <f>[2]中r各类型装备属性!T78+[3]中r分类武将战斗属性!BB80</f>
        <v>103.50624587557908</v>
      </c>
      <c r="Z80" s="27">
        <f>[2]中r各类型装备属性!U78+[3]中r分类武将战斗属性!BC80</f>
        <v>1387.8624587557911</v>
      </c>
      <c r="AA80" s="27">
        <f t="shared" si="67"/>
        <v>0.82459931944074227</v>
      </c>
      <c r="AB80" s="27">
        <f t="shared" si="92"/>
        <v>0.30711627697325028</v>
      </c>
      <c r="AC80" s="39">
        <f t="shared" si="93"/>
        <v>0.28420718515821491</v>
      </c>
      <c r="AD80" s="39">
        <f t="shared" si="94"/>
        <v>0.28037625429409929</v>
      </c>
      <c r="AF80" s="27">
        <f>[2]中r各类型装备属性!X78+[3]中r分类武将战斗属性!BF80</f>
        <v>1520.1624587557908</v>
      </c>
      <c r="AG80" s="27">
        <f>[2]中r各类型装备属性!Y78+[3]中r分类武将战斗属性!BG80</f>
        <v>236.71561468894771</v>
      </c>
      <c r="AH80" s="27">
        <f>[2]中r各类型装备属性!Z78+[3]中r分类武将战斗属性!BH80</f>
        <v>1431.962458755791</v>
      </c>
      <c r="AI80" s="27">
        <f t="shared" si="68"/>
        <v>0.94197988544448796</v>
      </c>
      <c r="AJ80" s="27">
        <f t="shared" si="95"/>
        <v>0.50339788670734942</v>
      </c>
      <c r="AK80" s="39">
        <f t="shared" si="96"/>
        <v>0.28387720985168829</v>
      </c>
      <c r="AL80" s="39">
        <f t="shared" si="97"/>
        <v>0.28285678197645253</v>
      </c>
      <c r="AN80" s="23">
        <f t="shared" si="69"/>
        <v>1391.2343358180012</v>
      </c>
      <c r="AO80" s="23">
        <f t="shared" si="70"/>
        <v>293.33202661002645</v>
      </c>
      <c r="AP80" s="23">
        <f t="shared" si="71"/>
        <v>1753.0515119758441</v>
      </c>
      <c r="AQ80" s="23">
        <f t="shared" si="72"/>
        <v>1.2600691823387942</v>
      </c>
      <c r="AR80" s="42">
        <f t="shared" si="98"/>
        <v>0.55676359166242628</v>
      </c>
      <c r="AS80" s="34"/>
      <c r="AV80" s="27">
        <f>[5]中r不同兵种属性值!AK78</f>
        <v>728.78139774570673</v>
      </c>
      <c r="AW80" s="27">
        <f>[5]中r不同兵种属性值!AL78</f>
        <v>662.52854340518797</v>
      </c>
      <c r="AX80" s="27">
        <f>[5]中r不同兵种属性值!AM78</f>
        <v>1523.8156498319322</v>
      </c>
      <c r="AY80" s="27">
        <f t="shared" si="73"/>
        <v>2.0909090909090908</v>
      </c>
      <c r="AZ80" s="27">
        <f t="shared" si="74"/>
        <v>0.73938911935220508</v>
      </c>
      <c r="BA80" s="39">
        <f t="shared" si="99"/>
        <v>0.51413149752783549</v>
      </c>
      <c r="BB80" s="39">
        <f t="shared" si="100"/>
        <v>0.25396927497198868</v>
      </c>
      <c r="BD80" s="27">
        <f>[5]中r不同兵种属性值!AP78</f>
        <v>1457.5627954914135</v>
      </c>
      <c r="BE80" s="27">
        <f>[5]中r不同兵种属性值!AQ78</f>
        <v>318.01370083449024</v>
      </c>
      <c r="BF80" s="27">
        <f>[5]中r不同兵种属性值!AR78</f>
        <v>1451.2529998399355</v>
      </c>
      <c r="BG80" s="27">
        <f t="shared" si="75"/>
        <v>0.99567099567099571</v>
      </c>
      <c r="BH80" s="27">
        <f t="shared" si="76"/>
        <v>0.57659885579670678</v>
      </c>
      <c r="BI80" s="39">
        <f t="shared" si="101"/>
        <v>0.49711572222481099</v>
      </c>
      <c r="BJ80" s="39">
        <f t="shared" si="102"/>
        <v>0.23510776040285969</v>
      </c>
      <c r="BL80" s="27">
        <f>[5]中r不同兵种属性值!AU78</f>
        <v>1676.1972148151256</v>
      </c>
      <c r="BM80" s="27">
        <f>[5]中r不同兵种属性值!AV78</f>
        <v>106.00456694483007</v>
      </c>
      <c r="BN80" s="27">
        <f>[5]中r不同兵种属性值!AW78</f>
        <v>1479.43266973974</v>
      </c>
      <c r="BO80" s="27">
        <f t="shared" si="77"/>
        <v>0.88261253309796994</v>
      </c>
      <c r="BP80" s="27">
        <f t="shared" si="78"/>
        <v>0.31221471806502576</v>
      </c>
      <c r="BQ80" s="39">
        <f t="shared" si="103"/>
        <v>0.48133806048765582</v>
      </c>
      <c r="BR80" s="39">
        <f t="shared" si="104"/>
        <v>0.23433397011698073</v>
      </c>
      <c r="BT80" s="27">
        <f>[5]中r不同兵种属性值!AZ78</f>
        <v>1530.4409352659843</v>
      </c>
      <c r="BU80" s="27">
        <f>[5]中r不同兵种属性值!BA78</f>
        <v>172.25742128534887</v>
      </c>
      <c r="BV80" s="27">
        <f>[5]中r不同兵种属性值!BB78</f>
        <v>1451.2529998399355</v>
      </c>
      <c r="BW80" s="27">
        <f t="shared" si="79"/>
        <v>0.94825809111523385</v>
      </c>
      <c r="BX80" s="36">
        <f t="shared" si="80"/>
        <v>0.42451209024815317</v>
      </c>
      <c r="BY80" s="39">
        <f t="shared" si="105"/>
        <v>0.47718843175869535</v>
      </c>
      <c r="BZ80" s="39">
        <f t="shared" si="106"/>
        <v>0.22987743842064148</v>
      </c>
      <c r="CB80" s="23">
        <f t="shared" si="81"/>
        <v>1348.2455858295575</v>
      </c>
      <c r="CC80" s="23">
        <f t="shared" si="82"/>
        <v>314.7010581174643</v>
      </c>
      <c r="CD80" s="23">
        <f t="shared" si="83"/>
        <v>1476.4385798128856</v>
      </c>
      <c r="CE80" s="23">
        <f t="shared" si="84"/>
        <v>1.0950813377997841</v>
      </c>
      <c r="CF80" s="23">
        <f t="shared" si="85"/>
        <v>0.86290141230164508</v>
      </c>
      <c r="CV80" s="39">
        <f>([3]中r分类武将战斗属性!S80+[3]中r分类武将战斗属性!Y80+[3]中r分类武将战斗属性!AE80+[3]中r分类武将战斗属性!AK80)/4</f>
        <v>456.95</v>
      </c>
      <c r="CW80" s="39">
        <f>CV80*[3]中r分类武将战斗属性!O79</f>
        <v>107.40933581800131</v>
      </c>
      <c r="CX80" s="39">
        <f>([2]中r各类型装备属性!I78+[2]中r各类型装备属性!N78+[2]中r各类型装备属性!S78+[2]中r各类型装备属性!X78)/4</f>
        <v>826.87499999999989</v>
      </c>
      <c r="CY80" s="7">
        <f t="shared" si="107"/>
        <v>0.3284493404422254</v>
      </c>
      <c r="CZ80" s="7">
        <f t="shared" si="107"/>
        <v>7.7204345129138915E-2</v>
      </c>
      <c r="DA80" s="7">
        <f t="shared" si="107"/>
        <v>0.59434631442863572</v>
      </c>
      <c r="DC80" s="39">
        <f>([3]中r分类武将战斗属性!T80+[3]中r分类武将战斗属性!Z80+[3]中r分类武将战斗属性!AF80+[3]中r分类武将战斗属性!AL80)/4</f>
        <v>126.2625</v>
      </c>
      <c r="DD80" s="39">
        <f>DC80*[3]中r分类武将战斗属性!O79</f>
        <v>29.678895423395097</v>
      </c>
      <c r="DE80" s="39">
        <f>([2]中r各类型装备属性!J78+[2]中r各类型装备属性!O78+[2]中r各类型装备属性!T78+[2]中r各类型装备属性!Y78)/4</f>
        <v>154.35000000000002</v>
      </c>
      <c r="DF80" s="7">
        <f t="shared" si="108"/>
        <v>0.43044225841681139</v>
      </c>
      <c r="DG80" s="7">
        <f t="shared" si="108"/>
        <v>0.10117850330353473</v>
      </c>
      <c r="DH80" s="7">
        <f t="shared" si="108"/>
        <v>0.52619552588167384</v>
      </c>
      <c r="DJ80" s="39">
        <f>([3]中r分类武将战斗属性!U80+[3]中r分类武将战斗属性!AA80+[3]中r分类武将战斗属性!AG80+[3]中r分类武将战斗属性!AM80)/4</f>
        <v>589.22500000000002</v>
      </c>
      <c r="DK80" s="39">
        <f>DJ80*[3]中r分类武将战斗属性!O79</f>
        <v>138.50151197584378</v>
      </c>
      <c r="DL80" s="39">
        <f>([2]中r各类型装备属性!K78+[2]中r各类型装备属性!P78+[2]中r各类型装备属性!U78+[2]中r各类型装备属性!Z78)/4</f>
        <v>1025.325</v>
      </c>
      <c r="DM80" s="7">
        <f t="shared" si="109"/>
        <v>0.33611391107149574</v>
      </c>
      <c r="DN80" s="7">
        <f t="shared" si="109"/>
        <v>7.900595677290756E-2</v>
      </c>
      <c r="DO80" s="7">
        <f t="shared" si="109"/>
        <v>0.58488013215559653</v>
      </c>
    </row>
    <row r="81" spans="7:119" x14ac:dyDescent="0.15">
      <c r="G81" s="23">
        <v>75</v>
      </c>
      <c r="H81" s="27">
        <f>[2]中r各类型装备属性!I79+[3]中r分类武将战斗属性!AQ81</f>
        <v>832.80399200670502</v>
      </c>
      <c r="I81" s="27">
        <f>[2]中r各类型装备属性!J79+[3]中r分类武将战斗属性!T81</f>
        <v>645</v>
      </c>
      <c r="J81" s="27">
        <f>[2]中r各类型装备属性!K79+[3]中r分类武将战斗属性!AS81</f>
        <v>2558.052774421456</v>
      </c>
      <c r="K81" s="27">
        <f t="shared" si="65"/>
        <v>3.0716144482660703</v>
      </c>
      <c r="L81" s="27">
        <f t="shared" si="86"/>
        <v>0.73087818696883855</v>
      </c>
      <c r="M81" s="39">
        <f t="shared" si="87"/>
        <v>0.44063703280778055</v>
      </c>
      <c r="N81" s="39">
        <f t="shared" si="88"/>
        <v>0.42634212907024266</v>
      </c>
      <c r="P81" s="27">
        <f>[2]中r各类型装备属性!N79+[3]中r分类武将战斗属性!AV81</f>
        <v>1547.0487824147508</v>
      </c>
      <c r="Q81" s="27">
        <f>[2]中r各类型装备属性!O79+[3]中r分类武将战斗属性!AW81</f>
        <v>193.29079840134099</v>
      </c>
      <c r="R81" s="27">
        <f>[2]中r各类型装备属性!P79+[3]中r分类武将战斗属性!AX81</f>
        <v>1666.3303792174329</v>
      </c>
      <c r="S81" s="27">
        <f t="shared" si="66"/>
        <v>1.0771026732696163</v>
      </c>
      <c r="T81" s="27">
        <f t="shared" si="89"/>
        <v>0.4486883172032472</v>
      </c>
      <c r="U81" s="39">
        <f t="shared" si="90"/>
        <v>0.32310960367893704</v>
      </c>
      <c r="V81" s="39">
        <f t="shared" si="91"/>
        <v>0.33062110698758584</v>
      </c>
      <c r="X81" s="27">
        <f>[2]中r各类型装备属性!S79+[3]中r分类武将战斗属性!BA81</f>
        <v>1695.789580816092</v>
      </c>
      <c r="Y81" s="27">
        <f>[2]中r各类型装备属性!T79+[3]中r分类武将战斗属性!BB81</f>
        <v>104.190798401341</v>
      </c>
      <c r="Z81" s="27">
        <f>[2]中r各类型装备属性!U79+[3]中r分类武将战斗属性!BC81</f>
        <v>1398.3079840134101</v>
      </c>
      <c r="AA81" s="27">
        <f t="shared" si="67"/>
        <v>0.82457635064633428</v>
      </c>
      <c r="AB81" s="27">
        <f t="shared" si="92"/>
        <v>0.30492714140625243</v>
      </c>
      <c r="AC81" s="39">
        <f t="shared" si="93"/>
        <v>0.28635420142115703</v>
      </c>
      <c r="AD81" s="39">
        <f t="shared" si="94"/>
        <v>0.28248646141685063</v>
      </c>
      <c r="AF81" s="27">
        <f>[2]中r各类型装备属性!X79+[3]中r分类武将战斗属性!BF81</f>
        <v>1531.9579840134102</v>
      </c>
      <c r="AG81" s="27">
        <f>[2]中r各类型装备属性!Y79+[3]中r分类武将战斗属性!BG81</f>
        <v>238.20199600335252</v>
      </c>
      <c r="AH81" s="27">
        <f>[2]中r各类型装备属性!Z79+[3]中r分类武将战斗属性!BH81</f>
        <v>1442.8579840134098</v>
      </c>
      <c r="AI81" s="27">
        <f t="shared" si="68"/>
        <v>0.94183913597514146</v>
      </c>
      <c r="AJ81" s="27">
        <f t="shared" si="95"/>
        <v>0.50073785269901161</v>
      </c>
      <c r="AK81" s="39">
        <f t="shared" si="96"/>
        <v>0.28607992231809715</v>
      </c>
      <c r="AL81" s="39">
        <f t="shared" si="97"/>
        <v>0.28500898449647599</v>
      </c>
      <c r="AN81" s="23">
        <f t="shared" si="69"/>
        <v>1401.9000848127394</v>
      </c>
      <c r="AO81" s="23">
        <f t="shared" si="70"/>
        <v>295.17089820150863</v>
      </c>
      <c r="AP81" s="23">
        <f t="shared" si="71"/>
        <v>1766.3872804164271</v>
      </c>
      <c r="AQ81" s="23">
        <f t="shared" si="72"/>
        <v>1.2599951305747832</v>
      </c>
      <c r="AR81" s="42">
        <f t="shared" si="98"/>
        <v>0.55413370469104528</v>
      </c>
      <c r="AS81" s="34"/>
      <c r="AV81" s="27">
        <f>[5]中r不同兵种属性值!AK79</f>
        <v>731.46339128352497</v>
      </c>
      <c r="AW81" s="27">
        <f>[5]中r不同兵种属性值!AL79</f>
        <v>664.96671934865901</v>
      </c>
      <c r="AX81" s="27">
        <f>[5]中r不同兵种属性值!AM79</f>
        <v>1529.4234545019158</v>
      </c>
      <c r="AY81" s="27">
        <f t="shared" si="73"/>
        <v>2.0909090909090908</v>
      </c>
      <c r="AZ81" s="27">
        <f t="shared" si="74"/>
        <v>0.73683240067687827</v>
      </c>
      <c r="BA81" s="39">
        <f t="shared" si="99"/>
        <v>0.51602355646104059</v>
      </c>
      <c r="BB81" s="39">
        <f t="shared" si="100"/>
        <v>0.25490390908365262</v>
      </c>
      <c r="BD81" s="27">
        <f>[5]中r不同兵种属性值!AP79</f>
        <v>1462.9267825670499</v>
      </c>
      <c r="BE81" s="27">
        <f>[5]中r不同兵种属性值!AQ79</f>
        <v>319.18402528735635</v>
      </c>
      <c r="BF81" s="27">
        <f>[5]中r不同兵种属性值!AR79</f>
        <v>1456.5937661923006</v>
      </c>
      <c r="BG81" s="27">
        <f t="shared" si="75"/>
        <v>0.99567099567099548</v>
      </c>
      <c r="BH81" s="27">
        <f t="shared" si="76"/>
        <v>0.57336659718696947</v>
      </c>
      <c r="BI81" s="39">
        <f t="shared" si="101"/>
        <v>0.49894516128387439</v>
      </c>
      <c r="BJ81" s="39">
        <f t="shared" si="102"/>
        <v>0.23597298212235177</v>
      </c>
      <c r="BL81" s="27">
        <f>[5]中r不同兵种属性值!AU79</f>
        <v>1682.3657999521074</v>
      </c>
      <c r="BM81" s="27">
        <f>[5]中r不同兵种属性值!AV79</f>
        <v>106.39467509578544</v>
      </c>
      <c r="BN81" s="27">
        <f>[5]中r不同兵种属性值!AW79</f>
        <v>1484.877140293122</v>
      </c>
      <c r="BO81" s="27">
        <f t="shared" si="77"/>
        <v>0.88261253309796994</v>
      </c>
      <c r="BP81" s="27">
        <f t="shared" si="78"/>
        <v>0.30938157174475345</v>
      </c>
      <c r="BQ81" s="39">
        <f t="shared" si="103"/>
        <v>0.48310943606300261</v>
      </c>
      <c r="BR81" s="39">
        <f t="shared" si="104"/>
        <v>0.2351963442054098</v>
      </c>
      <c r="BT81" s="27">
        <f>[5]中r不同兵种属性值!AZ79</f>
        <v>1536.0731216954023</v>
      </c>
      <c r="BU81" s="27">
        <f>[5]中r不同兵种属性值!BA79</f>
        <v>172.89134703065136</v>
      </c>
      <c r="BV81" s="27">
        <f>[5]中r不同兵种属性值!BB79</f>
        <v>1456.5937661923006</v>
      </c>
      <c r="BW81" s="27">
        <f t="shared" si="79"/>
        <v>0.94825809111523396</v>
      </c>
      <c r="BX81" s="36">
        <f t="shared" si="80"/>
        <v>0.42128409451512738</v>
      </c>
      <c r="BY81" s="39">
        <f t="shared" si="105"/>
        <v>0.47894453625622663</v>
      </c>
      <c r="BZ81" s="39">
        <f t="shared" si="106"/>
        <v>0.23072341199549043</v>
      </c>
      <c r="CB81" s="23">
        <f t="shared" si="81"/>
        <v>1353.207273874521</v>
      </c>
      <c r="CC81" s="23">
        <f t="shared" si="82"/>
        <v>315.85919169061305</v>
      </c>
      <c r="CD81" s="23">
        <f t="shared" si="83"/>
        <v>1481.8720317949098</v>
      </c>
      <c r="CE81" s="23">
        <f t="shared" si="84"/>
        <v>1.0950813377997846</v>
      </c>
      <c r="CF81" s="23">
        <f t="shared" si="85"/>
        <v>0.86333540024250022</v>
      </c>
      <c r="CV81" s="39">
        <f>([3]中r分类武将战斗属性!S81+[3]中r分类武将战斗属性!Y81+[3]中r分类武将战斗属性!AE81+[3]中r分类武将战斗属性!AK81)/4</f>
        <v>456.95</v>
      </c>
      <c r="CW81" s="39">
        <f>CV81*[3]中r分类武将战斗属性!O80</f>
        <v>109.63758481273946</v>
      </c>
      <c r="CX81" s="39">
        <f>([2]中r各类型装备属性!I79+[2]中r各类型装备属性!N79+[2]中r各类型装备属性!S79+[2]中r各类型装备属性!X79)/4</f>
        <v>835.3125</v>
      </c>
      <c r="CY81" s="7">
        <f t="shared" si="107"/>
        <v>0.3259504760362702</v>
      </c>
      <c r="CZ81" s="7">
        <f t="shared" si="107"/>
        <v>7.8206418560410065E-2</v>
      </c>
      <c r="DA81" s="7">
        <f t="shared" si="107"/>
        <v>0.59584310540331975</v>
      </c>
      <c r="DC81" s="39">
        <f>([3]中r分类武将战斗属性!T81+[3]中r分类武将战斗属性!Z81+[3]中r分类武将战斗属性!AF81+[3]中r分类武将战斗属性!AL81)/4</f>
        <v>126.2625</v>
      </c>
      <c r="DD81" s="39">
        <f>DC81*[3]中r分类武将战斗属性!O80</f>
        <v>30.294595803520117</v>
      </c>
      <c r="DE81" s="39">
        <f>([2]中r各类型装备属性!J79+[2]中r各类型装备属性!O79+[2]中r各类型装备属性!T79+[2]中r各类型装备属性!Y79)/4</f>
        <v>155.92500000000001</v>
      </c>
      <c r="DF81" s="7">
        <f t="shared" si="108"/>
        <v>0.42776066600509693</v>
      </c>
      <c r="DG81" s="7">
        <f t="shared" si="108"/>
        <v>0.10263408753405785</v>
      </c>
      <c r="DH81" s="7">
        <f t="shared" si="108"/>
        <v>0.52825329648030683</v>
      </c>
      <c r="DJ81" s="39">
        <f>([3]中r分类武将战斗属性!U81+[3]中r分类武将战斗属性!AA81+[3]中r分类武将战斗属性!AG81+[3]中r分类武将战斗属性!AM81)/4</f>
        <v>589.22500000000002</v>
      </c>
      <c r="DK81" s="39">
        <f>DJ81*[3]中r分类武将战斗属性!O80</f>
        <v>141.3747804164272</v>
      </c>
      <c r="DL81" s="39">
        <f>([2]中r各类型装备属性!K79+[2]中r各类型装备属性!P79+[2]中r各类型装备属性!U79+[2]中r各类型装备属性!Z79)/4</f>
        <v>1035.7875000000001</v>
      </c>
      <c r="DM81" s="7">
        <f t="shared" si="109"/>
        <v>0.33357633772198009</v>
      </c>
      <c r="DN81" s="7">
        <f t="shared" si="109"/>
        <v>8.0036117777692553E-2</v>
      </c>
      <c r="DO81" s="7">
        <f t="shared" si="109"/>
        <v>0.58638754450032748</v>
      </c>
    </row>
    <row r="82" spans="7:119" x14ac:dyDescent="0.15">
      <c r="G82" s="23">
        <v>76</v>
      </c>
      <c r="H82" s="27">
        <f>[2]中r各类型装备属性!I80+[3]中r分类武将战斗属性!AQ82</f>
        <v>839.29084459572709</v>
      </c>
      <c r="I82" s="27">
        <f>[2]中r各类型装备属性!J80+[3]中r分类武将战斗属性!T82</f>
        <v>648.59999999999991</v>
      </c>
      <c r="J82" s="27">
        <f>[2]中r各类型装备属性!K80+[3]中r分类武将战斗属性!AS82</f>
        <v>2577.7307027063266</v>
      </c>
      <c r="K82" s="27">
        <f t="shared" si="65"/>
        <v>3.0713199355200618</v>
      </c>
      <c r="L82" s="27">
        <f t="shared" si="86"/>
        <v>0.72866579786995012</v>
      </c>
      <c r="M82" s="39">
        <f t="shared" si="87"/>
        <v>0.44406922994482928</v>
      </c>
      <c r="N82" s="39">
        <f t="shared" si="88"/>
        <v>0.42962178378438776</v>
      </c>
      <c r="P82" s="27">
        <f>[2]中r各类型装备属性!N80+[3]中r分类武将战斗属性!AV82</f>
        <v>1558.4398581105997</v>
      </c>
      <c r="Q82" s="27">
        <f>[2]中r各类型装备属性!O80+[3]中r分类武将战斗属性!AW82</f>
        <v>194.85816891914541</v>
      </c>
      <c r="R82" s="27">
        <f>[2]中r各类型装备属性!P80+[3]中r分类武将战斗属性!AX82</f>
        <v>1678.1561959488904</v>
      </c>
      <c r="S82" s="27">
        <f t="shared" si="66"/>
        <v>1.0768180672582583</v>
      </c>
      <c r="T82" s="27">
        <f t="shared" si="89"/>
        <v>0.44653509913611156</v>
      </c>
      <c r="U82" s="39">
        <f t="shared" si="90"/>
        <v>0.32548869217013354</v>
      </c>
      <c r="V82" s="39">
        <f t="shared" si="91"/>
        <v>0.33296749919620833</v>
      </c>
      <c r="X82" s="27">
        <f>[2]中r各类型装备属性!S80+[3]中r分类武将战斗属性!BA82</f>
        <v>1708.2980270297448</v>
      </c>
      <c r="Y82" s="27">
        <f>[2]中r各类型装备属性!T80+[3]中r分类武将战斗属性!BB82</f>
        <v>104.85816891914541</v>
      </c>
      <c r="Z82" s="27">
        <f>[2]中r各类型装备属性!U80+[3]中r分类武将战斗属性!BC82</f>
        <v>1408.5816891914542</v>
      </c>
      <c r="AA82" s="27">
        <f t="shared" si="67"/>
        <v>0.82455266405744554</v>
      </c>
      <c r="AB82" s="27">
        <f t="shared" si="92"/>
        <v>0.30272741855051</v>
      </c>
      <c r="AC82" s="39">
        <f t="shared" si="93"/>
        <v>0.28846640105196636</v>
      </c>
      <c r="AD82" s="39">
        <f t="shared" si="94"/>
        <v>0.28456195741241508</v>
      </c>
      <c r="AF82" s="27">
        <f>[2]中r各类型装备属性!X80+[3]中r分类武将战斗属性!BF82</f>
        <v>1543.5816891914542</v>
      </c>
      <c r="AG82" s="27">
        <f>[2]中r各类型装备属性!Y80+[3]中r分类武将战斗属性!BG82</f>
        <v>239.64542229786355</v>
      </c>
      <c r="AH82" s="27">
        <f>[2]中r各类型装备属性!Z80+[3]中r分类武将战斗属性!BH82</f>
        <v>1453.5816891914542</v>
      </c>
      <c r="AI82" s="27">
        <f t="shared" si="68"/>
        <v>0.94169404792101219</v>
      </c>
      <c r="AJ82" s="27">
        <f t="shared" si="95"/>
        <v>0.49805204445782481</v>
      </c>
      <c r="AK82" s="39">
        <f t="shared" si="96"/>
        <v>0.28825054886861889</v>
      </c>
      <c r="AL82" s="39">
        <f t="shared" si="97"/>
        <v>0.28712724724769467</v>
      </c>
      <c r="AN82" s="23">
        <f t="shared" si="69"/>
        <v>1412.4026047318816</v>
      </c>
      <c r="AO82" s="23">
        <f t="shared" si="70"/>
        <v>296.99044003403856</v>
      </c>
      <c r="AP82" s="23">
        <f t="shared" si="71"/>
        <v>1779.5125692595316</v>
      </c>
      <c r="AQ82" s="23">
        <f t="shared" si="72"/>
        <v>1.2599187818669726</v>
      </c>
      <c r="AR82" s="42">
        <f t="shared" si="98"/>
        <v>0.55150358833389779</v>
      </c>
      <c r="AS82" s="34"/>
      <c r="AV82" s="27">
        <f>[5]中r不同兵种属性值!AK80</f>
        <v>733.94891695488514</v>
      </c>
      <c r="AW82" s="27">
        <f>[5]中r不同兵种属性值!AL80</f>
        <v>667.22628814080463</v>
      </c>
      <c r="AX82" s="27">
        <f>[5]中r不同兵种属性值!AM80</f>
        <v>1534.6204627238508</v>
      </c>
      <c r="AY82" s="27">
        <f t="shared" si="73"/>
        <v>2.0909090909090908</v>
      </c>
      <c r="AZ82" s="27">
        <f t="shared" si="74"/>
        <v>0.73422725005664291</v>
      </c>
      <c r="BA82" s="39">
        <f t="shared" si="99"/>
        <v>0.51777701372478679</v>
      </c>
      <c r="BB82" s="39">
        <f t="shared" si="100"/>
        <v>0.25577007712064181</v>
      </c>
      <c r="BD82" s="27">
        <f>[5]中r不同兵种属性值!AP80</f>
        <v>1467.8978339097703</v>
      </c>
      <c r="BE82" s="27">
        <f>[5]中r不同兵种属性值!AQ80</f>
        <v>320.26861830758622</v>
      </c>
      <c r="BF82" s="27">
        <f>[5]中r不同兵种属性值!AR80</f>
        <v>1461.5432978322387</v>
      </c>
      <c r="BG82" s="27">
        <f t="shared" si="75"/>
        <v>0.9956709956709956</v>
      </c>
      <c r="BH82" s="27">
        <f t="shared" si="76"/>
        <v>0.57008740987385975</v>
      </c>
      <c r="BI82" s="39">
        <f t="shared" si="101"/>
        <v>0.50064058585569871</v>
      </c>
      <c r="BJ82" s="39">
        <f t="shared" si="102"/>
        <v>0.23677482253132062</v>
      </c>
      <c r="BL82" s="27">
        <f>[5]中r不同兵种属性值!AU80</f>
        <v>1688.0825089962357</v>
      </c>
      <c r="BM82" s="27">
        <f>[5]中r不同兵种属性值!AV80</f>
        <v>106.75620610252875</v>
      </c>
      <c r="BN82" s="27">
        <f>[5]中r不同兵种属性值!AW80</f>
        <v>1489.9227793435443</v>
      </c>
      <c r="BO82" s="27">
        <f t="shared" si="77"/>
        <v>0.88261253309797005</v>
      </c>
      <c r="BP82" s="27">
        <f t="shared" si="78"/>
        <v>0.30652741769875858</v>
      </c>
      <c r="BQ82" s="39">
        <f t="shared" si="103"/>
        <v>0.48475105055761714</v>
      </c>
      <c r="BR82" s="39">
        <f t="shared" si="104"/>
        <v>0.23599554558486208</v>
      </c>
      <c r="BT82" s="27">
        <f>[5]中r不同兵种属性值!AZ80</f>
        <v>1541.2927256052587</v>
      </c>
      <c r="BU82" s="27">
        <f>[5]中r不同兵种属性值!BA80</f>
        <v>173.4788349166092</v>
      </c>
      <c r="BV82" s="27">
        <f>[5]中r不同兵种属性值!BB80</f>
        <v>1461.5432978322387</v>
      </c>
      <c r="BW82" s="27">
        <f t="shared" si="79"/>
        <v>0.94825809111523396</v>
      </c>
      <c r="BX82" s="36">
        <f t="shared" si="80"/>
        <v>0.4180224625244271</v>
      </c>
      <c r="BY82" s="39">
        <f t="shared" si="105"/>
        <v>0.48057199834689079</v>
      </c>
      <c r="BZ82" s="39">
        <f t="shared" si="106"/>
        <v>0.23150741427138333</v>
      </c>
      <c r="CB82" s="23">
        <f t="shared" si="81"/>
        <v>1357.8054963665375</v>
      </c>
      <c r="CC82" s="23">
        <f t="shared" si="82"/>
        <v>316.93248686688219</v>
      </c>
      <c r="CD82" s="23">
        <f t="shared" si="83"/>
        <v>1486.9074594329682</v>
      </c>
      <c r="CE82" s="23">
        <f t="shared" si="84"/>
        <v>1.0950813377997843</v>
      </c>
      <c r="CF82" s="23">
        <f t="shared" si="85"/>
        <v>0.8637351507713753</v>
      </c>
      <c r="CV82" s="39">
        <f>([3]中r分类武将战斗属性!S82+[3]中r分类武将战斗属性!Y82+[3]中r分类武将战斗属性!AE82+[3]中r分类武将战斗属性!AK82)/4</f>
        <v>456.95</v>
      </c>
      <c r="CW82" s="39">
        <f>CV82*[3]中r分类武将战斗属性!O81</f>
        <v>111.70260473188138</v>
      </c>
      <c r="CX82" s="39">
        <f>([2]中r各类型装备属性!I80+[2]中r各类型装备属性!N80+[2]中r各类型装备属性!S80+[2]中r各类型装备属性!X80)/4</f>
        <v>843.75</v>
      </c>
      <c r="CY82" s="7">
        <f t="shared" si="107"/>
        <v>0.32352673272416077</v>
      </c>
      <c r="CZ82" s="7">
        <f t="shared" si="107"/>
        <v>7.9086943310392746E-2</v>
      </c>
      <c r="DA82" s="7">
        <f t="shared" si="107"/>
        <v>0.59738632396544622</v>
      </c>
      <c r="DC82" s="39">
        <f>([3]中r分类武将战斗属性!T82+[3]中r分类武将战斗属性!Z82+[3]中r分类武将战斗属性!AF82+[3]中r分类武将战斗属性!AL82)/4</f>
        <v>126.2625</v>
      </c>
      <c r="DD82" s="39">
        <f>DC82*[3]中r分类武将战斗属性!O81</f>
        <v>30.8651934127567</v>
      </c>
      <c r="DE82" s="39">
        <f>([2]中r各类型装备属性!J80+[2]中r各类型装备属性!O80+[2]中r各类型装备属性!T80+[2]中r各类型装备属性!Y80)/4</f>
        <v>157.5</v>
      </c>
      <c r="DF82" s="7">
        <f t="shared" si="108"/>
        <v>0.42513994721691667</v>
      </c>
      <c r="DG82" s="7">
        <f t="shared" si="108"/>
        <v>0.10392655537740268</v>
      </c>
      <c r="DH82" s="7">
        <f t="shared" si="108"/>
        <v>0.53032010047848233</v>
      </c>
      <c r="DJ82" s="39">
        <f>([3]中r分类武将战斗属性!U82+[3]中r分类武将战斗属性!AA82+[3]中r分类武将战斗属性!AG82+[3]中r分类武将战斗属性!AM82)/4</f>
        <v>589.22500000000002</v>
      </c>
      <c r="DK82" s="39">
        <f>DJ82*[3]中r分类武将战斗属性!O81</f>
        <v>144.03756925953127</v>
      </c>
      <c r="DL82" s="39">
        <f>([2]中r各类型装备属性!K80+[2]中r各类型装备属性!P80+[2]中r各类型装备属性!U80+[2]中r各类型装备属性!Z80)/4</f>
        <v>1046.25</v>
      </c>
      <c r="DM82" s="7">
        <f t="shared" si="109"/>
        <v>0.33111595286184514</v>
      </c>
      <c r="DN82" s="7">
        <f t="shared" si="109"/>
        <v>8.0942147725017968E-2</v>
      </c>
      <c r="DO82" s="7">
        <f t="shared" si="109"/>
        <v>0.58794189941313668</v>
      </c>
    </row>
    <row r="83" spans="7:119" x14ac:dyDescent="0.15">
      <c r="G83" s="23">
        <v>77</v>
      </c>
      <c r="H83" s="27">
        <f>[2]中r各类型装备属性!I81+[3]中r分类武将战斗属性!AQ83</f>
        <v>845.85335280429308</v>
      </c>
      <c r="I83" s="27">
        <f>[2]中r各类型装备属性!J81+[3]中r分类武将战斗属性!T83</f>
        <v>652.20000000000005</v>
      </c>
      <c r="J83" s="27">
        <f>[2]中r各类型装备属性!K81+[3]中r分类武将战斗属性!AS83</f>
        <v>2597.6507289737378</v>
      </c>
      <c r="K83" s="27">
        <f t="shared" si="65"/>
        <v>3.0710414758795217</v>
      </c>
      <c r="L83" s="27">
        <f t="shared" si="86"/>
        <v>0.72645859787475775</v>
      </c>
      <c r="M83" s="39">
        <f t="shared" si="87"/>
        <v>0.4475414565102081</v>
      </c>
      <c r="N83" s="39">
        <f t="shared" si="88"/>
        <v>0.43294178816228962</v>
      </c>
      <c r="P83" s="27">
        <f>[2]中r各类型装备属性!N81+[3]中r分类武将战斗属性!AV83</f>
        <v>1569.9973761694446</v>
      </c>
      <c r="Q83" s="27">
        <f>[2]中r各类型装备属性!O81+[3]中r分类武将战斗属性!AW83</f>
        <v>196.44067056085862</v>
      </c>
      <c r="R83" s="27">
        <f>[2]中r各类型装备属性!P81+[3]中r分类武将战斗属性!AX83</f>
        <v>1690.178717291162</v>
      </c>
      <c r="S83" s="27">
        <f t="shared" si="66"/>
        <v>1.0765487528488371</v>
      </c>
      <c r="T83" s="27">
        <f t="shared" si="89"/>
        <v>0.44441512273985873</v>
      </c>
      <c r="U83" s="39">
        <f t="shared" si="90"/>
        <v>0.32790254305961658</v>
      </c>
      <c r="V83" s="39">
        <f t="shared" si="91"/>
        <v>0.33535292009745271</v>
      </c>
      <c r="X83" s="27">
        <f>[2]中r各类型装备属性!S81+[3]中r分类武将战斗属性!BA83</f>
        <v>1720.9880467303033</v>
      </c>
      <c r="Y83" s="27">
        <f>[2]中r各类型装备属性!T81+[3]中r分类武将战斗属性!BB83</f>
        <v>105.54067056085862</v>
      </c>
      <c r="Z83" s="27">
        <f>[2]中r各类型装备属性!U81+[3]中r分类武将战斗属性!BC83</f>
        <v>1419.0067056085861</v>
      </c>
      <c r="AA83" s="27">
        <f t="shared" si="67"/>
        <v>0.82453025069206609</v>
      </c>
      <c r="AB83" s="27">
        <f t="shared" si="92"/>
        <v>0.30058233368110865</v>
      </c>
      <c r="AC83" s="39">
        <f t="shared" si="93"/>
        <v>0.29060926152149669</v>
      </c>
      <c r="AD83" s="39">
        <f t="shared" si="94"/>
        <v>0.28666802133506802</v>
      </c>
      <c r="AF83" s="27">
        <f>[2]中r各类型装备属性!X81+[3]中r分类武将战斗属性!BF83</f>
        <v>1555.3567056085863</v>
      </c>
      <c r="AG83" s="27">
        <f>[2]中r各类型装备属性!Y81+[3]中r分类武将战斗属性!BG83</f>
        <v>241.12667640214653</v>
      </c>
      <c r="AH83" s="27">
        <f>[2]中r各类型装备属性!Z81+[3]中r分类武将战斗属性!BH83</f>
        <v>1464.4567056085862</v>
      </c>
      <c r="AI83" s="27">
        <f t="shared" si="68"/>
        <v>0.94155681479867837</v>
      </c>
      <c r="AJ83" s="27">
        <f t="shared" si="95"/>
        <v>0.49542504365178064</v>
      </c>
      <c r="AK83" s="39">
        <f t="shared" si="96"/>
        <v>0.29044943148619723</v>
      </c>
      <c r="AL83" s="39">
        <f t="shared" si="97"/>
        <v>0.28927539863873308</v>
      </c>
      <c r="AN83" s="23">
        <f t="shared" si="69"/>
        <v>1423.0488703281567</v>
      </c>
      <c r="AO83" s="23">
        <f t="shared" si="70"/>
        <v>298.82700438096595</v>
      </c>
      <c r="AP83" s="23">
        <f t="shared" si="71"/>
        <v>1792.8232143705181</v>
      </c>
      <c r="AQ83" s="23">
        <f t="shared" si="72"/>
        <v>1.2598465532368477</v>
      </c>
      <c r="AR83" s="42">
        <f t="shared" si="98"/>
        <v>0.54890367312734356</v>
      </c>
      <c r="AS83" s="34"/>
      <c r="AV83" s="27">
        <f>[5]中r不同兵种属性值!AK81</f>
        <v>736.60745963559725</v>
      </c>
      <c r="AW83" s="27">
        <f>[5]中r不同兵种属性值!AL81</f>
        <v>669.6431451232703</v>
      </c>
      <c r="AX83" s="27">
        <f>[5]中r不同兵种属性值!AM81</f>
        <v>1540.1792337835216</v>
      </c>
      <c r="AY83" s="27">
        <f t="shared" si="73"/>
        <v>2.0909090909090908</v>
      </c>
      <c r="AZ83" s="27">
        <f t="shared" si="74"/>
        <v>0.73167199572195796</v>
      </c>
      <c r="BA83" s="39">
        <f t="shared" si="99"/>
        <v>0.51965252884345492</v>
      </c>
      <c r="BB83" s="39">
        <f t="shared" si="100"/>
        <v>0.25669653896392025</v>
      </c>
      <c r="BD83" s="27">
        <f>[5]中r不同兵种属性值!AP81</f>
        <v>1473.2149192711945</v>
      </c>
      <c r="BE83" s="27">
        <f>[5]中r不同兵种属性值!AQ81</f>
        <v>321.42870965916973</v>
      </c>
      <c r="BF83" s="27">
        <f>[5]中r不同兵种属性值!AR81</f>
        <v>1466.8373655081157</v>
      </c>
      <c r="BG83" s="27">
        <f t="shared" si="75"/>
        <v>0.9956709956709956</v>
      </c>
      <c r="BH83" s="27">
        <f t="shared" si="76"/>
        <v>0.56688495993717858</v>
      </c>
      <c r="BI83" s="39">
        <f t="shared" si="101"/>
        <v>0.5024540286368615</v>
      </c>
      <c r="BJ83" s="39">
        <f t="shared" si="102"/>
        <v>0.23763247891158917</v>
      </c>
      <c r="BL83" s="27">
        <f>[5]中r不同兵种属性值!AU81</f>
        <v>1694.1971571618737</v>
      </c>
      <c r="BM83" s="27">
        <f>[5]中r不同兵种属性值!AV81</f>
        <v>107.14290321972325</v>
      </c>
      <c r="BN83" s="27">
        <f>[5]中r不同兵种属性值!AW81</f>
        <v>1495.3196444500209</v>
      </c>
      <c r="BO83" s="27">
        <f t="shared" si="77"/>
        <v>0.88261253309796994</v>
      </c>
      <c r="BP83" s="27">
        <f t="shared" si="78"/>
        <v>0.30375941636253845</v>
      </c>
      <c r="BQ83" s="39">
        <f t="shared" si="103"/>
        <v>0.48650693755146185</v>
      </c>
      <c r="BR83" s="39">
        <f t="shared" si="104"/>
        <v>0.23685037923322871</v>
      </c>
      <c r="BT83" s="27">
        <f>[5]中r不同兵种属性值!AZ81</f>
        <v>1546.8756652347543</v>
      </c>
      <c r="BU83" s="27">
        <f>[5]中r不同兵种属性值!BA81</f>
        <v>174.10721773205026</v>
      </c>
      <c r="BV83" s="27">
        <f>[5]中r不同兵种属性值!BB81</f>
        <v>1466.8373655081157</v>
      </c>
      <c r="BW83" s="27">
        <f t="shared" si="79"/>
        <v>0.94825809111523396</v>
      </c>
      <c r="BX83" s="36">
        <f t="shared" si="80"/>
        <v>0.41484994151813603</v>
      </c>
      <c r="BY83" s="39">
        <f t="shared" si="105"/>
        <v>0.48231274779040945</v>
      </c>
      <c r="BZ83" s="39">
        <f t="shared" si="106"/>
        <v>0.2323459908092374</v>
      </c>
      <c r="CB83" s="23">
        <f t="shared" si="81"/>
        <v>1362.7238003258549</v>
      </c>
      <c r="CC83" s="23">
        <f t="shared" si="82"/>
        <v>318.08049393355338</v>
      </c>
      <c r="CD83" s="23">
        <f t="shared" si="83"/>
        <v>1492.2934023124435</v>
      </c>
      <c r="CE83" s="23">
        <f t="shared" si="84"/>
        <v>1.0950813377997846</v>
      </c>
      <c r="CF83" s="23">
        <f t="shared" si="85"/>
        <v>0.86416014751103298</v>
      </c>
      <c r="CV83" s="39">
        <f>([3]中r分类武将战斗属性!S83+[3]中r分类武将战斗属性!Y83+[3]中r分类武将战斗属性!AE83+[3]中r分类武将战斗属性!AK83)/4</f>
        <v>456.95</v>
      </c>
      <c r="CW83" s="39">
        <f>CV83*[3]中r分类武将战斗属性!O82</f>
        <v>113.91137032815675</v>
      </c>
      <c r="CX83" s="39">
        <f>([2]中r各类型装备属性!I81+[2]中r各类型装备属性!N81+[2]中r各类型装备属性!S81+[2]中r各类型装备属性!X81)/4</f>
        <v>852.1875</v>
      </c>
      <c r="CY83" s="7">
        <f t="shared" si="107"/>
        <v>0.32110632988635646</v>
      </c>
      <c r="CZ83" s="7">
        <f t="shared" si="107"/>
        <v>8.0047405752051687E-2</v>
      </c>
      <c r="DA83" s="7">
        <f t="shared" si="107"/>
        <v>0.59884626436159183</v>
      </c>
      <c r="DC83" s="39">
        <f>([3]中r分类武将战斗属性!T83+[3]中r分类武将战斗属性!Z83+[3]中r分类武将战斗属性!AF83+[3]中r分类武将战斗属性!AL83)/4</f>
        <v>126.2625</v>
      </c>
      <c r="DD83" s="39">
        <f>DC83*[3]中r分类武将战斗属性!O82</f>
        <v>31.475510222253842</v>
      </c>
      <c r="DE83" s="39">
        <f>([2]中r各类型装备属性!J81+[2]中r各类型装备属性!O81+[2]中r各类型装备属性!T81+[2]中r各类型装备属性!Y81)/4</f>
        <v>159.07500000000002</v>
      </c>
      <c r="DF83" s="7">
        <f t="shared" si="108"/>
        <v>0.42252707469178913</v>
      </c>
      <c r="DG83" s="7">
        <f t="shared" si="108"/>
        <v>0.10533020697863912</v>
      </c>
      <c r="DH83" s="7">
        <f t="shared" si="108"/>
        <v>0.53233140803165124</v>
      </c>
      <c r="DJ83" s="39">
        <f>([3]中r分类武将战斗属性!U83+[3]中r分类武将战斗属性!AA83+[3]中r分类武将战斗属性!AG83+[3]中r分类武将战斗属性!AM83)/4</f>
        <v>589.22500000000002</v>
      </c>
      <c r="DK83" s="39">
        <f>DJ83*[3]中r分类武将战斗属性!O82</f>
        <v>146.88571437051795</v>
      </c>
      <c r="DL83" s="39">
        <f>([2]中r各类型装备属性!K81+[2]中r各类型装备属性!P81+[2]中r各类型装备属性!U81+[2]中r各类型装备属性!Z81)/4</f>
        <v>1056.7124999999999</v>
      </c>
      <c r="DM83" s="7">
        <f t="shared" si="109"/>
        <v>0.32865761402296656</v>
      </c>
      <c r="DN83" s="7">
        <f t="shared" si="109"/>
        <v>8.1929837361064795E-2</v>
      </c>
      <c r="DO83" s="7">
        <f t="shared" si="109"/>
        <v>0.58941254861596848</v>
      </c>
    </row>
    <row r="84" spans="7:119" x14ac:dyDescent="0.15">
      <c r="G84" s="23">
        <v>78</v>
      </c>
      <c r="H84" s="27">
        <f>[2]中r各类型装备属性!I82+[3]中r分类武将战斗属性!AQ84</f>
        <v>852.35212741485498</v>
      </c>
      <c r="I84" s="27">
        <f>[2]中r各类型装备属性!J82+[3]中r分类武将战斗属性!T84</f>
        <v>655.8</v>
      </c>
      <c r="J84" s="27">
        <f>[2]中r各类型装备属性!K82+[3]中r分类武将战斗属性!AS84</f>
        <v>2617.3668077275361</v>
      </c>
      <c r="K84" s="27">
        <f t="shared" si="65"/>
        <v>3.0707576405844024</v>
      </c>
      <c r="L84" s="27">
        <f t="shared" si="86"/>
        <v>0.72425674780227056</v>
      </c>
      <c r="M84" s="39">
        <f t="shared" si="87"/>
        <v>0.45097996159516146</v>
      </c>
      <c r="N84" s="39">
        <f t="shared" si="88"/>
        <v>0.43622780128792266</v>
      </c>
      <c r="P84" s="27">
        <f>[2]中r各类型装备属性!N82+[3]中r分类武将战斗属性!AV84</f>
        <v>1581.414680312681</v>
      </c>
      <c r="Q84" s="27">
        <f>[2]中r各类型装备属性!O82+[3]中r分类武将战斗属性!AW84</f>
        <v>198.01042548297102</v>
      </c>
      <c r="R84" s="27">
        <f>[2]中r各类型装备属性!P82+[3]中r分类武将战斗属性!AX84</f>
        <v>1702.0355312786232</v>
      </c>
      <c r="S84" s="27">
        <f t="shared" si="66"/>
        <v>1.076274017477878</v>
      </c>
      <c r="T84" s="27">
        <f t="shared" si="89"/>
        <v>0.44229318790848882</v>
      </c>
      <c r="U84" s="39">
        <f t="shared" si="90"/>
        <v>0.33028710950557238</v>
      </c>
      <c r="V84" s="39">
        <f t="shared" si="91"/>
        <v>0.33770546255528233</v>
      </c>
      <c r="X84" s="27">
        <f>[2]中r各类型装备属性!S82+[3]中r分类武将战斗属性!BA84</f>
        <v>1733.5251057956521</v>
      </c>
      <c r="Y84" s="27">
        <f>[2]中r各类型装备属性!T82+[3]中r分类武将战斗属性!BB84</f>
        <v>106.21042548297102</v>
      </c>
      <c r="Z84" s="27">
        <f>[2]中r各类型装备属性!U82+[3]中r分类武将战斗属性!BC84</f>
        <v>1429.3042548297101</v>
      </c>
      <c r="AA84" s="27">
        <f t="shared" si="67"/>
        <v>0.82450738674112778</v>
      </c>
      <c r="AB84" s="27">
        <f t="shared" si="92"/>
        <v>0.29843574841564002</v>
      </c>
      <c r="AC84" s="39">
        <f t="shared" si="93"/>
        <v>0.2927262927719777</v>
      </c>
      <c r="AD84" s="39">
        <f t="shared" si="94"/>
        <v>0.28874833430903246</v>
      </c>
      <c r="AF84" s="27">
        <f>[2]中r各类型装备属性!X82+[3]中r分类武将战斗属性!BF84</f>
        <v>1567.0042548297101</v>
      </c>
      <c r="AG84" s="27">
        <f>[2]中r各类型装备属性!Y82+[3]中r分类武将战斗属性!BG84</f>
        <v>242.57606370742752</v>
      </c>
      <c r="AH84" s="27">
        <f>[2]中r各类型装备属性!Z82+[3]中r分类武将战斗属性!BH84</f>
        <v>1475.20425482971</v>
      </c>
      <c r="AI84" s="27">
        <f t="shared" si="68"/>
        <v>0.94141687891589276</v>
      </c>
      <c r="AJ84" s="27">
        <f t="shared" si="95"/>
        <v>0.49278430798894668</v>
      </c>
      <c r="AK84" s="39">
        <f t="shared" si="96"/>
        <v>0.29262451070582823</v>
      </c>
      <c r="AL84" s="39">
        <f t="shared" si="97"/>
        <v>0.29139837132438717</v>
      </c>
      <c r="AN84" s="23">
        <f t="shared" si="69"/>
        <v>1433.5740420882244</v>
      </c>
      <c r="AO84" s="23">
        <f t="shared" si="70"/>
        <v>300.64922866834235</v>
      </c>
      <c r="AP84" s="23">
        <f t="shared" si="71"/>
        <v>1805.9777121663947</v>
      </c>
      <c r="AQ84" s="23">
        <f t="shared" si="72"/>
        <v>1.2597728886997048</v>
      </c>
      <c r="AR84" s="42">
        <f t="shared" si="98"/>
        <v>0.54630794260344395</v>
      </c>
      <c r="AS84" s="34"/>
      <c r="AV84" s="27">
        <f>[5]中r不同兵种属性值!AK82</f>
        <v>739.1202498052819</v>
      </c>
      <c r="AW84" s="27">
        <f>[5]中r不同兵种属性值!AL82</f>
        <v>671.92749982298346</v>
      </c>
      <c r="AX84" s="27">
        <f>[5]中r不同兵种属性值!AM82</f>
        <v>1545.433249592862</v>
      </c>
      <c r="AY84" s="27">
        <f t="shared" si="73"/>
        <v>2.0909090909090908</v>
      </c>
      <c r="AZ84" s="27">
        <f t="shared" si="74"/>
        <v>0.72908206579486712</v>
      </c>
      <c r="BA84" s="39">
        <f t="shared" si="99"/>
        <v>0.52142522032118666</v>
      </c>
      <c r="BB84" s="39">
        <f t="shared" si="100"/>
        <v>0.257572208265477</v>
      </c>
      <c r="BD84" s="27">
        <f>[5]中r不同兵种属性值!AP82</f>
        <v>1478.2404996105638</v>
      </c>
      <c r="BE84" s="27">
        <f>[5]中r不同兵种属性值!AQ82</f>
        <v>322.52519991503209</v>
      </c>
      <c r="BF84" s="27">
        <f>[5]中r不同兵种属性值!AR82</f>
        <v>1471.84119008844</v>
      </c>
      <c r="BG84" s="27">
        <f t="shared" si="75"/>
        <v>0.9956709956709956</v>
      </c>
      <c r="BH84" s="27">
        <f t="shared" si="76"/>
        <v>0.563653039089691</v>
      </c>
      <c r="BI84" s="39">
        <f t="shared" si="101"/>
        <v>0.50416805084415994</v>
      </c>
      <c r="BJ84" s="39">
        <f t="shared" si="102"/>
        <v>0.23844311495551715</v>
      </c>
      <c r="BL84" s="27">
        <f>[5]中r不同兵种属性值!AU82</f>
        <v>1699.9765745521483</v>
      </c>
      <c r="BM84" s="27">
        <f>[5]中r不同兵种属性值!AV82</f>
        <v>107.50839997167736</v>
      </c>
      <c r="BN84" s="27">
        <f>[5]中r不同兵种属性值!AW82</f>
        <v>1500.4206306726815</v>
      </c>
      <c r="BO84" s="27">
        <f t="shared" si="77"/>
        <v>0.88261253309796983</v>
      </c>
      <c r="BP84" s="27">
        <f t="shared" si="78"/>
        <v>0.30098513831972717</v>
      </c>
      <c r="BQ84" s="39">
        <f t="shared" si="103"/>
        <v>0.48816655942220349</v>
      </c>
      <c r="BR84" s="39">
        <f t="shared" si="104"/>
        <v>0.23765834729931068</v>
      </c>
      <c r="BT84" s="27">
        <f>[5]中r不同兵种属性值!AZ82</f>
        <v>1552.1525245910918</v>
      </c>
      <c r="BU84" s="27">
        <f>[5]中r不同兵种属性值!BA82</f>
        <v>174.70114995397572</v>
      </c>
      <c r="BV84" s="27">
        <f>[5]中r不同兵种属性值!BB82</f>
        <v>1471.84119008844</v>
      </c>
      <c r="BW84" s="27">
        <f t="shared" si="79"/>
        <v>0.94825809111523396</v>
      </c>
      <c r="BX84" s="36">
        <f t="shared" si="80"/>
        <v>0.41166095613087927</v>
      </c>
      <c r="BY84" s="39">
        <f t="shared" si="105"/>
        <v>0.4839580620151131</v>
      </c>
      <c r="BZ84" s="39">
        <f t="shared" si="106"/>
        <v>0.23313859304810136</v>
      </c>
      <c r="CB84" s="23">
        <f t="shared" si="81"/>
        <v>1367.3724621397714</v>
      </c>
      <c r="CC84" s="23">
        <f t="shared" si="82"/>
        <v>319.16556241591718</v>
      </c>
      <c r="CD84" s="23">
        <f t="shared" si="83"/>
        <v>1497.3840651106061</v>
      </c>
      <c r="CE84" s="23">
        <f t="shared" si="84"/>
        <v>1.0950813377997846</v>
      </c>
      <c r="CF84" s="23">
        <f t="shared" si="85"/>
        <v>0.86455941428342675</v>
      </c>
      <c r="CV84" s="39">
        <f>([3]中r分类武将战斗属性!S84+[3]中r分类武将战斗属性!Y84+[3]中r分类武将战斗属性!AE84+[3]中r分类武将战斗属性!AK84)/4</f>
        <v>456.95</v>
      </c>
      <c r="CW84" s="39">
        <f>CV84*[3]中r分类武将战斗属性!O83</f>
        <v>115.99904208822463</v>
      </c>
      <c r="CX84" s="39">
        <f>([2]中r各类型装备属性!I82+[2]中r各类型装备属性!N82+[2]中r各类型装备属性!S82+[2]中r各类型装备属性!X82)/4</f>
        <v>860.625</v>
      </c>
      <c r="CY84" s="7">
        <f t="shared" si="107"/>
        <v>0.31874879607500495</v>
      </c>
      <c r="CZ84" s="7">
        <f t="shared" si="107"/>
        <v>8.0915975514772795E-2</v>
      </c>
      <c r="DA84" s="7">
        <f t="shared" si="107"/>
        <v>0.60033522841022247</v>
      </c>
      <c r="DC84" s="39">
        <f>([3]中r分类武将战斗属性!T84+[3]中r分类武将战斗属性!Z84+[3]中r分类武将战斗属性!AF84+[3]中r分类武将战斗属性!AL84)/4</f>
        <v>126.2625</v>
      </c>
      <c r="DD84" s="39">
        <f>DC84*[3]中r分类武将战斗属性!O83</f>
        <v>32.052366892798915</v>
      </c>
      <c r="DE84" s="39">
        <f>([2]中r各类型装备属性!J82+[2]中r各类型装备属性!O82+[2]中r各类型装备属性!T82+[2]中r各类型装备属性!Y82)/4</f>
        <v>160.65000000000003</v>
      </c>
      <c r="DF84" s="7">
        <f t="shared" si="108"/>
        <v>0.41996615311222035</v>
      </c>
      <c r="DG84" s="7">
        <f t="shared" si="108"/>
        <v>0.10661050764962084</v>
      </c>
      <c r="DH84" s="7">
        <f t="shared" si="108"/>
        <v>0.53434362932365675</v>
      </c>
      <c r="DJ84" s="39">
        <f>([3]中r分类武将战斗属性!U84+[3]中r分类武将战斗属性!AA84+[3]中r分类武将战斗属性!AG84+[3]中r分类武将战斗属性!AM84)/4</f>
        <v>589.22500000000002</v>
      </c>
      <c r="DK84" s="39">
        <f>DJ84*[3]中r分类武将战斗属性!O83</f>
        <v>149.57771216639492</v>
      </c>
      <c r="DL84" s="39">
        <f>([2]中r各类型装备属性!K82+[2]中r各类型装备属性!P82+[2]中r各类型装备属性!U82+[2]中r各类型装备属性!Z82)/4</f>
        <v>1067.1750000000002</v>
      </c>
      <c r="DM84" s="7">
        <f t="shared" si="109"/>
        <v>0.32626371634076484</v>
      </c>
      <c r="DN84" s="7">
        <f t="shared" si="109"/>
        <v>8.2823675596176732E-2</v>
      </c>
      <c r="DO84" s="7">
        <f t="shared" si="109"/>
        <v>0.59091260806305868</v>
      </c>
    </row>
    <row r="85" spans="7:119" x14ac:dyDescent="0.15">
      <c r="G85" s="23">
        <v>79</v>
      </c>
      <c r="H85" s="27">
        <f>[2]中r各类型装备属性!I83+[3]中r分类武将战斗属性!AQ85</f>
        <v>858.90456279111527</v>
      </c>
      <c r="I85" s="27">
        <f>[2]中r各类型装备属性!J83+[3]中r分类武将战斗属性!T85</f>
        <v>659.4</v>
      </c>
      <c r="J85" s="27">
        <f>[2]中r各类型装备属性!K83+[3]中r分类武将战斗属性!AS85</f>
        <v>2637.2546009315693</v>
      </c>
      <c r="K85" s="27">
        <f t="shared" si="65"/>
        <v>3.0704861927400739</v>
      </c>
      <c r="L85" s="27">
        <f t="shared" si="86"/>
        <v>0.72206040165567997</v>
      </c>
      <c r="M85" s="39">
        <f t="shared" si="87"/>
        <v>0.45444685861963779</v>
      </c>
      <c r="N85" s="39">
        <f t="shared" si="88"/>
        <v>0.4395424334885949</v>
      </c>
      <c r="P85" s="27">
        <f>[2]中r各类型装备属性!N83+[3]中r分类武将战斗属性!AV85</f>
        <v>1592.9500381404537</v>
      </c>
      <c r="Q85" s="27">
        <f>[2]中r各类型装备属性!O83+[3]中r分类武将战斗属性!AW85</f>
        <v>199.59091255822304</v>
      </c>
      <c r="R85" s="27">
        <f>[2]中r各类型装备属性!P83+[3]中r分类武将战斗属性!AX85</f>
        <v>1714.0318632568997</v>
      </c>
      <c r="S85" s="27">
        <f t="shared" si="66"/>
        <v>1.0760110626305595</v>
      </c>
      <c r="T85" s="27">
        <f t="shared" si="89"/>
        <v>0.44019874032606865</v>
      </c>
      <c r="U85" s="39">
        <f t="shared" si="90"/>
        <v>0.33269633210953498</v>
      </c>
      <c r="V85" s="39">
        <f t="shared" si="91"/>
        <v>0.34008568715414672</v>
      </c>
      <c r="X85" s="27">
        <f>[2]中r各类型装备属性!S83+[3]中r分类武将战斗属性!BA85</f>
        <v>1746.1909506986767</v>
      </c>
      <c r="Y85" s="27">
        <f>[2]中r各类型装备属性!T83+[3]中r分类武将战斗属性!BB85</f>
        <v>106.89091255822305</v>
      </c>
      <c r="Z85" s="27">
        <f>[2]中r各类型装备属性!U83+[3]中r分类武将战斗属性!BC85</f>
        <v>1439.7091255822306</v>
      </c>
      <c r="AA85" s="27">
        <f t="shared" si="67"/>
        <v>0.82448550372236318</v>
      </c>
      <c r="AB85" s="27">
        <f t="shared" si="92"/>
        <v>0.29633401385096592</v>
      </c>
      <c r="AC85" s="39">
        <f t="shared" si="93"/>
        <v>0.29486507103996568</v>
      </c>
      <c r="AD85" s="39">
        <f t="shared" si="94"/>
        <v>0.29085032840045072</v>
      </c>
      <c r="AF85" s="27">
        <f>[2]中r各类型装备属性!X83+[3]中r分类武将战斗属性!BF85</f>
        <v>1578.7591255822306</v>
      </c>
      <c r="AG85" s="27">
        <f>[2]中r各类型装备属性!Y83+[3]中r分类武将战斗属性!BG85</f>
        <v>244.05228139555766</v>
      </c>
      <c r="AH85" s="27">
        <f>[2]中r各类型装备属性!Z83+[3]中r分类武将战斗属性!BH85</f>
        <v>1486.0591255822305</v>
      </c>
      <c r="AI85" s="27">
        <f t="shared" si="68"/>
        <v>0.94128299973194884</v>
      </c>
      <c r="AJ85" s="27">
        <f t="shared" si="95"/>
        <v>0.49019053784530542</v>
      </c>
      <c r="AK85" s="39">
        <f t="shared" si="96"/>
        <v>0.2948196312945342</v>
      </c>
      <c r="AL85" s="39">
        <f t="shared" si="97"/>
        <v>0.29354254332488505</v>
      </c>
      <c r="AN85" s="23">
        <f t="shared" si="69"/>
        <v>1444.2011693031191</v>
      </c>
      <c r="AO85" s="23">
        <f t="shared" si="70"/>
        <v>302.48352662800096</v>
      </c>
      <c r="AP85" s="23">
        <f t="shared" si="71"/>
        <v>1819.2636788382324</v>
      </c>
      <c r="AQ85" s="23">
        <f t="shared" si="72"/>
        <v>1.2597023998506351</v>
      </c>
      <c r="AR85" s="42">
        <f t="shared" si="98"/>
        <v>0.54373828701300153</v>
      </c>
      <c r="AS85" s="34"/>
      <c r="AV85" s="27">
        <f>[5]中r不同兵种属性值!AK83</f>
        <v>741.75575690275832</v>
      </c>
      <c r="AW85" s="27">
        <f>[5]中r不同兵种属性值!AL83</f>
        <v>674.32341536614388</v>
      </c>
      <c r="AX85" s="27">
        <f>[5]中r不同兵种属性值!AM83</f>
        <v>1550.943855342131</v>
      </c>
      <c r="AY85" s="27">
        <f t="shared" si="73"/>
        <v>2.0909090909090908</v>
      </c>
      <c r="AZ85" s="27">
        <f t="shared" si="74"/>
        <v>0.72652933178449541</v>
      </c>
      <c r="BA85" s="39">
        <f t="shared" si="99"/>
        <v>0.52328448458748389</v>
      </c>
      <c r="BB85" s="39">
        <f t="shared" si="100"/>
        <v>0.25849064255702181</v>
      </c>
      <c r="BD85" s="27">
        <f>[5]中r不同兵种属性值!AP83</f>
        <v>1483.5115138055166</v>
      </c>
      <c r="BE85" s="27">
        <f>[5]中r不同兵种属性值!AQ83</f>
        <v>323.67523937574907</v>
      </c>
      <c r="BF85" s="27">
        <f>[5]中r不同兵种属性值!AR83</f>
        <v>1477.0893860401247</v>
      </c>
      <c r="BG85" s="27">
        <f t="shared" si="75"/>
        <v>0.9956709956709956</v>
      </c>
      <c r="BH85" s="27">
        <f t="shared" si="76"/>
        <v>0.56048122530954536</v>
      </c>
      <c r="BI85" s="39">
        <f t="shared" si="101"/>
        <v>0.50596578061366726</v>
      </c>
      <c r="BJ85" s="39">
        <f t="shared" si="102"/>
        <v>0.23929333996555471</v>
      </c>
      <c r="BL85" s="27">
        <f>[5]中r不同兵种属性值!AU83</f>
        <v>1706.0382408763442</v>
      </c>
      <c r="BM85" s="27">
        <f>[5]中r不同兵种属性值!AV83</f>
        <v>107.89174645858303</v>
      </c>
      <c r="BN85" s="27">
        <f>[5]中r不同兵种属性值!AW83</f>
        <v>1505.7707333418748</v>
      </c>
      <c r="BO85" s="27">
        <f t="shared" si="77"/>
        <v>0.88261253309796994</v>
      </c>
      <c r="BP85" s="27">
        <f t="shared" si="78"/>
        <v>0.29828101385957317</v>
      </c>
      <c r="BQ85" s="39">
        <f t="shared" si="103"/>
        <v>0.48990723211037135</v>
      </c>
      <c r="BR85" s="39">
        <f t="shared" si="104"/>
        <v>0.23850577403568665</v>
      </c>
      <c r="BT85" s="27">
        <f>[5]中r不同兵种属性值!AZ83</f>
        <v>1557.6870894957924</v>
      </c>
      <c r="BU85" s="27">
        <f>[5]中r不同兵种属性值!BA83</f>
        <v>175.32408799519743</v>
      </c>
      <c r="BV85" s="27">
        <f>[5]中r不同兵种属性值!BB83</f>
        <v>1477.0893860401247</v>
      </c>
      <c r="BW85" s="27">
        <f t="shared" si="79"/>
        <v>0.94825809111523396</v>
      </c>
      <c r="BX85" s="36">
        <f t="shared" si="80"/>
        <v>0.40854364046874503</v>
      </c>
      <c r="BY85" s="39">
        <f t="shared" si="105"/>
        <v>0.48568372831590489</v>
      </c>
      <c r="BZ85" s="39">
        <f t="shared" si="106"/>
        <v>0.23396990353761349</v>
      </c>
      <c r="CB85" s="23">
        <f t="shared" si="81"/>
        <v>1372.248150270103</v>
      </c>
      <c r="CC85" s="23">
        <f t="shared" si="82"/>
        <v>320.30362229891836</v>
      </c>
      <c r="CD85" s="23">
        <f t="shared" si="83"/>
        <v>1502.7233401910639</v>
      </c>
      <c r="CE85" s="23">
        <f t="shared" si="84"/>
        <v>1.0950813377997843</v>
      </c>
      <c r="CF85" s="23">
        <f t="shared" si="85"/>
        <v>0.86497566594247699</v>
      </c>
      <c r="CV85" s="39">
        <f>([3]中r分类武将战斗属性!S85+[3]中r分类武将战斗属性!Y85+[3]中r分类武将战斗属性!AE85+[3]中r分类武将战斗属性!AK85)/4</f>
        <v>456.95</v>
      </c>
      <c r="CW85" s="39">
        <f>CV85*[3]中r分类武将战斗属性!O84</f>
        <v>118.188669303119</v>
      </c>
      <c r="CX85" s="39">
        <f>([2]中r各类型装备属性!I83+[2]中r各类型装备属性!N83+[2]中r各类型装备属性!S83+[2]中r各类型装备属性!X83)/4</f>
        <v>869.06249999999989</v>
      </c>
      <c r="CY85" s="7">
        <f t="shared" si="107"/>
        <v>0.3164032890379776</v>
      </c>
      <c r="CZ85" s="7">
        <f t="shared" si="107"/>
        <v>8.1836707942944981E-2</v>
      </c>
      <c r="DA85" s="7">
        <f t="shared" si="107"/>
        <v>0.60176000301907728</v>
      </c>
      <c r="DC85" s="39">
        <f>([3]中r分类武将战斗属性!T85+[3]中r分类武将战斗属性!Z85+[3]中r分类武将战斗属性!AF85+[3]中r分类武将战斗属性!AL85)/4</f>
        <v>126.2625</v>
      </c>
      <c r="DD85" s="39">
        <f>DC85*[3]中r分类武将战斗属性!O84</f>
        <v>32.657395465335512</v>
      </c>
      <c r="DE85" s="39">
        <f>([2]中r各类型装备属性!J83+[2]中r各类型装备属性!O83+[2]中r各类型装备属性!T83+[2]中r各类型装备属性!Y83)/4</f>
        <v>162.22500000000002</v>
      </c>
      <c r="DF85" s="7">
        <f t="shared" si="108"/>
        <v>0.41741942580324259</v>
      </c>
      <c r="DG85" s="7">
        <f t="shared" si="108"/>
        <v>0.10796421157010012</v>
      </c>
      <c r="DH85" s="7">
        <f t="shared" si="108"/>
        <v>0.53631019780957168</v>
      </c>
      <c r="DJ85" s="39">
        <f>([3]中r分类武将战斗属性!U85+[3]中r分类武将战斗属性!AA85+[3]中r分类武将战斗属性!AG85+[3]中r分类武将战斗属性!AM85)/4</f>
        <v>589.22500000000002</v>
      </c>
      <c r="DK85" s="39">
        <f>DJ85*[3]中r分类武将战斗属性!O84</f>
        <v>152.4011788382324</v>
      </c>
      <c r="DL85" s="39">
        <f>([2]中r各类型装备属性!K83+[2]中r各类型装备属性!P83+[2]中r各类型装备属性!U83+[2]中r各类型装备属性!Z83)/4</f>
        <v>1077.6375</v>
      </c>
      <c r="DM85" s="7">
        <f t="shared" si="109"/>
        <v>0.32388103321904088</v>
      </c>
      <c r="DN85" s="7">
        <f t="shared" si="109"/>
        <v>8.3770802776403808E-2</v>
      </c>
      <c r="DO85" s="7">
        <f t="shared" si="109"/>
        <v>0.59234816400455537</v>
      </c>
    </row>
    <row r="86" spans="7:119" x14ac:dyDescent="0.15">
      <c r="G86" s="23">
        <v>80</v>
      </c>
      <c r="H86" s="27">
        <f>[2]中r各类型装备属性!I84+[3]中r分类武将战斗属性!AQ86</f>
        <v>865.41514982519891</v>
      </c>
      <c r="I86" s="27">
        <f>[2]中r各类型装备属性!J84+[3]中r分类武将战斗属性!T86</f>
        <v>663</v>
      </c>
      <c r="J86" s="27">
        <f>[2]中r各类型装备属性!K84+[3]中r分类武将战斗属性!AS86</f>
        <v>2657.0084794406366</v>
      </c>
      <c r="K86" s="27">
        <f t="shared" si="65"/>
        <v>3.0702125794508142</v>
      </c>
      <c r="L86" s="27">
        <f t="shared" si="86"/>
        <v>0.71986970684039087</v>
      </c>
      <c r="M86" s="39">
        <f t="shared" si="87"/>
        <v>0.45789161366412651</v>
      </c>
      <c r="N86" s="39">
        <f t="shared" si="88"/>
        <v>0.44283474657343946</v>
      </c>
      <c r="P86" s="27">
        <f>[2]中r各类型装备属性!N84+[3]中r分类武将战斗属性!AV86</f>
        <v>1604.3933296154376</v>
      </c>
      <c r="Q86" s="27">
        <f>[2]中r各类型装备属性!O84+[3]中r分类武将战斗属性!AW86</f>
        <v>201.16302996503978</v>
      </c>
      <c r="R86" s="27">
        <f>[2]中r各类型装备属性!P84+[3]中r分类武将战斗属性!AX86</f>
        <v>1725.9193895455171</v>
      </c>
      <c r="S86" s="27">
        <f t="shared" si="66"/>
        <v>1.0757458022835389</v>
      </c>
      <c r="T86" s="27">
        <f t="shared" si="89"/>
        <v>0.43810807237759575</v>
      </c>
      <c r="U86" s="39">
        <f t="shared" si="90"/>
        <v>0.33508632615192924</v>
      </c>
      <c r="V86" s="39">
        <f t="shared" si="91"/>
        <v>0.34244432332252317</v>
      </c>
      <c r="X86" s="27">
        <f>[2]中r各类型装备属性!S84+[3]中r分类武将战斗属性!BA86</f>
        <v>1758.7563595804772</v>
      </c>
      <c r="Y86" s="27">
        <f>[2]中r各类型装备属性!T84+[3]中r分类武将战斗属性!BB86</f>
        <v>107.56302996503979</v>
      </c>
      <c r="Z86" s="27">
        <f>[2]中r各类型装备属性!U84+[3]中r分类武将战斗属性!BC86</f>
        <v>1450.0302996503979</v>
      </c>
      <c r="AA86" s="27">
        <f t="shared" si="67"/>
        <v>0.82446342937249084</v>
      </c>
      <c r="AB86" s="27">
        <f t="shared" si="92"/>
        <v>0.29423935449743499</v>
      </c>
      <c r="AC86" s="39">
        <f t="shared" si="93"/>
        <v>0.296986889493495</v>
      </c>
      <c r="AD86" s="39">
        <f t="shared" si="94"/>
        <v>0.29293541407078755</v>
      </c>
      <c r="AF86" s="27">
        <f>[2]中r各类型装备属性!X84+[3]中r分类武将战斗属性!BF86</f>
        <v>1590.430299650398</v>
      </c>
      <c r="AG86" s="27">
        <f>[2]中r各类型装备属性!Y84+[3]中r分类武将战斗属性!BG86</f>
        <v>245.50757491259947</v>
      </c>
      <c r="AH86" s="27">
        <f>[2]中r各类型装备属性!Z84+[3]中r分类武将战斗属性!BH86</f>
        <v>1496.8302996503976</v>
      </c>
      <c r="AI86" s="27">
        <f t="shared" si="68"/>
        <v>0.94114800251191444</v>
      </c>
      <c r="AJ86" s="27">
        <f t="shared" si="95"/>
        <v>0.48759460064769733</v>
      </c>
      <c r="AK86" s="39">
        <f t="shared" si="96"/>
        <v>0.29699912225030772</v>
      </c>
      <c r="AL86" s="39">
        <f t="shared" si="97"/>
        <v>0.29567018264699213</v>
      </c>
      <c r="AN86" s="23">
        <f t="shared" si="69"/>
        <v>1454.7487846678778</v>
      </c>
      <c r="AO86" s="23">
        <f t="shared" si="70"/>
        <v>304.30840871066977</v>
      </c>
      <c r="AP86" s="23">
        <f t="shared" si="71"/>
        <v>1832.4471170717375</v>
      </c>
      <c r="AQ86" s="23">
        <f t="shared" si="72"/>
        <v>1.2596313098072731</v>
      </c>
      <c r="AR86" s="42">
        <f t="shared" si="98"/>
        <v>0.54117705514741576</v>
      </c>
      <c r="AS86" s="34"/>
      <c r="AV86" s="27">
        <f>[5]中r不同兵种属性值!AK84</f>
        <v>744.29556093080816</v>
      </c>
      <c r="AW86" s="27">
        <f>[5]中r不同兵种属性值!AL84</f>
        <v>676.63232811891646</v>
      </c>
      <c r="AX86" s="27">
        <f>[5]中r不同兵种属性值!AM84</f>
        <v>1556.254354673508</v>
      </c>
      <c r="AY86" s="27">
        <f t="shared" si="73"/>
        <v>2.0909090909090908</v>
      </c>
      <c r="AZ86" s="27">
        <f t="shared" si="74"/>
        <v>0.72395562165149741</v>
      </c>
      <c r="BA86" s="39">
        <f t="shared" si="99"/>
        <v>0.52507623346088772</v>
      </c>
      <c r="BB86" s="39">
        <f t="shared" si="100"/>
        <v>0.25937572577891799</v>
      </c>
      <c r="BD86" s="27">
        <f>[5]中r不同兵种属性值!AP84</f>
        <v>1488.5911218616163</v>
      </c>
      <c r="BE86" s="27">
        <f>[5]中r不同兵种属性值!AQ84</f>
        <v>324.78351749707991</v>
      </c>
      <c r="BF86" s="27">
        <f>[5]中r不同兵种属性值!AR84</f>
        <v>1482.1470044509599</v>
      </c>
      <c r="BG86" s="27">
        <f t="shared" si="75"/>
        <v>0.9956709956709956</v>
      </c>
      <c r="BH86" s="27">
        <f t="shared" si="76"/>
        <v>0.55729701981269097</v>
      </c>
      <c r="BI86" s="39">
        <f t="shared" si="101"/>
        <v>0.50769822949013277</v>
      </c>
      <c r="BJ86" s="39">
        <f t="shared" si="102"/>
        <v>0.24011269078699995</v>
      </c>
      <c r="BL86" s="27">
        <f>[5]中r不同兵种属性值!AU84</f>
        <v>1711.8797901408586</v>
      </c>
      <c r="BM86" s="27">
        <f>[5]中r不同兵种属性值!AV84</f>
        <v>108.26117249902664</v>
      </c>
      <c r="BN86" s="27">
        <f>[5]中r不同兵种属性值!AW84</f>
        <v>1510.9265579354446</v>
      </c>
      <c r="BO86" s="27">
        <f t="shared" si="77"/>
        <v>0.88261253309797005</v>
      </c>
      <c r="BP86" s="27">
        <f t="shared" si="78"/>
        <v>0.29558462820493037</v>
      </c>
      <c r="BQ86" s="39">
        <f t="shared" si="103"/>
        <v>0.49158469581713132</v>
      </c>
      <c r="BR86" s="39">
        <f t="shared" si="104"/>
        <v>0.23932242819707578</v>
      </c>
      <c r="BT86" s="27">
        <f>[5]中r不同兵种属性值!AZ84</f>
        <v>1563.020677954697</v>
      </c>
      <c r="BU86" s="27">
        <f>[5]中r不同兵种属性值!BA84</f>
        <v>175.92440531091827</v>
      </c>
      <c r="BV86" s="27">
        <f>[5]中r不同兵种属性值!BB84</f>
        <v>1482.1470044509599</v>
      </c>
      <c r="BW86" s="27">
        <f t="shared" si="79"/>
        <v>0.94825809111523396</v>
      </c>
      <c r="BX86" s="36">
        <f t="shared" si="80"/>
        <v>0.40542639030608063</v>
      </c>
      <c r="BY86" s="39">
        <f t="shared" si="105"/>
        <v>0.48734673056166533</v>
      </c>
      <c r="BZ86" s="39">
        <f t="shared" si="106"/>
        <v>0.23477102668080085</v>
      </c>
      <c r="CB86" s="23">
        <f t="shared" si="81"/>
        <v>1376.946787721995</v>
      </c>
      <c r="CC86" s="23">
        <f t="shared" si="82"/>
        <v>321.40035585648531</v>
      </c>
      <c r="CD86" s="23">
        <f t="shared" si="83"/>
        <v>1507.8687303777181</v>
      </c>
      <c r="CE86" s="23">
        <f t="shared" si="84"/>
        <v>1.0950813377997846</v>
      </c>
      <c r="CF86" s="23">
        <f t="shared" si="85"/>
        <v>0.8653743885498032</v>
      </c>
      <c r="CV86" s="39">
        <f>([3]中r分类武将战斗属性!S86+[3]中r分类武将战斗属性!Y86+[3]中r分类武将战斗属性!AE86+[3]中r分类武将战斗属性!AK86)/4</f>
        <v>456.95</v>
      </c>
      <c r="CW86" s="39">
        <f>CV86*[3]中r分类武将战斗属性!O85</f>
        <v>120.29878466787783</v>
      </c>
      <c r="CX86" s="39">
        <f>([2]中r各类型装备属性!I84+[2]中r各类型装备属性!N84+[2]中r各类型装备属性!S84+[2]中r各类型装备属性!X84)/4</f>
        <v>877.5</v>
      </c>
      <c r="CY86" s="7">
        <f t="shared" si="107"/>
        <v>0.31410921584259832</v>
      </c>
      <c r="CZ86" s="7">
        <f t="shared" si="107"/>
        <v>8.2693854729936955E-2</v>
      </c>
      <c r="DA86" s="7">
        <f t="shared" si="107"/>
        <v>0.60319692942746472</v>
      </c>
      <c r="DC86" s="39">
        <f>([3]中r分类武将战斗属性!T86+[3]中r分类武将战斗属性!Z86+[3]中r分类武将战斗属性!AF86+[3]中r分类武将战斗属性!AL86)/4</f>
        <v>126.2625</v>
      </c>
      <c r="DD86" s="39">
        <f>DC86*[3]中r分类武将战斗属性!O85</f>
        <v>33.240453658229399</v>
      </c>
      <c r="DE86" s="39">
        <f>([2]中r各类型装备属性!J84+[2]中r各类型装备属性!O84+[2]中r各类型装备属性!T84+[2]中r各类型装备属性!Y84)/4</f>
        <v>163.80000000000001</v>
      </c>
      <c r="DF86" s="7">
        <f t="shared" si="108"/>
        <v>0.41491623755966539</v>
      </c>
      <c r="DG86" s="7">
        <f t="shared" si="108"/>
        <v>0.10923278064864039</v>
      </c>
      <c r="DH86" s="7">
        <f t="shared" si="108"/>
        <v>0.53826971359091724</v>
      </c>
      <c r="DJ86" s="39">
        <f>([3]中r分类武将战斗属性!U86+[3]中r分类武将战斗属性!AA86+[3]中r分类武将战斗属性!AG86+[3]中r分类武将战斗属性!AM86)/4</f>
        <v>589.22500000000002</v>
      </c>
      <c r="DK86" s="39">
        <f>DJ86*[3]中r分类武将战斗属性!O85</f>
        <v>155.12211707173719</v>
      </c>
      <c r="DL86" s="39">
        <f>([2]中r各类型装备属性!K84+[2]中r各类型装备属性!P84+[2]中r各类型装备属性!U84+[2]中r各类型装备属性!Z84)/4</f>
        <v>1088.1000000000001</v>
      </c>
      <c r="DM86" s="7">
        <f t="shared" si="109"/>
        <v>0.32155088925108272</v>
      </c>
      <c r="DN86" s="7">
        <f t="shared" si="109"/>
        <v>8.4652984321655814E-2</v>
      </c>
      <c r="DO86" s="7">
        <f t="shared" si="109"/>
        <v>0.59379612642726143</v>
      </c>
    </row>
    <row r="87" spans="7:119" x14ac:dyDescent="0.15">
      <c r="G87" s="23">
        <v>81</v>
      </c>
      <c r="H87" s="27">
        <f>[2]中r各类型装备属性!I85+[3]中r分类武将战斗属性!AQ87</f>
        <v>871.95768869252652</v>
      </c>
      <c r="I87" s="27">
        <f>[2]中r各类型装备属性!J85+[3]中r分类武将战斗属性!T87</f>
        <v>666.59999999999991</v>
      </c>
      <c r="J87" s="27">
        <f>[2]中r各类型装备属性!K85+[3]中r分类武将战斗属性!AS87</f>
        <v>2676.864603816085</v>
      </c>
      <c r="K87" s="27">
        <f t="shared" si="65"/>
        <v>3.0699478180299784</v>
      </c>
      <c r="L87" s="27">
        <f t="shared" si="86"/>
        <v>0.71768480437544402</v>
      </c>
      <c r="M87" s="39">
        <f t="shared" si="87"/>
        <v>0.46135327444049035</v>
      </c>
      <c r="N87" s="39">
        <f t="shared" si="88"/>
        <v>0.44614410063601417</v>
      </c>
      <c r="P87" s="27">
        <f>[2]中r各类型装备属性!N85+[3]中r分类武将战斗属性!AV87</f>
        <v>1615.9069151235585</v>
      </c>
      <c r="Q87" s="27">
        <f>[2]中r各类型装备属性!O85+[3]中r分类武将战斗属性!AW87</f>
        <v>202.74153773850531</v>
      </c>
      <c r="R87" s="27">
        <f>[2]中r各类型装备属性!P85+[3]中r分类武将战斗属性!AX87</f>
        <v>1737.889990600569</v>
      </c>
      <c r="S87" s="27">
        <f t="shared" si="66"/>
        <v>1.0754889247241592</v>
      </c>
      <c r="T87" s="27">
        <f t="shared" si="89"/>
        <v>0.43603937376112023</v>
      </c>
      <c r="U87" s="39">
        <f t="shared" si="90"/>
        <v>0.3374910014877941</v>
      </c>
      <c r="V87" s="39">
        <f t="shared" si="91"/>
        <v>0.34481944257947794</v>
      </c>
      <c r="X87" s="27">
        <f>[2]中r各类型装备属性!S85+[3]中r分类武将战斗属性!BA87</f>
        <v>1771.3984528620636</v>
      </c>
      <c r="Y87" s="27">
        <f>[2]中r各类型装备属性!T85+[3]中r分类武将战斗属性!BB87</f>
        <v>108.24153773850531</v>
      </c>
      <c r="Z87" s="27">
        <f>[2]中r各类型装备属性!U85+[3]中r分类武将战斗属性!BC87</f>
        <v>1460.415377385053</v>
      </c>
      <c r="AA87" s="27">
        <f t="shared" si="67"/>
        <v>0.82444205312782537</v>
      </c>
      <c r="AB87" s="27">
        <f t="shared" si="92"/>
        <v>0.29218023117668124</v>
      </c>
      <c r="AC87" s="39">
        <f t="shared" si="93"/>
        <v>0.29912165701824783</v>
      </c>
      <c r="AD87" s="39">
        <f t="shared" si="94"/>
        <v>0.2950334095727381</v>
      </c>
      <c r="AF87" s="27">
        <f>[2]中r各类型装备属性!X85+[3]中r分类武将战斗属性!BF87</f>
        <v>1602.165377385053</v>
      </c>
      <c r="AG87" s="27">
        <f>[2]中r各类型装备属性!Y85+[3]中r分类武将战斗属性!BG87</f>
        <v>246.97884434626329</v>
      </c>
      <c r="AH87" s="27">
        <f>[2]中r各类型装备属性!Z85+[3]中r分类武将战斗属性!BH87</f>
        <v>1507.665377385053</v>
      </c>
      <c r="AI87" s="27">
        <f t="shared" si="68"/>
        <v>0.94101732484430756</v>
      </c>
      <c r="AJ87" s="27">
        <f t="shared" si="95"/>
        <v>0.48503418082841077</v>
      </c>
      <c r="AK87" s="39">
        <f t="shared" si="96"/>
        <v>0.29919054666387546</v>
      </c>
      <c r="AL87" s="39">
        <f t="shared" si="97"/>
        <v>0.29781044491556602</v>
      </c>
      <c r="AN87" s="23">
        <f t="shared" si="69"/>
        <v>1465.3571085158003</v>
      </c>
      <c r="AO87" s="23">
        <f t="shared" si="70"/>
        <v>306.14047995581842</v>
      </c>
      <c r="AP87" s="23">
        <f t="shared" si="71"/>
        <v>1845.70883729669</v>
      </c>
      <c r="AQ87" s="23">
        <f t="shared" si="72"/>
        <v>1.2595624824628122</v>
      </c>
      <c r="AR87" s="42">
        <f t="shared" si="98"/>
        <v>0.53863787288591258</v>
      </c>
      <c r="AS87" s="34"/>
      <c r="AV87" s="27">
        <f>[5]中r不同兵种属性值!AK85</f>
        <v>746.90843567937452</v>
      </c>
      <c r="AW87" s="27">
        <f>[5]中r不同兵种属性值!AL85</f>
        <v>679.00766879943137</v>
      </c>
      <c r="AX87" s="27">
        <f>[5]中r不同兵种属性值!AM85</f>
        <v>1561.7176382386922</v>
      </c>
      <c r="AY87" s="27">
        <f t="shared" si="73"/>
        <v>2.0909090909090908</v>
      </c>
      <c r="AZ87" s="27">
        <f t="shared" si="74"/>
        <v>0.72140640496207387</v>
      </c>
      <c r="BA87" s="39">
        <f t="shared" si="99"/>
        <v>0.52691953134347413</v>
      </c>
      <c r="BB87" s="39">
        <f t="shared" si="100"/>
        <v>0.26028627303978202</v>
      </c>
      <c r="BD87" s="27">
        <f>[5]中r不同兵种属性值!AP85</f>
        <v>1493.816871358749</v>
      </c>
      <c r="BE87" s="27">
        <f>[5]中r不同兵种属性值!AQ85</f>
        <v>325.92368102372706</v>
      </c>
      <c r="BF87" s="27">
        <f>[5]中r不同兵种属性值!AR85</f>
        <v>1487.3501316558973</v>
      </c>
      <c r="BG87" s="27">
        <f t="shared" si="75"/>
        <v>0.9956709956709956</v>
      </c>
      <c r="BH87" s="27">
        <f t="shared" si="76"/>
        <v>0.5541565633357175</v>
      </c>
      <c r="BI87" s="39">
        <f t="shared" si="101"/>
        <v>0.50948052130182597</v>
      </c>
      <c r="BJ87" s="39">
        <f t="shared" si="102"/>
        <v>0.24095561451179429</v>
      </c>
      <c r="BL87" s="27">
        <f>[5]中r不同兵种属性值!AU85</f>
        <v>1717.8894020625614</v>
      </c>
      <c r="BM87" s="27">
        <f>[5]中r不同兵种属性值!AV85</f>
        <v>108.64122700790902</v>
      </c>
      <c r="BN87" s="27">
        <f>[5]中r不同兵种属性值!AW85</f>
        <v>1516.2307167365943</v>
      </c>
      <c r="BO87" s="27">
        <f t="shared" si="77"/>
        <v>0.88261253309796994</v>
      </c>
      <c r="BP87" s="27">
        <f t="shared" si="78"/>
        <v>0.29294307168323142</v>
      </c>
      <c r="BQ87" s="39">
        <f t="shared" si="103"/>
        <v>0.49331042052369273</v>
      </c>
      <c r="BR87" s="39">
        <f t="shared" si="104"/>
        <v>0.24016257767831103</v>
      </c>
      <c r="BT87" s="27">
        <f>[5]中r不同兵种属性值!AZ85</f>
        <v>1568.5077149266865</v>
      </c>
      <c r="BU87" s="27">
        <f>[5]中r不同兵种属性值!BA85</f>
        <v>176.54199388785216</v>
      </c>
      <c r="BV87" s="27">
        <f>[5]中r不同兵种属性值!BB85</f>
        <v>1487.3501316558973</v>
      </c>
      <c r="BW87" s="27">
        <f t="shared" si="79"/>
        <v>0.94825809111523396</v>
      </c>
      <c r="BX87" s="36">
        <f t="shared" si="80"/>
        <v>0.40236391562432461</v>
      </c>
      <c r="BY87" s="39">
        <f t="shared" si="105"/>
        <v>0.48905757774781339</v>
      </c>
      <c r="BZ87" s="39">
        <f t="shared" si="106"/>
        <v>0.23559519831302464</v>
      </c>
      <c r="CB87" s="23">
        <f t="shared" si="81"/>
        <v>1381.7806060068428</v>
      </c>
      <c r="CC87" s="23">
        <f t="shared" si="82"/>
        <v>322.5286426797299</v>
      </c>
      <c r="CD87" s="23">
        <f t="shared" si="83"/>
        <v>1513.1621545717703</v>
      </c>
      <c r="CE87" s="23">
        <f t="shared" si="84"/>
        <v>1.0950813377997843</v>
      </c>
      <c r="CF87" s="23">
        <f t="shared" si="85"/>
        <v>0.8657821325084365</v>
      </c>
      <c r="CV87" s="39">
        <f>([3]中r分类武将战斗属性!S87+[3]中r分类武将战斗属性!Y87+[3]中r分类武将战斗属性!AE87+[3]中r分类武将战斗属性!AK87)/4</f>
        <v>456.95</v>
      </c>
      <c r="CW87" s="39">
        <f>CV87*[3]中r分类武将战斗属性!O86</f>
        <v>122.46960851580043</v>
      </c>
      <c r="CX87" s="39">
        <f>([2]中r各类型装备属性!I85+[2]中r各类型装备属性!N85+[2]中r各类型装备属性!S85+[2]中r各类型装备属性!X85)/4</f>
        <v>885.9375</v>
      </c>
      <c r="CY87" s="7">
        <f t="shared" si="107"/>
        <v>0.31183524981349137</v>
      </c>
      <c r="CZ87" s="7">
        <f t="shared" si="107"/>
        <v>8.3576629753988663E-2</v>
      </c>
      <c r="DA87" s="7">
        <f t="shared" si="107"/>
        <v>0.60458812043252008</v>
      </c>
      <c r="DC87" s="39">
        <f>([3]中r分类武将战斗属性!T87+[3]中r分类武将战斗属性!Z87+[3]中r分类武将战斗属性!AF87+[3]中r分类武将战斗属性!AL87)/4</f>
        <v>126.2625</v>
      </c>
      <c r="DD87" s="39">
        <f>DC87*[3]中r分类武将战斗属性!O86</f>
        <v>33.840286563576434</v>
      </c>
      <c r="DE87" s="39">
        <f>([2]中r各类型装备属性!J85+[2]中r各类型装备属性!O85+[2]中r各类型装备属性!T85+[2]中r各类型装备属性!Y85)/4</f>
        <v>165.375</v>
      </c>
      <c r="DF87" s="7">
        <f t="shared" si="108"/>
        <v>0.4124332071937104</v>
      </c>
      <c r="DG87" s="7">
        <f t="shared" si="108"/>
        <v>0.11053842526300409</v>
      </c>
      <c r="DH87" s="7">
        <f t="shared" si="108"/>
        <v>0.54019318197928801</v>
      </c>
      <c r="DJ87" s="39">
        <f>([3]中r分类武将战斗属性!U87+[3]中r分类武将战斗属性!AA87+[3]中r分类武将战斗属性!AG87+[3]中r分类武将战斗属性!AM87)/4</f>
        <v>589.22500000000002</v>
      </c>
      <c r="DK87" s="39">
        <f>DJ87*[3]中r分类武将战斗属性!O86</f>
        <v>157.92133729669004</v>
      </c>
      <c r="DL87" s="39">
        <f>([2]中r各类型装备属性!K85+[2]中r各类型装备属性!P85+[2]中r各类型装备属性!U85+[2]中r各类型装备属性!Z85)/4</f>
        <v>1098.5625</v>
      </c>
      <c r="DM87" s="7">
        <f t="shared" si="109"/>
        <v>0.31924049345887406</v>
      </c>
      <c r="DN87" s="7">
        <f t="shared" si="109"/>
        <v>8.5561348629607736E-2</v>
      </c>
      <c r="DO87" s="7">
        <f t="shared" si="109"/>
        <v>0.5951981579115182</v>
      </c>
    </row>
    <row r="88" spans="7:119" x14ac:dyDescent="0.15">
      <c r="G88" s="23">
        <v>82</v>
      </c>
      <c r="H88" s="27">
        <f>[2]中r各类型装备属性!I86+[3]中r分类武将战斗属性!AQ88</f>
        <v>878.47996580754398</v>
      </c>
      <c r="I88" s="27">
        <f>[2]中r各类型装备属性!J86+[3]中r分类武将战斗属性!T88</f>
        <v>670.2</v>
      </c>
      <c r="J88" s="27">
        <f>[2]中r各类型装备属性!K86+[3]中r分类武将战斗属性!AS88</f>
        <v>2696.6558905841407</v>
      </c>
      <c r="K88" s="27">
        <f t="shared" si="65"/>
        <v>3.0696839945635368</v>
      </c>
      <c r="L88" s="27">
        <f t="shared" si="86"/>
        <v>0.71550582909851812</v>
      </c>
      <c r="M88" s="39">
        <f t="shared" si="87"/>
        <v>0.46480421471298633</v>
      </c>
      <c r="N88" s="39">
        <f t="shared" si="88"/>
        <v>0.44944264843069009</v>
      </c>
      <c r="P88" s="27">
        <f>[2]中r各类型装备属性!N86+[3]中r分类武将战斗属性!AV88</f>
        <v>1627.3759247765968</v>
      </c>
      <c r="Q88" s="27">
        <f>[2]中r各类型装备属性!O86+[3]中r分类武将战斗属性!AW88</f>
        <v>204.3159931615088</v>
      </c>
      <c r="R88" s="27">
        <f>[2]中r各类型装备属性!P86+[3]中r分类武将战斗属性!AX88</f>
        <v>1749.8079110996146</v>
      </c>
      <c r="S88" s="27">
        <f t="shared" si="66"/>
        <v>1.0752327624238542</v>
      </c>
      <c r="T88" s="27">
        <f t="shared" si="89"/>
        <v>0.43397988965343048</v>
      </c>
      <c r="U88" s="39">
        <f t="shared" si="90"/>
        <v>0.33988636691240526</v>
      </c>
      <c r="V88" s="39">
        <f t="shared" si="91"/>
        <v>0.34718410934516153</v>
      </c>
      <c r="X88" s="27">
        <f>[2]中r各类型装备属性!S86+[3]中r分类武将战斗属性!BA88</f>
        <v>1783.9919179381054</v>
      </c>
      <c r="Y88" s="27">
        <f>[2]中r各类型装备属性!T86+[3]中r分类武将战斗属性!BB88</f>
        <v>108.91599316150879</v>
      </c>
      <c r="Z88" s="27">
        <f>[2]中r各类型装备属性!U86+[3]中r分类武将战斗属性!BC88</f>
        <v>1470.7599316150881</v>
      </c>
      <c r="AA88" s="27">
        <f t="shared" si="67"/>
        <v>0.82442073690275275</v>
      </c>
      <c r="AB88" s="27">
        <f t="shared" si="92"/>
        <v>0.29013626982067764</v>
      </c>
      <c r="AC88" s="39">
        <f t="shared" si="93"/>
        <v>0.30124821309322958</v>
      </c>
      <c r="AD88" s="39">
        <f t="shared" si="94"/>
        <v>0.2971232185080987</v>
      </c>
      <c r="AF88" s="27">
        <f>[2]中r各类型装备属性!X86+[3]中r分类武将战斗属性!BF88</f>
        <v>1613.859931615088</v>
      </c>
      <c r="AG88" s="27">
        <f>[2]中r各类型装备属性!Y86+[3]中r分类武将战斗属性!BG88</f>
        <v>248.43998290377201</v>
      </c>
      <c r="AH88" s="27">
        <f>[2]中r各类型装备属性!Z86+[3]中r分类武将战斗属性!BH88</f>
        <v>1518.459931615088</v>
      </c>
      <c r="AI88" s="27">
        <f t="shared" si="68"/>
        <v>0.94088706328774918</v>
      </c>
      <c r="AJ88" s="27">
        <f t="shared" si="95"/>
        <v>0.48248269857920889</v>
      </c>
      <c r="AK88" s="39">
        <f t="shared" si="96"/>
        <v>0.30137440366294826</v>
      </c>
      <c r="AL88" s="39">
        <f t="shared" si="97"/>
        <v>0.29994270254125194</v>
      </c>
      <c r="AN88" s="23">
        <f t="shared" si="69"/>
        <v>1475.9269350343338</v>
      </c>
      <c r="AO88" s="23">
        <f t="shared" si="70"/>
        <v>307.9679923066974</v>
      </c>
      <c r="AP88" s="23">
        <f t="shared" si="71"/>
        <v>1858.9209162284828</v>
      </c>
      <c r="AQ88" s="23">
        <f t="shared" si="72"/>
        <v>1.2594938625367926</v>
      </c>
      <c r="AR88" s="42">
        <f t="shared" si="98"/>
        <v>0.53611118226743404</v>
      </c>
      <c r="AS88" s="34"/>
      <c r="AV88" s="27">
        <f>[5]中r不同兵种属性值!AK86</f>
        <v>749.47497378024605</v>
      </c>
      <c r="AW88" s="27">
        <f>[5]中r不同兵种属性值!AL86</f>
        <v>681.34088525476909</v>
      </c>
      <c r="AX88" s="27">
        <f>[5]中r不同兵种属性值!AM86</f>
        <v>1567.084036085969</v>
      </c>
      <c r="AY88" s="27">
        <f t="shared" si="73"/>
        <v>2.0909090909090908</v>
      </c>
      <c r="AZ88" s="27">
        <f t="shared" si="74"/>
        <v>0.71884983318512585</v>
      </c>
      <c r="BA88" s="39">
        <f t="shared" si="99"/>
        <v>0.52873014023297793</v>
      </c>
      <c r="BB88" s="39">
        <f t="shared" si="100"/>
        <v>0.26118067268099482</v>
      </c>
      <c r="BD88" s="27">
        <f>[5]中r不同兵种属性值!AP86</f>
        <v>1498.9499475604921</v>
      </c>
      <c r="BE88" s="27">
        <f>[5]中r不同兵种属性值!AQ86</f>
        <v>327.04362492228915</v>
      </c>
      <c r="BF88" s="27">
        <f>[5]中r不同兵种属性值!AR86</f>
        <v>1492.4609867485417</v>
      </c>
      <c r="BG88" s="27">
        <f t="shared" si="75"/>
        <v>0.99567099567099548</v>
      </c>
      <c r="BH88" s="27">
        <f t="shared" si="76"/>
        <v>0.55102039950829151</v>
      </c>
      <c r="BI88" s="39">
        <f t="shared" si="101"/>
        <v>0.51123120600039107</v>
      </c>
      <c r="BJ88" s="39">
        <f t="shared" si="102"/>
        <v>0.2417835898508342</v>
      </c>
      <c r="BL88" s="27">
        <f>[5]中r不同兵种属性值!AU86</f>
        <v>1723.7924396945659</v>
      </c>
      <c r="BM88" s="27">
        <f>[5]中r不同兵种属性值!AV86</f>
        <v>109.01454164076306</v>
      </c>
      <c r="BN88" s="27">
        <f>[5]中r不同兵种属性值!AW86</f>
        <v>1521.4408117339503</v>
      </c>
      <c r="BO88" s="27">
        <f t="shared" si="77"/>
        <v>0.88261253309796994</v>
      </c>
      <c r="BP88" s="27">
        <f t="shared" si="78"/>
        <v>0.29032257343718637</v>
      </c>
      <c r="BQ88" s="39">
        <f t="shared" si="103"/>
        <v>0.4950055412765858</v>
      </c>
      <c r="BR88" s="39">
        <f t="shared" si="104"/>
        <v>0.24098782797214957</v>
      </c>
      <c r="BT88" s="27">
        <f>[5]中r不同兵种属性值!AZ86</f>
        <v>1573.8974449385166</v>
      </c>
      <c r="BU88" s="27">
        <f>[5]中r不同兵种属性值!BA86</f>
        <v>177.14863016623997</v>
      </c>
      <c r="BV88" s="27">
        <f>[5]中r不同兵种属性值!BB86</f>
        <v>1492.4609867485417</v>
      </c>
      <c r="BW88" s="27">
        <f t="shared" si="79"/>
        <v>0.94825809111523385</v>
      </c>
      <c r="BX88" s="36">
        <f t="shared" si="80"/>
        <v>0.39931739775193831</v>
      </c>
      <c r="BY88" s="39">
        <f t="shared" si="105"/>
        <v>0.49073808481782388</v>
      </c>
      <c r="BZ88" s="39">
        <f t="shared" si="106"/>
        <v>0.23640475410857908</v>
      </c>
      <c r="CB88" s="23">
        <f t="shared" si="81"/>
        <v>1386.5287014934552</v>
      </c>
      <c r="CC88" s="23">
        <f t="shared" si="82"/>
        <v>323.63692049601536</v>
      </c>
      <c r="CD88" s="23">
        <f t="shared" si="83"/>
        <v>1518.3617053292505</v>
      </c>
      <c r="CE88" s="23">
        <f t="shared" si="84"/>
        <v>1.0950813377997841</v>
      </c>
      <c r="CF88" s="23">
        <f t="shared" si="85"/>
        <v>0.86618024810389893</v>
      </c>
      <c r="CV88" s="39">
        <f>([3]中r分类武将战斗属性!S88+[3]中r分类武将战斗属性!Y88+[3]中r分类武将战斗属性!AE88+[3]中r分类武将战斗属性!AK88)/4</f>
        <v>456.95</v>
      </c>
      <c r="CW88" s="39">
        <f>CV88*[3]中r分类武将战斗属性!O87</f>
        <v>124.60193503433352</v>
      </c>
      <c r="CX88" s="39">
        <f>([2]中r各类型装备属性!I86+[2]中r各类型装备属性!N86+[2]中r各类型装备属性!S86+[2]中r各类型装备属性!X86)/4</f>
        <v>894.375</v>
      </c>
      <c r="CY88" s="7">
        <f t="shared" si="107"/>
        <v>0.3096020467905955</v>
      </c>
      <c r="CZ88" s="7">
        <f t="shared" si="107"/>
        <v>8.4422834272236499E-2</v>
      </c>
      <c r="DA88" s="7">
        <f t="shared" si="107"/>
        <v>0.60597511893716782</v>
      </c>
      <c r="DC88" s="39">
        <f>([3]中r分类武将战斗属性!T88+[3]中r分类武将战斗属性!Z88+[3]中r分类武将战斗属性!AF88+[3]中r分类武将战斗属性!AL88)/4</f>
        <v>126.2625</v>
      </c>
      <c r="DD88" s="39">
        <f>DC88*[3]中r分类武将战斗属性!O87</f>
        <v>34.42948204896058</v>
      </c>
      <c r="DE88" s="39">
        <f>([2]中r各类型装备属性!J86+[2]中r各类型装备属性!O86+[2]中r各类型装备属性!T86+[2]中r各类型装备属性!Y86)/4</f>
        <v>166.95000000000002</v>
      </c>
      <c r="DF88" s="7">
        <f t="shared" si="108"/>
        <v>0.4099857879849359</v>
      </c>
      <c r="DG88" s="7">
        <f t="shared" si="108"/>
        <v>0.11179565055148051</v>
      </c>
      <c r="DH88" s="7">
        <f t="shared" si="108"/>
        <v>0.54210179035014394</v>
      </c>
      <c r="DJ88" s="39">
        <f>([3]中r分类武将战斗属性!U88+[3]中r分类武将战斗属性!AA88+[3]中r分类武将战斗属性!AG88+[3]中r分类武将战斗属性!AM88)/4</f>
        <v>589.22500000000002</v>
      </c>
      <c r="DK88" s="39">
        <f>DJ88*[3]中r分类武将战斗属性!O87</f>
        <v>160.6709162284827</v>
      </c>
      <c r="DL88" s="39">
        <f>([2]中r各类型装备属性!K86+[2]中r各类型装备属性!P86+[2]中r各类型装备属性!U86+[2]中r各类型装备属性!Z86)/4</f>
        <v>1109.0249999999999</v>
      </c>
      <c r="DM88" s="7">
        <f t="shared" si="109"/>
        <v>0.31697152625269481</v>
      </c>
      <c r="DN88" s="7">
        <f t="shared" si="109"/>
        <v>8.643235697969541E-2</v>
      </c>
      <c r="DO88" s="7">
        <f t="shared" si="109"/>
        <v>0.5965961167676096</v>
      </c>
    </row>
    <row r="89" spans="7:119" x14ac:dyDescent="0.15">
      <c r="G89" s="23">
        <v>83</v>
      </c>
      <c r="H89" s="27">
        <f>[2]中r各类型装备属性!I87+[3]中r分类武将战斗属性!AQ89</f>
        <v>885.01277948570976</v>
      </c>
      <c r="I89" s="27">
        <f>[2]中r各类型装备属性!J87+[3]中r分类武将战斗属性!T89</f>
        <v>673.8</v>
      </c>
      <c r="J89" s="27">
        <f>[2]中r各类型装备属性!K87+[3]中r分类武将战斗属性!AS89</f>
        <v>2716.4808943542716</v>
      </c>
      <c r="K89" s="27">
        <f t="shared" si="65"/>
        <v>3.0694256143203349</v>
      </c>
      <c r="L89" s="27">
        <f t="shared" si="86"/>
        <v>0.71333290986470177</v>
      </c>
      <c r="M89" s="39">
        <f t="shared" si="87"/>
        <v>0.46826072988661904</v>
      </c>
      <c r="N89" s="39">
        <f t="shared" si="88"/>
        <v>0.45274681572571196</v>
      </c>
      <c r="P89" s="27">
        <f>[2]中r各类型装备属性!N87+[3]中r分类武将战斗属性!AV89</f>
        <v>1638.8681148685616</v>
      </c>
      <c r="Q89" s="27">
        <f>[2]中r各类型装备属性!O87+[3]中r分类武将战斗属性!AW89</f>
        <v>205.89255589714196</v>
      </c>
      <c r="R89" s="27">
        <f>[2]中r各类型装备属性!P87+[3]中r分类武将战斗属性!AX89</f>
        <v>1761.7532266628457</v>
      </c>
      <c r="S89" s="27">
        <f t="shared" si="66"/>
        <v>1.0749816966230621</v>
      </c>
      <c r="T89" s="27">
        <f t="shared" si="89"/>
        <v>0.43193708836379952</v>
      </c>
      <c r="U89" s="39">
        <f t="shared" si="90"/>
        <v>0.34228657369852994</v>
      </c>
      <c r="V89" s="39">
        <f t="shared" si="91"/>
        <v>0.34955421163945344</v>
      </c>
      <c r="X89" s="27">
        <f>[2]中r各类型装备属性!S87+[3]中r分类武将战斗属性!BA89</f>
        <v>1796.6106707657036</v>
      </c>
      <c r="Y89" s="27">
        <f>[2]中r各类型装备属性!T87+[3]中r分类武将战斗属性!BB89</f>
        <v>109.59255589714198</v>
      </c>
      <c r="Z89" s="27">
        <f>[2]中r各类型装备属性!U87+[3]中r分类武将战斗属性!BC89</f>
        <v>1481.1255589714197</v>
      </c>
      <c r="AA89" s="27">
        <f t="shared" si="67"/>
        <v>0.82439984525983789</v>
      </c>
      <c r="AB89" s="27">
        <f t="shared" si="92"/>
        <v>0.28811898807646197</v>
      </c>
      <c r="AC89" s="39">
        <f t="shared" si="93"/>
        <v>0.30337903930525223</v>
      </c>
      <c r="AD89" s="39">
        <f t="shared" si="94"/>
        <v>0.29921728464069097</v>
      </c>
      <c r="AF89" s="27">
        <f>[2]中r各类型装备属性!X87+[3]中r分类武将战斗属性!BF89</f>
        <v>1625.5755589714197</v>
      </c>
      <c r="AG89" s="27">
        <f>[2]中r各类型装备属性!Y87+[3]中r分类武将战斗属性!BG89</f>
        <v>249.90638974285491</v>
      </c>
      <c r="AH89" s="27">
        <f>[2]中r各类型装备属性!Z87+[3]中r分类武将战斗属性!BH89</f>
        <v>1529.2755589714195</v>
      </c>
      <c r="AI89" s="27">
        <f t="shared" si="68"/>
        <v>0.94075944395907762</v>
      </c>
      <c r="AJ89" s="27">
        <f t="shared" si="95"/>
        <v>0.47995567901491176</v>
      </c>
      <c r="AK89" s="39">
        <f t="shared" si="96"/>
        <v>0.30356219588635286</v>
      </c>
      <c r="AL89" s="39">
        <f t="shared" si="97"/>
        <v>0.30207912275978654</v>
      </c>
      <c r="AN89" s="23">
        <f t="shared" si="69"/>
        <v>1486.5167810228488</v>
      </c>
      <c r="AO89" s="23">
        <f t="shared" si="70"/>
        <v>309.79787538428468</v>
      </c>
      <c r="AP89" s="23">
        <f t="shared" si="71"/>
        <v>1872.158809739989</v>
      </c>
      <c r="AQ89" s="23">
        <f t="shared" si="72"/>
        <v>1.2594266231234779</v>
      </c>
      <c r="AR89" s="42">
        <f t="shared" si="98"/>
        <v>0.53360261994005431</v>
      </c>
      <c r="AS89" s="34"/>
      <c r="AV89" s="27">
        <f>[5]中r不同兵种属性值!AK87</f>
        <v>752.06560797147768</v>
      </c>
      <c r="AW89" s="27">
        <f>[5]中r不同兵种属性值!AL87</f>
        <v>683.69600724679788</v>
      </c>
      <c r="AX89" s="27">
        <f>[5]中r不同兵种属性值!AM87</f>
        <v>1572.5008166676353</v>
      </c>
      <c r="AY89" s="27">
        <f t="shared" si="73"/>
        <v>2.0909090909090913</v>
      </c>
      <c r="AZ89" s="27">
        <f t="shared" si="74"/>
        <v>0.71630507425632473</v>
      </c>
      <c r="BA89" s="39">
        <f t="shared" si="99"/>
        <v>0.5305577481280267</v>
      </c>
      <c r="BB89" s="39">
        <f t="shared" si="100"/>
        <v>0.26208346944460587</v>
      </c>
      <c r="BD89" s="27">
        <f>[5]中r不同兵种属性值!AP87</f>
        <v>1504.1312159429554</v>
      </c>
      <c r="BE89" s="27">
        <f>[5]中r不同兵种属性值!AQ87</f>
        <v>328.17408347846299</v>
      </c>
      <c r="BF89" s="27">
        <f>[5]中r不同兵种属性值!AR87</f>
        <v>1497.6198253977477</v>
      </c>
      <c r="BG89" s="27">
        <f t="shared" si="75"/>
        <v>0.9956709956709956</v>
      </c>
      <c r="BH89" s="27">
        <f t="shared" si="76"/>
        <v>0.54791192268457656</v>
      </c>
      <c r="BI89" s="39">
        <f t="shared" si="101"/>
        <v>0.51299832710279292</v>
      </c>
      <c r="BJ89" s="39">
        <f t="shared" si="102"/>
        <v>0.2426193386838966</v>
      </c>
      <c r="BL89" s="27">
        <f>[5]中r不同兵种属性值!AU87</f>
        <v>1729.7508983343987</v>
      </c>
      <c r="BM89" s="27">
        <f>[5]中r不同兵种属性值!AV87</f>
        <v>109.39136115948767</v>
      </c>
      <c r="BN89" s="27">
        <f>[5]中r不同兵种属性值!AW87</f>
        <v>1526.6998220074126</v>
      </c>
      <c r="BO89" s="27">
        <f t="shared" si="77"/>
        <v>0.88261253309796994</v>
      </c>
      <c r="BP89" s="27">
        <f t="shared" si="78"/>
        <v>0.28774224556487926</v>
      </c>
      <c r="BQ89" s="39">
        <f t="shared" si="103"/>
        <v>0.49671657676802072</v>
      </c>
      <c r="BR89" s="39">
        <f t="shared" si="104"/>
        <v>0.2418208261757672</v>
      </c>
      <c r="BT89" s="27">
        <f>[5]中r不同兵种属性值!AZ87</f>
        <v>1579.3377767401032</v>
      </c>
      <c r="BU89" s="27">
        <f>[5]中r不同兵种属性值!BA87</f>
        <v>177.76096188416744</v>
      </c>
      <c r="BV89" s="27">
        <f>[5]中r不同兵种属性值!BB87</f>
        <v>1497.6198253977477</v>
      </c>
      <c r="BW89" s="27">
        <f t="shared" si="79"/>
        <v>0.94825809111523385</v>
      </c>
      <c r="BX89" s="36">
        <f t="shared" si="80"/>
        <v>0.39630931618252729</v>
      </c>
      <c r="BY89" s="39">
        <f t="shared" si="105"/>
        <v>0.49243436942497532</v>
      </c>
      <c r="BZ89" s="39">
        <f t="shared" si="106"/>
        <v>0.23722191046521413</v>
      </c>
      <c r="CB89" s="23">
        <f t="shared" si="81"/>
        <v>1391.3213747472337</v>
      </c>
      <c r="CC89" s="23">
        <f t="shared" si="82"/>
        <v>324.75560344222902</v>
      </c>
      <c r="CD89" s="23">
        <f t="shared" si="83"/>
        <v>1523.6100723676359</v>
      </c>
      <c r="CE89" s="23">
        <f t="shared" si="84"/>
        <v>1.0950813377997846</v>
      </c>
      <c r="CF89" s="23">
        <f t="shared" si="85"/>
        <v>0.86657971344327656</v>
      </c>
      <c r="CV89" s="39">
        <f>([3]中r分类武将战斗属性!S89+[3]中r分类武将战斗属性!Y89+[3]中r分类武将战斗属性!AE89+[3]中r分类武将战斗属性!AK89)/4</f>
        <v>456.95</v>
      </c>
      <c r="CW89" s="39">
        <f>CV89*[3]中r分类武将战斗属性!O88</f>
        <v>126.75428102284862</v>
      </c>
      <c r="CX89" s="39">
        <f>([2]中r各类型装备属性!I87+[2]中r各类型装备属性!N87+[2]中r各类型装备属性!S87+[2]中r各类型装备属性!X87)/4</f>
        <v>902.81250000000011</v>
      </c>
      <c r="CY89" s="7">
        <f t="shared" si="107"/>
        <v>0.30739646254486269</v>
      </c>
      <c r="CZ89" s="7">
        <f t="shared" si="107"/>
        <v>8.5269323993524646E-2</v>
      </c>
      <c r="DA89" s="7">
        <f t="shared" si="107"/>
        <v>0.60733421346161265</v>
      </c>
      <c r="DC89" s="39">
        <f>([3]中r分类武将战斗属性!T89+[3]中r分类武将战斗属性!Z89+[3]中r分类武将战斗属性!AF89+[3]中r分类武将战斗属性!AL89)/4</f>
        <v>126.2625</v>
      </c>
      <c r="DD89" s="39">
        <f>DC89*[3]中r分类武将战斗属性!O88</f>
        <v>35.024209229997645</v>
      </c>
      <c r="DE89" s="39">
        <f>([2]中r各类型装备属性!J87+[2]中r各类型装备属性!O87+[2]中r各类型装备属性!T87+[2]中r各类型装备属性!Y87)/4</f>
        <v>168.52500000000003</v>
      </c>
      <c r="DF89" s="7">
        <f t="shared" si="108"/>
        <v>0.40756412497464467</v>
      </c>
      <c r="DG89" s="7">
        <f t="shared" si="108"/>
        <v>0.11305503366203634</v>
      </c>
      <c r="DH89" s="7">
        <f t="shared" si="108"/>
        <v>0.54398371774162568</v>
      </c>
      <c r="DJ89" s="39">
        <f>([3]中r分类武将战斗属性!U89+[3]中r分类武将战斗属性!AA89+[3]中r分类武将战斗属性!AG89+[3]中r分类武将战斗属性!AM89)/4</f>
        <v>589.22500000000002</v>
      </c>
      <c r="DK89" s="39">
        <f>DJ89*[3]中r分类武将战斗属性!O88</f>
        <v>163.44630973998903</v>
      </c>
      <c r="DL89" s="39">
        <f>([2]中r各类型装备属性!K87+[2]中r各类型装备属性!P87+[2]中r各类型装备属性!U87+[2]中r各类型装备属性!Z87)/4</f>
        <v>1119.4875000000002</v>
      </c>
      <c r="DM89" s="7">
        <f t="shared" si="109"/>
        <v>0.31473024453616377</v>
      </c>
      <c r="DN89" s="7">
        <f t="shared" si="109"/>
        <v>8.7303656553948505E-2</v>
      </c>
      <c r="DO89" s="7">
        <f t="shared" si="109"/>
        <v>0.59796609890988783</v>
      </c>
    </row>
    <row r="90" spans="7:119" x14ac:dyDescent="0.15">
      <c r="G90" s="23">
        <v>84</v>
      </c>
      <c r="H90" s="27">
        <f>[2]中r各类型装备属性!I88+[3]中r分类武将战斗属性!AQ90</f>
        <v>891.54661419615957</v>
      </c>
      <c r="I90" s="27">
        <f>[2]中r各类型装备属性!J88+[3]中r分类武将战斗属性!T90</f>
        <v>677.4</v>
      </c>
      <c r="J90" s="27">
        <f>[2]中r各类型装备属性!K88+[3]中r分类武将战斗属性!AS90</f>
        <v>2736.3091654277109</v>
      </c>
      <c r="K90" s="27">
        <f t="shared" si="65"/>
        <v>3.0691711704775355</v>
      </c>
      <c r="L90" s="27">
        <f t="shared" si="86"/>
        <v>0.71116616973921798</v>
      </c>
      <c r="M90" s="39">
        <f t="shared" si="87"/>
        <v>0.47171778528897346</v>
      </c>
      <c r="N90" s="39">
        <f t="shared" si="88"/>
        <v>0.45605152757128514</v>
      </c>
      <c r="P90" s="27">
        <f>[2]中r各类型装备属性!N88+[3]中r分类武将战斗属性!AV90</f>
        <v>1650.3625512315512</v>
      </c>
      <c r="Q90" s="27">
        <f>[2]中r各类型装备属性!O88+[3]中r分类武将战斗属性!AW90</f>
        <v>207.46932283923192</v>
      </c>
      <c r="R90" s="27">
        <f>[2]中r各类型装备属性!P88+[3]中r分类武将战斗属性!AX90</f>
        <v>1773.7011969100151</v>
      </c>
      <c r="S90" s="27">
        <f t="shared" si="66"/>
        <v>1.0747342731367873</v>
      </c>
      <c r="T90" s="27">
        <f t="shared" si="89"/>
        <v>0.42990864700159881</v>
      </c>
      <c r="U90" s="39">
        <f t="shared" si="90"/>
        <v>0.34468724963064973</v>
      </c>
      <c r="V90" s="39">
        <f t="shared" si="91"/>
        <v>0.35192484065674895</v>
      </c>
      <c r="X90" s="27">
        <f>[2]中r各类型装备属性!S88+[3]中r分类武将战斗属性!BA90</f>
        <v>1809.2318740707831</v>
      </c>
      <c r="Y90" s="27">
        <f>[2]中r各类型装备属性!T88+[3]中r分类武将战斗属性!BB90</f>
        <v>110.26932283923193</v>
      </c>
      <c r="Z90" s="27">
        <f>[2]中r各类型装备属性!U88+[3]中r分类武将战斗属性!BC90</f>
        <v>1491.4932283923195</v>
      </c>
      <c r="AA90" s="27">
        <f t="shared" si="67"/>
        <v>0.82437925716865157</v>
      </c>
      <c r="AB90" s="27">
        <f t="shared" si="92"/>
        <v>0.28612448841825233</v>
      </c>
      <c r="AC90" s="39">
        <f t="shared" si="93"/>
        <v>0.30551027930948715</v>
      </c>
      <c r="AD90" s="39">
        <f t="shared" si="94"/>
        <v>0.30131176331157977</v>
      </c>
      <c r="AF90" s="27">
        <f>[2]中r各类型装备属性!X88+[3]中r分类武将战斗属性!BF90</f>
        <v>1637.2932283923192</v>
      </c>
      <c r="AG90" s="27">
        <f>[2]中r各类型装备属性!Y88+[3]中r分类武将战斗属性!BG90</f>
        <v>251.37330709807981</v>
      </c>
      <c r="AH90" s="27">
        <f>[2]中r各类型装备属性!Z88+[3]中r分类武将战斗属性!BH90</f>
        <v>1540.0932283923194</v>
      </c>
      <c r="AI90" s="27">
        <f t="shared" si="68"/>
        <v>0.94063372503198961</v>
      </c>
      <c r="AJ90" s="27">
        <f t="shared" si="95"/>
        <v>0.47744824807668784</v>
      </c>
      <c r="AK90" s="39">
        <f t="shared" si="96"/>
        <v>0.30575036944767864</v>
      </c>
      <c r="AL90" s="39">
        <f t="shared" si="97"/>
        <v>0.3042159463491001</v>
      </c>
      <c r="AN90" s="23">
        <f t="shared" si="69"/>
        <v>1497.1085669727033</v>
      </c>
      <c r="AO90" s="23">
        <f t="shared" si="70"/>
        <v>311.62798819413592</v>
      </c>
      <c r="AP90" s="23">
        <f t="shared" si="71"/>
        <v>1885.3992047805914</v>
      </c>
      <c r="AQ90" s="23">
        <f t="shared" si="72"/>
        <v>1.2593603739727766</v>
      </c>
      <c r="AR90" s="42">
        <f t="shared" si="98"/>
        <v>0.53111045025181802</v>
      </c>
      <c r="AS90" s="34"/>
      <c r="AV90" s="27">
        <f>[5]中r不同兵种属性值!AK88</f>
        <v>754.65857716377457</v>
      </c>
      <c r="AW90" s="27">
        <f>[5]中r不同兵种属性值!AL88</f>
        <v>686.05325196706781</v>
      </c>
      <c r="AX90" s="27">
        <f>[5]中r不同兵种属性值!AM88</f>
        <v>1577.922479524256</v>
      </c>
      <c r="AY90" s="27">
        <f t="shared" si="73"/>
        <v>2.0909090909090908</v>
      </c>
      <c r="AZ90" s="27">
        <f t="shared" si="74"/>
        <v>0.71376648337127646</v>
      </c>
      <c r="BA90" s="39">
        <f t="shared" si="99"/>
        <v>0.53238700329014088</v>
      </c>
      <c r="BB90" s="39">
        <f t="shared" si="100"/>
        <v>0.26298707992070935</v>
      </c>
      <c r="BD90" s="27">
        <f>[5]中r不同兵种属性值!AP88</f>
        <v>1509.3171543275491</v>
      </c>
      <c r="BE90" s="27">
        <f>[5]中r不同兵种属性值!AQ88</f>
        <v>329.30556094419256</v>
      </c>
      <c r="BF90" s="27">
        <f>[5]中r不同兵种属性值!AR88</f>
        <v>1502.7833138326246</v>
      </c>
      <c r="BG90" s="27">
        <f t="shared" si="75"/>
        <v>0.9956709956709956</v>
      </c>
      <c r="BH90" s="27">
        <f t="shared" si="76"/>
        <v>0.54482401510249456</v>
      </c>
      <c r="BI90" s="39">
        <f t="shared" si="101"/>
        <v>0.51476704095405557</v>
      </c>
      <c r="BJ90" s="39">
        <f t="shared" si="102"/>
        <v>0.24345584079753485</v>
      </c>
      <c r="BL90" s="27">
        <f>[5]中r不同兵种属性值!AU88</f>
        <v>1735.7147274766814</v>
      </c>
      <c r="BM90" s="27">
        <f>[5]中r不同兵种属性值!AV88</f>
        <v>109.76852031473085</v>
      </c>
      <c r="BN90" s="27">
        <f>[5]中r不同兵种属性值!AW88</f>
        <v>1531.9635723536464</v>
      </c>
      <c r="BO90" s="27">
        <f t="shared" si="77"/>
        <v>0.88261253309796994</v>
      </c>
      <c r="BP90" s="27">
        <f t="shared" si="78"/>
        <v>0.28519562034474555</v>
      </c>
      <c r="BQ90" s="39">
        <f t="shared" si="103"/>
        <v>0.4984291544570027</v>
      </c>
      <c r="BR90" s="39">
        <f t="shared" si="104"/>
        <v>0.24265457518075204</v>
      </c>
      <c r="BT90" s="27">
        <f>[5]中r不同兵种属性值!AZ88</f>
        <v>1584.7830120439266</v>
      </c>
      <c r="BU90" s="27">
        <f>[5]中r不同兵种属性值!BA88</f>
        <v>178.37384551143762</v>
      </c>
      <c r="BV90" s="27">
        <f>[5]中r不同兵种属性值!BB88</f>
        <v>1502.7833138326246</v>
      </c>
      <c r="BW90" s="27">
        <f t="shared" si="79"/>
        <v>0.94825809111523385</v>
      </c>
      <c r="BX90" s="36">
        <f t="shared" si="80"/>
        <v>0.39333245043330767</v>
      </c>
      <c r="BY90" s="39">
        <f t="shared" si="105"/>
        <v>0.49413218293434602</v>
      </c>
      <c r="BZ90" s="39">
        <f t="shared" si="106"/>
        <v>0.23803980334457769</v>
      </c>
      <c r="CB90" s="23">
        <f t="shared" si="81"/>
        <v>1396.118367752983</v>
      </c>
      <c r="CC90" s="23">
        <f t="shared" si="82"/>
        <v>325.87529468435724</v>
      </c>
      <c r="CD90" s="23">
        <f t="shared" si="83"/>
        <v>1528.863169885788</v>
      </c>
      <c r="CE90" s="23">
        <f t="shared" si="84"/>
        <v>1.0950813377997843</v>
      </c>
      <c r="CF90" s="23">
        <f t="shared" si="85"/>
        <v>0.86697715783106277</v>
      </c>
      <c r="CV90" s="39">
        <f>([3]中r分类武将战斗属性!S90+[3]中r分类武将战斗属性!Y90+[3]中r分类武将战斗属性!AE90+[3]中r分类武将战斗属性!AK90)/4</f>
        <v>456.95</v>
      </c>
      <c r="CW90" s="39">
        <f>CV90*[3]中r分类武将战斗属性!O89</f>
        <v>128.90856697270331</v>
      </c>
      <c r="CX90" s="39">
        <f>([2]中r各类型装备属性!I88+[2]中r各类型装备属性!N88+[2]中r各类型装备属性!S88+[2]中r各类型装备属性!X88)/4</f>
        <v>911.24999999999989</v>
      </c>
      <c r="CY90" s="7">
        <f t="shared" si="107"/>
        <v>0.30522168537449262</v>
      </c>
      <c r="CZ90" s="7">
        <f t="shared" si="107"/>
        <v>8.6105022585882846E-2</v>
      </c>
      <c r="DA90" s="7">
        <f t="shared" si="107"/>
        <v>0.60867329203962439</v>
      </c>
      <c r="DC90" s="39">
        <f>([3]中r分类武将战斗属性!T90+[3]中r分类武将战斗属性!Z90+[3]中r分类武将战斗属性!AF90+[3]中r分类武将战斗属性!AL90)/4</f>
        <v>126.2625</v>
      </c>
      <c r="DD90" s="39">
        <f>DC90*[3]中r分类武将战斗属性!O89</f>
        <v>35.619472452983814</v>
      </c>
      <c r="DE90" s="39">
        <f>([2]中r各类型装备属性!J88+[2]中r各类型装备属性!O88+[2]中r各类型装备属性!T88+[2]中r各类型装备属性!Y88)/4</f>
        <v>170.10000000000002</v>
      </c>
      <c r="DF90" s="7">
        <f t="shared" si="108"/>
        <v>0.40517060335845645</v>
      </c>
      <c r="DG90" s="7">
        <f t="shared" si="108"/>
        <v>0.11430126241033856</v>
      </c>
      <c r="DH90" s="7">
        <f t="shared" si="108"/>
        <v>0.54584314132282707</v>
      </c>
      <c r="DJ90" s="39">
        <f>([3]中r分类武将战斗属性!U90+[3]中r分类武将战斗属性!AA90+[3]中r分类武将战斗属性!AG90+[3]中r分类武将战斗属性!AM90)/4</f>
        <v>589.22500000000002</v>
      </c>
      <c r="DK90" s="39">
        <f>DJ90*[3]中r分类武将战斗属性!O89</f>
        <v>166.22420478059112</v>
      </c>
      <c r="DL90" s="39">
        <f>([2]中r各类型装备属性!K88+[2]中r各类型装备属性!P88+[2]中r各类型装备属性!U88+[2]中r各类型装备属性!Z88)/4</f>
        <v>1129.95</v>
      </c>
      <c r="DM90" s="7">
        <f t="shared" si="109"/>
        <v>0.3125200214925144</v>
      </c>
      <c r="DN90" s="7">
        <f t="shared" si="109"/>
        <v>8.8163930672674196E-2</v>
      </c>
      <c r="DO90" s="7">
        <f t="shared" si="109"/>
        <v>0.59931604783481129</v>
      </c>
    </row>
    <row r="91" spans="7:119" x14ac:dyDescent="0.15">
      <c r="G91" s="23">
        <v>85</v>
      </c>
      <c r="H91" s="27">
        <f>[2]中r各类型装备属性!I89+[3]中r分类武将战斗属性!AQ91</f>
        <v>898.06986923996953</v>
      </c>
      <c r="I91" s="27">
        <f>[2]中r各类型装备属性!J89+[3]中r分类武将战斗属性!T91</f>
        <v>681</v>
      </c>
      <c r="J91" s="27">
        <f>[2]中r各类型装备属性!K89+[3]中r分类武将战斗属性!AS91</f>
        <v>2756.1035815679024</v>
      </c>
      <c r="K91" s="27">
        <f t="shared" si="65"/>
        <v>3.0689188847860738</v>
      </c>
      <c r="L91" s="27">
        <f t="shared" si="86"/>
        <v>0.70900572618427904</v>
      </c>
      <c r="M91" s="39">
        <f t="shared" si="87"/>
        <v>0.47516924298411101</v>
      </c>
      <c r="N91" s="39">
        <f t="shared" si="88"/>
        <v>0.45935059692798375</v>
      </c>
      <c r="P91" s="27">
        <f>[2]中r各类型装备属性!N89+[3]中r分类武将战斗属性!AV91</f>
        <v>1661.833712327933</v>
      </c>
      <c r="Q91" s="27">
        <f>[2]中r各类型装备属性!O89+[3]中r分类武将战斗属性!AW91</f>
        <v>209.0439738479939</v>
      </c>
      <c r="R91" s="27">
        <f>[2]中r各类型装备属性!P89+[3]中r分类武将战斗属性!AX91</f>
        <v>1785.6216600239209</v>
      </c>
      <c r="S91" s="27">
        <f t="shared" si="66"/>
        <v>1.0744887691095055</v>
      </c>
      <c r="T91" s="27">
        <f t="shared" si="89"/>
        <v>0.42789182763113165</v>
      </c>
      <c r="U91" s="39">
        <f t="shared" si="90"/>
        <v>0.34708306439597592</v>
      </c>
      <c r="V91" s="39">
        <f t="shared" si="91"/>
        <v>0.35429001190950804</v>
      </c>
      <c r="X91" s="27">
        <f>[2]中r各类型装备属性!S89+[3]中r分类武将战斗属性!BA91</f>
        <v>1821.8276861759268</v>
      </c>
      <c r="Y91" s="27">
        <f>[2]中r各类型装备属性!T89+[3]中r分类武将战斗属性!BB91</f>
        <v>110.9439738479939</v>
      </c>
      <c r="Z91" s="27">
        <f>[2]中r各类型装备属性!U89+[3]中r分类武将战斗属性!BC91</f>
        <v>1501.8397384799391</v>
      </c>
      <c r="AA91" s="27">
        <f t="shared" si="67"/>
        <v>0.82435882925478399</v>
      </c>
      <c r="AB91" s="27">
        <f t="shared" si="92"/>
        <v>0.2841482550097858</v>
      </c>
      <c r="AC91" s="39">
        <f t="shared" si="93"/>
        <v>0.30763723170819435</v>
      </c>
      <c r="AD91" s="39">
        <f t="shared" si="94"/>
        <v>0.30340196736968478</v>
      </c>
      <c r="AF91" s="27">
        <f>[2]中r各类型装备属性!X89+[3]中r分类武将战斗属性!BF91</f>
        <v>1648.989738479939</v>
      </c>
      <c r="AG91" s="27">
        <f>[2]中r各类型装备属性!Y89+[3]中r分类武将战斗属性!BG91</f>
        <v>252.83493461998478</v>
      </c>
      <c r="AH91" s="27">
        <f>[2]中r各类型装备属性!Z89+[3]中r分类武将战斗属性!BH91</f>
        <v>1550.8897384799388</v>
      </c>
      <c r="AI91" s="27">
        <f t="shared" si="68"/>
        <v>0.94050902943129888</v>
      </c>
      <c r="AJ91" s="27">
        <f t="shared" si="95"/>
        <v>0.47495461630838631</v>
      </c>
      <c r="AK91" s="39">
        <f t="shared" si="96"/>
        <v>0.30793459168626314</v>
      </c>
      <c r="AL91" s="39">
        <f t="shared" si="97"/>
        <v>0.30634859031702494</v>
      </c>
      <c r="AN91" s="23">
        <f t="shared" si="69"/>
        <v>1507.680251555942</v>
      </c>
      <c r="AO91" s="23">
        <f t="shared" si="70"/>
        <v>313.45572057899312</v>
      </c>
      <c r="AP91" s="23">
        <f t="shared" si="71"/>
        <v>1898.6136796379251</v>
      </c>
      <c r="AQ91" s="23">
        <f t="shared" si="72"/>
        <v>1.2592946532784624</v>
      </c>
      <c r="AR91" s="42">
        <f t="shared" si="98"/>
        <v>0.5286325938013019</v>
      </c>
      <c r="AS91" s="34"/>
      <c r="AV91" s="27">
        <f>[5]中r不同兵种属性值!AK89</f>
        <v>757.22735169223779</v>
      </c>
      <c r="AW91" s="27">
        <f>[5]中r不同兵种属性值!AL89</f>
        <v>688.38850153839803</v>
      </c>
      <c r="AX91" s="27">
        <f>[5]中r不同兵种属性值!AM89</f>
        <v>1583.2935535383156</v>
      </c>
      <c r="AY91" s="27">
        <f t="shared" si="73"/>
        <v>2.0909090909090913</v>
      </c>
      <c r="AZ91" s="27">
        <f t="shared" si="74"/>
        <v>0.71122706845287209</v>
      </c>
      <c r="BA91" s="39">
        <f t="shared" si="99"/>
        <v>0.53419918990634063</v>
      </c>
      <c r="BB91" s="39">
        <f t="shared" si="100"/>
        <v>0.26388225892305261</v>
      </c>
      <c r="BD91" s="27">
        <f>[5]中r不同兵种属性值!AP89</f>
        <v>1514.4547033844756</v>
      </c>
      <c r="BE91" s="27">
        <f>[5]中r不同兵种属性值!AQ89</f>
        <v>330.42648073843105</v>
      </c>
      <c r="BF91" s="27">
        <f>[5]中r不同兵种属性值!AR89</f>
        <v>1507.8986224174432</v>
      </c>
      <c r="BG91" s="27">
        <f t="shared" si="75"/>
        <v>0.99567099567099571</v>
      </c>
      <c r="BH91" s="27">
        <f t="shared" si="76"/>
        <v>0.54174804861462555</v>
      </c>
      <c r="BI91" s="39">
        <f t="shared" si="101"/>
        <v>0.51651925116263075</v>
      </c>
      <c r="BJ91" s="39">
        <f t="shared" si="102"/>
        <v>0.2442845376169584</v>
      </c>
      <c r="BL91" s="27">
        <f>[5]中r不同兵种属性值!AU89</f>
        <v>1741.6229088921471</v>
      </c>
      <c r="BM91" s="27">
        <f>[5]中r不同兵种属性值!AV89</f>
        <v>110.14216024614369</v>
      </c>
      <c r="BN91" s="27">
        <f>[5]中r不同兵种属性值!AW89</f>
        <v>1537.1782073187528</v>
      </c>
      <c r="BO91" s="27">
        <f t="shared" si="77"/>
        <v>0.88261253309796994</v>
      </c>
      <c r="BP91" s="27">
        <f t="shared" si="78"/>
        <v>0.28267516065654952</v>
      </c>
      <c r="BQ91" s="39">
        <f t="shared" si="103"/>
        <v>0.50012575230264644</v>
      </c>
      <c r="BR91" s="39">
        <f t="shared" si="104"/>
        <v>0.24348054458042681</v>
      </c>
      <c r="BT91" s="27">
        <f>[5]中r不同兵种属性值!AZ89</f>
        <v>1590.1774385536994</v>
      </c>
      <c r="BU91" s="27">
        <f>[5]中r不同兵种属性值!BA89</f>
        <v>178.98101039998349</v>
      </c>
      <c r="BV91" s="27">
        <f>[5]中r不同兵种属性值!BB89</f>
        <v>1507.8986224174432</v>
      </c>
      <c r="BW91" s="27">
        <f t="shared" si="79"/>
        <v>0.94825809111523396</v>
      </c>
      <c r="BX91" s="36">
        <f t="shared" si="80"/>
        <v>0.3903782410613662</v>
      </c>
      <c r="BY91" s="39">
        <f t="shared" si="105"/>
        <v>0.49581415436304976</v>
      </c>
      <c r="BZ91" s="39">
        <f t="shared" si="106"/>
        <v>0.23885006457011104</v>
      </c>
      <c r="CB91" s="23">
        <f t="shared" si="81"/>
        <v>1400.87060063064</v>
      </c>
      <c r="CC91" s="23">
        <f t="shared" si="82"/>
        <v>326.98453823073908</v>
      </c>
      <c r="CD91" s="23">
        <f t="shared" si="83"/>
        <v>1534.0672514229889</v>
      </c>
      <c r="CE91" s="23">
        <f t="shared" si="84"/>
        <v>1.0950813377997846</v>
      </c>
      <c r="CF91" s="23">
        <f t="shared" si="85"/>
        <v>0.86736856573837318</v>
      </c>
      <c r="CV91" s="39">
        <f>([3]中r分类武将战斗属性!S91+[3]中r分类武将战斗属性!Y91+[3]中r分类武将战斗属性!AE91+[3]中r分类武将战斗属性!AK91)/4</f>
        <v>456.95</v>
      </c>
      <c r="CW91" s="39">
        <f>CV91*[3]中r分类武将战斗属性!O90</f>
        <v>131.04275155594203</v>
      </c>
      <c r="CX91" s="39">
        <f>([2]中r各类型装备属性!I89+[2]中r各类型装备属性!N89+[2]中r各类型装备属性!S89+[2]中r各类型装备属性!X89)/4</f>
        <v>919.6875</v>
      </c>
      <c r="CY91" s="7">
        <f t="shared" si="107"/>
        <v>0.30308150519874671</v>
      </c>
      <c r="CZ91" s="7">
        <f t="shared" si="107"/>
        <v>8.691680574890101E-2</v>
      </c>
      <c r="DA91" s="7">
        <f t="shared" si="107"/>
        <v>0.6100016890523523</v>
      </c>
      <c r="DC91" s="39">
        <f>([3]中r分类武将战斗属性!T91+[3]中r分类武将战斗属性!Z91+[3]中r分类武将战斗属性!AF91+[3]中r分类武将战斗属性!AL91)/4</f>
        <v>126.2625</v>
      </c>
      <c r="DD91" s="39">
        <f>DC91*[3]中r分类武将战斗属性!O90</f>
        <v>36.209181350983982</v>
      </c>
      <c r="DE91" s="39">
        <f>([2]中r各类型装备属性!J89+[2]中r各类型装备属性!O89+[2]中r各类型装备属性!T89+[2]中r各类型装备属性!Y89)/4</f>
        <v>171.67500000000001</v>
      </c>
      <c r="DF91" s="7">
        <f t="shared" si="108"/>
        <v>0.4028080896618409</v>
      </c>
      <c r="DG91" s="7">
        <f t="shared" si="108"/>
        <v>0.11551609676831215</v>
      </c>
      <c r="DH91" s="7">
        <f t="shared" si="108"/>
        <v>0.5476850117231683</v>
      </c>
      <c r="DJ91" s="39">
        <f>([3]中r分类武将战斗属性!U91+[3]中r分类武将战斗属性!AA91+[3]中r分类武将战斗属性!AG91+[3]中r分类武将战斗属性!AM91)/4</f>
        <v>589.22500000000002</v>
      </c>
      <c r="DK91" s="39">
        <f>DJ91*[3]中r分类武将战斗属性!O90</f>
        <v>168.97617963792524</v>
      </c>
      <c r="DL91" s="39">
        <f>([2]中r各类型装备属性!K89+[2]中r各类型装备属性!P89+[2]中r各类型装备属性!U89+[2]中r各类型装备属性!Z89)/4</f>
        <v>1140.4125000000001</v>
      </c>
      <c r="DM91" s="7">
        <f t="shared" si="109"/>
        <v>0.3103448617900868</v>
      </c>
      <c r="DN91" s="7">
        <f t="shared" si="109"/>
        <v>8.8999769384443608E-2</v>
      </c>
      <c r="DO91" s="7">
        <f t="shared" si="109"/>
        <v>0.60065536882546977</v>
      </c>
    </row>
    <row r="92" spans="7:119" x14ac:dyDescent="0.15">
      <c r="G92" s="23">
        <v>86</v>
      </c>
      <c r="H92" s="27">
        <f>[2]中r各类型装备属性!I90+[3]中r分类武将战斗属性!AQ92</f>
        <v>904.61512111378715</v>
      </c>
      <c r="I92" s="27">
        <f>[2]中r各类型装备属性!J90+[3]中r分类武将战斗属性!T92</f>
        <v>684.59999999999991</v>
      </c>
      <c r="J92" s="27">
        <f>[2]中r各类型装备属性!K90+[3]中r分类武将战斗属性!AS92</f>
        <v>2775.968387564119</v>
      </c>
      <c r="K92" s="27">
        <f t="shared" si="65"/>
        <v>3.0686734311341932</v>
      </c>
      <c r="L92" s="27">
        <f t="shared" si="86"/>
        <v>0.70685169124024272</v>
      </c>
      <c r="M92" s="39">
        <f t="shared" si="87"/>
        <v>0.47863233921364412</v>
      </c>
      <c r="N92" s="39">
        <f t="shared" si="88"/>
        <v>0.46266139792735317</v>
      </c>
      <c r="P92" s="27">
        <f>[2]中r各类型装备属性!N90+[3]中r分类武将战斗属性!AV92</f>
        <v>1673.3532664503318</v>
      </c>
      <c r="Q92" s="27">
        <f>[2]中r各类型装备属性!O90+[3]中r分类武将战斗属性!AW92</f>
        <v>210.62302422275744</v>
      </c>
      <c r="R92" s="27">
        <f>[2]中r各类型装备属性!P90+[3]中r分类武将战斗属性!AX92</f>
        <v>1797.5993148958469</v>
      </c>
      <c r="S92" s="27">
        <f t="shared" si="66"/>
        <v>1.0742497420817045</v>
      </c>
      <c r="T92" s="27">
        <f t="shared" si="89"/>
        <v>0.42589423752115518</v>
      </c>
      <c r="U92" s="39">
        <f t="shared" si="90"/>
        <v>0.34948898630959307</v>
      </c>
      <c r="V92" s="39">
        <f t="shared" si="91"/>
        <v>0.3566665307333029</v>
      </c>
      <c r="X92" s="27">
        <f>[2]中r各类型装备属性!S90+[3]中r分类武将战斗属性!BA92</f>
        <v>1834.4762906730894</v>
      </c>
      <c r="Y92" s="27">
        <f>[2]中r各类型装备属性!T90+[3]中r分类武将战斗属性!BB92</f>
        <v>111.62302422275744</v>
      </c>
      <c r="Z92" s="27">
        <f>[2]中r各类型装备属性!U90+[3]中r分类武将战斗属性!BC92</f>
        <v>1512.2302422275743</v>
      </c>
      <c r="AA92" s="27">
        <f t="shared" si="67"/>
        <v>0.82433894071899971</v>
      </c>
      <c r="AB92" s="27">
        <f t="shared" si="92"/>
        <v>0.2822019790188357</v>
      </c>
      <c r="AC92" s="39">
        <f t="shared" si="93"/>
        <v>0.30977309872899178</v>
      </c>
      <c r="AD92" s="39">
        <f t="shared" si="94"/>
        <v>0.30550105903587371</v>
      </c>
      <c r="AF92" s="27">
        <f>[2]中r各类型装备属性!X90+[3]中r分类武将战斗属性!BF92</f>
        <v>1660.7302422275743</v>
      </c>
      <c r="AG92" s="27">
        <f>[2]中r各类型装备属性!Y90+[3]中r分类武将战斗属性!BG92</f>
        <v>254.30756055689361</v>
      </c>
      <c r="AH92" s="27">
        <f>[2]中r各类型装备属性!Z90+[3]中r分类武将战斗属性!BH92</f>
        <v>1561.7302422275743</v>
      </c>
      <c r="AI92" s="27">
        <f t="shared" si="68"/>
        <v>0.94038766954276143</v>
      </c>
      <c r="AJ92" s="27">
        <f t="shared" si="95"/>
        <v>0.47249078121114141</v>
      </c>
      <c r="AK92" s="39">
        <f t="shared" si="96"/>
        <v>0.31012702936089154</v>
      </c>
      <c r="AL92" s="39">
        <f t="shared" si="97"/>
        <v>0.30848992439063194</v>
      </c>
      <c r="AN92" s="23">
        <f t="shared" si="69"/>
        <v>1518.2937301161958</v>
      </c>
      <c r="AO92" s="23">
        <f t="shared" si="70"/>
        <v>315.28840225060208</v>
      </c>
      <c r="AP92" s="23">
        <f t="shared" si="71"/>
        <v>1911.8820467287787</v>
      </c>
      <c r="AQ92" s="23">
        <f t="shared" si="72"/>
        <v>1.2592306803390814</v>
      </c>
      <c r="AR92" s="42">
        <f t="shared" si="98"/>
        <v>0.52617486848714368</v>
      </c>
      <c r="AS92" s="34"/>
      <c r="AV92" s="27">
        <f>[5]中r不同兵种属性值!AK90</f>
        <v>759.84643082155071</v>
      </c>
      <c r="AW92" s="27">
        <f>[5]中r不同兵种属性值!AL90</f>
        <v>690.76948256504613</v>
      </c>
      <c r="AX92" s="27">
        <f>[5]中r不同兵种属性值!AM90</f>
        <v>1588.7698098996061</v>
      </c>
      <c r="AY92" s="27">
        <f t="shared" si="73"/>
        <v>2.0909090909090908</v>
      </c>
      <c r="AZ92" s="27">
        <f t="shared" si="74"/>
        <v>0.70870722924718488</v>
      </c>
      <c r="BA92" s="39">
        <f t="shared" si="99"/>
        <v>0.53604686477710817</v>
      </c>
      <c r="BB92" s="39">
        <f t="shared" si="100"/>
        <v>0.26479496831660104</v>
      </c>
      <c r="BD92" s="27">
        <f>[5]中r不同兵种属性值!AP90</f>
        <v>1519.6928616431014</v>
      </c>
      <c r="BE92" s="27">
        <f>[5]中r不同兵种属性值!AQ90</f>
        <v>331.56935163122216</v>
      </c>
      <c r="BF92" s="27">
        <f>[5]中r不同兵种属性值!AR90</f>
        <v>1513.1141046662915</v>
      </c>
      <c r="BG92" s="27">
        <f t="shared" si="75"/>
        <v>0.99567099567099571</v>
      </c>
      <c r="BH92" s="27">
        <f t="shared" si="76"/>
        <v>0.53870851015126242</v>
      </c>
      <c r="BI92" s="39">
        <f t="shared" si="101"/>
        <v>0.51830577510102938</v>
      </c>
      <c r="BJ92" s="39">
        <f t="shared" si="102"/>
        <v>0.24512946289951273</v>
      </c>
      <c r="BL92" s="27">
        <f>[5]中r不同兵种属性值!AU90</f>
        <v>1747.6467908895668</v>
      </c>
      <c r="BM92" s="27">
        <f>[5]中r不同兵种属性值!AV90</f>
        <v>110.52311721040738</v>
      </c>
      <c r="BN92" s="27">
        <f>[5]中r不同兵种属性值!AW90</f>
        <v>1542.4949610675787</v>
      </c>
      <c r="BO92" s="27">
        <f t="shared" si="77"/>
        <v>0.88261253309796994</v>
      </c>
      <c r="BP92" s="27">
        <f t="shared" si="78"/>
        <v>0.28020039490624737</v>
      </c>
      <c r="BQ92" s="39">
        <f t="shared" si="103"/>
        <v>0.50185557481494814</v>
      </c>
      <c r="BR92" s="39">
        <f t="shared" si="104"/>
        <v>0.24432268903186435</v>
      </c>
      <c r="BT92" s="27">
        <f>[5]中r不同兵种属性值!AZ90</f>
        <v>1595.6775047252565</v>
      </c>
      <c r="BU92" s="27">
        <f>[5]中r不同兵种属性值!BA90</f>
        <v>179.60006546691199</v>
      </c>
      <c r="BV92" s="27">
        <f>[5]中r不同兵种属性值!BB90</f>
        <v>1513.1141046662915</v>
      </c>
      <c r="BW92" s="27">
        <f t="shared" si="79"/>
        <v>0.94825809111523396</v>
      </c>
      <c r="BX92" s="36">
        <f t="shared" si="80"/>
        <v>0.38746988285393358</v>
      </c>
      <c r="BY92" s="39">
        <f t="shared" si="105"/>
        <v>0.49752906402764147</v>
      </c>
      <c r="BZ92" s="39">
        <f t="shared" si="106"/>
        <v>0.23967619323246406</v>
      </c>
      <c r="CB92" s="23">
        <f t="shared" si="81"/>
        <v>1405.7158970198689</v>
      </c>
      <c r="CC92" s="23">
        <f t="shared" si="82"/>
        <v>328.11550421839689</v>
      </c>
      <c r="CD92" s="23">
        <f t="shared" si="83"/>
        <v>1539.3732450749419</v>
      </c>
      <c r="CE92" s="23">
        <f t="shared" si="84"/>
        <v>1.0950813377997843</v>
      </c>
      <c r="CF92" s="23">
        <f t="shared" si="85"/>
        <v>0.86776527425566674</v>
      </c>
      <c r="CV92" s="39">
        <f>([3]中r分类武将战斗属性!S92+[3]中r分类武将战斗属性!Y92+[3]中r分类武将战斗属性!AE92+[3]中r分类武将战斗属性!AK92)/4</f>
        <v>456.95</v>
      </c>
      <c r="CW92" s="39">
        <f>CV92*[3]中r分类武将战斗属性!O91</f>
        <v>133.21873011619564</v>
      </c>
      <c r="CX92" s="39">
        <f>([2]中r各类型装备属性!I90+[2]中r各类型装备属性!N90+[2]中r各类型装备属性!S90+[2]中r各类型装备属性!X90)/4</f>
        <v>928.125</v>
      </c>
      <c r="CY92" s="7">
        <f t="shared" si="107"/>
        <v>0.30096284463022144</v>
      </c>
      <c r="CZ92" s="7">
        <f t="shared" si="107"/>
        <v>8.7742396266103501E-2</v>
      </c>
      <c r="DA92" s="7">
        <f t="shared" si="107"/>
        <v>0.61129475910367492</v>
      </c>
      <c r="DC92" s="39">
        <f>([3]中r分类武将战斗属性!T92+[3]中r分类武将战斗属性!Z92+[3]中r分类武将战斗属性!AF92+[3]中r分类武将战斗属性!AL92)/4</f>
        <v>126.2625</v>
      </c>
      <c r="DD92" s="39">
        <f>DC92*[3]中r分类武将战斗属性!O91</f>
        <v>36.810438584738272</v>
      </c>
      <c r="DE92" s="39">
        <f>([2]中r各类型装备属性!J90+[2]中r各类型装备属性!O90+[2]中r各类型装备属性!T90+[2]中r各类型装备属性!Y90)/4</f>
        <v>173.25</v>
      </c>
      <c r="DF92" s="7">
        <f t="shared" si="108"/>
        <v>0.40046668097750776</v>
      </c>
      <c r="DG92" s="7">
        <f t="shared" si="108"/>
        <v>0.11675164174126541</v>
      </c>
      <c r="DH92" s="7">
        <f t="shared" si="108"/>
        <v>0.54949690113337868</v>
      </c>
      <c r="DJ92" s="39">
        <f>([3]中r分类武将战斗属性!U92+[3]中r分类武将战斗属性!AA92+[3]中r分类武将战斗属性!AG92+[3]中r分类武将战斗属性!AM92)/4</f>
        <v>589.22500000000002</v>
      </c>
      <c r="DK92" s="39">
        <f>DJ92*[3]中r分类武将战斗属性!O91</f>
        <v>171.78204672877862</v>
      </c>
      <c r="DL92" s="39">
        <f>([2]中r各类型装备属性!K90+[2]中r各类型装备属性!P90+[2]中r各类型装备属性!U90+[2]中r各类型装备属性!Z90)/4</f>
        <v>1150.875</v>
      </c>
      <c r="DM92" s="7">
        <f t="shared" si="109"/>
        <v>0.30819108375862481</v>
      </c>
      <c r="DN92" s="7">
        <f t="shared" si="109"/>
        <v>8.9849709621311058E-2</v>
      </c>
      <c r="DO92" s="7">
        <f t="shared" si="109"/>
        <v>0.60195920662006408</v>
      </c>
    </row>
    <row r="93" spans="7:119" x14ac:dyDescent="0.15">
      <c r="G93" s="23">
        <v>87</v>
      </c>
      <c r="H93" s="27">
        <f>[2]中r各类型装备属性!I91+[3]中r分类武将战斗属性!AQ93</f>
        <v>911.12897953208994</v>
      </c>
      <c r="I93" s="27">
        <f>[2]中r各类型装备属性!J91+[3]中r分类武将战斗属性!T93</f>
        <v>688.2</v>
      </c>
      <c r="J93" s="27">
        <f>[2]中r各类型装备属性!K91+[3]中r分类武将战斗属性!AS93</f>
        <v>2795.7327345026879</v>
      </c>
      <c r="K93" s="27">
        <f t="shared" si="65"/>
        <v>3.0684269706122569</v>
      </c>
      <c r="L93" s="27">
        <f t="shared" si="86"/>
        <v>0.70470417170124322</v>
      </c>
      <c r="M93" s="39">
        <f t="shared" si="87"/>
        <v>0.48207882514925404</v>
      </c>
      <c r="N93" s="39">
        <f t="shared" si="88"/>
        <v>0.465955455750448</v>
      </c>
      <c r="P93" s="27">
        <f>[2]中r各类型装备属性!N91+[3]中r分类武将战斗属性!AV93</f>
        <v>1684.8037549705978</v>
      </c>
      <c r="Q93" s="27">
        <f>[2]中r各类型装备属性!O91+[3]中r分类武将战斗属性!AW93</f>
        <v>212.19579590641797</v>
      </c>
      <c r="R93" s="27">
        <f>[2]中r各类型装备属性!P91+[3]中r分类武将战斗属性!AX93</f>
        <v>1809.4953467834339</v>
      </c>
      <c r="S93" s="27">
        <f t="shared" si="66"/>
        <v>1.074009564286027</v>
      </c>
      <c r="T93" s="27">
        <f t="shared" si="89"/>
        <v>0.42390342809560799</v>
      </c>
      <c r="U93" s="39">
        <f t="shared" si="90"/>
        <v>0.35188048349427681</v>
      </c>
      <c r="V93" s="39">
        <f t="shared" si="91"/>
        <v>0.35902685452052252</v>
      </c>
      <c r="X93" s="27">
        <f>[2]中r各类型装备属性!S91+[3]中r分类武将战斗属性!BA93</f>
        <v>1847.0495508770159</v>
      </c>
      <c r="Y93" s="27">
        <f>[2]中r各类型装备属性!T91+[3]中r分类武将战斗属性!BB93</f>
        <v>112.29579590641799</v>
      </c>
      <c r="Z93" s="27">
        <f>[2]中r各类型装备属性!U91+[3]中r分类武将战斗属性!BC93</f>
        <v>1522.5579590641798</v>
      </c>
      <c r="AA93" s="27">
        <f t="shared" si="67"/>
        <v>0.82431895686893675</v>
      </c>
      <c r="AB93" s="27">
        <f t="shared" si="92"/>
        <v>0.28026598325556418</v>
      </c>
      <c r="AC93" s="39">
        <f t="shared" si="93"/>
        <v>0.31189624297146501</v>
      </c>
      <c r="AD93" s="39">
        <f t="shared" si="94"/>
        <v>0.3075874664776122</v>
      </c>
      <c r="AF93" s="27">
        <f>[2]中r各类型装备属性!X91+[3]中r分类武将战斗属性!BF93</f>
        <v>1672.40795906418</v>
      </c>
      <c r="AG93" s="27">
        <f>[2]中r各类型装备属性!Y91+[3]中r分类武将战斗属性!BG93</f>
        <v>255.76448976604496</v>
      </c>
      <c r="AH93" s="27">
        <f>[2]中r各类型装备属性!Z91+[3]中r分类武将战斗属性!BH93</f>
        <v>1572.5079590641799</v>
      </c>
      <c r="AI93" s="27">
        <f t="shared" si="68"/>
        <v>0.94026577100488051</v>
      </c>
      <c r="AJ93" s="27">
        <f t="shared" si="95"/>
        <v>0.47003046906899848</v>
      </c>
      <c r="AK93" s="39">
        <f t="shared" si="96"/>
        <v>0.31230774212216245</v>
      </c>
      <c r="AL93" s="39">
        <f t="shared" si="97"/>
        <v>0.31061885611144296</v>
      </c>
      <c r="AN93" s="23">
        <f t="shared" si="69"/>
        <v>1528.8475611109707</v>
      </c>
      <c r="AO93" s="23">
        <f t="shared" si="70"/>
        <v>317.11402039472023</v>
      </c>
      <c r="AP93" s="23">
        <f t="shared" si="71"/>
        <v>1925.0734998536204</v>
      </c>
      <c r="AQ93" s="23">
        <f t="shared" si="72"/>
        <v>1.2591664131999685</v>
      </c>
      <c r="AR93" s="42">
        <f t="shared" si="98"/>
        <v>0.52372774909980824</v>
      </c>
      <c r="AS93" s="34"/>
      <c r="AV93" s="27">
        <f>[5]中r不同兵种属性值!AK91</f>
        <v>762.39371618565258</v>
      </c>
      <c r="AW93" s="27">
        <f>[5]中r不同兵种属性值!AL91</f>
        <v>693.08519653241137</v>
      </c>
      <c r="AX93" s="27">
        <f>[5]中r不同兵种属性值!AM91</f>
        <v>1594.0959520245462</v>
      </c>
      <c r="AY93" s="27">
        <f t="shared" si="73"/>
        <v>2.0909090909090908</v>
      </c>
      <c r="AZ93" s="27">
        <f t="shared" si="74"/>
        <v>0.70617399270104764</v>
      </c>
      <c r="BA93" s="39">
        <f t="shared" si="99"/>
        <v>0.53784389148899658</v>
      </c>
      <c r="BB93" s="39">
        <f t="shared" si="100"/>
        <v>0.26568265867075769</v>
      </c>
      <c r="BD93" s="27">
        <f>[5]中r不同兵种属性值!AP91</f>
        <v>1524.7874323713052</v>
      </c>
      <c r="BE93" s="27">
        <f>[5]中r不同兵种属性值!AQ91</f>
        <v>332.68089433555747</v>
      </c>
      <c r="BF93" s="27">
        <f>[5]中r不同兵种属性值!AR91</f>
        <v>1518.1866209757582</v>
      </c>
      <c r="BG93" s="27">
        <f t="shared" si="75"/>
        <v>0.99567099567099548</v>
      </c>
      <c r="BH93" s="27">
        <f t="shared" si="76"/>
        <v>0.53566549974375122</v>
      </c>
      <c r="BI93" s="39">
        <f t="shared" si="101"/>
        <v>0.52004332713982337</v>
      </c>
      <c r="BJ93" s="39">
        <f t="shared" si="102"/>
        <v>0.2459512272295484</v>
      </c>
      <c r="BL93" s="27">
        <f>[5]中r不同兵种属性值!AU91</f>
        <v>1753.5055472270008</v>
      </c>
      <c r="BM93" s="27">
        <f>[5]中r不同兵种属性值!AV91</f>
        <v>110.89363144518583</v>
      </c>
      <c r="BN93" s="27">
        <f>[5]中r不同兵种属性值!AW91</f>
        <v>1547.6659728393652</v>
      </c>
      <c r="BO93" s="27">
        <f t="shared" si="77"/>
        <v>0.88261253309796994</v>
      </c>
      <c r="BP93" s="27">
        <f t="shared" si="78"/>
        <v>0.27773842976758112</v>
      </c>
      <c r="BQ93" s="39">
        <f t="shared" si="103"/>
        <v>0.50353797971778724</v>
      </c>
      <c r="BR93" s="39">
        <f t="shared" si="104"/>
        <v>0.2451417487584672</v>
      </c>
      <c r="BT93" s="27">
        <f>[5]中r不同兵种属性值!AZ91</f>
        <v>1601.0268039898704</v>
      </c>
      <c r="BU93" s="27">
        <f>[5]中r不同兵种属性值!BA91</f>
        <v>180.20215109842695</v>
      </c>
      <c r="BV93" s="27">
        <f>[5]中r不同兵种属性值!BB91</f>
        <v>1518.1866209757582</v>
      </c>
      <c r="BW93" s="27">
        <f t="shared" si="79"/>
        <v>0.94825809111523385</v>
      </c>
      <c r="BX93" s="36">
        <f t="shared" si="80"/>
        <v>0.38456896122911643</v>
      </c>
      <c r="BY93" s="39">
        <f t="shared" si="105"/>
        <v>0.499196964871293</v>
      </c>
      <c r="BZ93" s="39">
        <f t="shared" si="106"/>
        <v>0.2404796761921518</v>
      </c>
      <c r="CB93" s="23">
        <f t="shared" si="81"/>
        <v>1410.4283749434571</v>
      </c>
      <c r="CC93" s="23">
        <f t="shared" si="82"/>
        <v>329.21546835289541</v>
      </c>
      <c r="CD93" s="23">
        <f t="shared" si="83"/>
        <v>1544.5337917038569</v>
      </c>
      <c r="CE93" s="23">
        <f t="shared" si="84"/>
        <v>1.0950813377997843</v>
      </c>
      <c r="CF93" s="23">
        <f t="shared" si="85"/>
        <v>0.86814883839740864</v>
      </c>
      <c r="CV93" s="39">
        <f>([3]中r分类武将战斗属性!S93+[3]中r分类武将战斗属性!Y93+[3]中r分类武将战斗属性!AE93+[3]中r分类武将战斗属性!AK93)/4</f>
        <v>456.95</v>
      </c>
      <c r="CW93" s="39">
        <f>CV93*[3]中r分类武将战斗属性!O92</f>
        <v>135.33506111097083</v>
      </c>
      <c r="CX93" s="39">
        <f>([2]中r各类型装备属性!I91+[2]中r各类型装备属性!N91+[2]中r各类型装备属性!S91+[2]中r各类型装备属性!X91)/4</f>
        <v>936.5625</v>
      </c>
      <c r="CY93" s="7">
        <f t="shared" si="107"/>
        <v>0.29888525947475575</v>
      </c>
      <c r="CZ93" s="7">
        <f t="shared" si="107"/>
        <v>8.8520964779919997E-2</v>
      </c>
      <c r="DA93" s="7">
        <f t="shared" si="107"/>
        <v>0.61259377574532436</v>
      </c>
      <c r="DC93" s="39">
        <f>([3]中r分类武将战斗属性!T93+[3]中r分类武将战斗属性!Z93+[3]中r分类武将战斗属性!AF93+[3]中r分类武将战斗属性!AL93)/4</f>
        <v>126.2625</v>
      </c>
      <c r="DD93" s="39">
        <f>DC93*[3]中r分类武将战斗属性!O92</f>
        <v>37.395214254347202</v>
      </c>
      <c r="DE93" s="39">
        <f>([2]中r各类型装备属性!J91+[2]中r各类型装备属性!O91+[2]中r各类型装备属性!T91+[2]中r各类型装备属性!Y91)/4</f>
        <v>174.82500000000002</v>
      </c>
      <c r="DF93" s="7">
        <f t="shared" si="108"/>
        <v>0.39816120347765677</v>
      </c>
      <c r="DG93" s="7">
        <f t="shared" si="108"/>
        <v>0.11792356013714055</v>
      </c>
      <c r="DH93" s="7">
        <f t="shared" si="108"/>
        <v>0.55130012789214022</v>
      </c>
      <c r="DJ93" s="39">
        <f>([3]中r分类武将战斗属性!U93+[3]中r分类武将战斗属性!AA93+[3]中r分类武将战斗属性!AG93+[3]中r分类武将战斗属性!AM93)/4</f>
        <v>589.22500000000002</v>
      </c>
      <c r="DK93" s="39">
        <f>DJ93*[3]中r分类武将战斗属性!O92</f>
        <v>174.51099985362029</v>
      </c>
      <c r="DL93" s="39">
        <f>([2]中r各类型装备属性!K91+[2]中r各类型装备属性!P91+[2]中r各类型装备属性!U91+[2]中r各类型装备属性!Z91)/4</f>
        <v>1161.3374999999999</v>
      </c>
      <c r="DM93" s="7">
        <f t="shared" si="109"/>
        <v>0.30607922245296282</v>
      </c>
      <c r="DN93" s="7">
        <f t="shared" si="109"/>
        <v>9.0651603622869378E-2</v>
      </c>
      <c r="DO93" s="7">
        <f t="shared" si="109"/>
        <v>0.60326917392416768</v>
      </c>
    </row>
    <row r="94" spans="7:119" x14ac:dyDescent="0.15">
      <c r="G94" s="23">
        <v>88</v>
      </c>
      <c r="H94" s="27">
        <f>[2]中r各类型装备属性!I92+[3]中r分类武将战斗属性!AQ94</f>
        <v>917.68550204219991</v>
      </c>
      <c r="I94" s="27">
        <f>[2]中r各类型装备属性!J92+[3]中r分类武将战斗属性!T94</f>
        <v>691.8</v>
      </c>
      <c r="J94" s="27">
        <f>[2]中r各类型装备属性!K92+[3]中r分类武将战斗属性!AS94</f>
        <v>2815.6336065350401</v>
      </c>
      <c r="K94" s="27">
        <f t="shared" si="65"/>
        <v>3.0681901373282923</v>
      </c>
      <c r="L94" s="27">
        <f t="shared" si="86"/>
        <v>0.7025632692854531</v>
      </c>
      <c r="M94" s="39">
        <f t="shared" si="87"/>
        <v>0.48554788467841276</v>
      </c>
      <c r="N94" s="39">
        <f t="shared" si="88"/>
        <v>0.46927226775584002</v>
      </c>
      <c r="P94" s="27">
        <f>[2]中r各类型装备属性!N92+[3]中r分类武将战斗属性!AV94</f>
        <v>1696.3481044928401</v>
      </c>
      <c r="Q94" s="27">
        <f>[2]中r各类型装备属性!O92+[3]中r分类武将战斗属性!AW94</f>
        <v>213.77710040843999</v>
      </c>
      <c r="R94" s="27">
        <f>[2]中r各类型装备属性!P92+[3]中r分类武将战斗属性!AX94</f>
        <v>1821.5023053097202</v>
      </c>
      <c r="S94" s="27">
        <f t="shared" si="66"/>
        <v>1.0737786074010427</v>
      </c>
      <c r="T94" s="27">
        <f t="shared" si="89"/>
        <v>0.42193645413457004</v>
      </c>
      <c r="U94" s="39">
        <f t="shared" si="90"/>
        <v>0.35429158406283201</v>
      </c>
      <c r="V94" s="39">
        <f t="shared" si="91"/>
        <v>0.36140918756145235</v>
      </c>
      <c r="X94" s="27">
        <f>[2]中r各类型装备属性!S92+[3]中r分类武将战斗属性!BA94</f>
        <v>1859.72520490128</v>
      </c>
      <c r="Y94" s="27">
        <f>[2]中r各类型装备属性!T92+[3]中r分类武将战斗属性!BB94</f>
        <v>112.97710040844001</v>
      </c>
      <c r="Z94" s="27">
        <f>[2]中r各类型装备属性!U92+[3]中r分类武将战斗属性!BC94</f>
        <v>1532.9710040844002</v>
      </c>
      <c r="AA94" s="27">
        <f t="shared" si="67"/>
        <v>0.82429974065215461</v>
      </c>
      <c r="AB94" s="27">
        <f t="shared" si="92"/>
        <v>0.27836669678747494</v>
      </c>
      <c r="AC94" s="39">
        <f t="shared" si="93"/>
        <v>0.31403667762601822</v>
      </c>
      <c r="AD94" s="39">
        <f t="shared" si="94"/>
        <v>0.3096911119362426</v>
      </c>
      <c r="AF94" s="27">
        <f>[2]中r各类型装备属性!X92+[3]中r分类武将战斗属性!BF94</f>
        <v>1684.1710040844</v>
      </c>
      <c r="AG94" s="27">
        <f>[2]中r各类型装备属性!Y92+[3]中r分类武将战斗属性!BG94</f>
        <v>257.24275102110005</v>
      </c>
      <c r="AH94" s="27">
        <f>[2]中r各类型装备属性!Z92+[3]中r分类武将战斗属性!BH94</f>
        <v>1583.3710040843998</v>
      </c>
      <c r="AI94" s="27">
        <f t="shared" si="68"/>
        <v>0.94014859550749708</v>
      </c>
      <c r="AJ94" s="27">
        <f t="shared" si="95"/>
        <v>0.46760972990777738</v>
      </c>
      <c r="AK94" s="39">
        <f t="shared" si="96"/>
        <v>0.31450438918476192</v>
      </c>
      <c r="AL94" s="39">
        <f t="shared" si="97"/>
        <v>0.3127646427821037</v>
      </c>
      <c r="AN94" s="23">
        <f t="shared" si="69"/>
        <v>1539.4824538801802</v>
      </c>
      <c r="AO94" s="23">
        <f t="shared" si="70"/>
        <v>318.94923795949501</v>
      </c>
      <c r="AP94" s="23">
        <f t="shared" si="71"/>
        <v>1938.36948000339</v>
      </c>
      <c r="AQ94" s="23">
        <f t="shared" si="72"/>
        <v>1.2591046264397734</v>
      </c>
      <c r="AR94" s="42">
        <f t="shared" si="98"/>
        <v>0.52130434142575321</v>
      </c>
      <c r="AS94" s="34"/>
      <c r="AV94" s="27">
        <f>[5]中r不同兵种属性值!AK92</f>
        <v>765.03857015887729</v>
      </c>
      <c r="AW94" s="27">
        <f>[5]中r不同兵种属性值!AL92</f>
        <v>695.48960923534298</v>
      </c>
      <c r="AX94" s="27">
        <f>[5]中r不同兵种属性值!AM92</f>
        <v>1599.6261012412888</v>
      </c>
      <c r="AY94" s="27">
        <f t="shared" si="73"/>
        <v>2.0909090909090908</v>
      </c>
      <c r="AZ94" s="27">
        <f t="shared" si="74"/>
        <v>0.70367360827030279</v>
      </c>
      <c r="BA94" s="39">
        <f t="shared" si="99"/>
        <v>0.53970974967116569</v>
      </c>
      <c r="BB94" s="39">
        <f t="shared" si="100"/>
        <v>0.26660435020688145</v>
      </c>
      <c r="BD94" s="27">
        <f>[5]中r不同兵种属性值!AP92</f>
        <v>1530.0771403177546</v>
      </c>
      <c r="BE94" s="27">
        <f>[5]中r不同兵种属性值!AQ92</f>
        <v>333.83501243296462</v>
      </c>
      <c r="BF94" s="27">
        <f>[5]中r不同兵种属性值!AR92</f>
        <v>1523.4534297536084</v>
      </c>
      <c r="BG94" s="27">
        <f t="shared" si="75"/>
        <v>0.9956709956709956</v>
      </c>
      <c r="BH94" s="27">
        <f t="shared" si="76"/>
        <v>0.53267435087758108</v>
      </c>
      <c r="BI94" s="39">
        <f t="shared" si="101"/>
        <v>0.52184743259194621</v>
      </c>
      <c r="BJ94" s="39">
        <f t="shared" si="102"/>
        <v>0.24680446757865848</v>
      </c>
      <c r="BL94" s="27">
        <f>[5]中r不同兵种属性值!AU92</f>
        <v>1759.5887113654178</v>
      </c>
      <c r="BM94" s="27">
        <f>[5]中r不同兵种属性值!AV92</f>
        <v>111.27833747765487</v>
      </c>
      <c r="BN94" s="27">
        <f>[5]中r不同兵种属性值!AW92</f>
        <v>1553.0350497488241</v>
      </c>
      <c r="BO94" s="27">
        <f t="shared" si="77"/>
        <v>0.88261253309796994</v>
      </c>
      <c r="BP94" s="27">
        <f t="shared" si="78"/>
        <v>0.27533351946205298</v>
      </c>
      <c r="BQ94" s="39">
        <f t="shared" si="103"/>
        <v>0.50528482573455302</v>
      </c>
      <c r="BR94" s="39">
        <f t="shared" si="104"/>
        <v>0.24599218090978522</v>
      </c>
      <c r="BT94" s="27">
        <f>[5]中r不同兵种属性值!AZ92</f>
        <v>1606.5809973336422</v>
      </c>
      <c r="BU94" s="27">
        <f>[5]中r不同兵种属性值!BA92</f>
        <v>180.82729840118918</v>
      </c>
      <c r="BV94" s="27">
        <f>[5]中r不同兵种属性值!BB92</f>
        <v>1523.4534297536084</v>
      </c>
      <c r="BW94" s="27">
        <f t="shared" si="79"/>
        <v>0.94825809111523396</v>
      </c>
      <c r="BX94" s="36">
        <f t="shared" si="80"/>
        <v>0.38172791302033948</v>
      </c>
      <c r="BY94" s="39">
        <f t="shared" si="105"/>
        <v>0.50092875128024617</v>
      </c>
      <c r="BZ94" s="39">
        <f t="shared" si="106"/>
        <v>0.24131393494003178</v>
      </c>
      <c r="CB94" s="23">
        <f t="shared" si="81"/>
        <v>1415.3213547939231</v>
      </c>
      <c r="CC94" s="23">
        <f t="shared" si="82"/>
        <v>330.35756438678789</v>
      </c>
      <c r="CD94" s="23">
        <f t="shared" si="83"/>
        <v>1549.8920026243325</v>
      </c>
      <c r="CE94" s="23">
        <f t="shared" si="84"/>
        <v>1.0950813377997843</v>
      </c>
      <c r="CF94" s="23">
        <f t="shared" si="85"/>
        <v>0.86854474662385128</v>
      </c>
      <c r="CV94" s="39">
        <f>([3]中r分类武将战斗属性!S94+[3]中r分类武将战斗属性!Y94+[3]中r分类武将战斗属性!AE94+[3]中r分类武将战斗属性!AK94)/4</f>
        <v>456.95</v>
      </c>
      <c r="CW94" s="39">
        <f>CV94*[3]中r分类武将战斗属性!O93</f>
        <v>137.53245388017999</v>
      </c>
      <c r="CX94" s="39">
        <f>([2]中r各类型装备属性!I92+[2]中r各类型装备属性!N92+[2]中r各类型装备属性!S92+[2]中r各类型装备属性!X92)/4</f>
        <v>945.00000000000011</v>
      </c>
      <c r="CY94" s="7">
        <f t="shared" si="107"/>
        <v>0.29682053137291875</v>
      </c>
      <c r="CZ94" s="7">
        <f t="shared" si="107"/>
        <v>8.9336811558674845E-2</v>
      </c>
      <c r="DA94" s="7">
        <f t="shared" si="107"/>
        <v>0.61384265706840635</v>
      </c>
      <c r="DC94" s="39">
        <f>([3]中r分类武将战斗属性!T94+[3]中r分类武将战斗属性!Z94+[3]中r分类武将战斗属性!AF94+[3]中r分类武将战斗属性!AL94)/4</f>
        <v>126.2625</v>
      </c>
      <c r="DD94" s="39">
        <f>DC94*[3]中r分类武将战斗属性!O93</f>
        <v>38.002388572154999</v>
      </c>
      <c r="DE94" s="39">
        <f>([2]中r各类型装备属性!J92+[2]中r各类型装备属性!O92+[2]中r各类型装备属性!T92+[2]中r各类型装备属性!Y92)/4</f>
        <v>176.40000000000003</v>
      </c>
      <c r="DF94" s="7">
        <f t="shared" si="108"/>
        <v>0.39587020432397058</v>
      </c>
      <c r="DG94" s="7">
        <f t="shared" si="108"/>
        <v>0.11914870471325947</v>
      </c>
      <c r="DH94" s="7">
        <f t="shared" si="108"/>
        <v>0.55306606508463263</v>
      </c>
      <c r="DJ94" s="39">
        <f>([3]中r分类武将战斗属性!U94+[3]中r分类武将战斗属性!AA94+[3]中r分类武将战斗属性!AG94+[3]中r分类武将战斗属性!AM94)/4</f>
        <v>589.22500000000002</v>
      </c>
      <c r="DK94" s="39">
        <f>DJ94*[3]中r分类武将战斗属性!O93</f>
        <v>177.34448000338998</v>
      </c>
      <c r="DL94" s="39">
        <f>([2]中r各类型装备属性!K92+[2]中r各类型装备属性!P92+[2]中r各类型装备属性!U92+[2]中r各类型装备属性!Z92)/4</f>
        <v>1171.8000000000002</v>
      </c>
      <c r="DM94" s="7">
        <f t="shared" si="109"/>
        <v>0.30397971391861245</v>
      </c>
      <c r="DN94" s="7">
        <f t="shared" si="109"/>
        <v>9.1491576726166687E-2</v>
      </c>
      <c r="DO94" s="7">
        <f t="shared" si="109"/>
        <v>0.60452870935522096</v>
      </c>
    </row>
    <row r="95" spans="7:119" x14ac:dyDescent="0.15">
      <c r="G95" s="23">
        <v>89</v>
      </c>
      <c r="H95" s="27">
        <f>[2]中r各类型装备属性!I93+[3]中r分类武将战斗属性!AQ95</f>
        <v>924.19012149958098</v>
      </c>
      <c r="I95" s="27">
        <f>[2]中r各类型装备属性!J93+[3]中r分类武将战斗属性!T95</f>
        <v>695.4</v>
      </c>
      <c r="J95" s="27">
        <f>[2]中r各类型装备属性!K93+[3]中r分类武将战斗属性!AS95</f>
        <v>2835.3683887986595</v>
      </c>
      <c r="K95" s="27">
        <f t="shared" si="65"/>
        <v>3.0679492485788757</v>
      </c>
      <c r="L95" s="27">
        <f t="shared" si="86"/>
        <v>0.70042908080014499</v>
      </c>
      <c r="M95" s="39">
        <f t="shared" si="87"/>
        <v>0.48898948227491068</v>
      </c>
      <c r="N95" s="39">
        <f t="shared" si="88"/>
        <v>0.47256139813310993</v>
      </c>
      <c r="P95" s="27">
        <f>[2]中r各类型装备属性!N93+[3]中r分类武将战斗属性!AV95</f>
        <v>1707.7782672990784</v>
      </c>
      <c r="Q95" s="27">
        <f>[2]中r各类型装备属性!O93+[3]中r分类武将战斗属性!AW95</f>
        <v>215.3480242999162</v>
      </c>
      <c r="R95" s="27">
        <f>[2]中r各类型装备属性!P93+[3]中r分类武将战斗属性!AX95</f>
        <v>1833.3743158989109</v>
      </c>
      <c r="S95" s="27">
        <f t="shared" si="66"/>
        <v>1.0735435337272841</v>
      </c>
      <c r="T95" s="27">
        <f t="shared" si="89"/>
        <v>0.41997163257972558</v>
      </c>
      <c r="U95" s="39">
        <f t="shared" si="90"/>
        <v>0.35667883611091855</v>
      </c>
      <c r="V95" s="39">
        <f t="shared" si="91"/>
        <v>0.36376474521803781</v>
      </c>
      <c r="X95" s="27">
        <f>[2]中r各类型装备属性!S93+[3]中r分类武将战斗属性!BA95</f>
        <v>1872.2762915989945</v>
      </c>
      <c r="Y95" s="27">
        <f>[2]中r各类型装备属性!T93+[3]中r分类武将战斗属性!BB95</f>
        <v>113.64802429991622</v>
      </c>
      <c r="Z95" s="27">
        <f>[2]中r各类型装备属性!U93+[3]中r分类武将战斗属性!BC95</f>
        <v>1543.2802429991621</v>
      </c>
      <c r="AA95" s="27">
        <f t="shared" si="67"/>
        <v>0.82428018232348743</v>
      </c>
      <c r="AB95" s="27">
        <f t="shared" si="92"/>
        <v>0.27647011584875381</v>
      </c>
      <c r="AC95" s="39">
        <f t="shared" si="93"/>
        <v>0.31615607760874609</v>
      </c>
      <c r="AD95" s="39">
        <f t="shared" si="94"/>
        <v>0.31177378646447729</v>
      </c>
      <c r="AF95" s="27">
        <f>[2]中r各类型装备属性!X93+[3]中r分类武将战斗属性!BF95</f>
        <v>1695.8302429991622</v>
      </c>
      <c r="AG95" s="27">
        <f>[2]中r各类型装备属性!Y93+[3]中r分类武将战斗属性!BG95</f>
        <v>258.69506074979051</v>
      </c>
      <c r="AH95" s="27">
        <f>[2]中r各类型装备属性!Z93+[3]中r分类武将战斗属性!BH95</f>
        <v>1594.130242999162</v>
      </c>
      <c r="AI95" s="27">
        <f t="shared" si="68"/>
        <v>0.94002937474440917</v>
      </c>
      <c r="AJ95" s="27">
        <f t="shared" si="95"/>
        <v>0.46518261958415763</v>
      </c>
      <c r="AK95" s="39">
        <f t="shared" si="96"/>
        <v>0.31668165135371845</v>
      </c>
      <c r="AL95" s="39">
        <f t="shared" si="97"/>
        <v>0.31488992454304432</v>
      </c>
      <c r="AN95" s="23">
        <f t="shared" si="69"/>
        <v>1550.0187308492041</v>
      </c>
      <c r="AO95" s="23">
        <f t="shared" si="70"/>
        <v>320.77277733740573</v>
      </c>
      <c r="AP95" s="23">
        <f t="shared" si="71"/>
        <v>1951.5382976739736</v>
      </c>
      <c r="AQ95" s="23">
        <f t="shared" si="72"/>
        <v>1.25904175145341</v>
      </c>
      <c r="AR95" s="42">
        <f t="shared" si="98"/>
        <v>0.51888794094132551</v>
      </c>
      <c r="AS95" s="34"/>
      <c r="AV95" s="27">
        <f>[5]中r不同兵种属性值!AK93</f>
        <v>767.56472692211878</v>
      </c>
      <c r="AW95" s="27">
        <f>[5]中r不同兵种属性值!AL93</f>
        <v>697.78611538374435</v>
      </c>
      <c r="AX95" s="27">
        <f>[5]中r不同兵种属性值!AM93</f>
        <v>1604.908065382612</v>
      </c>
      <c r="AY95" s="27">
        <f t="shared" si="73"/>
        <v>2.0909090909090908</v>
      </c>
      <c r="AZ95" s="27">
        <f t="shared" si="74"/>
        <v>0.70114733480579849</v>
      </c>
      <c r="BA95" s="39">
        <f t="shared" si="99"/>
        <v>0.54149187084452832</v>
      </c>
      <c r="BB95" s="39">
        <f t="shared" si="100"/>
        <v>0.26748467756376865</v>
      </c>
      <c r="BD95" s="27">
        <f>[5]中r不同兵种属性值!AP93</f>
        <v>1535.1294538442376</v>
      </c>
      <c r="BE95" s="27">
        <f>[5]中r不同兵种属性值!AQ93</f>
        <v>334.9373353841973</v>
      </c>
      <c r="BF95" s="27">
        <f>[5]中r不同兵种属性值!AR93</f>
        <v>1528.4838717929638</v>
      </c>
      <c r="BG95" s="27">
        <f t="shared" si="75"/>
        <v>0.99567099567099571</v>
      </c>
      <c r="BH95" s="27">
        <f t="shared" si="76"/>
        <v>0.52966466369952303</v>
      </c>
      <c r="BI95" s="39">
        <f t="shared" si="101"/>
        <v>0.52357057240821536</v>
      </c>
      <c r="BJ95" s="39">
        <f t="shared" si="102"/>
        <v>0.24761941573851737</v>
      </c>
      <c r="BL95" s="27">
        <f>[5]中r不同兵种属性值!AU93</f>
        <v>1765.3988719208733</v>
      </c>
      <c r="BM95" s="27">
        <f>[5]中r不同兵种属性值!AV93</f>
        <v>111.64577846139909</v>
      </c>
      <c r="BN95" s="27">
        <f>[5]中r不同兵种属性值!AW93</f>
        <v>1558.1631702743805</v>
      </c>
      <c r="BO95" s="27">
        <f t="shared" si="77"/>
        <v>0.88261253309796994</v>
      </c>
      <c r="BP95" s="27">
        <f t="shared" si="78"/>
        <v>0.27292866903050994</v>
      </c>
      <c r="BQ95" s="39">
        <f t="shared" si="103"/>
        <v>0.50695327583586958</v>
      </c>
      <c r="BR95" s="39">
        <f t="shared" si="104"/>
        <v>0.24680444689969566</v>
      </c>
      <c r="BT95" s="27">
        <f>[5]中r不同兵种属性值!AZ93</f>
        <v>1611.8859265364495</v>
      </c>
      <c r="BU95" s="27">
        <f>[5]中r不同兵种属性值!BA93</f>
        <v>181.42438999977352</v>
      </c>
      <c r="BV95" s="27">
        <f>[5]中r不同兵种属性值!BB93</f>
        <v>1528.4838717929638</v>
      </c>
      <c r="BW95" s="27">
        <f t="shared" si="79"/>
        <v>0.94825809111523396</v>
      </c>
      <c r="BX95" s="36">
        <f t="shared" si="80"/>
        <v>0.37887963979249994</v>
      </c>
      <c r="BY95" s="39">
        <f t="shared" si="105"/>
        <v>0.50258281762710488</v>
      </c>
      <c r="BZ95" s="39">
        <f t="shared" si="106"/>
        <v>0.24211075336539117</v>
      </c>
      <c r="CB95" s="23">
        <f t="shared" si="81"/>
        <v>1419.9947448059197</v>
      </c>
      <c r="CC95" s="23">
        <f t="shared" si="82"/>
        <v>331.44840480727851</v>
      </c>
      <c r="CD95" s="23">
        <f t="shared" si="83"/>
        <v>1555.0097448107299</v>
      </c>
      <c r="CE95" s="23">
        <f t="shared" si="84"/>
        <v>1.0950813377997843</v>
      </c>
      <c r="CF95" s="23">
        <f t="shared" si="85"/>
        <v>0.86892067349118474</v>
      </c>
      <c r="CV95" s="39">
        <f>([3]中r分类武将战斗属性!S95+[3]中r分类武将战斗属性!Y95+[3]中r分类武将战斗属性!AE95+[3]中r分类武将战斗属性!AK95)/4</f>
        <v>456.95</v>
      </c>
      <c r="CW95" s="39">
        <f>CV95*[3]中r分类武将战斗属性!O94</f>
        <v>139.63123084920403</v>
      </c>
      <c r="CX95" s="39">
        <f>([2]中r各类型装备属性!I93+[2]中r各类型装备属性!N93+[2]中r各类型装备属性!S93+[2]中r各类型装备属性!X93)/4</f>
        <v>953.4375</v>
      </c>
      <c r="CY95" s="7">
        <f t="shared" si="107"/>
        <v>0.2948028890913158</v>
      </c>
      <c r="CZ95" s="7">
        <f t="shared" si="107"/>
        <v>9.0083576456333969E-2</v>
      </c>
      <c r="DA95" s="7">
        <f t="shared" si="107"/>
        <v>0.61511353445235017</v>
      </c>
      <c r="DC95" s="39">
        <f>([3]中r分类武将战斗属性!T95+[3]中r分类武将战斗属性!Z95+[3]中r分类武将战斗属性!AF95+[3]中r分类武将战斗属性!AL95)/4</f>
        <v>126.2625</v>
      </c>
      <c r="DD95" s="39">
        <f>DC95*[3]中r分类武将战斗属性!O94</f>
        <v>38.582313787280064</v>
      </c>
      <c r="DE95" s="39">
        <f>([2]中r各类型装备属性!J93+[2]中r各类型装备属性!O93+[2]中r各类型装备属性!T93+[2]中r各类型装备属性!Y93)/4</f>
        <v>177.97500000000002</v>
      </c>
      <c r="DF95" s="7">
        <f t="shared" si="108"/>
        <v>0.39361974868331934</v>
      </c>
      <c r="DG95" s="7">
        <f t="shared" si="108"/>
        <v>0.12027926467930024</v>
      </c>
      <c r="DH95" s="7">
        <f t="shared" si="108"/>
        <v>0.55483199502555214</v>
      </c>
      <c r="DJ95" s="39">
        <f>([3]中r分类武将战斗属性!U95+[3]中r分类武将战斗属性!AA95+[3]中r分类武将战斗属性!AG95+[3]中r分类武将战斗属性!AM95)/4</f>
        <v>589.22500000000002</v>
      </c>
      <c r="DK95" s="39">
        <f>DJ95*[3]中r分类武将战斗属性!O94</f>
        <v>180.05079767397362</v>
      </c>
      <c r="DL95" s="39">
        <f>([2]中r各类型装备属性!K93+[2]中r各类型装备属性!P93+[2]中r各类型装备属性!U93+[2]中r各类型装备属性!Z93)/4</f>
        <v>1182.2625</v>
      </c>
      <c r="DM95" s="7">
        <f t="shared" si="109"/>
        <v>0.30192848416159379</v>
      </c>
      <c r="DN95" s="7">
        <f t="shared" si="109"/>
        <v>9.2260960437504633E-2</v>
      </c>
      <c r="DO95" s="7">
        <f t="shared" si="109"/>
        <v>0.60581055540090167</v>
      </c>
    </row>
    <row r="96" spans="7:119" x14ac:dyDescent="0.15">
      <c r="G96" s="23">
        <v>90</v>
      </c>
      <c r="H96" s="27">
        <f>[2]中r各类型装备属性!I94+[3]中r分类武将战斗属性!AQ96</f>
        <v>930.75776358217013</v>
      </c>
      <c r="I96" s="27">
        <f>[2]中r各类型装备属性!J94+[3]中r分类武将战斗属性!T96</f>
        <v>699</v>
      </c>
      <c r="J96" s="27">
        <f>[2]中r各类型装备属性!K94+[3]中r分类武将战斗属性!AS96</f>
        <v>2855.3048434629441</v>
      </c>
      <c r="K96" s="27">
        <f t="shared" si="65"/>
        <v>3.0677206843527651</v>
      </c>
      <c r="L96" s="27">
        <f t="shared" si="86"/>
        <v>0.6983016983016983</v>
      </c>
      <c r="M96" s="39">
        <f t="shared" si="87"/>
        <v>0.49246442517575151</v>
      </c>
      <c r="N96" s="39">
        <f t="shared" si="88"/>
        <v>0.47588414057715733</v>
      </c>
      <c r="P96" s="27">
        <f>[2]中r各类型装备属性!N94+[3]中r分类武将战斗属性!AV96</f>
        <v>1719.3470798807741</v>
      </c>
      <c r="Q96" s="27">
        <f>[2]中r各类型装备属性!O94+[3]中r分类武将战斗属性!AW96</f>
        <v>216.931552716434</v>
      </c>
      <c r="R96" s="27">
        <f>[2]中r各类型装备属性!P94+[3]中r分类武将战斗属性!AX96</f>
        <v>1845.4101853136422</v>
      </c>
      <c r="S96" s="27">
        <f t="shared" si="66"/>
        <v>1.0733203359042607</v>
      </c>
      <c r="T96" s="27">
        <f t="shared" si="89"/>
        <v>0.41803500207468502</v>
      </c>
      <c r="U96" s="39">
        <f t="shared" si="90"/>
        <v>0.35909504592330277</v>
      </c>
      <c r="V96" s="39">
        <f t="shared" si="91"/>
        <v>0.36615281454635751</v>
      </c>
      <c r="X96" s="27">
        <f>[2]中r各类型装备属性!S94+[3]中r分类武将战斗属性!BA96</f>
        <v>1884.9786325972082</v>
      </c>
      <c r="Y96" s="27">
        <f>[2]中r各类型装备属性!T94+[3]中r分类武将战斗属性!BB96</f>
        <v>114.331552716434</v>
      </c>
      <c r="Z96" s="27">
        <f>[2]中r各类型装备属性!U94+[3]中r分类武将战斗属性!BC96</f>
        <v>1553.7155271643401</v>
      </c>
      <c r="AA96" s="27">
        <f t="shared" si="67"/>
        <v>0.82426161246377694</v>
      </c>
      <c r="AB96" s="27">
        <f t="shared" si="92"/>
        <v>0.27461659336280464</v>
      </c>
      <c r="AC96" s="39">
        <f t="shared" si="93"/>
        <v>0.31830101867565147</v>
      </c>
      <c r="AD96" s="39">
        <f t="shared" si="94"/>
        <v>0.3138819246796648</v>
      </c>
      <c r="AF96" s="27">
        <f>[2]中r各类型装备属性!X94+[3]中r分类武将战斗属性!BF96</f>
        <v>1707.6155271643402</v>
      </c>
      <c r="AG96" s="27">
        <f>[2]中r各类型装备属性!Y94+[3]中r分类武将战斗属性!BG96</f>
        <v>260.17888179108502</v>
      </c>
      <c r="AH96" s="27">
        <f>[2]中r各类型装备属性!Z94+[3]中r分类武将战斗属性!BH96</f>
        <v>1605.01552716434</v>
      </c>
      <c r="AI96" s="27">
        <f t="shared" si="68"/>
        <v>0.93991621745769827</v>
      </c>
      <c r="AJ96" s="27">
        <f t="shared" si="95"/>
        <v>0.46280443861954212</v>
      </c>
      <c r="AK96" s="39">
        <f t="shared" si="96"/>
        <v>0.318882451384564</v>
      </c>
      <c r="AL96" s="39">
        <f t="shared" si="97"/>
        <v>0.31704010413122768</v>
      </c>
      <c r="AN96" s="23">
        <f t="shared" si="69"/>
        <v>1560.674750806123</v>
      </c>
      <c r="AO96" s="23">
        <f t="shared" si="70"/>
        <v>322.6104968059883</v>
      </c>
      <c r="AP96" s="23">
        <f t="shared" si="71"/>
        <v>1964.8615207763164</v>
      </c>
      <c r="AQ96" s="23">
        <f t="shared" si="72"/>
        <v>1.25898206513652</v>
      </c>
      <c r="AR96" s="42">
        <f t="shared" si="98"/>
        <v>0.51649867950617401</v>
      </c>
      <c r="AS96" s="34"/>
      <c r="AV96" s="27">
        <f>[5]中r不同兵种属性值!AK94</f>
        <v>770.23501027107477</v>
      </c>
      <c r="AW96" s="27">
        <f>[5]中r不同兵种属性值!AL94</f>
        <v>700.21364570097705</v>
      </c>
      <c r="AX96" s="27">
        <f>[5]中r不同兵种属性值!AM94</f>
        <v>1610.4913851122474</v>
      </c>
      <c r="AY96" s="27">
        <f t="shared" si="73"/>
        <v>2.0909090909090913</v>
      </c>
      <c r="AZ96" s="27">
        <f t="shared" si="74"/>
        <v>0.69866704440172289</v>
      </c>
      <c r="BA96" s="39">
        <f t="shared" si="99"/>
        <v>0.54337566862156961</v>
      </c>
      <c r="BB96" s="39">
        <f t="shared" si="100"/>
        <v>0.26841523085204122</v>
      </c>
      <c r="BD96" s="27">
        <f>[5]中r不同兵种属性值!AP94</f>
        <v>1540.4700205421495</v>
      </c>
      <c r="BE96" s="27">
        <f>[5]中r不同兵种属性值!AQ94</f>
        <v>336.10254993646902</v>
      </c>
      <c r="BF96" s="27">
        <f>[5]中r不同兵种属性值!AR94</f>
        <v>1533.8013191545213</v>
      </c>
      <c r="BG96" s="27">
        <f t="shared" si="75"/>
        <v>0.99567099567099571</v>
      </c>
      <c r="BH96" s="27">
        <f t="shared" si="76"/>
        <v>0.5267218411365574</v>
      </c>
      <c r="BI96" s="39">
        <f t="shared" si="101"/>
        <v>0.52539202372361282</v>
      </c>
      <c r="BJ96" s="39">
        <f t="shared" si="102"/>
        <v>0.2484808597047822</v>
      </c>
      <c r="BL96" s="27">
        <f>[5]中r不同兵种属性值!AU94</f>
        <v>1771.5405236234722</v>
      </c>
      <c r="BM96" s="27">
        <f>[5]中r不同兵种属性值!AV94</f>
        <v>112.03418331215633</v>
      </c>
      <c r="BN96" s="27">
        <f>[5]中r不同兵种属性值!AW94</f>
        <v>1563.5838690410169</v>
      </c>
      <c r="BO96" s="27">
        <f t="shared" si="77"/>
        <v>0.88261253309796994</v>
      </c>
      <c r="BP96" s="27">
        <f t="shared" si="78"/>
        <v>0.27059162703889461</v>
      </c>
      <c r="BQ96" s="39">
        <f t="shared" si="103"/>
        <v>0.50871691718582002</v>
      </c>
      <c r="BR96" s="39">
        <f t="shared" si="104"/>
        <v>0.24766305566829719</v>
      </c>
      <c r="BT96" s="27">
        <f>[5]中r不同兵种属性值!AZ94</f>
        <v>1617.4935215692572</v>
      </c>
      <c r="BU96" s="27">
        <f>[5]中r不同兵种属性值!BA94</f>
        <v>182.05554788225405</v>
      </c>
      <c r="BV96" s="27">
        <f>[5]中r不同兵种属性值!BB94</f>
        <v>1533.8013191545213</v>
      </c>
      <c r="BW96" s="27">
        <f t="shared" si="79"/>
        <v>0.94825809111523396</v>
      </c>
      <c r="BX96" s="36">
        <f t="shared" si="80"/>
        <v>0.37610466129093689</v>
      </c>
      <c r="BY96" s="39">
        <f t="shared" si="105"/>
        <v>0.50433125457621086</v>
      </c>
      <c r="BZ96" s="39">
        <f t="shared" si="106"/>
        <v>0.24295303322875494</v>
      </c>
      <c r="CB96" s="23">
        <f t="shared" si="81"/>
        <v>1424.9347690014883</v>
      </c>
      <c r="CC96" s="23">
        <f t="shared" si="82"/>
        <v>332.60148170796413</v>
      </c>
      <c r="CD96" s="23">
        <f t="shared" si="83"/>
        <v>1560.4194731155767</v>
      </c>
      <c r="CE96" s="23">
        <f t="shared" si="84"/>
        <v>1.0950813377997846</v>
      </c>
      <c r="CF96" s="23">
        <f t="shared" si="85"/>
        <v>0.86931571781479799</v>
      </c>
      <c r="CV96" s="39">
        <f>([3]中r分类武将战斗属性!S96+[3]中r分类武将战斗属性!Y96+[3]中r分类武将战斗属性!AE96+[3]中r分类武将战斗属性!AK96)/4</f>
        <v>456.95</v>
      </c>
      <c r="CW96" s="39">
        <f>CV96*[3]中r分类武将战斗属性!O95</f>
        <v>141.84975080612301</v>
      </c>
      <c r="CX96" s="39">
        <f>([2]中r各类型装备属性!I94+[2]中r各类型装备属性!N94+[2]中r各类型装备属性!S94+[2]中r各类型装备属性!X94)/4</f>
        <v>961.875</v>
      </c>
      <c r="CY96" s="7">
        <f t="shared" si="107"/>
        <v>0.29279002544506805</v>
      </c>
      <c r="CZ96" s="7">
        <f t="shared" si="107"/>
        <v>9.0890014548421744E-2</v>
      </c>
      <c r="DA96" s="7">
        <f t="shared" si="107"/>
        <v>0.61631996000651024</v>
      </c>
      <c r="DC96" s="39">
        <f>([3]中r分类武将战斗属性!T96+[3]中r分类武将战斗属性!Z96+[3]中r分类武将战斗属性!AF96+[3]中r分类武将战斗属性!AL96)/4</f>
        <v>126.2625</v>
      </c>
      <c r="DD96" s="39">
        <f>DC96*[3]中r分类武将战斗属性!O95</f>
        <v>39.195325880639253</v>
      </c>
      <c r="DE96" s="39">
        <f>([2]中r各类型装备属性!J94+[2]中r各类型装备属性!O94+[2]中r各类型装备属性!T94+[2]中r各类型装备属性!Y94)/4</f>
        <v>179.55</v>
      </c>
      <c r="DF96" s="7">
        <f t="shared" si="108"/>
        <v>0.39137753188462376</v>
      </c>
      <c r="DG96" s="7">
        <f t="shared" si="108"/>
        <v>0.12149426713852575</v>
      </c>
      <c r="DH96" s="7">
        <f t="shared" si="108"/>
        <v>0.5565534964845793</v>
      </c>
      <c r="DJ96" s="39">
        <f>([3]中r分类武将战斗属性!U96+[3]中r分类武将战斗属性!AA96+[3]中r分类武将战斗属性!AG96+[3]中r分类武将战斗属性!AM96)/4</f>
        <v>589.22500000000002</v>
      </c>
      <c r="DK96" s="39">
        <f>DJ96*[3]中r分类武将战斗属性!O95</f>
        <v>182.91152077631654</v>
      </c>
      <c r="DL96" s="39">
        <f>([2]中r各类型装备属性!K94+[2]中r各类型装备属性!P94+[2]中r各类型装备属性!U94+[2]中r各类型装备属性!Z94)/4</f>
        <v>1192.7250000000001</v>
      </c>
      <c r="DM96" s="7">
        <f t="shared" si="109"/>
        <v>0.29988118438351691</v>
      </c>
      <c r="DN96" s="7">
        <f t="shared" si="109"/>
        <v>9.3091303810585196E-2</v>
      </c>
      <c r="DO96" s="7">
        <f t="shared" si="109"/>
        <v>0.60702751180589798</v>
      </c>
    </row>
    <row r="97" spans="7:119" x14ac:dyDescent="0.15">
      <c r="G97" s="23">
        <v>91</v>
      </c>
      <c r="H97" s="27">
        <f>[2]中r各类型装备属性!I95+[3]中r分类武将战斗属性!AQ97</f>
        <v>937.25329758532735</v>
      </c>
      <c r="I97" s="27">
        <f>[2]中r各类型装备属性!J95+[3]中r分类武将战斗属性!T97</f>
        <v>702.59999999999991</v>
      </c>
      <c r="J97" s="27">
        <f>[2]中r各类型装备属性!K95+[3]中r分类武将战斗属性!AS97</f>
        <v>2875.0105522730473</v>
      </c>
      <c r="K97" s="27">
        <f t="shared" si="65"/>
        <v>3.0674851288120508</v>
      </c>
      <c r="L97" s="27">
        <f t="shared" si="86"/>
        <v>0.69618120925070848</v>
      </c>
      <c r="M97" s="39">
        <f t="shared" si="87"/>
        <v>0.49590121565361245</v>
      </c>
      <c r="N97" s="39">
        <f t="shared" si="88"/>
        <v>0.47916842537884125</v>
      </c>
      <c r="P97" s="27">
        <f>[2]中r各类型装备属性!N95+[3]中r分类武将战斗属性!AV97</f>
        <v>1730.75725468772</v>
      </c>
      <c r="Q97" s="27">
        <f>[2]中r各类型装备属性!O95+[3]中r分类武将战斗属性!AW97</f>
        <v>218.50065951706546</v>
      </c>
      <c r="R97" s="27">
        <f>[2]中r各类型装备属性!P95+[3]中r分类武将战斗属性!AX97</f>
        <v>1857.258573721851</v>
      </c>
      <c r="S97" s="27">
        <f t="shared" si="66"/>
        <v>1.0730901567458433</v>
      </c>
      <c r="T97" s="27">
        <f t="shared" si="89"/>
        <v>0.41609610202350955</v>
      </c>
      <c r="U97" s="39">
        <f t="shared" si="90"/>
        <v>0.36147812336836249</v>
      </c>
      <c r="V97" s="39">
        <f t="shared" si="91"/>
        <v>0.36850368526227195</v>
      </c>
      <c r="X97" s="27">
        <f>[2]中r各类型装备属性!S95+[3]中r分类武将战斗属性!BA97</f>
        <v>1897.5079142047853</v>
      </c>
      <c r="Y97" s="27">
        <f>[2]中r各类型装备属性!T95+[3]中r分类武将战斗属性!BB97</f>
        <v>115.00065951706546</v>
      </c>
      <c r="Z97" s="27">
        <f>[2]中r各类型装备属性!U95+[3]中r分类武将战斗属性!BC97</f>
        <v>1564.0065951706547</v>
      </c>
      <c r="AA97" s="27">
        <f t="shared" si="67"/>
        <v>0.82424246215916541</v>
      </c>
      <c r="AB97" s="27">
        <f t="shared" si="92"/>
        <v>0.27275859690744275</v>
      </c>
      <c r="AC97" s="39">
        <f t="shared" si="93"/>
        <v>0.3204167366100617</v>
      </c>
      <c r="AD97" s="39">
        <f t="shared" si="94"/>
        <v>0.3159609283173041</v>
      </c>
      <c r="AF97" s="27">
        <f>[2]中r各类型装备属性!X95+[3]中r分类武将战斗属性!BF97</f>
        <v>1719.2565951706547</v>
      </c>
      <c r="AG97" s="27">
        <f>[2]中r各类型装备属性!Y95+[3]中r分类武将战斗属性!BG97</f>
        <v>261.62664879266367</v>
      </c>
      <c r="AH97" s="27">
        <f>[2]中r各类型装备属性!Z95+[3]中r分类武将战斗属性!BH97</f>
        <v>1615.7565951706547</v>
      </c>
      <c r="AI97" s="27">
        <f t="shared" si="68"/>
        <v>0.93979956203702886</v>
      </c>
      <c r="AJ97" s="27">
        <f t="shared" si="95"/>
        <v>0.46041036818876768</v>
      </c>
      <c r="AK97" s="39">
        <f t="shared" si="96"/>
        <v>0.32105632029330622</v>
      </c>
      <c r="AL97" s="39">
        <f t="shared" si="97"/>
        <v>0.31916179657691945</v>
      </c>
      <c r="AN97" s="23">
        <f t="shared" si="69"/>
        <v>1571.1937654121218</v>
      </c>
      <c r="AO97" s="23">
        <f t="shared" si="70"/>
        <v>324.43199195669865</v>
      </c>
      <c r="AP97" s="23">
        <f t="shared" si="71"/>
        <v>1978.008079084052</v>
      </c>
      <c r="AQ97" s="23">
        <f t="shared" si="72"/>
        <v>1.2589205243983534</v>
      </c>
      <c r="AR97" s="42">
        <f t="shared" si="98"/>
        <v>0.51411293537119596</v>
      </c>
      <c r="AS97" s="34"/>
      <c r="AV97" s="27">
        <f>[5]中r不同兵种属性值!AK95</f>
        <v>772.74038948827445</v>
      </c>
      <c r="AW97" s="27">
        <f>[5]中r不同兵种属性值!AL95</f>
        <v>702.49126317115861</v>
      </c>
      <c r="AX97" s="27">
        <f>[5]中r不同兵种属性值!AM95</f>
        <v>1615.7299052936648</v>
      </c>
      <c r="AY97" s="27">
        <f t="shared" si="73"/>
        <v>2.0909090909090908</v>
      </c>
      <c r="AZ97" s="27">
        <f t="shared" si="74"/>
        <v>0.69614847124345969</v>
      </c>
      <c r="BA97" s="39">
        <f t="shared" si="99"/>
        <v>0.54514313191412667</v>
      </c>
      <c r="BB97" s="39">
        <f t="shared" si="100"/>
        <v>0.26928831754894417</v>
      </c>
      <c r="BD97" s="27">
        <f>[5]中r不同兵种属性值!AP95</f>
        <v>1545.4807789765489</v>
      </c>
      <c r="BE97" s="27">
        <f>[5]中r不同兵种属性值!AQ95</f>
        <v>337.19580632215616</v>
      </c>
      <c r="BF97" s="27">
        <f>[5]中r不同兵种属性值!AR95</f>
        <v>1538.7903859939663</v>
      </c>
      <c r="BG97" s="27">
        <f t="shared" si="75"/>
        <v>0.9956709956709956</v>
      </c>
      <c r="BH97" s="27">
        <f t="shared" si="76"/>
        <v>0.52374577171133985</v>
      </c>
      <c r="BI97" s="39">
        <f t="shared" si="101"/>
        <v>0.52710099077855932</v>
      </c>
      <c r="BJ97" s="39">
        <f t="shared" si="102"/>
        <v>0.24928910494613674</v>
      </c>
      <c r="BL97" s="27">
        <f>[5]中r不同兵种属性值!AU95</f>
        <v>1777.3028958230313</v>
      </c>
      <c r="BM97" s="27">
        <f>[5]中r不同兵种属性值!AV95</f>
        <v>112.39860210738539</v>
      </c>
      <c r="BN97" s="27">
        <f>[5]中r不同兵种属性值!AW95</f>
        <v>1568.6698109647232</v>
      </c>
      <c r="BO97" s="27">
        <f t="shared" si="77"/>
        <v>0.88261253309797005</v>
      </c>
      <c r="BP97" s="27">
        <f t="shared" si="78"/>
        <v>0.26824251129208831</v>
      </c>
      <c r="BQ97" s="39">
        <f t="shared" si="103"/>
        <v>0.51037164434669868</v>
      </c>
      <c r="BR97" s="39">
        <f t="shared" si="104"/>
        <v>0.24846864080045206</v>
      </c>
      <c r="BT97" s="27">
        <f>[5]中r不同兵种属性值!AZ95</f>
        <v>1622.7548179253763</v>
      </c>
      <c r="BU97" s="27">
        <f>[5]中r不同兵种属性值!BA95</f>
        <v>182.64772842450125</v>
      </c>
      <c r="BV97" s="27">
        <f>[5]中r不同兵种属性值!BB95</f>
        <v>1538.7903859939663</v>
      </c>
      <c r="BW97" s="27">
        <f t="shared" si="79"/>
        <v>0.94825809111523396</v>
      </c>
      <c r="BX97" s="36">
        <f t="shared" si="80"/>
        <v>0.37330835003699936</v>
      </c>
      <c r="BY97" s="39">
        <f t="shared" si="105"/>
        <v>0.50597171628848059</v>
      </c>
      <c r="BZ97" s="39">
        <f t="shared" si="106"/>
        <v>0.24374329785200635</v>
      </c>
      <c r="CB97" s="23">
        <f t="shared" si="81"/>
        <v>1429.5697205533077</v>
      </c>
      <c r="CC97" s="23">
        <f t="shared" si="82"/>
        <v>333.68335000630037</v>
      </c>
      <c r="CD97" s="23">
        <f t="shared" si="83"/>
        <v>1565.4951220615801</v>
      </c>
      <c r="CE97" s="23">
        <f t="shared" si="84"/>
        <v>1.0950813377997843</v>
      </c>
      <c r="CF97" s="23">
        <f t="shared" si="85"/>
        <v>0.86968420704422289</v>
      </c>
      <c r="CV97" s="39">
        <f>([3]中r分类武将战斗属性!S97+[3]中r分类武将战斗属性!Y97+[3]中r分类武将战斗属性!AE97+[3]中r分类武将战斗属性!AK97)/4</f>
        <v>456.95</v>
      </c>
      <c r="CW97" s="39">
        <f>CV97*[3]中r分类武将战斗属性!O96</f>
        <v>143.93126541212183</v>
      </c>
      <c r="CX97" s="39">
        <f>([2]中r各类型装备属性!I95+[2]中r各类型装备属性!N95+[2]中r各类型装备属性!S95+[2]中r各类型装备属性!X95)/4</f>
        <v>970.3125</v>
      </c>
      <c r="CY97" s="7">
        <f t="shared" si="107"/>
        <v>0.29082982001277397</v>
      </c>
      <c r="CZ97" s="7">
        <f t="shared" si="107"/>
        <v>9.1606311443304944E-2</v>
      </c>
      <c r="DA97" s="7">
        <f t="shared" si="107"/>
        <v>0.61756386854392109</v>
      </c>
      <c r="DC97" s="39">
        <f>([3]中r分类武将战斗属性!T97+[3]中r分类武将战斗属性!Z97+[3]中r分类武将战斗属性!AF97+[3]中r分类武将战斗属性!AL97)/4</f>
        <v>126.2625</v>
      </c>
      <c r="DD97" s="39">
        <f>DC97*[3]中r分类武将战斗属性!O96</f>
        <v>39.770481232296824</v>
      </c>
      <c r="DE97" s="39">
        <f>([2]中r各类型装备属性!J95+[2]中r各类型装备属性!O95+[2]中r各类型装备属性!T95+[2]中r各类型装备属性!Y95)/4</f>
        <v>181.125</v>
      </c>
      <c r="DF97" s="7">
        <f t="shared" si="108"/>
        <v>0.38918017683302958</v>
      </c>
      <c r="DG97" s="7">
        <f t="shared" si="108"/>
        <v>0.12258495530121739</v>
      </c>
      <c r="DH97" s="7">
        <f t="shared" si="108"/>
        <v>0.55828341375216295</v>
      </c>
      <c r="DJ97" s="39">
        <f>([3]中r分类武将战斗属性!U97+[3]中r分类武将战斗属性!AA97+[3]中r分类武将战斗属性!AG97+[3]中r分类武将战斗属性!AM97)/4</f>
        <v>589.22500000000002</v>
      </c>
      <c r="DK97" s="39">
        <f>DJ97*[3]中r分类武将战斗属性!O96</f>
        <v>185.59557908405185</v>
      </c>
      <c r="DL97" s="39">
        <f>([2]中r各类型装备属性!K95+[2]中r各类型装备属性!P95+[2]中r各类型装备属性!U95+[2]中r各类型装备属性!Z95)/4</f>
        <v>1203.1875</v>
      </c>
      <c r="DM97" s="7">
        <f t="shared" si="109"/>
        <v>0.2978880653879078</v>
      </c>
      <c r="DN97" s="7">
        <f t="shared" si="109"/>
        <v>9.382953540310858E-2</v>
      </c>
      <c r="DO97" s="7">
        <f t="shared" si="109"/>
        <v>0.60828239920898353</v>
      </c>
    </row>
    <row r="98" spans="7:119" x14ac:dyDescent="0.15">
      <c r="G98" s="23">
        <v>92</v>
      </c>
      <c r="H98" s="27">
        <f>[2]中r各类型装备属性!I96+[3]中r分类武将战斗属性!AQ98</f>
        <v>943.82746185721737</v>
      </c>
      <c r="I98" s="27">
        <f>[2]中r各类型装备属性!J96+[3]中r分类武将战斗属性!T98</f>
        <v>706.2</v>
      </c>
      <c r="J98" s="27">
        <f>[2]中r各类型装备属性!K96+[3]中r分类武将战斗属性!AS98</f>
        <v>2894.9678779430956</v>
      </c>
      <c r="K98" s="27">
        <f t="shared" si="65"/>
        <v>3.0672638749528645</v>
      </c>
      <c r="L98" s="27">
        <f t="shared" si="86"/>
        <v>0.69406769666234225</v>
      </c>
      <c r="M98" s="39">
        <f t="shared" si="87"/>
        <v>0.49937960944826326</v>
      </c>
      <c r="N98" s="39">
        <f t="shared" si="88"/>
        <v>0.48249464632384925</v>
      </c>
      <c r="P98" s="27">
        <f>[2]中r各类型装备属性!N96+[3]中r分类武将战斗属性!AV98</f>
        <v>1742.3404160858781</v>
      </c>
      <c r="Q98" s="27">
        <f>[2]中r各类型装备属性!O96+[3]中r分类武将战斗属性!AW98</f>
        <v>220.08549237144348</v>
      </c>
      <c r="R98" s="27">
        <f>[2]中r各类型装备属性!P96+[3]中r分类武将战斗属性!AX98</f>
        <v>1869.3114008287653</v>
      </c>
      <c r="S98" s="27">
        <f t="shared" si="66"/>
        <v>1.0728738101754673</v>
      </c>
      <c r="T98" s="27">
        <f t="shared" si="89"/>
        <v>0.41418853036394743</v>
      </c>
      <c r="U98" s="39">
        <f t="shared" si="90"/>
        <v>0.36389733000958185</v>
      </c>
      <c r="V98" s="39">
        <f t="shared" si="91"/>
        <v>0.37089511921205653</v>
      </c>
      <c r="X98" s="27">
        <f>[2]中r各类型装备属性!S96+[3]中r分类武将战斗属性!BA98</f>
        <v>1910.2259084573216</v>
      </c>
      <c r="Y98" s="27">
        <f>[2]中r各类型装备属性!T96+[3]中r分类武将战斗属性!BB98</f>
        <v>115.68549237144347</v>
      </c>
      <c r="Z98" s="27">
        <f>[2]中r各类型装备属性!U96+[3]中r分类武将战斗属性!BC98</f>
        <v>1574.4549237144347</v>
      </c>
      <c r="AA98" s="27">
        <f t="shared" si="67"/>
        <v>0.82422446305628216</v>
      </c>
      <c r="AB98" s="27">
        <f t="shared" si="92"/>
        <v>0.27094810807521086</v>
      </c>
      <c r="AC98" s="39">
        <f t="shared" si="93"/>
        <v>0.32256432091477905</v>
      </c>
      <c r="AD98" s="39">
        <f t="shared" si="94"/>
        <v>0.31807170176049199</v>
      </c>
      <c r="AF98" s="27">
        <f>[2]中r各类型装备属性!X96+[3]中r分类武将战斗属性!BF98</f>
        <v>1731.0549237144348</v>
      </c>
      <c r="AG98" s="27">
        <f>[2]中r各类型装备属性!Y96+[3]中r分类武将战斗属性!BG98</f>
        <v>263.11373092860867</v>
      </c>
      <c r="AH98" s="27">
        <f>[2]中r各类型装备属性!Z96+[3]中r分类武将战斗属性!BH98</f>
        <v>1626.6549237144347</v>
      </c>
      <c r="AI98" s="27">
        <f t="shared" si="68"/>
        <v>0.93968995520027621</v>
      </c>
      <c r="AJ98" s="27">
        <f t="shared" si="95"/>
        <v>0.45807207976180209</v>
      </c>
      <c r="AK98" s="39">
        <f t="shared" si="96"/>
        <v>0.32325955624919417</v>
      </c>
      <c r="AL98" s="39">
        <f t="shared" si="97"/>
        <v>0.32131455283248095</v>
      </c>
      <c r="AN98" s="23">
        <f t="shared" si="69"/>
        <v>1581.8621775287129</v>
      </c>
      <c r="AO98" s="23">
        <f t="shared" si="70"/>
        <v>326.2711789178739</v>
      </c>
      <c r="AP98" s="23">
        <f t="shared" si="71"/>
        <v>1991.3472815501825</v>
      </c>
      <c r="AQ98" s="23">
        <f t="shared" si="72"/>
        <v>1.2588626935003868</v>
      </c>
      <c r="AR98" s="42">
        <f t="shared" si="98"/>
        <v>0.51175684353946205</v>
      </c>
      <c r="AS98" s="34"/>
      <c r="AV98" s="27">
        <f>[5]中r不同兵种属性值!AK96</f>
        <v>775.4255884468588</v>
      </c>
      <c r="AW98" s="27">
        <f>[5]中r不同兵种属性值!AL96</f>
        <v>704.93235313350795</v>
      </c>
      <c r="AX98" s="27">
        <f>[5]中r不同兵种属性值!AM96</f>
        <v>1621.3444122070684</v>
      </c>
      <c r="AY98" s="27">
        <f t="shared" si="73"/>
        <v>2.0909090909090908</v>
      </c>
      <c r="AZ98" s="27">
        <f t="shared" si="74"/>
        <v>0.69368606960920831</v>
      </c>
      <c r="BA98" s="39">
        <f t="shared" si="99"/>
        <v>0.54703745216709621</v>
      </c>
      <c r="BB98" s="39">
        <f t="shared" si="100"/>
        <v>0.2702240687011781</v>
      </c>
      <c r="BD98" s="27">
        <f>[5]中r不同兵种属性值!AP96</f>
        <v>1550.8511768937176</v>
      </c>
      <c r="BE98" s="27">
        <f>[5]中r不同兵种属性值!AQ96</f>
        <v>338.36752950408385</v>
      </c>
      <c r="BF98" s="27">
        <f>[5]中r不同兵种属性值!AR96</f>
        <v>1544.1375354353031</v>
      </c>
      <c r="BG98" s="27">
        <f t="shared" si="75"/>
        <v>0.9956709956709956</v>
      </c>
      <c r="BH98" s="27">
        <f t="shared" si="76"/>
        <v>0.52084786616887579</v>
      </c>
      <c r="BI98" s="39">
        <f t="shared" si="101"/>
        <v>0.52893261631639954</v>
      </c>
      <c r="BJ98" s="39">
        <f t="shared" si="102"/>
        <v>0.2501553607470417</v>
      </c>
      <c r="BL98" s="27">
        <f>[5]中r不同兵种属性值!AU96</f>
        <v>1783.4788534277752</v>
      </c>
      <c r="BM98" s="27">
        <f>[5]中r不同兵种属性值!AV96</f>
        <v>112.78917650136128</v>
      </c>
      <c r="BN98" s="27">
        <f>[5]中r不同兵种属性值!AW96</f>
        <v>1574.1207885505519</v>
      </c>
      <c r="BO98" s="27">
        <f t="shared" si="77"/>
        <v>0.88261253309797005</v>
      </c>
      <c r="BP98" s="27">
        <f t="shared" si="78"/>
        <v>0.26596881535199068</v>
      </c>
      <c r="BQ98" s="39">
        <f t="shared" si="103"/>
        <v>0.51214513700546638</v>
      </c>
      <c r="BR98" s="39">
        <f t="shared" si="104"/>
        <v>0.24933204556690933</v>
      </c>
      <c r="BT98" s="27">
        <f>[5]中r不同兵种属性值!AZ96</f>
        <v>1628.3937357384034</v>
      </c>
      <c r="BU98" s="27">
        <f>[5]中r不同兵种属性值!BA96</f>
        <v>183.28241181471208</v>
      </c>
      <c r="BV98" s="27">
        <f>[5]中r不同兵种属性值!BB96</f>
        <v>1544.1375354353031</v>
      </c>
      <c r="BW98" s="27">
        <f t="shared" si="79"/>
        <v>0.94825809111523396</v>
      </c>
      <c r="BX98" s="36">
        <f t="shared" si="80"/>
        <v>0.37059511082168306</v>
      </c>
      <c r="BY98" s="39">
        <f t="shared" si="105"/>
        <v>0.50772991961799818</v>
      </c>
      <c r="BZ98" s="39">
        <f t="shared" si="106"/>
        <v>0.24459028250358841</v>
      </c>
      <c r="CB98" s="23">
        <f t="shared" si="81"/>
        <v>1434.5373386266888</v>
      </c>
      <c r="CC98" s="23">
        <f t="shared" si="82"/>
        <v>334.84286773841626</v>
      </c>
      <c r="CD98" s="23">
        <f t="shared" si="83"/>
        <v>1570.9350679070567</v>
      </c>
      <c r="CE98" s="23">
        <f t="shared" si="84"/>
        <v>1.0950813377997843</v>
      </c>
      <c r="CF98" s="23">
        <f t="shared" si="85"/>
        <v>0.87007684384582185</v>
      </c>
      <c r="CV98" s="39">
        <f>([3]中r分类武将战斗属性!S98+[3]中r分类武将战斗属性!Y98+[3]中r分类武将战斗属性!AE98+[3]中r分类武将战斗属性!AK98)/4</f>
        <v>456.95</v>
      </c>
      <c r="CW98" s="39">
        <f>CV98*[3]中r分类武将战斗属性!O97</f>
        <v>146.16217752871302</v>
      </c>
      <c r="CX98" s="39">
        <f>([2]中r各类型装备属性!I96+[2]中r各类型装备属性!N96+[2]中r各类型装备属性!S96+[2]中r各类型装备属性!X96)/4</f>
        <v>978.75</v>
      </c>
      <c r="CY98" s="7">
        <f t="shared" si="107"/>
        <v>0.28886840237490014</v>
      </c>
      <c r="CZ98" s="7">
        <f t="shared" si="107"/>
        <v>9.2398806675469666E-2</v>
      </c>
      <c r="DA98" s="7">
        <f t="shared" si="107"/>
        <v>0.6187327909496303</v>
      </c>
      <c r="DC98" s="39">
        <f>([3]中r分类武将战斗属性!T98+[3]中r分类武将战斗属性!Z98+[3]中r分类武将战斗属性!AF98+[3]中r分类武将战斗属性!AL98)/4</f>
        <v>126.2625</v>
      </c>
      <c r="DD98" s="39">
        <f>DC98*[3]中r分类武将战斗属性!O97</f>
        <v>40.386917475039127</v>
      </c>
      <c r="DE98" s="39">
        <f>([2]中r各类型装备属性!J96+[2]中r各类型装备属性!O96+[2]中r各类型装备属性!T96+[2]中r各类型装备属性!Y96)/4</f>
        <v>182.70000000000002</v>
      </c>
      <c r="DF98" s="7">
        <f t="shared" si="108"/>
        <v>0.38698637255907203</v>
      </c>
      <c r="DG98" s="7">
        <f t="shared" si="108"/>
        <v>0.12378328238794566</v>
      </c>
      <c r="DH98" s="7">
        <f t="shared" si="108"/>
        <v>0.55996364927466558</v>
      </c>
      <c r="DJ98" s="39">
        <f>([3]中r分类武将战斗属性!U98+[3]中r分类武将战斗属性!AA98+[3]中r分类武将战斗属性!AG98+[3]中r分类武将战斗属性!AM98)/4</f>
        <v>589.22500000000002</v>
      </c>
      <c r="DK98" s="39">
        <f>DJ98*[3]中r分类武将战斗属性!O97</f>
        <v>188.4722815501826</v>
      </c>
      <c r="DL98" s="39">
        <f>([2]中r各类型装备属性!K96+[2]中r各类型装备属性!P96+[2]中r各类型装备属性!U96+[2]中r各类型装备属性!Z96)/4</f>
        <v>1213.6499999999999</v>
      </c>
      <c r="DM98" s="7">
        <f t="shared" si="109"/>
        <v>0.29589263784331604</v>
      </c>
      <c r="DN98" s="7">
        <f t="shared" si="109"/>
        <v>9.4645611690324871E-2</v>
      </c>
      <c r="DO98" s="7">
        <f t="shared" si="109"/>
        <v>0.60946175046635909</v>
      </c>
    </row>
    <row r="99" spans="7:119" x14ac:dyDescent="0.15">
      <c r="G99" s="23">
        <v>93</v>
      </c>
      <c r="H99" s="27">
        <f>[2]中r各类型装备属性!I97+[3]中r分类武将战斗属性!AQ99</f>
        <v>949.25999999999988</v>
      </c>
      <c r="I99" s="27">
        <f>[2]中r各类型装备属性!J97+[3]中r分类武将战斗属性!T99</f>
        <v>709.8</v>
      </c>
      <c r="J99" s="27">
        <f>[2]中r各类型装备属性!K97+[3]中r分类武将战斗属性!AS99</f>
        <v>2911.2719999999999</v>
      </c>
      <c r="K99" s="27">
        <f t="shared" si="65"/>
        <v>3.0668857847165163</v>
      </c>
      <c r="L99" s="27">
        <f t="shared" si="86"/>
        <v>0.69196123925208131</v>
      </c>
      <c r="M99" s="39">
        <f t="shared" si="87"/>
        <v>0.50225396825396829</v>
      </c>
      <c r="N99" s="39">
        <f t="shared" si="88"/>
        <v>0.48521199999999998</v>
      </c>
      <c r="P99" s="27">
        <f>[2]中r各类型装备属性!N97+[3]中r分类武将战斗属性!AV99</f>
        <v>1751.4119999999998</v>
      </c>
      <c r="Q99" s="27">
        <f>[2]中r各类型装备属性!O97+[3]中r分类武将战斗属性!AW99</f>
        <v>221.44199999999998</v>
      </c>
      <c r="R99" s="27">
        <f>[2]中r各类型装备属性!P97+[3]中r分类武将战斗属性!AX99</f>
        <v>1878.3959999999997</v>
      </c>
      <c r="S99" s="27">
        <f t="shared" si="66"/>
        <v>1.0725037855170572</v>
      </c>
      <c r="T99" s="27">
        <f t="shared" si="89"/>
        <v>0.41204491070332061</v>
      </c>
      <c r="U99" s="39">
        <f t="shared" si="90"/>
        <v>0.36579197994987456</v>
      </c>
      <c r="V99" s="39">
        <f t="shared" si="91"/>
        <v>0.37269761904761894</v>
      </c>
      <c r="X99" s="27">
        <f>[2]中r各类型装备属性!S97+[3]中r分类武将战斗属性!BA99</f>
        <v>1920.2039999999997</v>
      </c>
      <c r="Y99" s="27">
        <f>[2]中r各类型装备属性!T97+[3]中r分类武将战斗属性!BB99</f>
        <v>116.142</v>
      </c>
      <c r="Z99" s="27">
        <f>[2]中r各类型装备属性!U97+[3]中r分类武将战斗属性!BC99</f>
        <v>1582.62</v>
      </c>
      <c r="AA99" s="27">
        <f t="shared" si="67"/>
        <v>0.82419367942156152</v>
      </c>
      <c r="AB99" s="27">
        <f t="shared" si="92"/>
        <v>0.26877131921077846</v>
      </c>
      <c r="AC99" s="39">
        <f t="shared" si="93"/>
        <v>0.32424924012158052</v>
      </c>
      <c r="AD99" s="39">
        <f t="shared" si="94"/>
        <v>0.31972121212121224</v>
      </c>
      <c r="AF99" s="27">
        <f>[2]中r各类型装备属性!X97+[3]中r分类武将战斗属性!BF99</f>
        <v>1740.57</v>
      </c>
      <c r="AG99" s="27">
        <f>[2]中r各类型装备属性!Y97+[3]中r分类武将战斗属性!BG99</f>
        <v>264.02999999999997</v>
      </c>
      <c r="AH99" s="27">
        <f>[2]中r各类型装备属性!Z97+[3]中r分类武将战斗属性!BH99</f>
        <v>1635.2699999999998</v>
      </c>
      <c r="AI99" s="27">
        <f t="shared" si="68"/>
        <v>0.93950257674210158</v>
      </c>
      <c r="AJ99" s="27">
        <f t="shared" si="95"/>
        <v>0.45521628937432113</v>
      </c>
      <c r="AK99" s="39">
        <f t="shared" si="96"/>
        <v>0.32503641456582633</v>
      </c>
      <c r="AL99" s="39">
        <f t="shared" si="97"/>
        <v>0.32301629629629625</v>
      </c>
      <c r="AN99" s="23">
        <f t="shared" si="69"/>
        <v>1590.3614999999998</v>
      </c>
      <c r="AO99" s="23">
        <f t="shared" si="70"/>
        <v>327.8535</v>
      </c>
      <c r="AP99" s="23">
        <f t="shared" si="71"/>
        <v>2001.8894999999998</v>
      </c>
      <c r="AQ99" s="23">
        <f t="shared" si="72"/>
        <v>1.2587638093603248</v>
      </c>
      <c r="AR99" s="42">
        <f t="shared" si="98"/>
        <v>0.50922093988585559</v>
      </c>
      <c r="AS99" s="34"/>
      <c r="AV99" s="27">
        <f>[5]中r不同兵种属性值!AK97</f>
        <v>775.49999999999989</v>
      </c>
      <c r="AW99" s="27">
        <f>[5]中r不同兵种属性值!AL97</f>
        <v>704.99999999999989</v>
      </c>
      <c r="AX99" s="27">
        <f>[5]中r不同兵种属性值!AM97</f>
        <v>1621.4999999999995</v>
      </c>
      <c r="AY99" s="27">
        <f t="shared" si="73"/>
        <v>2.0909090909090908</v>
      </c>
      <c r="AZ99" s="27">
        <f t="shared" si="74"/>
        <v>0.69051303649434859</v>
      </c>
      <c r="BA99" s="39">
        <f t="shared" si="99"/>
        <v>0.54708994708994707</v>
      </c>
      <c r="BB99" s="39">
        <f t="shared" si="100"/>
        <v>0.27024999999999993</v>
      </c>
      <c r="BD99" s="27">
        <f>[5]中r不同兵种属性值!AP97</f>
        <v>1550.9999999999998</v>
      </c>
      <c r="BE99" s="27">
        <f>[5]中r不同兵种属性值!AQ97</f>
        <v>338.39999999999992</v>
      </c>
      <c r="BF99" s="27">
        <f>[5]中r不同兵种属性值!AR97</f>
        <v>1544.2857142857138</v>
      </c>
      <c r="BG99" s="27">
        <f t="shared" si="75"/>
        <v>0.99567099567099548</v>
      </c>
      <c r="BH99" s="27">
        <f t="shared" si="76"/>
        <v>0.51713071915400821</v>
      </c>
      <c r="BI99" s="39">
        <f t="shared" si="101"/>
        <v>0.52898337385919092</v>
      </c>
      <c r="BJ99" s="39">
        <f t="shared" si="102"/>
        <v>0.25017936620829689</v>
      </c>
      <c r="BL99" s="27">
        <f>[5]中r不同兵种属性值!AU97</f>
        <v>1783.6499999999996</v>
      </c>
      <c r="BM99" s="27">
        <f>[5]中r不同兵种属性值!AV97</f>
        <v>112.79999999999998</v>
      </c>
      <c r="BN99" s="27">
        <f>[5]中r不同兵种属性值!AW97</f>
        <v>1574.2718446601939</v>
      </c>
      <c r="BO99" s="27">
        <f t="shared" si="77"/>
        <v>0.88261253309797005</v>
      </c>
      <c r="BP99" s="27">
        <f t="shared" si="78"/>
        <v>0.26307197164046825</v>
      </c>
      <c r="BQ99" s="39">
        <f t="shared" si="103"/>
        <v>0.51219428358464303</v>
      </c>
      <c r="BR99" s="39">
        <f t="shared" si="104"/>
        <v>0.24935597202102033</v>
      </c>
      <c r="BT99" s="27">
        <f>[5]中r不同兵种属性值!AZ97</f>
        <v>1628.5499999999997</v>
      </c>
      <c r="BU99" s="27">
        <f>[5]中r不同兵种属性值!BA97</f>
        <v>183.29999999999995</v>
      </c>
      <c r="BV99" s="27">
        <f>[5]中r不同兵种属性值!BB97</f>
        <v>1544.2857142857138</v>
      </c>
      <c r="BW99" s="27">
        <f t="shared" si="79"/>
        <v>0.94825809111523385</v>
      </c>
      <c r="BX99" s="36">
        <f t="shared" si="80"/>
        <v>0.36712866527800025</v>
      </c>
      <c r="BY99" s="39">
        <f t="shared" si="105"/>
        <v>0.50777864250315685</v>
      </c>
      <c r="BZ99" s="39">
        <f t="shared" si="106"/>
        <v>0.24461375392763665</v>
      </c>
      <c r="CB99" s="23">
        <f t="shared" si="81"/>
        <v>1434.6749999999997</v>
      </c>
      <c r="CC99" s="23">
        <f t="shared" si="82"/>
        <v>334.87499999999994</v>
      </c>
      <c r="CD99" s="23">
        <f t="shared" si="83"/>
        <v>1571.0858183079054</v>
      </c>
      <c r="CE99" s="23">
        <f t="shared" si="84"/>
        <v>1.0950813377997843</v>
      </c>
      <c r="CF99" s="23">
        <f t="shared" si="85"/>
        <v>0.87008769080870407</v>
      </c>
      <c r="CV99" s="39">
        <f>([3]中r分类武将战斗属性!S99+[3]中r分类武将战斗属性!Y99+[3]中r分类武将战斗属性!AE99+[3]中r分类武将战斗属性!AK99)/4</f>
        <v>456.95</v>
      </c>
      <c r="CW99" s="39">
        <f>CV99*[3]中r分类武将战斗属性!O98</f>
        <v>146.22399999999985</v>
      </c>
      <c r="CX99" s="39">
        <f>([2]中r各类型装备属性!I97+[2]中r各类型装备属性!N97+[2]中r各类型装备属性!S97+[2]中r各类型装备属性!X97)/4</f>
        <v>987.18750000000011</v>
      </c>
      <c r="CY99" s="7">
        <f t="shared" si="107"/>
        <v>0.28732461141696403</v>
      </c>
      <c r="CZ99" s="7">
        <f t="shared" si="107"/>
        <v>9.1943875653428403E-2</v>
      </c>
      <c r="DA99" s="7">
        <f t="shared" si="107"/>
        <v>0.62073151292960771</v>
      </c>
      <c r="DC99" s="39">
        <f>([3]中r分类武将战斗属性!T99+[3]中r分类武将战斗属性!Z99+[3]中r分类武将战斗属性!AF99+[3]中r分类武将战斗属性!AL99)/4</f>
        <v>126.2625</v>
      </c>
      <c r="DD99" s="39">
        <f>DC99*[3]中r分类武将战斗属性!O98</f>
        <v>40.403999999999961</v>
      </c>
      <c r="DE99" s="39">
        <f>([2]中r各类型装备属性!J97+[2]中r各类型装备属性!O97+[2]中r各类型装备属性!T97+[2]中r各类型装备属性!Y97)/4</f>
        <v>184.27500000000003</v>
      </c>
      <c r="DF99" s="7">
        <f t="shared" si="108"/>
        <v>0.38511865818116936</v>
      </c>
      <c r="DG99" s="7">
        <f t="shared" si="108"/>
        <v>0.12323797061797406</v>
      </c>
      <c r="DH99" s="7">
        <f t="shared" si="108"/>
        <v>0.56206506869684181</v>
      </c>
      <c r="DJ99" s="39">
        <f>([3]中r分类武将战斗属性!U99+[3]中r分类武将战斗属性!AA99+[3]中r分类武将战斗属性!AG99+[3]中r分类武将战斗属性!AM99)/4</f>
        <v>589.22500000000002</v>
      </c>
      <c r="DK99" s="39">
        <f>DJ99*[3]中r分类武将战斗属性!O98</f>
        <v>188.55199999999982</v>
      </c>
      <c r="DL99" s="39">
        <f>([2]中r各类型装备属性!K97+[2]中r各类型装备属性!P97+[2]中r各类型装备属性!U97+[2]中r各类型装备属性!Z97)/4</f>
        <v>1224.1125000000002</v>
      </c>
      <c r="DM99" s="7">
        <f t="shared" si="109"/>
        <v>0.29433442754957256</v>
      </c>
      <c r="DN99" s="7">
        <f t="shared" si="109"/>
        <v>9.4187016815863139E-2</v>
      </c>
      <c r="DO99" s="7">
        <f t="shared" si="109"/>
        <v>0.61147855563456444</v>
      </c>
    </row>
    <row r="100" spans="7:119" x14ac:dyDescent="0.15">
      <c r="G100" s="23">
        <v>94</v>
      </c>
      <c r="H100" s="27">
        <f>[2]中r各类型装备属性!I98+[3]中r分类武将战斗属性!AQ100</f>
        <v>954.65999999999985</v>
      </c>
      <c r="I100" s="27">
        <f>[2]中r各类型装备属性!J98+[3]中r分类武将战斗属性!T100</f>
        <v>713.4</v>
      </c>
      <c r="J100" s="27">
        <f>[2]中r各类型装备属性!K98+[3]中r分类武将战斗属性!AS100</f>
        <v>2927.4719999999998</v>
      </c>
      <c r="K100" s="27">
        <f t="shared" si="65"/>
        <v>3.0665074476777074</v>
      </c>
      <c r="L100" s="27">
        <f t="shared" si="86"/>
        <v>0.68986191157699295</v>
      </c>
      <c r="M100" s="39">
        <f t="shared" si="87"/>
        <v>0.50511111111111118</v>
      </c>
      <c r="N100" s="39">
        <f t="shared" si="88"/>
        <v>0.48791199999999996</v>
      </c>
      <c r="P100" s="27">
        <f>[2]中r各类型装备属性!N98+[3]中r分类武将战斗属性!AV100</f>
        <v>1760.4119999999998</v>
      </c>
      <c r="Q100" s="27">
        <f>[2]中r各类型装备属性!O98+[3]中r分类武将战斗属性!AW100</f>
        <v>222.79199999999997</v>
      </c>
      <c r="R100" s="27">
        <f>[2]中r各类型装备属性!P98+[3]中r分类武将战斗属性!AX100</f>
        <v>1887.3959999999997</v>
      </c>
      <c r="S100" s="27">
        <f t="shared" si="66"/>
        <v>1.0721331142936994</v>
      </c>
      <c r="T100" s="27">
        <f t="shared" si="89"/>
        <v>0.40991183267342757</v>
      </c>
      <c r="U100" s="39">
        <f t="shared" si="90"/>
        <v>0.36767167919799487</v>
      </c>
      <c r="V100" s="39">
        <f t="shared" si="91"/>
        <v>0.37448333333333322</v>
      </c>
      <c r="X100" s="27">
        <f>[2]中r各类型装备属性!S98+[3]中r分类武将战斗属性!BA100</f>
        <v>1930.1039999999998</v>
      </c>
      <c r="Y100" s="27">
        <f>[2]中r各类型装备属性!T98+[3]中r分类武将战斗属性!BB100</f>
        <v>116.59199999999998</v>
      </c>
      <c r="Z100" s="27">
        <f>[2]中r各类型装备属性!U98+[3]中r分类武将战斗属性!BC100</f>
        <v>1590.7199999999998</v>
      </c>
      <c r="AA100" s="27">
        <f t="shared" si="67"/>
        <v>0.82416284303850984</v>
      </c>
      <c r="AB100" s="27">
        <f t="shared" si="92"/>
        <v>0.26661056636909108</v>
      </c>
      <c r="AC100" s="39">
        <f t="shared" si="93"/>
        <v>0.32592097264437686</v>
      </c>
      <c r="AD100" s="39">
        <f t="shared" si="94"/>
        <v>0.32135757575757584</v>
      </c>
      <c r="AF100" s="27">
        <f>[2]中r各类型装备属性!X98+[3]中r分类武将战斗属性!BF100</f>
        <v>1750.02</v>
      </c>
      <c r="AG100" s="27">
        <f>[2]中r各类型装备属性!Y98+[3]中r分类武将战斗属性!BG100</f>
        <v>264.92999999999995</v>
      </c>
      <c r="AH100" s="27">
        <f>[2]中r各类型装备属性!Z98+[3]中r分类武将战斗属性!BH100</f>
        <v>1643.8199999999997</v>
      </c>
      <c r="AI100" s="27">
        <f t="shared" si="68"/>
        <v>0.93931497925737972</v>
      </c>
      <c r="AJ100" s="27">
        <f t="shared" si="95"/>
        <v>0.45236916246905146</v>
      </c>
      <c r="AK100" s="39">
        <f t="shared" si="96"/>
        <v>0.32680112044817927</v>
      </c>
      <c r="AL100" s="39">
        <f t="shared" si="97"/>
        <v>0.32470518518518515</v>
      </c>
      <c r="AN100" s="23">
        <f t="shared" si="69"/>
        <v>1598.799</v>
      </c>
      <c r="AO100" s="23">
        <f t="shared" si="70"/>
        <v>329.42849999999999</v>
      </c>
      <c r="AP100" s="23">
        <f t="shared" si="71"/>
        <v>2012.3519999999999</v>
      </c>
      <c r="AQ100" s="23">
        <f t="shared" si="72"/>
        <v>1.2586647852544315</v>
      </c>
      <c r="AR100" s="42">
        <f t="shared" si="98"/>
        <v>0.50669731607471213</v>
      </c>
      <c r="AS100" s="34"/>
      <c r="AV100" s="27">
        <f>[5]中r不同兵种属性值!AK98</f>
        <v>775.49999999999989</v>
      </c>
      <c r="AW100" s="27">
        <f>[5]中r不同兵种属性值!AL98</f>
        <v>704.99999999999989</v>
      </c>
      <c r="AX100" s="27">
        <f>[5]中r不同兵种属性值!AM98</f>
        <v>1621.4999999999995</v>
      </c>
      <c r="AY100" s="27">
        <f t="shared" si="73"/>
        <v>2.0909090909090908</v>
      </c>
      <c r="AZ100" s="27">
        <f t="shared" si="74"/>
        <v>0.68732207620013264</v>
      </c>
      <c r="BA100" s="39">
        <f t="shared" si="99"/>
        <v>0.54708994708994707</v>
      </c>
      <c r="BB100" s="39">
        <f t="shared" si="100"/>
        <v>0.27024999999999993</v>
      </c>
      <c r="BD100" s="27">
        <f>[5]中r不同兵种属性值!AP98</f>
        <v>1550.9999999999998</v>
      </c>
      <c r="BE100" s="27">
        <f>[5]中r不同兵种属性值!AQ98</f>
        <v>338.39999999999992</v>
      </c>
      <c r="BF100" s="27">
        <f>[5]中r不同兵种属性值!AR98</f>
        <v>1544.2857142857138</v>
      </c>
      <c r="BG100" s="27">
        <f t="shared" si="75"/>
        <v>0.99567099567099548</v>
      </c>
      <c r="BH100" s="27">
        <f t="shared" si="76"/>
        <v>0.5134118218230368</v>
      </c>
      <c r="BI100" s="39">
        <f t="shared" si="101"/>
        <v>0.52898337385919092</v>
      </c>
      <c r="BJ100" s="39">
        <f t="shared" si="102"/>
        <v>0.25017936620829689</v>
      </c>
      <c r="BL100" s="27">
        <f>[5]中r不同兵种属性值!AU98</f>
        <v>1783.6499999999996</v>
      </c>
      <c r="BM100" s="27">
        <f>[5]中r不同兵种属性值!AV98</f>
        <v>112.79999999999998</v>
      </c>
      <c r="BN100" s="27">
        <f>[5]中r不同兵种属性值!AW98</f>
        <v>1574.2718446601939</v>
      </c>
      <c r="BO100" s="27">
        <f t="shared" si="77"/>
        <v>0.88261253309797005</v>
      </c>
      <c r="BP100" s="27">
        <f t="shared" si="78"/>
        <v>0.26019560804576491</v>
      </c>
      <c r="BQ100" s="39">
        <f t="shared" si="103"/>
        <v>0.51219428358464303</v>
      </c>
      <c r="BR100" s="39">
        <f t="shared" si="104"/>
        <v>0.24935597202102033</v>
      </c>
      <c r="BT100" s="27">
        <f>[5]中r不同兵种属性值!AZ98</f>
        <v>1628.5499999999997</v>
      </c>
      <c r="BU100" s="27">
        <f>[5]中r不同兵种属性值!BA98</f>
        <v>183.29999999999995</v>
      </c>
      <c r="BV100" s="27">
        <f>[5]中r不同兵种属性值!BB98</f>
        <v>1544.2857142857138</v>
      </c>
      <c r="BW100" s="27">
        <f t="shared" si="79"/>
        <v>0.94825809111523385</v>
      </c>
      <c r="BX100" s="36">
        <f t="shared" si="80"/>
        <v>0.36367604460140457</v>
      </c>
      <c r="BY100" s="39">
        <f t="shared" si="105"/>
        <v>0.50777864250315685</v>
      </c>
      <c r="BZ100" s="39">
        <f t="shared" si="106"/>
        <v>0.24461375392763665</v>
      </c>
      <c r="CB100" s="23">
        <f t="shared" si="81"/>
        <v>1434.6749999999997</v>
      </c>
      <c r="CC100" s="23">
        <f t="shared" si="82"/>
        <v>334.87499999999994</v>
      </c>
      <c r="CD100" s="23">
        <f t="shared" si="83"/>
        <v>1571.0858183079054</v>
      </c>
      <c r="CE100" s="23">
        <f t="shared" si="84"/>
        <v>1.0950813377997843</v>
      </c>
      <c r="CF100" s="23">
        <f t="shared" si="85"/>
        <v>0.87008769080870407</v>
      </c>
      <c r="CV100" s="39">
        <f>([3]中r分类武将战斗属性!S100+[3]中r分类武将战斗属性!Y100+[3]中r分类武将战斗属性!AE100+[3]中r分类武将战斗属性!AK100)/4</f>
        <v>456.95</v>
      </c>
      <c r="CW100" s="39">
        <f>CV100*[3]中r分类武将战斗属性!O99</f>
        <v>146.22399999999985</v>
      </c>
      <c r="CX100" s="39">
        <f>([2]中r各类型装备属性!I98+[2]中r各类型装备属性!N98+[2]中r各类型装备属性!S98+[2]中r各类型装备属性!X98)/4</f>
        <v>995.625</v>
      </c>
      <c r="CY100" s="7">
        <f t="shared" si="107"/>
        <v>0.28580828484381088</v>
      </c>
      <c r="CZ100" s="7">
        <f t="shared" si="107"/>
        <v>9.1458651150019388E-2</v>
      </c>
      <c r="DA100" s="7">
        <f t="shared" si="107"/>
        <v>0.62273306400616968</v>
      </c>
      <c r="DC100" s="39">
        <f>([3]中r分类武将战斗属性!T100+[3]中r分类武将战斗属性!Z100+[3]中r分类武将战斗属性!AF100+[3]中r分类武将战斗属性!AL100)/4</f>
        <v>126.2625</v>
      </c>
      <c r="DD100" s="39">
        <f>DC100*[3]中r分类武将战斗属性!O99</f>
        <v>40.403999999999961</v>
      </c>
      <c r="DE100" s="39">
        <f>([2]中r各类型装备属性!J98+[2]中r各类型装备属性!O98+[2]中r各类型装备属性!T98+[2]中r各类型装备属性!Y98)/4</f>
        <v>185.85000000000002</v>
      </c>
      <c r="DF100" s="7">
        <f t="shared" si="108"/>
        <v>0.38327740313907271</v>
      </c>
      <c r="DG100" s="7">
        <f t="shared" si="108"/>
        <v>0.12264876900450314</v>
      </c>
      <c r="DH100" s="7">
        <f t="shared" si="108"/>
        <v>0.56415883871614037</v>
      </c>
      <c r="DJ100" s="39">
        <f>([3]中r分类武将战斗属性!U100+[3]中r分类武将战斗属性!AA100+[3]中r分类武将战斗属性!AG100+[3]中r分类武将战斗属性!AM100)/4</f>
        <v>589.22500000000002</v>
      </c>
      <c r="DK100" s="39">
        <f>DJ100*[3]中r分类武将战斗属性!O99</f>
        <v>188.55199999999982</v>
      </c>
      <c r="DL100" s="39">
        <f>([2]中r各类型装备属性!K98+[2]中r各类型装备属性!P98+[2]中r各类型装备属性!U98+[2]中r各类型装备属性!Z98)/4</f>
        <v>1234.575</v>
      </c>
      <c r="DM100" s="7">
        <f t="shared" si="109"/>
        <v>0.2928041416213466</v>
      </c>
      <c r="DN100" s="7">
        <f t="shared" si="109"/>
        <v>9.3697325318830821E-2</v>
      </c>
      <c r="DO100" s="7">
        <f t="shared" si="109"/>
        <v>0.6134985330598226</v>
      </c>
    </row>
    <row r="101" spans="7:119" x14ac:dyDescent="0.15">
      <c r="G101" s="23">
        <v>95</v>
      </c>
      <c r="H101" s="27">
        <f>[2]中r各类型装备属性!I99+[3]中r分类武将战斗属性!AQ101</f>
        <v>960.06</v>
      </c>
      <c r="I101" s="27">
        <f>[2]中r各类型装备属性!J99+[3]中r分类武将战斗属性!T101</f>
        <v>717</v>
      </c>
      <c r="J101" s="27">
        <f>[2]中r各类型装备属性!K99+[3]中r分类武将战斗属性!AS101</f>
        <v>2943.6719999999996</v>
      </c>
      <c r="K101" s="27">
        <f t="shared" si="65"/>
        <v>3.0661333666645834</v>
      </c>
      <c r="L101" s="27">
        <f t="shared" si="86"/>
        <v>0.68776978417266188</v>
      </c>
      <c r="M101" s="39">
        <f t="shared" si="87"/>
        <v>0.50796825396825407</v>
      </c>
      <c r="N101" s="39">
        <f t="shared" si="88"/>
        <v>0.49061199999999994</v>
      </c>
      <c r="P101" s="27">
        <f>[2]中r各类型装备属性!N99+[3]中r分类武将战斗属性!AV101</f>
        <v>1769.4119999999998</v>
      </c>
      <c r="Q101" s="27">
        <f>[2]中r各类型装备属性!O99+[3]中r分类武将战斗属性!AW101</f>
        <v>224.142</v>
      </c>
      <c r="R101" s="27">
        <f>[2]中r各类型装备属性!P99+[3]中r分类武将战斗属性!AX101</f>
        <v>1896.3959999999997</v>
      </c>
      <c r="S101" s="27">
        <f t="shared" si="66"/>
        <v>1.0717662138608757</v>
      </c>
      <c r="T101" s="27">
        <f t="shared" si="89"/>
        <v>0.40779634744069782</v>
      </c>
      <c r="U101" s="39">
        <f t="shared" si="90"/>
        <v>0.36955137844611519</v>
      </c>
      <c r="V101" s="39">
        <f t="shared" si="91"/>
        <v>0.3762690476190475</v>
      </c>
      <c r="X101" s="27">
        <f>[2]中r各类型装备属性!S99+[3]中r分类武将战斗属性!BA101</f>
        <v>1940.0039999999999</v>
      </c>
      <c r="Y101" s="27">
        <f>[2]中r各类型装备属性!T99+[3]中r分类武将战斗属性!BB101</f>
        <v>117.04199999999999</v>
      </c>
      <c r="Z101" s="27">
        <f>[2]中r各类型装备属性!U99+[3]中r分类武将战斗属性!BC101</f>
        <v>1598.8199999999997</v>
      </c>
      <c r="AA101" s="27">
        <f t="shared" si="67"/>
        <v>0.82413232137665682</v>
      </c>
      <c r="AB101" s="27">
        <f t="shared" si="92"/>
        <v>0.2644765920522798</v>
      </c>
      <c r="AC101" s="39">
        <f t="shared" si="93"/>
        <v>0.32759270516717326</v>
      </c>
      <c r="AD101" s="39">
        <f t="shared" si="94"/>
        <v>0.32299393939393944</v>
      </c>
      <c r="AF101" s="27">
        <f>[2]中r各类型装备属性!X99+[3]中r分类武将战斗属性!BF101</f>
        <v>1759.4699999999998</v>
      </c>
      <c r="AG101" s="27">
        <f>[2]中r各类型装备属性!Y99+[3]中r分类武将战斗属性!BG101</f>
        <v>265.83</v>
      </c>
      <c r="AH101" s="27">
        <f>[2]中r各类型装备属性!Z99+[3]中r分类武将战斗属性!BH101</f>
        <v>1652.37</v>
      </c>
      <c r="AI101" s="27">
        <f t="shared" si="68"/>
        <v>0.93912939692066366</v>
      </c>
      <c r="AJ101" s="27">
        <f t="shared" si="95"/>
        <v>0.44954593881588956</v>
      </c>
      <c r="AK101" s="39">
        <f t="shared" si="96"/>
        <v>0.32856582633053216</v>
      </c>
      <c r="AL101" s="39">
        <f t="shared" si="97"/>
        <v>0.32639407407407406</v>
      </c>
      <c r="AN101" s="23">
        <f t="shared" si="69"/>
        <v>1607.2365</v>
      </c>
      <c r="AO101" s="23">
        <f t="shared" si="70"/>
        <v>331.00349999999997</v>
      </c>
      <c r="AP101" s="23">
        <f t="shared" si="71"/>
        <v>2022.8144999999997</v>
      </c>
      <c r="AQ101" s="23">
        <f t="shared" si="72"/>
        <v>1.2585668008410709</v>
      </c>
      <c r="AR101" s="42">
        <f t="shared" si="98"/>
        <v>0.5041915237314043</v>
      </c>
      <c r="AS101" s="34"/>
      <c r="AV101" s="27">
        <f>[5]中r不同兵种属性值!AK99</f>
        <v>775.49999999999989</v>
      </c>
      <c r="AW101" s="27">
        <f>[5]中r不同兵种属性值!AL99</f>
        <v>704.99999999999989</v>
      </c>
      <c r="AX101" s="27">
        <f>[5]中r不同兵种属性值!AM99</f>
        <v>1621.4999999999995</v>
      </c>
      <c r="AY101" s="27">
        <f t="shared" si="73"/>
        <v>2.0909090909090908</v>
      </c>
      <c r="AZ101" s="27">
        <f t="shared" si="74"/>
        <v>0.6841339155749635</v>
      </c>
      <c r="BA101" s="39">
        <f t="shared" si="99"/>
        <v>0.54708994708994707</v>
      </c>
      <c r="BB101" s="39">
        <f t="shared" si="100"/>
        <v>0.27024999999999993</v>
      </c>
      <c r="BD101" s="27">
        <f>[5]中r不同兵种属性值!AP99</f>
        <v>1550.9999999999998</v>
      </c>
      <c r="BE101" s="27">
        <f>[5]中r不同兵种属性值!AQ99</f>
        <v>338.39999999999992</v>
      </c>
      <c r="BF101" s="27">
        <f>[5]中r不同兵种属性值!AR99</f>
        <v>1544.2857142857138</v>
      </c>
      <c r="BG101" s="27">
        <f t="shared" si="75"/>
        <v>0.99567099567099548</v>
      </c>
      <c r="BH101" s="27">
        <f t="shared" si="76"/>
        <v>0.50971531857207397</v>
      </c>
      <c r="BI101" s="39">
        <f t="shared" si="101"/>
        <v>0.52898337385919092</v>
      </c>
      <c r="BJ101" s="39">
        <f t="shared" si="102"/>
        <v>0.25017936620829689</v>
      </c>
      <c r="BL101" s="27">
        <f>[5]中r不同兵种属性值!AU99</f>
        <v>1783.6499999999996</v>
      </c>
      <c r="BM101" s="27">
        <f>[5]中r不同兵种属性值!AV99</f>
        <v>112.79999999999998</v>
      </c>
      <c r="BN101" s="27">
        <f>[5]中r不同兵种属性值!AW99</f>
        <v>1574.2718446601939</v>
      </c>
      <c r="BO101" s="27">
        <f t="shared" si="77"/>
        <v>0.88261253309797005</v>
      </c>
      <c r="BP101" s="27">
        <f t="shared" si="78"/>
        <v>0.25735797399041749</v>
      </c>
      <c r="BQ101" s="39">
        <f t="shared" si="103"/>
        <v>0.51219428358464303</v>
      </c>
      <c r="BR101" s="39">
        <f t="shared" si="104"/>
        <v>0.24935597202102033</v>
      </c>
      <c r="BT101" s="27">
        <f>[5]中r不同兵种属性值!AZ99</f>
        <v>1628.5499999999997</v>
      </c>
      <c r="BU101" s="27">
        <f>[5]中r不同兵种属性值!BA99</f>
        <v>183.29999999999995</v>
      </c>
      <c r="BV101" s="27">
        <f>[5]中r不同兵种属性值!BB99</f>
        <v>1544.2857142857138</v>
      </c>
      <c r="BW101" s="27">
        <f t="shared" si="79"/>
        <v>0.94825809111523385</v>
      </c>
      <c r="BX101" s="36">
        <f t="shared" si="80"/>
        <v>0.36025943396226412</v>
      </c>
      <c r="BY101" s="39">
        <f t="shared" si="105"/>
        <v>0.50777864250315685</v>
      </c>
      <c r="BZ101" s="39">
        <f t="shared" si="106"/>
        <v>0.24461375392763665</v>
      </c>
      <c r="CB101" s="23">
        <f t="shared" si="81"/>
        <v>1434.6749999999997</v>
      </c>
      <c r="CC101" s="23">
        <f t="shared" si="82"/>
        <v>334.87499999999994</v>
      </c>
      <c r="CD101" s="23">
        <f t="shared" si="83"/>
        <v>1571.0858183079054</v>
      </c>
      <c r="CE101" s="23">
        <f t="shared" si="84"/>
        <v>1.0950813377997843</v>
      </c>
      <c r="CF101" s="23">
        <f t="shared" si="85"/>
        <v>0.87008769080870407</v>
      </c>
      <c r="CV101" s="39">
        <f>([3]中r分类武将战斗属性!S101+[3]中r分类武将战斗属性!Y101+[3]中r分类武将战斗属性!AE101+[3]中r分类武将战斗属性!AK101)/4</f>
        <v>456.95</v>
      </c>
      <c r="CW101" s="39">
        <f>CV101*[3]中r分类武将战斗属性!O100</f>
        <v>146.22399999999985</v>
      </c>
      <c r="CX101" s="39">
        <f>([2]中r各类型装备属性!I99+[2]中r各类型装备属性!N99+[2]中r各类型装备属性!S99+[2]中r各类型装备属性!X99)/4</f>
        <v>1004.0625</v>
      </c>
      <c r="CY101" s="7">
        <f t="shared" si="107"/>
        <v>0.28430787877204133</v>
      </c>
      <c r="CZ101" s="7">
        <f t="shared" si="107"/>
        <v>9.0978521207053131E-2</v>
      </c>
      <c r="DA101" s="7">
        <f t="shared" si="107"/>
        <v>0.62471360002090548</v>
      </c>
      <c r="DC101" s="39">
        <f>([3]中r分类武将战斗属性!T101+[3]中r分类武将战斗属性!Z101+[3]中r分类武将战斗属性!AF101+[3]中r分类武将战斗属性!AL101)/4</f>
        <v>126.2625</v>
      </c>
      <c r="DD101" s="39">
        <f>DC101*[3]中r分类武将战斗属性!O100</f>
        <v>40.403999999999961</v>
      </c>
      <c r="DE101" s="39">
        <f>([2]中r各类型装备属性!J99+[2]中r各类型装备属性!O99+[2]中r各类型装备属性!T99+[2]中r各类型装备属性!Y99)/4</f>
        <v>187.42500000000001</v>
      </c>
      <c r="DF101" s="7">
        <f t="shared" si="108"/>
        <v>0.38145367042946682</v>
      </c>
      <c r="DG101" s="7">
        <f t="shared" si="108"/>
        <v>0.12206517453742925</v>
      </c>
      <c r="DH101" s="7">
        <f t="shared" si="108"/>
        <v>0.56623268334020649</v>
      </c>
      <c r="DJ101" s="39">
        <f>([3]中r分类武将战斗属性!U101+[3]中r分类武将战斗属性!AA101+[3]中r分类武将战斗属性!AG101+[3]中r分类武将战斗属性!AM101)/4</f>
        <v>589.22500000000002</v>
      </c>
      <c r="DK101" s="39">
        <f>DJ101*[3]中r分类武将战斗属性!O100</f>
        <v>188.55199999999982</v>
      </c>
      <c r="DL101" s="39">
        <f>([2]中r各类型装备属性!K99+[2]中r各类型装备属性!P99+[2]中r各类型装备属性!U99+[2]中r各类型装备属性!Z99)/4</f>
        <v>1245.0375000000001</v>
      </c>
      <c r="DM101" s="7">
        <f t="shared" si="109"/>
        <v>0.2912896857324288</v>
      </c>
      <c r="DN101" s="7">
        <f t="shared" si="109"/>
        <v>9.3212699434377128E-2</v>
      </c>
      <c r="DO101" s="7">
        <f t="shared" si="109"/>
        <v>0.61549761483319421</v>
      </c>
    </row>
    <row r="102" spans="7:119" x14ac:dyDescent="0.15">
      <c r="G102" s="23">
        <v>96</v>
      </c>
      <c r="H102" s="27">
        <f>[2]中r各类型装备属性!I100+[3]中r分类武将战斗属性!AQ102</f>
        <v>965.45999999999992</v>
      </c>
      <c r="I102" s="27">
        <f>[2]中r各类型装备属性!J100+[3]中r分类武将战斗属性!T102</f>
        <v>720.59999999999991</v>
      </c>
      <c r="J102" s="27">
        <f>[2]中r各类型装备属性!K100+[3]中r分类武将战斗属性!AS102</f>
        <v>2959.8719999999998</v>
      </c>
      <c r="K102" s="27">
        <f t="shared" si="65"/>
        <v>3.0657634702628798</v>
      </c>
      <c r="L102" s="27">
        <f t="shared" si="86"/>
        <v>0.68568492368591327</v>
      </c>
      <c r="M102" s="39">
        <f t="shared" si="87"/>
        <v>0.51082539682539696</v>
      </c>
      <c r="N102" s="39">
        <f t="shared" si="88"/>
        <v>0.49331199999999997</v>
      </c>
      <c r="P102" s="27">
        <f>[2]中r各类型装备属性!N100+[3]中r分类武将战斗属性!AV102</f>
        <v>1778.4119999999998</v>
      </c>
      <c r="Q102" s="27">
        <f>[2]中r各类型装备属性!O100+[3]中r分类武将战斗属性!AW102</f>
        <v>225.49199999999999</v>
      </c>
      <c r="R102" s="27">
        <f>[2]中r各类型装备属性!P100+[3]中r分类武将战斗属性!AX102</f>
        <v>1905.3959999999997</v>
      </c>
      <c r="S102" s="27">
        <f t="shared" si="66"/>
        <v>1.0714030269701285</v>
      </c>
      <c r="T102" s="27">
        <f t="shared" si="89"/>
        <v>0.40569832965103303</v>
      </c>
      <c r="U102" s="39">
        <f t="shared" si="90"/>
        <v>0.3714310776942355</v>
      </c>
      <c r="V102" s="39">
        <f t="shared" si="91"/>
        <v>0.37805476190476178</v>
      </c>
      <c r="X102" s="27">
        <f>[2]中r各类型装备属性!S100+[3]中r分类武将战斗属性!BA102</f>
        <v>1949.9039999999995</v>
      </c>
      <c r="Y102" s="27">
        <f>[2]中r各类型装备属性!T100+[3]中r分类武将战斗属性!BB102</f>
        <v>117.49199999999999</v>
      </c>
      <c r="Z102" s="27">
        <f>[2]中r各类型装备属性!U100+[3]中r分类武将战斗属性!BC102</f>
        <v>1606.9199999999998</v>
      </c>
      <c r="AA102" s="27">
        <f t="shared" si="67"/>
        <v>0.824102109642321</v>
      </c>
      <c r="AB102" s="27">
        <f t="shared" si="92"/>
        <v>0.26236902986074506</v>
      </c>
      <c r="AC102" s="39">
        <f t="shared" si="93"/>
        <v>0.32926443768996955</v>
      </c>
      <c r="AD102" s="39">
        <f t="shared" si="94"/>
        <v>0.3246303030303031</v>
      </c>
      <c r="AF102" s="27">
        <f>[2]中r各类型装备属性!X100+[3]中r分类武将战斗属性!BF102</f>
        <v>1768.9199999999998</v>
      </c>
      <c r="AG102" s="27">
        <f>[2]中r各类型装备属性!Y100+[3]中r分类武将战斗属性!BG102</f>
        <v>266.72999999999996</v>
      </c>
      <c r="AH102" s="27">
        <f>[2]中r各类型装备属性!Z100+[3]中r分类武将战斗属性!BH102</f>
        <v>1660.9199999999998</v>
      </c>
      <c r="AI102" s="27">
        <f t="shared" si="68"/>
        <v>0.93894579743572348</v>
      </c>
      <c r="AJ102" s="27">
        <f t="shared" si="95"/>
        <v>0.44674650364291102</v>
      </c>
      <c r="AK102" s="39">
        <f t="shared" si="96"/>
        <v>0.33033053221288511</v>
      </c>
      <c r="AL102" s="39">
        <f t="shared" si="97"/>
        <v>0.32808296296296291</v>
      </c>
      <c r="AN102" s="23">
        <f t="shared" si="69"/>
        <v>1615.674</v>
      </c>
      <c r="AO102" s="23">
        <f t="shared" si="70"/>
        <v>332.57849999999996</v>
      </c>
      <c r="AP102" s="23">
        <f t="shared" si="71"/>
        <v>2033.277</v>
      </c>
      <c r="AQ102" s="23">
        <f t="shared" si="72"/>
        <v>1.2584698398315501</v>
      </c>
      <c r="AR102" s="42">
        <f t="shared" si="98"/>
        <v>0.50170350362838356</v>
      </c>
      <c r="AS102" s="34"/>
      <c r="AV102" s="27">
        <f>[5]中r不同兵种属性值!AK100</f>
        <v>775.49999999999989</v>
      </c>
      <c r="AW102" s="27">
        <f>[5]中r不同兵种属性值!AL100</f>
        <v>704.99999999999989</v>
      </c>
      <c r="AX102" s="27">
        <f>[5]中r不同兵种属性值!AM100</f>
        <v>1621.4999999999995</v>
      </c>
      <c r="AY102" s="27">
        <f t="shared" si="73"/>
        <v>2.0909090909090908</v>
      </c>
      <c r="AZ102" s="27">
        <f t="shared" si="74"/>
        <v>0.68094888536877485</v>
      </c>
      <c r="BA102" s="39">
        <f t="shared" si="99"/>
        <v>0.54708994708994707</v>
      </c>
      <c r="BB102" s="39">
        <f t="shared" si="100"/>
        <v>0.27024999999999993</v>
      </c>
      <c r="BD102" s="27">
        <f>[5]中r不同兵种属性值!AP100</f>
        <v>1550.9999999999998</v>
      </c>
      <c r="BE102" s="27">
        <f>[5]中r不同兵种属性值!AQ100</f>
        <v>338.39999999999992</v>
      </c>
      <c r="BF102" s="27">
        <f>[5]中r不同兵种属性值!AR100</f>
        <v>1544.2857142857138</v>
      </c>
      <c r="BG102" s="27">
        <f t="shared" si="75"/>
        <v>0.99567099567099548</v>
      </c>
      <c r="BH102" s="27">
        <f t="shared" si="76"/>
        <v>0.50604139251106584</v>
      </c>
      <c r="BI102" s="39">
        <f t="shared" si="101"/>
        <v>0.52898337385919092</v>
      </c>
      <c r="BJ102" s="39">
        <f t="shared" si="102"/>
        <v>0.25017936620829689</v>
      </c>
      <c r="BL102" s="27">
        <f>[5]中r不同兵种属性值!AU100</f>
        <v>1783.6499999999996</v>
      </c>
      <c r="BM102" s="27">
        <f>[5]中r不同兵种属性值!AV100</f>
        <v>112.79999999999998</v>
      </c>
      <c r="BN102" s="27">
        <f>[5]中r不同兵种属性值!AW100</f>
        <v>1574.2718446601939</v>
      </c>
      <c r="BO102" s="27">
        <f t="shared" si="77"/>
        <v>0.88261253309797005</v>
      </c>
      <c r="BP102" s="27">
        <f t="shared" si="78"/>
        <v>0.25455858458205449</v>
      </c>
      <c r="BQ102" s="39">
        <f t="shared" si="103"/>
        <v>0.51219428358464303</v>
      </c>
      <c r="BR102" s="39">
        <f t="shared" si="104"/>
        <v>0.24935597202102033</v>
      </c>
      <c r="BT102" s="27">
        <f>[5]中r不同兵种属性值!AZ100</f>
        <v>1628.5499999999997</v>
      </c>
      <c r="BU102" s="27">
        <f>[5]中r不同兵种属性值!BA100</f>
        <v>183.29999999999995</v>
      </c>
      <c r="BV102" s="27">
        <f>[5]中r不同兵种属性值!BB100</f>
        <v>1544.2857142857138</v>
      </c>
      <c r="BW102" s="27">
        <f t="shared" si="79"/>
        <v>0.94825809111523385</v>
      </c>
      <c r="BX102" s="36">
        <f t="shared" si="80"/>
        <v>0.35687862622172029</v>
      </c>
      <c r="BY102" s="39">
        <f t="shared" si="105"/>
        <v>0.50777864250315685</v>
      </c>
      <c r="BZ102" s="39">
        <f t="shared" si="106"/>
        <v>0.24461375392763665</v>
      </c>
      <c r="CB102" s="23">
        <f t="shared" si="81"/>
        <v>1434.6749999999997</v>
      </c>
      <c r="CC102" s="23">
        <f t="shared" si="82"/>
        <v>334.87499999999994</v>
      </c>
      <c r="CD102" s="23">
        <f t="shared" si="83"/>
        <v>1571.0858183079054</v>
      </c>
      <c r="CE102" s="23">
        <f t="shared" si="84"/>
        <v>1.0950813377997843</v>
      </c>
      <c r="CF102" s="23">
        <f t="shared" si="85"/>
        <v>0.87008769080870407</v>
      </c>
      <c r="CV102" s="39">
        <f>([3]中r分类武将战斗属性!S102+[3]中r分类武将战斗属性!Y102+[3]中r分类武将战斗属性!AE102+[3]中r分类武将战斗属性!AK102)/4</f>
        <v>456.95</v>
      </c>
      <c r="CW102" s="39">
        <f>CV102*[3]中r分类武将战斗属性!O101</f>
        <v>146.22399999999985</v>
      </c>
      <c r="CX102" s="39">
        <f>([2]中r各类型装备属性!I100+[2]中r各类型装备属性!N100+[2]中r各类型装备属性!S100+[2]中r各类型装备属性!X100)/4</f>
        <v>1012.5</v>
      </c>
      <c r="CY102" s="7">
        <f t="shared" si="107"/>
        <v>0.28282314377776707</v>
      </c>
      <c r="CZ102" s="7">
        <f t="shared" si="107"/>
        <v>9.0503406008885359E-2</v>
      </c>
      <c r="DA102" s="7">
        <f t="shared" si="107"/>
        <v>0.62667345021334753</v>
      </c>
      <c r="DC102" s="39">
        <f>([3]中r分类武将战斗属性!T102+[3]中r分类武将战斗属性!Z102+[3]中r分类武将战斗属性!AF102+[3]中r分类武将战斗属性!AL102)/4</f>
        <v>126.2625</v>
      </c>
      <c r="DD102" s="39">
        <f>DC102*[3]中r分类武将战斗属性!O101</f>
        <v>40.403999999999961</v>
      </c>
      <c r="DE102" s="39">
        <f>([2]中r各类型装备属性!J100+[2]中r各类型装备属性!O100+[2]中r各类型装备属性!T100+[2]中r各类型装备属性!Y100)/4</f>
        <v>189</v>
      </c>
      <c r="DF102" s="7">
        <f t="shared" si="108"/>
        <v>0.37964721110955763</v>
      </c>
      <c r="DG102" s="7">
        <f t="shared" si="108"/>
        <v>0.12148710755505833</v>
      </c>
      <c r="DH102" s="7">
        <f t="shared" si="108"/>
        <v>0.56828688565256025</v>
      </c>
      <c r="DJ102" s="39">
        <f>([3]中r分类武将战斗属性!U102+[3]中r分类武将战斗属性!AA102+[3]中r分类武将战斗属性!AG102+[3]中r分类武将战斗属性!AM102)/4</f>
        <v>589.22500000000002</v>
      </c>
      <c r="DK102" s="39">
        <f>DJ102*[3]中r分类武将战斗属性!O101</f>
        <v>188.55199999999982</v>
      </c>
      <c r="DL102" s="39">
        <f>([2]中r各类型装备属性!K100+[2]中r各类型装备属性!P100+[2]中r各类型装备属性!U100+[2]中r各类型装备属性!Z100)/4</f>
        <v>1255.5</v>
      </c>
      <c r="DM102" s="7">
        <f t="shared" si="109"/>
        <v>0.28979081551603642</v>
      </c>
      <c r="DN102" s="7">
        <f t="shared" si="109"/>
        <v>9.2733060965131564E-2</v>
      </c>
      <c r="DO102" s="7">
        <f t="shared" si="109"/>
        <v>0.61747612351883185</v>
      </c>
    </row>
    <row r="103" spans="7:119" x14ac:dyDescent="0.15">
      <c r="G103" s="23">
        <v>97</v>
      </c>
      <c r="H103" s="27">
        <f>[2]中r各类型装备属性!I101+[3]中r分类武将战斗属性!AQ103</f>
        <v>970.8599999999999</v>
      </c>
      <c r="I103" s="27">
        <f>[2]中r各类型装备属性!J101+[3]中r分类武将战斗属性!T103</f>
        <v>724.2</v>
      </c>
      <c r="J103" s="27">
        <f>[2]中r各类型装备属性!K101+[3]中r分类武将战斗属性!AS103</f>
        <v>2976.0719999999997</v>
      </c>
      <c r="K103" s="27">
        <f t="shared" si="65"/>
        <v>3.0653976886471788</v>
      </c>
      <c r="L103" s="27">
        <f t="shared" si="86"/>
        <v>0.68360739300345486</v>
      </c>
      <c r="M103" s="39">
        <f t="shared" si="87"/>
        <v>0.51368253968253974</v>
      </c>
      <c r="N103" s="39">
        <f t="shared" si="88"/>
        <v>0.49601199999999995</v>
      </c>
      <c r="P103" s="27">
        <f>[2]中r各类型装备属性!N101+[3]中r分类武将战斗属性!AV103</f>
        <v>1787.4119999999998</v>
      </c>
      <c r="Q103" s="27">
        <f>[2]中r各类型装备属性!O101+[3]中r分类武将战斗属性!AW103</f>
        <v>226.84199999999998</v>
      </c>
      <c r="R103" s="27">
        <f>[2]中r各类型装备属性!P101+[3]中r分类武将战斗属性!AX103</f>
        <v>1914.3959999999997</v>
      </c>
      <c r="S103" s="27">
        <f t="shared" si="66"/>
        <v>1.0710434975260321</v>
      </c>
      <c r="T103" s="27">
        <f t="shared" si="89"/>
        <v>0.40361765197803645</v>
      </c>
      <c r="U103" s="39">
        <f t="shared" si="90"/>
        <v>0.37331077694235576</v>
      </c>
      <c r="V103" s="39">
        <f t="shared" si="91"/>
        <v>0.37984047619047606</v>
      </c>
      <c r="X103" s="27">
        <f>[2]中r各类型装备属性!S101+[3]中r分类武将战斗属性!BA103</f>
        <v>1959.8039999999996</v>
      </c>
      <c r="Y103" s="27">
        <f>[2]中r各类型装备属性!T101+[3]中r分类武将战斗属性!BB103</f>
        <v>117.94199999999998</v>
      </c>
      <c r="Z103" s="27">
        <f>[2]中r各类型装备属性!U101+[3]中r分类武将战斗属性!BC103</f>
        <v>1615.02</v>
      </c>
      <c r="AA103" s="27">
        <f t="shared" si="67"/>
        <v>0.82407220313868135</v>
      </c>
      <c r="AB103" s="27">
        <f t="shared" si="92"/>
        <v>0.26028751638631542</v>
      </c>
      <c r="AC103" s="39">
        <f t="shared" si="93"/>
        <v>0.33093617021276589</v>
      </c>
      <c r="AD103" s="39">
        <f t="shared" si="94"/>
        <v>0.32626666666666676</v>
      </c>
      <c r="AF103" s="27">
        <f>[2]中r各类型装备属性!X101+[3]中r分类武将战斗属性!BF103</f>
        <v>1778.37</v>
      </c>
      <c r="AG103" s="27">
        <f>[2]中r各类型装备属性!Y101+[3]中r分类武将战斗属性!BG103</f>
        <v>267.63</v>
      </c>
      <c r="AH103" s="27">
        <f>[2]中r各类型装备属性!Z101+[3]中r分类武将战斗属性!BH103</f>
        <v>1669.4699999999998</v>
      </c>
      <c r="AI103" s="27">
        <f t="shared" si="68"/>
        <v>0.93876414919280005</v>
      </c>
      <c r="AJ103" s="27">
        <f t="shared" si="95"/>
        <v>0.4439707370481577</v>
      </c>
      <c r="AK103" s="39">
        <f t="shared" si="96"/>
        <v>0.33209523809523805</v>
      </c>
      <c r="AL103" s="39">
        <f t="shared" si="97"/>
        <v>0.32977185185185182</v>
      </c>
      <c r="AN103" s="23">
        <f t="shared" si="69"/>
        <v>1624.1114999999998</v>
      </c>
      <c r="AO103" s="23">
        <f t="shared" si="70"/>
        <v>334.15350000000001</v>
      </c>
      <c r="AP103" s="23">
        <f t="shared" si="71"/>
        <v>2043.7394999999997</v>
      </c>
      <c r="AQ103" s="23">
        <f t="shared" si="72"/>
        <v>1.2583738862756653</v>
      </c>
      <c r="AR103" s="42">
        <f t="shared" si="98"/>
        <v>0.49923319242201381</v>
      </c>
      <c r="AS103" s="34"/>
      <c r="AV103" s="27">
        <f>[5]中r不同兵种属性值!AK101</f>
        <v>775.49999999999989</v>
      </c>
      <c r="AW103" s="27">
        <f>[5]中r不同兵种属性值!AL101</f>
        <v>704.99999999999989</v>
      </c>
      <c r="AX103" s="27">
        <f>[5]中r不同兵种属性值!AM101</f>
        <v>1621.4999999999995</v>
      </c>
      <c r="AY103" s="27">
        <f t="shared" si="73"/>
        <v>2.0909090909090908</v>
      </c>
      <c r="AZ103" s="27">
        <f t="shared" si="74"/>
        <v>0.67776730950412423</v>
      </c>
      <c r="BA103" s="39">
        <f t="shared" si="99"/>
        <v>0.54708994708994707</v>
      </c>
      <c r="BB103" s="39">
        <f t="shared" si="100"/>
        <v>0.27024999999999993</v>
      </c>
      <c r="BD103" s="27">
        <f>[5]中r不同兵种属性值!AP101</f>
        <v>1550.9999999999998</v>
      </c>
      <c r="BE103" s="27">
        <f>[5]中r不同兵种属性值!AQ101</f>
        <v>338.39999999999992</v>
      </c>
      <c r="BF103" s="27">
        <f>[5]中r不同兵种属性值!AR101</f>
        <v>1544.2857142857138</v>
      </c>
      <c r="BG103" s="27">
        <f t="shared" si="75"/>
        <v>0.99567099567099548</v>
      </c>
      <c r="BH103" s="27">
        <f t="shared" si="76"/>
        <v>0.50239021348614865</v>
      </c>
      <c r="BI103" s="39">
        <f t="shared" si="101"/>
        <v>0.52898337385919092</v>
      </c>
      <c r="BJ103" s="39">
        <f t="shared" si="102"/>
        <v>0.25017936620829689</v>
      </c>
      <c r="BL103" s="27">
        <f>[5]中r不同兵种属性值!AU101</f>
        <v>1783.6499999999996</v>
      </c>
      <c r="BM103" s="27">
        <f>[5]中r不同兵种属性值!AV101</f>
        <v>112.79999999999998</v>
      </c>
      <c r="BN103" s="27">
        <f>[5]中r不同兵种属性值!AW101</f>
        <v>1574.2718446601939</v>
      </c>
      <c r="BO103" s="27">
        <f t="shared" si="77"/>
        <v>0.88261253309797005</v>
      </c>
      <c r="BP103" s="27">
        <f t="shared" si="78"/>
        <v>0.25179695522121526</v>
      </c>
      <c r="BQ103" s="39">
        <f t="shared" si="103"/>
        <v>0.51219428358464303</v>
      </c>
      <c r="BR103" s="39">
        <f t="shared" si="104"/>
        <v>0.24935597202102033</v>
      </c>
      <c r="BT103" s="27">
        <f>[5]中r不同兵种属性值!AZ101</f>
        <v>1628.5499999999997</v>
      </c>
      <c r="BU103" s="27">
        <f>[5]中r不同兵种属性值!BA101</f>
        <v>183.29999999999995</v>
      </c>
      <c r="BV103" s="27">
        <f>[5]中r不同兵种属性值!BB101</f>
        <v>1544.2857142857138</v>
      </c>
      <c r="BW103" s="27">
        <f t="shared" si="79"/>
        <v>0.94825809111523385</v>
      </c>
      <c r="BX103" s="36">
        <f t="shared" si="80"/>
        <v>0.35353340533868227</v>
      </c>
      <c r="BY103" s="39">
        <f t="shared" si="105"/>
        <v>0.50777864250315685</v>
      </c>
      <c r="BZ103" s="39">
        <f t="shared" si="106"/>
        <v>0.24461375392763665</v>
      </c>
      <c r="CB103" s="23">
        <f t="shared" si="81"/>
        <v>1434.6749999999997</v>
      </c>
      <c r="CC103" s="23">
        <f t="shared" si="82"/>
        <v>334.87499999999994</v>
      </c>
      <c r="CD103" s="23">
        <f t="shared" si="83"/>
        <v>1571.0858183079054</v>
      </c>
      <c r="CE103" s="23">
        <f t="shared" si="84"/>
        <v>1.0950813377997843</v>
      </c>
      <c r="CF103" s="23">
        <f t="shared" si="85"/>
        <v>0.87008769080870407</v>
      </c>
      <c r="CV103" s="39">
        <f>([3]中r分类武将战斗属性!S103+[3]中r分类武将战斗属性!Y103+[3]中r分类武将战斗属性!AE103+[3]中r分类武将战斗属性!AK103)/4</f>
        <v>456.95</v>
      </c>
      <c r="CW103" s="39">
        <f>CV103*[3]中r分类武将战斗属性!O102</f>
        <v>146.22399999999985</v>
      </c>
      <c r="CX103" s="39">
        <f>([2]中r各类型装备属性!I101+[2]中r各类型装备属性!N101+[2]中r各类型装备属性!S101+[2]中r各类型装备属性!X101)/4</f>
        <v>1020.9375</v>
      </c>
      <c r="CY103" s="7">
        <f t="shared" si="107"/>
        <v>0.2813538356202761</v>
      </c>
      <c r="CZ103" s="7">
        <f t="shared" si="107"/>
        <v>9.0033227398488264E-2</v>
      </c>
      <c r="DA103" s="7">
        <f t="shared" si="107"/>
        <v>0.62861293698123566</v>
      </c>
      <c r="DC103" s="39">
        <f>([3]中r分类武将战斗属性!T103+[3]中r分类武将战斗属性!Z103+[3]中r分类武将战斗属性!AF103+[3]中r分类武将战斗属性!AL103)/4</f>
        <v>126.2625</v>
      </c>
      <c r="DD103" s="39">
        <f>DC103*[3]中r分类武将战斗属性!O102</f>
        <v>40.403999999999961</v>
      </c>
      <c r="DE103" s="39">
        <f>([2]中r各类型装备属性!J101+[2]中r各类型装备属性!O101+[2]中r各类型装备属性!T101+[2]中r各类型装备属性!Y101)/4</f>
        <v>190.57500000000002</v>
      </c>
      <c r="DF103" s="7">
        <f t="shared" si="108"/>
        <v>0.3778577809300217</v>
      </c>
      <c r="DG103" s="7">
        <f t="shared" si="108"/>
        <v>0.12091448989760682</v>
      </c>
      <c r="DH103" s="7">
        <f t="shared" si="108"/>
        <v>0.57032172339957543</v>
      </c>
      <c r="DJ103" s="39">
        <f>([3]中r分类武将战斗属性!U103+[3]中r分类武将战斗属性!AA103+[3]中r分类武将战斗属性!AG103+[3]中r分类武将战斗属性!AM103)/4</f>
        <v>589.22500000000002</v>
      </c>
      <c r="DK103" s="39">
        <f>DJ103*[3]中r分类武将战斗属性!O102</f>
        <v>188.55199999999982</v>
      </c>
      <c r="DL103" s="39">
        <f>([2]中r各类型装备属性!K101+[2]中r各类型装备属性!P101+[2]中r各类型装备属性!U101+[2]中r各类型装备属性!Z101)/4</f>
        <v>1265.9624999999999</v>
      </c>
      <c r="DM103" s="7">
        <f t="shared" si="109"/>
        <v>0.288307291609327</v>
      </c>
      <c r="DN103" s="7">
        <f t="shared" si="109"/>
        <v>9.2258333314984536E-2</v>
      </c>
      <c r="DO103" s="7">
        <f t="shared" si="109"/>
        <v>0.61943437507568855</v>
      </c>
    </row>
    <row r="104" spans="7:119" x14ac:dyDescent="0.15">
      <c r="G104" s="23">
        <v>98</v>
      </c>
      <c r="H104" s="27">
        <f>[2]中r各类型装备属性!I102+[3]中r分类武将战斗属性!AQ104</f>
        <v>976.25999999999988</v>
      </c>
      <c r="I104" s="27">
        <f>[2]中r各类型装备属性!J102+[3]中r分类武将战斗属性!T104</f>
        <v>727.8</v>
      </c>
      <c r="J104" s="27">
        <f>[2]中r各类型装备属性!K102+[3]中r分类武将战斗属性!AS104</f>
        <v>2992.2719999999999</v>
      </c>
      <c r="K104" s="27">
        <f t="shared" si="65"/>
        <v>3.065035953536968</v>
      </c>
      <c r="L104" s="27">
        <f t="shared" si="86"/>
        <v>0.68153725137655918</v>
      </c>
      <c r="M104" s="39">
        <f t="shared" si="87"/>
        <v>0.51653968253968263</v>
      </c>
      <c r="N104" s="39">
        <f t="shared" si="88"/>
        <v>0.49871199999999999</v>
      </c>
      <c r="P104" s="27">
        <f>[2]中r各类型装备属性!N102+[3]中r分类武将战斗属性!AV104</f>
        <v>1796.4119999999998</v>
      </c>
      <c r="Q104" s="27">
        <f>[2]中r各类型装备属性!O102+[3]中r分类武将战斗属性!AW104</f>
        <v>228.19199999999998</v>
      </c>
      <c r="R104" s="27">
        <f>[2]中r各类型装备属性!P102+[3]中r分类武将战斗属性!AX104</f>
        <v>1923.3959999999997</v>
      </c>
      <c r="S104" s="27">
        <f t="shared" si="66"/>
        <v>1.0706875705573109</v>
      </c>
      <c r="T104" s="27">
        <f t="shared" si="89"/>
        <v>0.40155418531970599</v>
      </c>
      <c r="U104" s="39">
        <f t="shared" si="90"/>
        <v>0.37519047619047607</v>
      </c>
      <c r="V104" s="39">
        <f t="shared" si="91"/>
        <v>0.38162619047619034</v>
      </c>
      <c r="X104" s="27">
        <f>[2]中r各类型装备属性!S102+[3]中r分类武将战斗属性!BA104</f>
        <v>1969.7039999999997</v>
      </c>
      <c r="Y104" s="27">
        <f>[2]中r各类型装备属性!T102+[3]中r分类武将战斗属性!BB104</f>
        <v>118.392</v>
      </c>
      <c r="Z104" s="27">
        <f>[2]中r各类型装备属性!U102+[3]中r分类武将战斗属性!BC104</f>
        <v>1623.12</v>
      </c>
      <c r="AA104" s="27">
        <f t="shared" si="67"/>
        <v>0.82404259726334517</v>
      </c>
      <c r="AB104" s="27">
        <f t="shared" si="92"/>
        <v>0.25823169135737845</v>
      </c>
      <c r="AC104" s="39">
        <f t="shared" si="93"/>
        <v>0.33260790273556229</v>
      </c>
      <c r="AD104" s="39">
        <f t="shared" si="94"/>
        <v>0.32790303030303042</v>
      </c>
      <c r="AF104" s="27">
        <f>[2]中r各类型装备属性!X102+[3]中r分类武将战斗属性!BF104</f>
        <v>1787.82</v>
      </c>
      <c r="AG104" s="27">
        <f>[2]中r各类型装备属性!Y102+[3]中r分类武将战斗属性!BG104</f>
        <v>268.52999999999997</v>
      </c>
      <c r="AH104" s="27">
        <f>[2]中r各类型装备属性!Z102+[3]中r分类武将战斗属性!BH104</f>
        <v>1678.0199999999998</v>
      </c>
      <c r="AI104" s="27">
        <f t="shared" si="68"/>
        <v>0.93858442125046138</v>
      </c>
      <c r="AJ104" s="27">
        <f t="shared" si="95"/>
        <v>0.44121851431951487</v>
      </c>
      <c r="AK104" s="39">
        <f t="shared" si="96"/>
        <v>0.333859943977591</v>
      </c>
      <c r="AL104" s="39">
        <f t="shared" si="97"/>
        <v>0.33146074074074067</v>
      </c>
      <c r="AN104" s="23">
        <f t="shared" si="69"/>
        <v>1632.5489999999998</v>
      </c>
      <c r="AO104" s="23">
        <f t="shared" si="70"/>
        <v>335.7285</v>
      </c>
      <c r="AP104" s="23">
        <f t="shared" si="71"/>
        <v>2054.2019999999998</v>
      </c>
      <c r="AQ104" s="23">
        <f t="shared" si="72"/>
        <v>1.2582789245529538</v>
      </c>
      <c r="AR104" s="42">
        <f t="shared" si="98"/>
        <v>0.49678052288481123</v>
      </c>
      <c r="AS104" s="34"/>
      <c r="AV104" s="27">
        <f>[5]中r不同兵种属性值!AK102</f>
        <v>775.49999999999989</v>
      </c>
      <c r="AW104" s="27">
        <f>[5]中r不同兵种属性值!AL102</f>
        <v>704.99999999999989</v>
      </c>
      <c r="AX104" s="27">
        <f>[5]中r不同兵种属性值!AM102</f>
        <v>1621.4999999999995</v>
      </c>
      <c r="AY104" s="27">
        <f t="shared" si="73"/>
        <v>2.0909090909090908</v>
      </c>
      <c r="AZ104" s="27">
        <f t="shared" si="74"/>
        <v>0.67458950510965665</v>
      </c>
      <c r="BA104" s="39">
        <f t="shared" si="99"/>
        <v>0.54708994708994707</v>
      </c>
      <c r="BB104" s="39">
        <f t="shared" si="100"/>
        <v>0.27024999999999993</v>
      </c>
      <c r="BD104" s="27">
        <f>[5]中r不同兵种属性值!AP102</f>
        <v>1550.9999999999998</v>
      </c>
      <c r="BE104" s="27">
        <f>[5]中r不同兵种属性值!AQ102</f>
        <v>338.39999999999992</v>
      </c>
      <c r="BF104" s="27">
        <f>[5]中r不同兵种属性值!AR102</f>
        <v>1544.2857142857138</v>
      </c>
      <c r="BG104" s="27">
        <f t="shared" si="75"/>
        <v>0.99567099567099548</v>
      </c>
      <c r="BH104" s="27">
        <f t="shared" si="76"/>
        <v>0.49876193845065431</v>
      </c>
      <c r="BI104" s="39">
        <f t="shared" si="101"/>
        <v>0.52898337385919092</v>
      </c>
      <c r="BJ104" s="39">
        <f t="shared" si="102"/>
        <v>0.25017936620829689</v>
      </c>
      <c r="BL104" s="27">
        <f>[5]中r不同兵种属性值!AU102</f>
        <v>1783.6499999999996</v>
      </c>
      <c r="BM104" s="27">
        <f>[5]中r不同兵种属性值!AV102</f>
        <v>112.79999999999998</v>
      </c>
      <c r="BN104" s="27">
        <f>[5]中r不同兵种属性值!AW102</f>
        <v>1574.2718446601939</v>
      </c>
      <c r="BO104" s="27">
        <f t="shared" si="77"/>
        <v>0.88261253309797005</v>
      </c>
      <c r="BP104" s="27">
        <f t="shared" si="78"/>
        <v>0.24907260201377845</v>
      </c>
      <c r="BQ104" s="39">
        <f t="shared" si="103"/>
        <v>0.51219428358464303</v>
      </c>
      <c r="BR104" s="39">
        <f t="shared" si="104"/>
        <v>0.24935597202102033</v>
      </c>
      <c r="BT104" s="27">
        <f>[5]中r不同兵种属性值!AZ102</f>
        <v>1628.5499999999997</v>
      </c>
      <c r="BU104" s="27">
        <f>[5]中r不同兵种属性值!BA102</f>
        <v>183.29999999999995</v>
      </c>
      <c r="BV104" s="27">
        <f>[5]中r不同兵种属性值!BB102</f>
        <v>1544.2857142857138</v>
      </c>
      <c r="BW104" s="27">
        <f t="shared" si="79"/>
        <v>0.94825809111523385</v>
      </c>
      <c r="BX104" s="36">
        <f t="shared" si="80"/>
        <v>0.35022354694485824</v>
      </c>
      <c r="BY104" s="39">
        <f t="shared" si="105"/>
        <v>0.50777864250315685</v>
      </c>
      <c r="BZ104" s="39">
        <f t="shared" si="106"/>
        <v>0.24461375392763665</v>
      </c>
      <c r="CB104" s="23">
        <f t="shared" si="81"/>
        <v>1434.6749999999997</v>
      </c>
      <c r="CC104" s="23">
        <f t="shared" si="82"/>
        <v>334.87499999999994</v>
      </c>
      <c r="CD104" s="23">
        <f t="shared" si="83"/>
        <v>1571.0858183079054</v>
      </c>
      <c r="CE104" s="23">
        <f t="shared" si="84"/>
        <v>1.0950813377997843</v>
      </c>
      <c r="CF104" s="23">
        <f t="shared" si="85"/>
        <v>0.87008769080870407</v>
      </c>
      <c r="CV104" s="39">
        <f>([3]中r分类武将战斗属性!S104+[3]中r分类武将战斗属性!Y104+[3]中r分类武将战斗属性!AE104+[3]中r分类武将战斗属性!AK104)/4</f>
        <v>456.95</v>
      </c>
      <c r="CW104" s="39">
        <f>CV104*[3]中r分类武将战斗属性!O103</f>
        <v>146.22399999999985</v>
      </c>
      <c r="CX104" s="39">
        <f>([2]中r各类型装备属性!I102+[2]中r各类型装备属性!N102+[2]中r各类型装备属性!S102+[2]中r各类型装备属性!X102)/4</f>
        <v>1029.375</v>
      </c>
      <c r="CY104" s="7">
        <f t="shared" si="107"/>
        <v>0.27989971510809175</v>
      </c>
      <c r="CZ104" s="7">
        <f t="shared" si="107"/>
        <v>8.956790883458926E-2</v>
      </c>
      <c r="DA104" s="7">
        <f t="shared" si="107"/>
        <v>0.63053237605731904</v>
      </c>
      <c r="DC104" s="39">
        <f>([3]中r分类武将战斗属性!T104+[3]中r分类武将战斗属性!Z104+[3]中r分类武将战斗属性!AF104+[3]中r分类武将战斗属性!AL104)/4</f>
        <v>126.2625</v>
      </c>
      <c r="DD104" s="39">
        <f>DC104*[3]中r分类武将战斗属性!O103</f>
        <v>40.403999999999961</v>
      </c>
      <c r="DE104" s="39">
        <f>([2]中r各类型装备属性!J102+[2]中r各类型装备属性!O102+[2]中r各类型装备属性!T102+[2]中r各类型装备属性!Y102)/4</f>
        <v>192.15000000000003</v>
      </c>
      <c r="DF104" s="7">
        <f t="shared" si="108"/>
        <v>0.37608514022491391</v>
      </c>
      <c r="DG104" s="7">
        <f t="shared" si="108"/>
        <v>0.12034724487197232</v>
      </c>
      <c r="DH104" s="7">
        <f t="shared" si="108"/>
        <v>0.57233746911566952</v>
      </c>
      <c r="DJ104" s="39">
        <f>([3]中r分类武将战斗属性!U104+[3]中r分类武将战斗属性!AA104+[3]中r分类武将战斗属性!AG104+[3]中r分类武将战斗属性!AM104)/4</f>
        <v>589.22500000000002</v>
      </c>
      <c r="DK104" s="39">
        <f>DJ104*[3]中r分类武将战斗属性!O103</f>
        <v>188.55199999999982</v>
      </c>
      <c r="DL104" s="39">
        <f>([2]中r各类型装备属性!K102+[2]中r各类型装备属性!P102+[2]中r各类型装备属性!U102+[2]中r各类型装备属性!Z102)/4</f>
        <v>1276.4250000000002</v>
      </c>
      <c r="DM104" s="7">
        <f t="shared" si="109"/>
        <v>0.28683887952596682</v>
      </c>
      <c r="DN104" s="7">
        <f t="shared" si="109"/>
        <v>9.1788441448309291E-2</v>
      </c>
      <c r="DO104" s="7">
        <f t="shared" si="109"/>
        <v>0.62137267902572402</v>
      </c>
    </row>
    <row r="105" spans="7:119" x14ac:dyDescent="0.15">
      <c r="G105" s="23">
        <v>99</v>
      </c>
      <c r="H105" s="27">
        <f>[2]中r各类型装备属性!I103+[3]中r分类武将战斗属性!AQ105</f>
        <v>981.65999999999985</v>
      </c>
      <c r="I105" s="27">
        <f>[2]中r各类型装备属性!J103+[3]中r分类武将战斗属性!T105</f>
        <v>731.4</v>
      </c>
      <c r="J105" s="27">
        <f>[2]中r各类型装备属性!K103+[3]中r分类武将战斗属性!AS105</f>
        <v>3008.4719999999998</v>
      </c>
      <c r="K105" s="27">
        <f t="shared" si="65"/>
        <v>3.0646781981541471</v>
      </c>
      <c r="L105" s="27">
        <f t="shared" si="86"/>
        <v>0.67947455454190742</v>
      </c>
      <c r="M105" s="39">
        <f t="shared" si="87"/>
        <v>0.51939682539682541</v>
      </c>
      <c r="N105" s="39">
        <f t="shared" si="88"/>
        <v>0.50141199999999997</v>
      </c>
      <c r="P105" s="27">
        <f>[2]中r各类型装备属性!N103+[3]中r分类武将战斗属性!AV105</f>
        <v>1805.4119999999998</v>
      </c>
      <c r="Q105" s="27">
        <f>[2]中r各类型装备属性!O103+[3]中r分类武将战斗属性!AW105</f>
        <v>229.54199999999997</v>
      </c>
      <c r="R105" s="27">
        <f>[2]中r各类型装备属性!P103+[3]中r分类武将战斗属性!AX105</f>
        <v>1932.3959999999997</v>
      </c>
      <c r="S105" s="27">
        <f t="shared" si="66"/>
        <v>1.0703351921888189</v>
      </c>
      <c r="T105" s="27">
        <f t="shared" si="89"/>
        <v>0.39950779898426969</v>
      </c>
      <c r="U105" s="39">
        <f t="shared" si="90"/>
        <v>0.37707017543859639</v>
      </c>
      <c r="V105" s="39">
        <f t="shared" si="91"/>
        <v>0.38341190476190462</v>
      </c>
      <c r="X105" s="27">
        <f>[2]中r各类型装备属性!S103+[3]中r分类武将战斗属性!BA105</f>
        <v>1979.6039999999998</v>
      </c>
      <c r="Y105" s="27">
        <f>[2]中r各类型装备属性!T103+[3]中r分类武将战斗属性!BB105</f>
        <v>118.84199999999998</v>
      </c>
      <c r="Z105" s="27">
        <f>[2]中r各类型装备属性!U103+[3]中r分类武将战斗属性!BC105</f>
        <v>1631.2199999999998</v>
      </c>
      <c r="AA105" s="27">
        <f t="shared" si="67"/>
        <v>0.82401328750598601</v>
      </c>
      <c r="AB105" s="27">
        <f t="shared" si="92"/>
        <v>0.25620119777002637</v>
      </c>
      <c r="AC105" s="39">
        <f t="shared" si="93"/>
        <v>0.33427963525835863</v>
      </c>
      <c r="AD105" s="39">
        <f t="shared" si="94"/>
        <v>0.32953939393939402</v>
      </c>
      <c r="AF105" s="27">
        <f>[2]中r各类型装备属性!X103+[3]中r分类武将战斗属性!BF105</f>
        <v>1797.27</v>
      </c>
      <c r="AG105" s="27">
        <f>[2]中r各类型装备属性!Y103+[3]中r分类武将战斗属性!BG105</f>
        <v>269.42999999999995</v>
      </c>
      <c r="AH105" s="27">
        <f>[2]中r各类型装备属性!Z103+[3]中r分类武将战斗属性!BH105</f>
        <v>1686.5699999999997</v>
      </c>
      <c r="AI105" s="27">
        <f t="shared" si="68"/>
        <v>0.93840658331803217</v>
      </c>
      <c r="AJ105" s="27">
        <f t="shared" si="95"/>
        <v>0.43848970624135397</v>
      </c>
      <c r="AK105" s="39">
        <f t="shared" si="96"/>
        <v>0.33562464985994395</v>
      </c>
      <c r="AL105" s="39">
        <f t="shared" si="97"/>
        <v>0.33314962962962957</v>
      </c>
      <c r="AN105" s="23">
        <f t="shared" si="69"/>
        <v>1640.9865</v>
      </c>
      <c r="AO105" s="23">
        <f t="shared" si="70"/>
        <v>337.30349999999999</v>
      </c>
      <c r="AP105" s="23">
        <f t="shared" si="71"/>
        <v>2064.6644999999999</v>
      </c>
      <c r="AQ105" s="23">
        <f t="shared" si="72"/>
        <v>1.2581849393642177</v>
      </c>
      <c r="AR105" s="42">
        <f t="shared" si="98"/>
        <v>0.49434542412799787</v>
      </c>
      <c r="AS105" s="34"/>
      <c r="AV105" s="27">
        <f>[5]中r不同兵种属性值!AK103</f>
        <v>775.49999999999989</v>
      </c>
      <c r="AW105" s="27">
        <f>[5]中r不同兵种属性值!AL103</f>
        <v>704.99999999999989</v>
      </c>
      <c r="AX105" s="27">
        <f>[5]中r不同兵种属性值!AM103</f>
        <v>1621.4999999999995</v>
      </c>
      <c r="AY105" s="27">
        <f t="shared" si="73"/>
        <v>2.0909090909090908</v>
      </c>
      <c r="AZ105" s="27">
        <f t="shared" si="74"/>
        <v>0.67141578255652268</v>
      </c>
      <c r="BA105" s="39">
        <f t="shared" si="99"/>
        <v>0.54708994708994707</v>
      </c>
      <c r="BB105" s="39">
        <f t="shared" si="100"/>
        <v>0.27024999999999993</v>
      </c>
      <c r="BD105" s="27">
        <f>[5]中r不同兵种属性值!AP103</f>
        <v>1550.9999999999998</v>
      </c>
      <c r="BE105" s="27">
        <f>[5]中r不同兵种属性值!AQ103</f>
        <v>338.39999999999992</v>
      </c>
      <c r="BF105" s="27">
        <f>[5]中r不同兵种属性值!AR103</f>
        <v>1544.2857142857138</v>
      </c>
      <c r="BG105" s="27">
        <f t="shared" si="75"/>
        <v>0.99567099567099548</v>
      </c>
      <c r="BH105" s="27">
        <f t="shared" si="76"/>
        <v>0.49515671183167009</v>
      </c>
      <c r="BI105" s="39">
        <f t="shared" si="101"/>
        <v>0.52898337385919092</v>
      </c>
      <c r="BJ105" s="39">
        <f t="shared" si="102"/>
        <v>0.25017936620829689</v>
      </c>
      <c r="BL105" s="27">
        <f>[5]中r不同兵种属性值!AU103</f>
        <v>1783.6499999999996</v>
      </c>
      <c r="BM105" s="27">
        <f>[5]中r不同兵种属性值!AV103</f>
        <v>112.79999999999998</v>
      </c>
      <c r="BN105" s="27">
        <f>[5]中r不同兵种属性值!AW103</f>
        <v>1574.2718446601939</v>
      </c>
      <c r="BO105" s="27">
        <f t="shared" si="77"/>
        <v>0.88261253309797005</v>
      </c>
      <c r="BP105" s="27">
        <f t="shared" si="78"/>
        <v>0.24638504215630597</v>
      </c>
      <c r="BQ105" s="39">
        <f t="shared" si="103"/>
        <v>0.51219428358464303</v>
      </c>
      <c r="BR105" s="39">
        <f t="shared" si="104"/>
        <v>0.24935597202102033</v>
      </c>
      <c r="BT105" s="27">
        <f>[5]中r不同兵种属性值!AZ103</f>
        <v>1628.5499999999997</v>
      </c>
      <c r="BU105" s="27">
        <f>[5]中r不同兵种属性值!BA103</f>
        <v>183.29999999999995</v>
      </c>
      <c r="BV105" s="27">
        <f>[5]中r不同兵种属性值!BB103</f>
        <v>1544.2857142857138</v>
      </c>
      <c r="BW105" s="27">
        <f t="shared" si="79"/>
        <v>0.94825809111523385</v>
      </c>
      <c r="BX105" s="36">
        <f t="shared" si="80"/>
        <v>0.34694881889763773</v>
      </c>
      <c r="BY105" s="39">
        <f t="shared" si="105"/>
        <v>0.50777864250315685</v>
      </c>
      <c r="BZ105" s="39">
        <f t="shared" si="106"/>
        <v>0.24461375392763665</v>
      </c>
      <c r="CB105" s="23">
        <f t="shared" si="81"/>
        <v>1434.6749999999997</v>
      </c>
      <c r="CC105" s="23">
        <f t="shared" si="82"/>
        <v>334.87499999999994</v>
      </c>
      <c r="CD105" s="23">
        <f t="shared" si="83"/>
        <v>1571.0858183079054</v>
      </c>
      <c r="CE105" s="23">
        <f t="shared" si="84"/>
        <v>1.0950813377997843</v>
      </c>
      <c r="CF105" s="23">
        <f t="shared" si="85"/>
        <v>0.87008769080870407</v>
      </c>
      <c r="CV105" s="39">
        <f>([3]中r分类武将战斗属性!S105+[3]中r分类武将战斗属性!Y105+[3]中r分类武将战斗属性!AE105+[3]中r分类武将战斗属性!AK105)/4</f>
        <v>456.95</v>
      </c>
      <c r="CW105" s="39">
        <f>CV105*[3]中r分类武将战斗属性!O104</f>
        <v>146.22399999999985</v>
      </c>
      <c r="CX105" s="39">
        <f>([2]中r各类型装备属性!I103+[2]中r各类型装备属性!N103+[2]中r各类型装备属性!S103+[2]中r各类型装备属性!X103)/4</f>
        <v>1037.8125</v>
      </c>
      <c r="CY105" s="7">
        <f t="shared" si="107"/>
        <v>0.27846054796916364</v>
      </c>
      <c r="CZ105" s="7">
        <f t="shared" si="107"/>
        <v>8.9107375350132287E-2</v>
      </c>
      <c r="DA105" s="7">
        <f t="shared" si="107"/>
        <v>0.632432076680704</v>
      </c>
      <c r="DC105" s="39">
        <f>([3]中r分类武将战斗属性!T105+[3]中r分类武将战斗属性!Z105+[3]中r分类武将战斗属性!AF105+[3]中r分类武将战斗属性!AL105)/4</f>
        <v>126.2625</v>
      </c>
      <c r="DD105" s="39">
        <f>DC105*[3]中r分类武将战斗属性!O104</f>
        <v>40.403999999999961</v>
      </c>
      <c r="DE105" s="39">
        <f>([2]中r各类型装备属性!J103+[2]中r各类型装备属性!O103+[2]中r各类型装备属性!T103+[2]中r各类型装备属性!Y103)/4</f>
        <v>193.72500000000002</v>
      </c>
      <c r="DF105" s="7">
        <f t="shared" si="108"/>
        <v>0.37432905380465964</v>
      </c>
      <c r="DG105" s="7">
        <f t="shared" si="108"/>
        <v>0.11978529721749095</v>
      </c>
      <c r="DH105" s="7">
        <f t="shared" si="108"/>
        <v>0.57433439024498723</v>
      </c>
      <c r="DJ105" s="39">
        <f>([3]中r分类武将战斗属性!U105+[3]中r分类武将战斗属性!AA105+[3]中r分类武将战斗属性!AG105+[3]中r分类武将战斗属性!AM105)/4</f>
        <v>589.22500000000002</v>
      </c>
      <c r="DK105" s="39">
        <f>DJ105*[3]中r分类武将战斗属性!O104</f>
        <v>188.55199999999982</v>
      </c>
      <c r="DL105" s="39">
        <f>([2]中r各类型装备属性!K103+[2]中r各类型装备属性!P103+[2]中r各类型装备属性!U103+[2]中r各类型装备属性!Z103)/4</f>
        <v>1286.8875</v>
      </c>
      <c r="DM105" s="7">
        <f t="shared" si="109"/>
        <v>0.28538534953257544</v>
      </c>
      <c r="DN105" s="7">
        <f t="shared" si="109"/>
        <v>9.1323311850424041E-2</v>
      </c>
      <c r="DO105" s="7">
        <f t="shared" si="109"/>
        <v>0.62329133861700059</v>
      </c>
    </row>
    <row r="106" spans="7:119" x14ac:dyDescent="0.15">
      <c r="G106" s="23">
        <v>100</v>
      </c>
      <c r="H106" s="27">
        <f>[2]中r各类型装备属性!I104+[3]中r分类武将战斗属性!AQ106</f>
        <v>987.06</v>
      </c>
      <c r="I106" s="27">
        <f>[2]中r各类型装备属性!J104+[3]中r分类武将战斗属性!T106</f>
        <v>735</v>
      </c>
      <c r="J106" s="27">
        <f>[2]中r各类型装备属性!K104+[3]中r分类武将战斗属性!AS106</f>
        <v>3024.6719999999996</v>
      </c>
      <c r="K106" s="27">
        <f t="shared" si="65"/>
        <v>3.0643243571819339</v>
      </c>
      <c r="L106" s="27">
        <f t="shared" si="86"/>
        <v>0.67741935483870974</v>
      </c>
      <c r="M106" s="39">
        <f t="shared" si="87"/>
        <v>0.5222539682539683</v>
      </c>
      <c r="N106" s="39">
        <f t="shared" si="88"/>
        <v>0.50411199999999989</v>
      </c>
      <c r="P106" s="27">
        <f>[2]中r各类型装备属性!N104+[3]中r分类武将战斗属性!AV106</f>
        <v>1814.4119999999998</v>
      </c>
      <c r="Q106" s="27">
        <f>[2]中r各类型装备属性!O104+[3]中r分类武将战斗属性!AW106</f>
        <v>230.892</v>
      </c>
      <c r="R106" s="27">
        <f>[2]中r各类型装备属性!P104+[3]中r分类武将战斗属性!AX106</f>
        <v>1941.3959999999997</v>
      </c>
      <c r="S106" s="27">
        <f t="shared" si="66"/>
        <v>1.0699863096143543</v>
      </c>
      <c r="T106" s="27">
        <f t="shared" si="89"/>
        <v>0.3974783608657031</v>
      </c>
      <c r="U106" s="39">
        <f t="shared" si="90"/>
        <v>0.3789498746867167</v>
      </c>
      <c r="V106" s="39">
        <f t="shared" si="91"/>
        <v>0.3851976190476189</v>
      </c>
      <c r="X106" s="27">
        <f>[2]中r各类型装备属性!S104+[3]中r分类武将战斗属性!BA106</f>
        <v>1989.5039999999999</v>
      </c>
      <c r="Y106" s="27">
        <f>[2]中r各类型装备属性!T104+[3]中r分类武将战斗属性!BB106</f>
        <v>119.29199999999999</v>
      </c>
      <c r="Z106" s="27">
        <f>[2]中r各类型装备属性!U104+[3]中r分类武将战斗属性!BC106</f>
        <v>1639.3199999999997</v>
      </c>
      <c r="AA106" s="27">
        <f t="shared" si="67"/>
        <v>0.82398426944605274</v>
      </c>
      <c r="AB106" s="27">
        <f t="shared" si="92"/>
        <v>0.25419568200608578</v>
      </c>
      <c r="AC106" s="39">
        <f t="shared" si="93"/>
        <v>0.33595136778115497</v>
      </c>
      <c r="AD106" s="39">
        <f t="shared" si="94"/>
        <v>0.33117575757575762</v>
      </c>
      <c r="AF106" s="27">
        <f>[2]中r各类型装备属性!X104+[3]中r分类武将战斗属性!BF106</f>
        <v>1806.7199999999998</v>
      </c>
      <c r="AG106" s="27">
        <f>[2]中r各类型装备属性!Y104+[3]中r分类武将战斗属性!BG106</f>
        <v>270.33</v>
      </c>
      <c r="AH106" s="27">
        <f>[2]中r各类型装备属性!Z104+[3]中r分类武将战斗属性!BH106</f>
        <v>1695.12</v>
      </c>
      <c r="AI106" s="27">
        <f t="shared" si="68"/>
        <v>0.93823060573857597</v>
      </c>
      <c r="AJ106" s="27">
        <f t="shared" si="95"/>
        <v>0.43578417938838998</v>
      </c>
      <c r="AK106" s="39">
        <f t="shared" si="96"/>
        <v>0.33738935574229689</v>
      </c>
      <c r="AL106" s="39">
        <f t="shared" si="97"/>
        <v>0.33483851851851848</v>
      </c>
      <c r="AN106" s="23">
        <f t="shared" si="69"/>
        <v>1649.424</v>
      </c>
      <c r="AO106" s="23">
        <f t="shared" si="70"/>
        <v>338.87849999999997</v>
      </c>
      <c r="AP106" s="23">
        <f t="shared" si="71"/>
        <v>2075.1269999999995</v>
      </c>
      <c r="AQ106" s="23">
        <f t="shared" si="72"/>
        <v>1.2580919157233068</v>
      </c>
      <c r="AR106" s="42">
        <f t="shared" si="98"/>
        <v>0.49192782181473227</v>
      </c>
      <c r="AS106" s="34"/>
      <c r="AV106" s="27">
        <f>[5]中r不同兵种属性值!AK104</f>
        <v>775.49999999999989</v>
      </c>
      <c r="AW106" s="27">
        <f>[5]中r不同兵种属性值!AL104</f>
        <v>704.99999999999989</v>
      </c>
      <c r="AX106" s="27">
        <f>[5]中r不同兵种属性值!AM104</f>
        <v>1621.4999999999995</v>
      </c>
      <c r="AY106" s="27">
        <f t="shared" si="73"/>
        <v>2.0909090909090908</v>
      </c>
      <c r="AZ106" s="27">
        <f t="shared" si="74"/>
        <v>0.66824644549763024</v>
      </c>
      <c r="BA106" s="39">
        <f t="shared" si="99"/>
        <v>0.54708994708994707</v>
      </c>
      <c r="BB106" s="39">
        <f t="shared" si="100"/>
        <v>0.27024999999999993</v>
      </c>
      <c r="BD106" s="27">
        <f>[5]中r不同兵种属性值!AP104</f>
        <v>1550.9999999999998</v>
      </c>
      <c r="BE106" s="27">
        <f>[5]中r不同兵种属性值!AQ104</f>
        <v>338.39999999999992</v>
      </c>
      <c r="BF106" s="27">
        <f>[5]中r不同兵种属性值!AR104</f>
        <v>1544.2857142857138</v>
      </c>
      <c r="BG106" s="27">
        <f t="shared" si="75"/>
        <v>0.99567099567099548</v>
      </c>
      <c r="BH106" s="27">
        <f t="shared" si="76"/>
        <v>0.49157466589192322</v>
      </c>
      <c r="BI106" s="39">
        <f t="shared" si="101"/>
        <v>0.52898337385919092</v>
      </c>
      <c r="BJ106" s="39">
        <f t="shared" si="102"/>
        <v>0.25017936620829689</v>
      </c>
      <c r="BL106" s="27">
        <f>[5]中r不同兵种属性值!AU104</f>
        <v>1783.6499999999996</v>
      </c>
      <c r="BM106" s="27">
        <f>[5]中r不同兵种属性值!AV104</f>
        <v>112.79999999999998</v>
      </c>
      <c r="BN106" s="27">
        <f>[5]中r不同兵种属性值!AW104</f>
        <v>1574.2718446601939</v>
      </c>
      <c r="BO106" s="27">
        <f t="shared" si="77"/>
        <v>0.88261253309797005</v>
      </c>
      <c r="BP106" s="27">
        <f t="shared" si="78"/>
        <v>0.24373379429559205</v>
      </c>
      <c r="BQ106" s="39">
        <f t="shared" si="103"/>
        <v>0.51219428358464303</v>
      </c>
      <c r="BR106" s="39">
        <f t="shared" si="104"/>
        <v>0.24935597202102033</v>
      </c>
      <c r="BT106" s="27">
        <f>[5]中r不同兵种属性值!AZ104</f>
        <v>1628.5499999999997</v>
      </c>
      <c r="BU106" s="27">
        <f>[5]中r不同兵种属性值!BA104</f>
        <v>183.29999999999995</v>
      </c>
      <c r="BV106" s="27">
        <f>[5]中r不同兵种属性值!BB104</f>
        <v>1544.2857142857138</v>
      </c>
      <c r="BW106" s="27">
        <f t="shared" si="79"/>
        <v>0.94825809111523385</v>
      </c>
      <c r="BX106" s="36">
        <f t="shared" si="80"/>
        <v>0.34370898181136311</v>
      </c>
      <c r="BY106" s="39">
        <f t="shared" si="105"/>
        <v>0.50777864250315685</v>
      </c>
      <c r="BZ106" s="39">
        <f t="shared" si="106"/>
        <v>0.24461375392763665</v>
      </c>
      <c r="CB106" s="23">
        <f t="shared" si="81"/>
        <v>1434.6749999999997</v>
      </c>
      <c r="CC106" s="23">
        <f t="shared" si="82"/>
        <v>334.87499999999994</v>
      </c>
      <c r="CD106" s="23">
        <f t="shared" si="83"/>
        <v>1571.0858183079054</v>
      </c>
      <c r="CE106" s="23">
        <f t="shared" si="84"/>
        <v>1.0950813377997843</v>
      </c>
      <c r="CF106" s="23">
        <f t="shared" si="85"/>
        <v>0.87008769080870407</v>
      </c>
      <c r="CV106" s="39">
        <f>([3]中r分类武将战斗属性!S106+[3]中r分类武将战斗属性!Y106+[3]中r分类武将战斗属性!AE106+[3]中r分类武将战斗属性!AK106)/4</f>
        <v>456.95</v>
      </c>
      <c r="CW106" s="39">
        <f>CV106*[3]中r分类武将战斗属性!O105</f>
        <v>146.22399999999985</v>
      </c>
      <c r="CX106" s="39">
        <f>([2]中r各类型装备属性!I104+[2]中r各类型装备属性!N104+[2]中r各类型装备属性!S104+[2]中r各类型装备属性!X104)/4</f>
        <v>1046.25</v>
      </c>
      <c r="CY106" s="7">
        <f t="shared" si="107"/>
        <v>0.27703610472504342</v>
      </c>
      <c r="CZ106" s="7">
        <f t="shared" si="107"/>
        <v>8.86515535120138E-2</v>
      </c>
      <c r="DA106" s="7">
        <f t="shared" si="107"/>
        <v>0.63431234176294271</v>
      </c>
      <c r="DC106" s="39">
        <f>([3]中r分类武将战斗属性!T106+[3]中r分类武将战斗属性!Z106+[3]中r分类武将战斗属性!AF106+[3]中r分类武将战斗属性!AL106)/4</f>
        <v>126.2625</v>
      </c>
      <c r="DD106" s="39">
        <f>DC106*[3]中r分类武将战斗属性!O105</f>
        <v>40.403999999999961</v>
      </c>
      <c r="DE106" s="39">
        <f>([2]中r各类型装备属性!J104+[2]中r各类型装备属性!O104+[2]中r各类型装备属性!T104+[2]中r各类型装备属性!Y104)/4</f>
        <v>195.3</v>
      </c>
      <c r="DF106" s="7">
        <f t="shared" si="108"/>
        <v>0.37258929085203107</v>
      </c>
      <c r="DG106" s="7">
        <f t="shared" si="108"/>
        <v>0.11922857307264982</v>
      </c>
      <c r="DH106" s="7">
        <f t="shared" si="108"/>
        <v>0.57631274925969045</v>
      </c>
      <c r="DJ106" s="39">
        <f>([3]中r分类武将战斗属性!U106+[3]中r分类武将战斗属性!AA106+[3]中r分类武将战斗属性!AG106+[3]中r分类武将战斗属性!AM106)/4</f>
        <v>589.22500000000002</v>
      </c>
      <c r="DK106" s="39">
        <f>DJ106*[3]中r分类武将战斗属性!O105</f>
        <v>188.55199999999982</v>
      </c>
      <c r="DL106" s="39">
        <f>([2]中r各类型装备属性!K104+[2]中r各类型装备属性!P104+[2]中r各类型装备属性!U104+[2]中r各类型装备属性!Z104)/4</f>
        <v>1297.3499999999999</v>
      </c>
      <c r="DM106" s="7">
        <f t="shared" si="109"/>
        <v>0.28394647652890648</v>
      </c>
      <c r="DN106" s="7">
        <f t="shared" si="109"/>
        <v>9.0862872489249985E-2</v>
      </c>
      <c r="DO106" s="7">
        <f t="shared" si="109"/>
        <v>0.62519065098184368</v>
      </c>
    </row>
  </sheetData>
  <mergeCells count="18">
    <mergeCell ref="CB5:CF5"/>
    <mergeCell ref="CI5:CK5"/>
    <mergeCell ref="CV5:DA5"/>
    <mergeCell ref="DC5:DH5"/>
    <mergeCell ref="DJ5:DO5"/>
    <mergeCell ref="CL5:CN5"/>
    <mergeCell ref="CR5:CT5"/>
    <mergeCell ref="A19:A22"/>
    <mergeCell ref="A23:A26"/>
    <mergeCell ref="AV5:BB5"/>
    <mergeCell ref="BD5:BJ5"/>
    <mergeCell ref="BL5:BR5"/>
    <mergeCell ref="BT5:BZ5"/>
    <mergeCell ref="AF5:AL5"/>
    <mergeCell ref="X5:AD5"/>
    <mergeCell ref="H5:N5"/>
    <mergeCell ref="P5:V5"/>
    <mergeCell ref="AN5:AR5"/>
  </mergeCells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3:DO106"/>
  <sheetViews>
    <sheetView topLeftCell="B1" zoomScaleNormal="100" workbookViewId="0">
      <selection activeCell="H22" sqref="H22"/>
    </sheetView>
  </sheetViews>
  <sheetFormatPr defaultRowHeight="11.25" x14ac:dyDescent="0.15"/>
  <cols>
    <col min="1" max="7" width="9" style="10"/>
    <col min="8" max="12" width="9" style="22"/>
    <col min="13" max="14" width="9" style="4"/>
    <col min="15" max="15" width="9" style="10"/>
    <col min="16" max="20" width="9" style="22"/>
    <col min="21" max="22" width="9" style="4"/>
    <col min="23" max="23" width="9" style="10"/>
    <col min="24" max="28" width="9" style="22"/>
    <col min="29" max="30" width="9" style="4"/>
    <col min="31" max="31" width="9" style="10"/>
    <col min="32" max="36" width="9" style="22"/>
    <col min="37" max="44" width="9" style="4"/>
    <col min="45" max="45" width="9" style="22"/>
    <col min="46" max="46" width="9" style="37"/>
    <col min="47" max="47" width="9" style="10"/>
    <col min="48" max="52" width="9" style="22"/>
    <col min="53" max="53" width="9.75" style="4" bestFit="1" customWidth="1"/>
    <col min="54" max="54" width="9" style="4"/>
    <col min="55" max="55" width="9" style="10"/>
    <col min="56" max="60" width="9" style="22"/>
    <col min="61" max="61" width="9.75" style="4" bestFit="1" customWidth="1"/>
    <col min="62" max="62" width="9" style="4"/>
    <col min="63" max="63" width="9" style="10"/>
    <col min="64" max="68" width="9" style="22"/>
    <col min="69" max="69" width="9.75" style="4" bestFit="1" customWidth="1"/>
    <col min="70" max="70" width="9" style="4"/>
    <col min="71" max="71" width="9" style="10"/>
    <col min="72" max="75" width="9" style="22"/>
    <col min="76" max="76" width="9" style="10"/>
    <col min="77" max="77" width="9.75" style="4" bestFit="1" customWidth="1"/>
    <col min="78" max="78" width="9" style="4"/>
    <col min="79" max="79" width="9" style="10"/>
    <col min="80" max="84" width="9" style="4"/>
    <col min="85" max="85" width="9" style="10"/>
    <col min="86" max="98" width="9" style="4"/>
    <col min="99" max="99" width="9" style="10"/>
    <col min="100" max="119" width="9" style="4"/>
    <col min="120" max="16384" width="9" style="10"/>
  </cols>
  <sheetData>
    <row r="3" spans="2:119" x14ac:dyDescent="0.15">
      <c r="C3" s="33" t="s">
        <v>125</v>
      </c>
      <c r="H3" s="4"/>
      <c r="I3" s="4"/>
      <c r="J3" s="4"/>
      <c r="P3" s="4"/>
      <c r="Q3" s="4"/>
      <c r="R3" s="4"/>
      <c r="X3" s="4"/>
      <c r="Y3" s="4"/>
      <c r="Z3" s="4"/>
      <c r="AF3" s="4"/>
      <c r="AG3" s="4"/>
      <c r="AH3" s="4"/>
      <c r="AV3" s="4"/>
      <c r="AW3" s="4"/>
      <c r="AX3" s="4"/>
      <c r="BD3" s="4"/>
      <c r="BE3" s="4"/>
      <c r="BF3" s="4"/>
      <c r="BL3" s="4"/>
      <c r="BM3" s="4"/>
      <c r="BN3" s="4"/>
      <c r="BT3" s="4"/>
      <c r="BU3" s="4"/>
      <c r="BV3" s="4"/>
    </row>
    <row r="5" spans="2:119" x14ac:dyDescent="0.15">
      <c r="G5" s="36"/>
      <c r="H5" s="53" t="s">
        <v>105</v>
      </c>
      <c r="I5" s="53"/>
      <c r="J5" s="53"/>
      <c r="K5" s="53"/>
      <c r="L5" s="53"/>
      <c r="M5" s="53"/>
      <c r="N5" s="53"/>
      <c r="O5" s="4"/>
      <c r="P5" s="53" t="s">
        <v>111</v>
      </c>
      <c r="Q5" s="53"/>
      <c r="R5" s="53"/>
      <c r="S5" s="53"/>
      <c r="T5" s="53"/>
      <c r="U5" s="53"/>
      <c r="V5" s="53"/>
      <c r="W5" s="4"/>
      <c r="X5" s="53" t="s">
        <v>112</v>
      </c>
      <c r="Y5" s="53"/>
      <c r="Z5" s="53"/>
      <c r="AA5" s="53"/>
      <c r="AB5" s="53"/>
      <c r="AC5" s="53"/>
      <c r="AD5" s="53"/>
      <c r="AE5" s="4"/>
      <c r="AF5" s="53" t="s">
        <v>113</v>
      </c>
      <c r="AG5" s="53"/>
      <c r="AH5" s="53"/>
      <c r="AI5" s="53"/>
      <c r="AJ5" s="53"/>
      <c r="AK5" s="53"/>
      <c r="AL5" s="53"/>
      <c r="AN5" s="49" t="s">
        <v>131</v>
      </c>
      <c r="AO5" s="50"/>
      <c r="AP5" s="50"/>
      <c r="AQ5" s="50"/>
      <c r="AR5" s="51"/>
      <c r="AS5" s="25"/>
      <c r="AV5" s="53" t="s">
        <v>114</v>
      </c>
      <c r="AW5" s="53"/>
      <c r="AX5" s="53"/>
      <c r="AY5" s="53"/>
      <c r="AZ5" s="53"/>
      <c r="BA5" s="53"/>
      <c r="BB5" s="53"/>
      <c r="BC5" s="4"/>
      <c r="BD5" s="53" t="s">
        <v>115</v>
      </c>
      <c r="BE5" s="53"/>
      <c r="BF5" s="53"/>
      <c r="BG5" s="53"/>
      <c r="BH5" s="53"/>
      <c r="BI5" s="53"/>
      <c r="BJ5" s="53"/>
      <c r="BK5" s="4"/>
      <c r="BL5" s="53" t="s">
        <v>116</v>
      </c>
      <c r="BM5" s="53"/>
      <c r="BN5" s="53"/>
      <c r="BO5" s="53"/>
      <c r="BP5" s="53"/>
      <c r="BQ5" s="53"/>
      <c r="BR5" s="53"/>
      <c r="BS5" s="4"/>
      <c r="BT5" s="53" t="s">
        <v>117</v>
      </c>
      <c r="BU5" s="53"/>
      <c r="BV5" s="53"/>
      <c r="BW5" s="53"/>
      <c r="BX5" s="53"/>
      <c r="BY5" s="53"/>
      <c r="BZ5" s="53"/>
      <c r="CB5" s="53" t="s">
        <v>132</v>
      </c>
      <c r="CC5" s="53"/>
      <c r="CD5" s="53"/>
      <c r="CE5" s="53"/>
      <c r="CF5" s="53"/>
      <c r="CH5" s="23"/>
      <c r="CI5" s="53" t="s">
        <v>133</v>
      </c>
      <c r="CJ5" s="53"/>
      <c r="CK5" s="53"/>
      <c r="CL5" s="53" t="s">
        <v>130</v>
      </c>
      <c r="CM5" s="53"/>
      <c r="CN5" s="53"/>
      <c r="CO5" s="23" t="s">
        <v>134</v>
      </c>
      <c r="CP5" s="23"/>
      <c r="CQ5" s="23"/>
      <c r="CR5" s="53" t="s">
        <v>130</v>
      </c>
      <c r="CS5" s="53"/>
      <c r="CT5" s="53"/>
      <c r="CV5" s="53" t="s">
        <v>145</v>
      </c>
      <c r="CW5" s="53"/>
      <c r="CX5" s="53"/>
      <c r="CY5" s="53"/>
      <c r="CZ5" s="53"/>
      <c r="DA5" s="53"/>
      <c r="DC5" s="53" t="s">
        <v>146</v>
      </c>
      <c r="DD5" s="53"/>
      <c r="DE5" s="53"/>
      <c r="DF5" s="53"/>
      <c r="DG5" s="53"/>
      <c r="DH5" s="53"/>
      <c r="DJ5" s="53" t="s">
        <v>147</v>
      </c>
      <c r="DK5" s="53"/>
      <c r="DL5" s="53"/>
      <c r="DM5" s="53"/>
      <c r="DN5" s="53"/>
      <c r="DO5" s="53"/>
    </row>
    <row r="6" spans="2:119" x14ac:dyDescent="0.15">
      <c r="G6" s="46" t="s">
        <v>168</v>
      </c>
      <c r="H6" s="23" t="s">
        <v>106</v>
      </c>
      <c r="I6" s="23" t="s">
        <v>107</v>
      </c>
      <c r="J6" s="23" t="s">
        <v>108</v>
      </c>
      <c r="K6" s="27" t="s">
        <v>109</v>
      </c>
      <c r="L6" s="23" t="s">
        <v>123</v>
      </c>
      <c r="M6" s="39" t="s">
        <v>164</v>
      </c>
      <c r="N6" s="39" t="s">
        <v>165</v>
      </c>
      <c r="P6" s="23" t="s">
        <v>106</v>
      </c>
      <c r="Q6" s="23" t="s">
        <v>107</v>
      </c>
      <c r="R6" s="23" t="s">
        <v>108</v>
      </c>
      <c r="S6" s="27" t="s">
        <v>109</v>
      </c>
      <c r="T6" s="23" t="s">
        <v>123</v>
      </c>
      <c r="U6" s="39" t="s">
        <v>164</v>
      </c>
      <c r="V6" s="39" t="s">
        <v>165</v>
      </c>
      <c r="X6" s="23" t="s">
        <v>106</v>
      </c>
      <c r="Y6" s="23" t="s">
        <v>107</v>
      </c>
      <c r="Z6" s="23" t="s">
        <v>108</v>
      </c>
      <c r="AA6" s="27" t="s">
        <v>109</v>
      </c>
      <c r="AB6" s="27" t="s">
        <v>123</v>
      </c>
      <c r="AC6" s="39" t="s">
        <v>164</v>
      </c>
      <c r="AD6" s="39" t="s">
        <v>165</v>
      </c>
      <c r="AF6" s="23" t="s">
        <v>106</v>
      </c>
      <c r="AG6" s="23" t="s">
        <v>107</v>
      </c>
      <c r="AH6" s="23" t="s">
        <v>108</v>
      </c>
      <c r="AI6" s="27" t="s">
        <v>109</v>
      </c>
      <c r="AJ6" s="27" t="s">
        <v>123</v>
      </c>
      <c r="AK6" s="39" t="s">
        <v>164</v>
      </c>
      <c r="AL6" s="39" t="s">
        <v>165</v>
      </c>
      <c r="AN6" s="23" t="s">
        <v>106</v>
      </c>
      <c r="AO6" s="23" t="s">
        <v>107</v>
      </c>
      <c r="AP6" s="23" t="s">
        <v>108</v>
      </c>
      <c r="AQ6" s="23" t="s">
        <v>109</v>
      </c>
      <c r="AR6" s="23" t="s">
        <v>123</v>
      </c>
      <c r="AS6" s="34"/>
      <c r="AV6" s="23" t="s">
        <v>106</v>
      </c>
      <c r="AW6" s="23" t="s">
        <v>107</v>
      </c>
      <c r="AX6" s="23" t="s">
        <v>108</v>
      </c>
      <c r="AY6" s="27" t="s">
        <v>109</v>
      </c>
      <c r="AZ6" s="27" t="s">
        <v>124</v>
      </c>
      <c r="BA6" s="39" t="s">
        <v>164</v>
      </c>
      <c r="BB6" s="39" t="s">
        <v>165</v>
      </c>
      <c r="BD6" s="23" t="s">
        <v>106</v>
      </c>
      <c r="BE6" s="23" t="s">
        <v>107</v>
      </c>
      <c r="BF6" s="23" t="s">
        <v>108</v>
      </c>
      <c r="BG6" s="27" t="s">
        <v>109</v>
      </c>
      <c r="BH6" s="27" t="s">
        <v>124</v>
      </c>
      <c r="BI6" s="39" t="s">
        <v>164</v>
      </c>
      <c r="BJ6" s="39" t="s">
        <v>165</v>
      </c>
      <c r="BL6" s="23" t="s">
        <v>106</v>
      </c>
      <c r="BM6" s="23" t="s">
        <v>107</v>
      </c>
      <c r="BN6" s="23" t="s">
        <v>108</v>
      </c>
      <c r="BO6" s="27" t="s">
        <v>109</v>
      </c>
      <c r="BP6" s="27" t="s">
        <v>124</v>
      </c>
      <c r="BQ6" s="39" t="s">
        <v>164</v>
      </c>
      <c r="BR6" s="39" t="s">
        <v>165</v>
      </c>
      <c r="BT6" s="23" t="s">
        <v>106</v>
      </c>
      <c r="BU6" s="23" t="s">
        <v>107</v>
      </c>
      <c r="BV6" s="23" t="s">
        <v>108</v>
      </c>
      <c r="BW6" s="27" t="s">
        <v>109</v>
      </c>
      <c r="BX6" s="27" t="s">
        <v>124</v>
      </c>
      <c r="BY6" s="39" t="s">
        <v>164</v>
      </c>
      <c r="BZ6" s="39" t="s">
        <v>165</v>
      </c>
      <c r="CB6" s="23" t="s">
        <v>106</v>
      </c>
      <c r="CC6" s="23" t="s">
        <v>107</v>
      </c>
      <c r="CD6" s="23" t="s">
        <v>108</v>
      </c>
      <c r="CE6" s="23" t="s">
        <v>109</v>
      </c>
      <c r="CF6" s="23" t="s">
        <v>124</v>
      </c>
      <c r="CH6" s="23" t="s">
        <v>168</v>
      </c>
      <c r="CI6" s="23" t="s">
        <v>127</v>
      </c>
      <c r="CJ6" s="23" t="s">
        <v>128</v>
      </c>
      <c r="CK6" s="23" t="s">
        <v>129</v>
      </c>
      <c r="CL6" s="23" t="s">
        <v>127</v>
      </c>
      <c r="CM6" s="23" t="s">
        <v>128</v>
      </c>
      <c r="CN6" s="23" t="s">
        <v>129</v>
      </c>
      <c r="CO6" s="23" t="s">
        <v>127</v>
      </c>
      <c r="CP6" s="23" t="s">
        <v>128</v>
      </c>
      <c r="CQ6" s="23" t="s">
        <v>129</v>
      </c>
      <c r="CR6" s="23" t="s">
        <v>127</v>
      </c>
      <c r="CS6" s="23" t="s">
        <v>128</v>
      </c>
      <c r="CT6" s="23" t="s">
        <v>129</v>
      </c>
      <c r="CV6" s="39" t="s">
        <v>143</v>
      </c>
      <c r="CW6" s="39" t="s">
        <v>144</v>
      </c>
      <c r="CX6" s="39" t="s">
        <v>138</v>
      </c>
      <c r="CY6" s="39" t="s">
        <v>143</v>
      </c>
      <c r="CZ6" s="39" t="s">
        <v>144</v>
      </c>
      <c r="DA6" s="39" t="s">
        <v>138</v>
      </c>
      <c r="DC6" s="39" t="s">
        <v>143</v>
      </c>
      <c r="DD6" s="39" t="s">
        <v>144</v>
      </c>
      <c r="DE6" s="39" t="s">
        <v>138</v>
      </c>
      <c r="DF6" s="39" t="s">
        <v>143</v>
      </c>
      <c r="DG6" s="39" t="s">
        <v>144</v>
      </c>
      <c r="DH6" s="39" t="s">
        <v>138</v>
      </c>
      <c r="DJ6" s="39" t="s">
        <v>143</v>
      </c>
      <c r="DK6" s="39" t="s">
        <v>144</v>
      </c>
      <c r="DL6" s="39" t="s">
        <v>138</v>
      </c>
      <c r="DM6" s="39" t="s">
        <v>143</v>
      </c>
      <c r="DN6" s="39" t="s">
        <v>144</v>
      </c>
      <c r="DO6" s="39" t="s">
        <v>138</v>
      </c>
    </row>
    <row r="7" spans="2:119" x14ac:dyDescent="0.15">
      <c r="D7" s="35"/>
      <c r="G7" s="23">
        <v>1</v>
      </c>
      <c r="H7" s="27">
        <f>[2]超r各类型装备属性!I5+[3]超r分类武将战斗属性!AQ7</f>
        <v>14.006926547018852</v>
      </c>
      <c r="I7" s="27">
        <f>[2]超r各类型装备属性!J5+[3]超r分类武将战斗属性!T7</f>
        <v>10.099229767537697</v>
      </c>
      <c r="J7" s="27">
        <f>[2]超r各类型装备属性!K5+[3]超r分类武将战斗属性!AS7</f>
        <v>42.309164950460328</v>
      </c>
      <c r="K7" s="27">
        <f t="shared" ref="K7:K70" si="0">J7/H7</f>
        <v>3.020588764311408</v>
      </c>
      <c r="L7" s="27">
        <f>1-1/(1+(I7/($D$11*G7^2+$D$12*G7+$D$13)))</f>
        <v>0.16523817145519237</v>
      </c>
      <c r="M7" s="39">
        <f>H7/$D$19</f>
        <v>7.4110722470999233E-3</v>
      </c>
      <c r="N7" s="39">
        <f>J7/$C$19</f>
        <v>7.0515274917433883E-3</v>
      </c>
      <c r="P7" s="27">
        <f>[2]超r各类型装备属性!N5+[3]超r分类武将战斗属性!AV7</f>
        <v>24.113905070108142</v>
      </c>
      <c r="Q7" s="27">
        <f>[2]超r各类型装备属性!O5+[3]超r分类武将战斗属性!AW7</f>
        <v>3.4296353094037704</v>
      </c>
      <c r="R7" s="27">
        <f>[2]超r各类型装备属性!P5+[3]超r分类武将战斗属性!AX7</f>
        <v>24.690675688915682</v>
      </c>
      <c r="S7" s="27">
        <f t="shared" ref="S7:S70" si="1">R7/P7</f>
        <v>1.0239185904203676</v>
      </c>
      <c r="T7" s="27">
        <f>1-1/(1+(Q7/($D$11*G7^2+$D$12*G7+$D$13)))</f>
        <v>6.2987296240190838E-2</v>
      </c>
      <c r="U7" s="39">
        <f>P7/$D$20</f>
        <v>5.0363210255029529E-3</v>
      </c>
      <c r="V7" s="39">
        <f>R7/$C$20</f>
        <v>4.8989435890705712E-3</v>
      </c>
      <c r="X7" s="27">
        <f>[2]超r各类型装备属性!S5+[3]超r分类武将战斗属性!BA7</f>
        <v>26.49645704617858</v>
      </c>
      <c r="Y7" s="27">
        <f>[2]超r各类型装备属性!T5+[3]超r分类武将战斗属性!BB7</f>
        <v>1.3354686427371039</v>
      </c>
      <c r="Z7" s="27">
        <f>[2]超r各类型装备属性!U5+[3]超r分类武将战斗属性!BC7</f>
        <v>21.731353094037704</v>
      </c>
      <c r="AA7" s="27">
        <f t="shared" ref="AA7:AA70" si="2">Z7/X7</f>
        <v>0.82016071266297408</v>
      </c>
      <c r="AB7" s="27">
        <f>1-1/(1+(Y7/($D$11*G7^2+$D$12*G7+$D$13)))</f>
        <v>2.5507720155272917E-2</v>
      </c>
      <c r="AC7" s="39">
        <f>X7/$D$21</f>
        <v>4.4742413114114456E-3</v>
      </c>
      <c r="AD7" s="39">
        <f>Z7/$C$21</f>
        <v>4.3901723422298412E-3</v>
      </c>
      <c r="AF7" s="27">
        <f>[2]超r各类型装备属性!X5+[3]超r分类武将战斗属性!BF7</f>
        <v>24.872603094037704</v>
      </c>
      <c r="AG7" s="27">
        <f>[2]超r各类型装备属性!Y5+[3]超r分类武将战斗属性!BG7</f>
        <v>2.8151299401760932</v>
      </c>
      <c r="AH7" s="27">
        <f>[2]超r各类型装备属性!Z5+[3]超r分类武将战斗属性!BH7</f>
        <v>22.778436427371037</v>
      </c>
      <c r="AI7" s="27">
        <f t="shared" ref="AI7:AI70" si="3">AH7/AF7</f>
        <v>0.91580428237651301</v>
      </c>
      <c r="AJ7" s="27">
        <f>1-1/(1+(AG7/($D$11*G7^2+$D$12*G7+$D$13)))</f>
        <v>5.2291690264412494E-2</v>
      </c>
      <c r="AK7" s="39">
        <f>AF7/$D$22</f>
        <v>4.6447438084104018E-3</v>
      </c>
      <c r="AL7" s="39">
        <f>AH7/$C$22</f>
        <v>4.4994442325671184E-3</v>
      </c>
      <c r="AN7" s="23">
        <f t="shared" ref="AN7:AN38" si="4">(H7+P7+X7+AF7)/4</f>
        <v>22.372472939335818</v>
      </c>
      <c r="AO7" s="23">
        <f t="shared" ref="AO7:AO38" si="5">(I7+Q7+Y7+AG7)/4</f>
        <v>4.4198659149636663</v>
      </c>
      <c r="AP7" s="23">
        <f t="shared" ref="AP7:AP38" si="6">(J7+R7+Z7+AH7)/4</f>
        <v>27.877407540196184</v>
      </c>
      <c r="AQ7" s="23">
        <f t="shared" ref="AQ7:AQ70" si="7">AP7/AN7</f>
        <v>1.2460583868304276</v>
      </c>
      <c r="AR7" s="23">
        <f>1-1/(1+(AO7/($D$11*G7^2+$D$12*G7+$D$13)))</f>
        <v>7.9723603980988544E-2</v>
      </c>
      <c r="AS7" s="34"/>
      <c r="AV7" s="27">
        <f>[5]超r不同兵种属性值!AK5</f>
        <v>118.5308096722992</v>
      </c>
      <c r="AW7" s="27">
        <f>[5]超r不同兵种属性值!AL5</f>
        <v>85.717195695222017</v>
      </c>
      <c r="AX7" s="27">
        <f>[5]超r不同兵种属性值!AM5</f>
        <v>248.44593439787008</v>
      </c>
      <c r="AY7" s="27">
        <f t="shared" ref="AY7:AY70" si="8">AX7/AV7</f>
        <v>2.0960451977401129</v>
      </c>
      <c r="AZ7" s="27">
        <f>1-1/(1+(AW7/($D$11*G7^2+$D$12*G7+$D$13)))</f>
        <v>0.62687548372923962</v>
      </c>
      <c r="BA7" s="39">
        <f>AV7/$D$23</f>
        <v>8.3619618816436841E-2</v>
      </c>
      <c r="BB7" s="39">
        <f>AX7/$C$23</f>
        <v>4.1407655732978346E-2</v>
      </c>
      <c r="BD7" s="27">
        <f>[5]超r不同兵种属性值!AP5</f>
        <v>237.0616193445984</v>
      </c>
      <c r="BE7" s="27">
        <f>[5]超r不同兵种属性值!AQ5</f>
        <v>42.858597847611009</v>
      </c>
      <c r="BF7" s="27">
        <f>[5]超r不同兵种属性值!AR5</f>
        <v>236.6151756170191</v>
      </c>
      <c r="BG7" s="27">
        <f t="shared" ref="BG7:BG70" si="9">BF7/BD7</f>
        <v>0.99811676082862522</v>
      </c>
      <c r="BH7" s="27">
        <f>1-1/(1+(BE7/($D$11*G7^2+$D$12*G7+$D$13)))</f>
        <v>0.45653214715862589</v>
      </c>
      <c r="BI7" s="39">
        <f>BD7/$D$24</f>
        <v>8.0852131020908394E-2</v>
      </c>
      <c r="BJ7" s="39">
        <f>BF7/$C$24</f>
        <v>3.8332436882323316E-2</v>
      </c>
      <c r="BL7" s="27">
        <f>[5]超r不同兵种属性值!AU5</f>
        <v>272.62086224628814</v>
      </c>
      <c r="BM7" s="27">
        <f>[5]超r不同兵种属性值!AV5</f>
        <v>166.74673225086158</v>
      </c>
      <c r="BN7" s="27">
        <f>[5]超r不同兵种属性值!AW5</f>
        <v>241.2096450464758</v>
      </c>
      <c r="BO7" s="27">
        <f t="shared" ref="BO7:BO70" si="10">BN7/BL7</f>
        <v>0.88478058157033057</v>
      </c>
      <c r="BP7" s="27">
        <f>1-1/(1+(BM7/($D$11*G7^2+$D$12*G7+$D$13)))</f>
        <v>0.76571260691359277</v>
      </c>
      <c r="BQ7" s="39">
        <f>BL7/$D$25</f>
        <v>7.8286013079059927E-2</v>
      </c>
      <c r="BR7" s="39">
        <f>BN7/$C$25</f>
        <v>3.8206276575054918E-2</v>
      </c>
      <c r="BT7" s="27">
        <f>[5]超r不同兵种属性值!AZ5</f>
        <v>248.91470031182831</v>
      </c>
      <c r="BU7" s="27">
        <f>[5]超r不同兵种属性值!BA5</f>
        <v>26.954040052599108</v>
      </c>
      <c r="BV7" s="27">
        <f>[5]超r不同兵种属性值!BB5</f>
        <v>236.6151756170191</v>
      </c>
      <c r="BW7" s="27">
        <f t="shared" ref="BW7:BW70" si="11">BV7/BT7</f>
        <v>0.9505873912653573</v>
      </c>
      <c r="BX7" s="36">
        <f>1-1/(1+(BU7/($D$11*G7^2+$D$12*G7+$D$13)))</f>
        <v>0.34567966510926795</v>
      </c>
      <c r="BY7" s="39">
        <f>BT7/$D$26</f>
        <v>7.7611107195615925E-2</v>
      </c>
      <c r="BZ7" s="39">
        <f>BV7/$C$26</f>
        <v>3.7479674783300873E-2</v>
      </c>
      <c r="CB7" s="23">
        <f t="shared" ref="CB7:CB38" si="12">(AV7+BD7+BL7+BT7)/4</f>
        <v>219.2819978937535</v>
      </c>
      <c r="CC7" s="23">
        <f t="shared" ref="CC7:CC38" si="13">(AW7+BE7+BM7+BU7)/4</f>
        <v>80.569141461573423</v>
      </c>
      <c r="CD7" s="23">
        <f t="shared" ref="CD7:CD38" si="14">(AX7+BF7+BN7+BV7)/4</f>
        <v>240.72148266959601</v>
      </c>
      <c r="CE7" s="23">
        <f t="shared" ref="CE7:CE70" si="15">CD7/CB7</f>
        <v>1.0977712944143749</v>
      </c>
      <c r="CF7" s="23">
        <f t="shared" ref="CF7:CF38" si="16">1-1/(1+(CC7/($D$11*O7^2+$D$12*O7+$D$13)))</f>
        <v>0.6170611260799701</v>
      </c>
      <c r="CH7" s="23">
        <v>20</v>
      </c>
      <c r="CI7" s="23">
        <f t="shared" ref="CI7:CK10" si="17">INDEX(AN:AN,MATCH($CH7,$G:$G,0))</f>
        <v>426.34399410960589</v>
      </c>
      <c r="CJ7" s="23">
        <f t="shared" si="17"/>
        <v>91.069332635786665</v>
      </c>
      <c r="CK7" s="23">
        <f t="shared" si="17"/>
        <v>535.4119924044918</v>
      </c>
      <c r="CL7" s="23"/>
      <c r="CM7" s="23"/>
      <c r="CN7" s="23"/>
      <c r="CO7" s="23">
        <f t="shared" ref="CO7:CQ10" si="18">INDEX(CB:CB,MATCH($CH7,$G:$G,0))</f>
        <v>527.79179106121182</v>
      </c>
      <c r="CP7" s="23">
        <f t="shared" si="18"/>
        <v>114.02909066137295</v>
      </c>
      <c r="CQ7" s="23">
        <f t="shared" si="18"/>
        <v>590.38449384246474</v>
      </c>
      <c r="CR7" s="23"/>
      <c r="CS7" s="23"/>
      <c r="CT7" s="23"/>
      <c r="CV7" s="39">
        <f>([3]超r分类武将战斗属性!S7+[3]超r分类武将战斗属性!Y7+[3]超r分类武将战斗属性!AE7+[3]超r分类武将战斗属性!AK7)/4</f>
        <v>2.7273915763791323</v>
      </c>
      <c r="CW7" s="39">
        <f>CV7*[3]超r分类武将战斗属性!O6</f>
        <v>1.2268862956689551E-2</v>
      </c>
      <c r="CX7" s="39">
        <f>([2]超r各类型装备属性!I5+[2]超r各类型装备属性!N5+[2]超r各类型装备属性!S5+[2]超r各类型装备属性!X5)/4</f>
        <v>19.632812499999996</v>
      </c>
      <c r="CY7" s="7">
        <f>CV7/$AN7</f>
        <v>0.1219083640764525</v>
      </c>
      <c r="CZ7" s="7">
        <f t="shared" ref="CZ7:DA22" si="19">CW7/$AN7</f>
        <v>5.483910066606066E-4</v>
      </c>
      <c r="DA7" s="7">
        <f t="shared" si="19"/>
        <v>0.87754324491688696</v>
      </c>
      <c r="DC7" s="39">
        <f>([3]超r分类武将战斗属性!T7+[3]超r分类武将战斗属性!Z7+[3]超r分类武将战斗属性!AF7+[3]超r分类武将战斗属性!AL7)/4</f>
        <v>0.75362135663107599</v>
      </c>
      <c r="DD7" s="39">
        <f>DC7*[3]超r分类武将战斗属性!O6</f>
        <v>3.3900805538221125E-3</v>
      </c>
      <c r="DE7" s="39">
        <f>([2]超r各类型装备属性!J5+[2]超r各类型装备属性!O5+[2]超r各类型装备属性!T5+[2]超r各类型装备属性!Y5)/4</f>
        <v>3.664791666666666</v>
      </c>
      <c r="DF7" s="7">
        <f>DC7/$AO7</f>
        <v>0.17050774189317713</v>
      </c>
      <c r="DG7" s="7">
        <f t="shared" ref="DG7:DH22" si="20">DD7/$AO7</f>
        <v>7.6700981863382634E-4</v>
      </c>
      <c r="DH7" s="7">
        <f t="shared" si="20"/>
        <v>0.8291635396131225</v>
      </c>
      <c r="DJ7" s="39">
        <f>([3]超r分类武将战斗属性!U7+[3]超r分类武将战斗属性!AA7+[3]超r分类武将战斗属性!AG7+[3]超r分类武将战斗属性!AM7)/4</f>
        <v>3.5168996642783545</v>
      </c>
      <c r="DK7" s="39">
        <f>DJ7*[3]超r分类武将战斗属性!O6</f>
        <v>1.5820375917836523E-2</v>
      </c>
      <c r="DL7" s="39">
        <f>([2]超r各类型装备属性!K5+[2]超r各类型装备属性!P5+[2]超r各类型装备属性!U5+[2]超r各类型装备属性!Z5)/4</f>
        <v>24.344687499999996</v>
      </c>
      <c r="DM7" s="7">
        <f>DJ7/$AP7</f>
        <v>0.12615590812048674</v>
      </c>
      <c r="DN7" s="7">
        <f t="shared" ref="DN7:DO22" si="21">DK7/$AP7</f>
        <v>5.6749810379696402E-4</v>
      </c>
      <c r="DO7" s="7">
        <f t="shared" si="21"/>
        <v>0.87327659377571631</v>
      </c>
    </row>
    <row r="8" spans="2:119" x14ac:dyDescent="0.15">
      <c r="D8" s="35"/>
      <c r="G8" s="23">
        <v>2</v>
      </c>
      <c r="H8" s="27">
        <f>[2]超r各类型装备属性!I6+[3]超r分类武将战斗属性!AQ8</f>
        <v>28.267640077452256</v>
      </c>
      <c r="I8" s="27">
        <f>[2]超r各类型装备属性!J6+[3]超r分类武将战斗属性!T8</f>
        <v>20.50053187925861</v>
      </c>
      <c r="J8" s="27">
        <f>[2]超r各类型装备属性!K6+[3]超r分类武将战斗属性!AS8</f>
        <v>85.430448247847224</v>
      </c>
      <c r="K8" s="27">
        <f t="shared" si="0"/>
        <v>3.0221995190886486</v>
      </c>
      <c r="L8" s="27">
        <f t="shared" ref="L8:L71" si="22">1-1/(1+(I8/($D$11*G8^2+$D$12*G8+$D$13)))</f>
        <v>0.28245221340293125</v>
      </c>
      <c r="M8" s="39">
        <f t="shared" ref="M8:M71" si="23">H8/$D$19</f>
        <v>1.4956423321403314E-2</v>
      </c>
      <c r="N8" s="39">
        <f t="shared" ref="N8:N71" si="24">J8/$C$19</f>
        <v>1.4238408041307871E-2</v>
      </c>
      <c r="P8" s="27">
        <f>[2]超r各类型装备属性!N6+[3]超r分类武将战斗属性!AV8</f>
        <v>48.786141503728302</v>
      </c>
      <c r="Q8" s="27">
        <f>[2]超r各类型装备属性!O6+[3]超r分类武将战斗属性!AW8</f>
        <v>6.9100280154904512</v>
      </c>
      <c r="R8" s="27">
        <f>[2]超r各类型装备属性!P6+[3]超r分类武将战斗属性!AX8</f>
        <v>50.041197534709212</v>
      </c>
      <c r="S8" s="27">
        <f t="shared" si="1"/>
        <v>1.0257256670090418</v>
      </c>
      <c r="T8" s="27">
        <f t="shared" ref="T8:T71" si="25">1-1/(1+(Q8/($D$11*G8^2+$D$12*G8+$D$13)))</f>
        <v>0.11713891733829862</v>
      </c>
      <c r="U8" s="39">
        <f t="shared" ref="U8:U71" si="26">P8/$D$20</f>
        <v>1.0189252611472075E-2</v>
      </c>
      <c r="V8" s="39">
        <f t="shared" ref="V8:V71" si="27">R8/$C$20</f>
        <v>9.928809034664525E-3</v>
      </c>
      <c r="X8" s="27">
        <f>[2]超r各类型装备属性!S6+[3]超r分类武将战斗属性!BA8</f>
        <v>53.602002852552097</v>
      </c>
      <c r="Y8" s="27">
        <f>[2]超r各类型装备属性!T6+[3]超r分类武将战斗属性!BB8</f>
        <v>2.7216946821571186</v>
      </c>
      <c r="Z8" s="27">
        <f>[2]超r各类型装备属性!U6+[3]超r分类武将战斗属性!BC8</f>
        <v>43.970280154904515</v>
      </c>
      <c r="AA8" s="27">
        <f t="shared" si="2"/>
        <v>0.82031039541297668</v>
      </c>
      <c r="AB8" s="27">
        <f t="shared" ref="AB8:AB71" si="28">1-1/(1+(Y8/($D$11*G8^2+$D$12*G8+$D$13)))</f>
        <v>4.9664425487981778E-2</v>
      </c>
      <c r="AC8" s="39">
        <f t="shared" ref="AC8:AC71" si="29">X8/$D$21</f>
        <v>9.0513344904681013E-3</v>
      </c>
      <c r="AD8" s="39">
        <f t="shared" ref="AD8:AD71" si="30">Z8/$C$21</f>
        <v>8.8828848797786932E-3</v>
      </c>
      <c r="AF8" s="27">
        <f>[2]超r各类型装备属性!X6+[3]超r分类武将战斗属性!BF8</f>
        <v>50.252780154904514</v>
      </c>
      <c r="AG8" s="27">
        <f>[2]超r各类型装备属性!Y6+[3]超r分类武将战斗属性!BG8</f>
        <v>5.7571533720594639</v>
      </c>
      <c r="AH8" s="27">
        <f>[2]超r各类型装备属性!Z6+[3]超r分类武将战斗属性!BH8</f>
        <v>46.064446821571181</v>
      </c>
      <c r="AI8" s="27">
        <f t="shared" si="3"/>
        <v>0.91665469411995182</v>
      </c>
      <c r="AJ8" s="27">
        <f t="shared" ref="AJ8:AJ71" si="31">1-1/(1+(AG8/($D$11*G8^2+$D$12*G8+$D$13)))</f>
        <v>9.9540745634979388E-2</v>
      </c>
      <c r="AK8" s="39">
        <f t="shared" ref="AK8:AK71" si="32">AF8/$D$22</f>
        <v>9.3842726713173688E-3</v>
      </c>
      <c r="AL8" s="39">
        <f t="shared" ref="AL8:AL71" si="33">AH8/$C$22</f>
        <v>9.0991499894461595E-3</v>
      </c>
      <c r="AN8" s="23">
        <f t="shared" si="4"/>
        <v>45.227141147159294</v>
      </c>
      <c r="AO8" s="23">
        <f t="shared" si="5"/>
        <v>8.9723519872414101</v>
      </c>
      <c r="AP8" s="23">
        <f t="shared" si="6"/>
        <v>56.376593189758033</v>
      </c>
      <c r="AQ8" s="23">
        <f t="shared" si="7"/>
        <v>1.2465212648820947</v>
      </c>
      <c r="AR8" s="42">
        <f t="shared" ref="AR8:AR71" si="34">1-1/(1+(AO8/($D$11*G8^2+$D$12*G8+$D$13)))</f>
        <v>0.14696161073559355</v>
      </c>
      <c r="AS8" s="34"/>
      <c r="AV8" s="27">
        <f>[5]超r不同兵种属性值!AK6</f>
        <v>126.60422817111176</v>
      </c>
      <c r="AW8" s="27">
        <f>[5]超r不同兵种属性值!AL6</f>
        <v>91.101455191911114</v>
      </c>
      <c r="AX8" s="27">
        <f>[5]超r不同兵种属性值!AM6</f>
        <v>265.93586552344641</v>
      </c>
      <c r="AY8" s="27">
        <f t="shared" si="8"/>
        <v>2.1005291005291009</v>
      </c>
      <c r="AZ8" s="27">
        <f t="shared" ref="AZ8:AZ71" si="35">1-1/(1+(AW8/($D$11*G8^2+$D$12*G8+$D$13)))</f>
        <v>0.63626574453936535</v>
      </c>
      <c r="BA8" s="39">
        <f t="shared" ref="BA8:BA71" si="36">AV8/$D$23</f>
        <v>8.9315152148932472E-2</v>
      </c>
      <c r="BB8" s="39">
        <f t="shared" ref="BB8:BB71" si="37">AX8/$C$23</f>
        <v>4.4322644253907736E-2</v>
      </c>
      <c r="BD8" s="27">
        <f>[5]超r不同兵种属性值!AP6</f>
        <v>253.20845634222351</v>
      </c>
      <c r="BE8" s="27">
        <f>[5]超r不同兵种属性值!AQ6</f>
        <v>45.550727595955557</v>
      </c>
      <c r="BF8" s="27">
        <f>[5]超r不同兵种属性值!AR6</f>
        <v>253.27225287947275</v>
      </c>
      <c r="BG8" s="27">
        <f t="shared" si="9"/>
        <v>1.000251952632905</v>
      </c>
      <c r="BH8" s="27">
        <f t="shared" ref="BH8:BH71" si="38">1-1/(1+(BE8/($D$11*G8^2+$D$12*G8+$D$13)))</f>
        <v>0.46656138612903808</v>
      </c>
      <c r="BI8" s="39">
        <f t="shared" ref="BI8:BI71" si="39">BD8/$D$24</f>
        <v>8.6359164104182498E-2</v>
      </c>
      <c r="BJ8" s="39">
        <f t="shared" ref="BJ8:BJ71" si="40">BF8/$C$24</f>
        <v>4.1030938198403151E-2</v>
      </c>
      <c r="BL8" s="27">
        <f>[5]超r不同兵种属性值!AU6</f>
        <v>291.18972479355699</v>
      </c>
      <c r="BM8" s="27">
        <f>[5]超r不同兵种属性值!AV6</f>
        <v>162.7768647914294</v>
      </c>
      <c r="BN8" s="27">
        <f>[5]超r不同兵种属性值!AW6</f>
        <v>258.19016070237512</v>
      </c>
      <c r="BO8" s="27">
        <f t="shared" si="10"/>
        <v>0.88667332230016915</v>
      </c>
      <c r="BP8" s="27">
        <f t="shared" ref="BP8:BP71" si="41">1-1/(1+(BM8/($D$11*G8^2+$D$12*G8+$D$13)))</f>
        <v>0.75760606927520679</v>
      </c>
      <c r="BQ8" s="39">
        <f t="shared" ref="BQ8:BQ71" si="42">BL8/$D$25</f>
        <v>8.3618261698116397E-2</v>
      </c>
      <c r="BR8" s="39">
        <f t="shared" ref="BR8:BR71" si="43">BN8/$C$25</f>
        <v>4.0895896541998357E-2</v>
      </c>
      <c r="BT8" s="27">
        <f>[5]超r不同兵种属性值!AZ6</f>
        <v>265.86887915933471</v>
      </c>
      <c r="BU8" s="27">
        <f>[5]超r不同兵种属性值!BA6</f>
        <v>28.804136568030721</v>
      </c>
      <c r="BV8" s="27">
        <f>[5]超r不同兵种属性值!BB6</f>
        <v>253.27225287947275</v>
      </c>
      <c r="BW8" s="27">
        <f t="shared" si="11"/>
        <v>0.95262090726943327</v>
      </c>
      <c r="BX8" s="36">
        <f t="shared" ref="BX8:BX71" si="44">1-1/(1+(BU8/($D$11*G8^2+$D$12*G8+$D$13)))</f>
        <v>0.35611601718470332</v>
      </c>
      <c r="BY8" s="39">
        <f t="shared" ref="BY8:BY71" si="45">BT8/$D$26</f>
        <v>8.289738635188533E-2</v>
      </c>
      <c r="BZ8" s="39">
        <f t="shared" ref="BZ8:BZ71" si="46">BV8/$C$26</f>
        <v>4.0118143922100162E-2</v>
      </c>
      <c r="CB8" s="23">
        <f t="shared" si="12"/>
        <v>234.21782211655676</v>
      </c>
      <c r="CC8" s="23">
        <f t="shared" si="13"/>
        <v>82.058296036831706</v>
      </c>
      <c r="CD8" s="23">
        <f t="shared" si="14"/>
        <v>257.66763299619174</v>
      </c>
      <c r="CE8" s="23">
        <f t="shared" si="15"/>
        <v>1.1001196692366364</v>
      </c>
      <c r="CF8" s="23">
        <f t="shared" si="16"/>
        <v>0.62137933397190914</v>
      </c>
      <c r="CH8" s="23">
        <v>40</v>
      </c>
      <c r="CI8" s="23">
        <f t="shared" si="17"/>
        <v>799.47233426733976</v>
      </c>
      <c r="CJ8" s="23">
        <f t="shared" si="17"/>
        <v>170.21628465007973</v>
      </c>
      <c r="CK8" s="23">
        <f t="shared" si="17"/>
        <v>1004.8088981342014</v>
      </c>
      <c r="CL8" s="23">
        <f>CI8/CI7</f>
        <v>1.8751814152724029</v>
      </c>
      <c r="CM8" s="23">
        <f t="shared" ref="CM8:CN10" si="47">CJ8/CJ7</f>
        <v>1.8690845724194032</v>
      </c>
      <c r="CN8" s="23">
        <f t="shared" si="47"/>
        <v>1.8767022636562289</v>
      </c>
      <c r="CO8" s="23">
        <f t="shared" si="18"/>
        <v>873.25888778429294</v>
      </c>
      <c r="CP8" s="23">
        <f t="shared" si="18"/>
        <v>180.49274697933183</v>
      </c>
      <c r="CQ8" s="23">
        <f t="shared" si="18"/>
        <v>970.64731418699353</v>
      </c>
      <c r="CR8" s="23">
        <f>CO8/CO7</f>
        <v>1.6545518565729544</v>
      </c>
      <c r="CS8" s="23">
        <f t="shared" ref="CS8:CT10" si="48">CP8/CP7</f>
        <v>1.5828657926891043</v>
      </c>
      <c r="CT8" s="23">
        <f t="shared" si="48"/>
        <v>1.6440935090785027</v>
      </c>
      <c r="CV8" s="39">
        <f>([3]超r分类武将战斗属性!S8+[3]超r分类武将战斗属性!Y8+[3]超r分类武将战斗属性!AE8+[3]超r分类武将战斗属性!AK8)/4</f>
        <v>5.93306436438169</v>
      </c>
      <c r="CW8" s="39">
        <f>CV8*[3]超r分类武将战斗属性!O7</f>
        <v>2.8451782777608525E-2</v>
      </c>
      <c r="CX8" s="39">
        <f>([2]超r各类型装备属性!I6+[2]超r各类型装备属性!N6+[2]超r各类型装备属性!S6+[2]超r各类型装备属性!X6)/4</f>
        <v>39.265624999999993</v>
      </c>
      <c r="CY8" s="7">
        <f t="shared" ref="CY8:DA71" si="49">CV8/$AN8</f>
        <v>0.13118371433376227</v>
      </c>
      <c r="CZ8" s="7">
        <f t="shared" si="19"/>
        <v>6.290864745360005E-4</v>
      </c>
      <c r="DA8" s="7">
        <f t="shared" si="19"/>
        <v>0.86818719919170162</v>
      </c>
      <c r="DC8" s="39">
        <f>([3]超r分类武将战斗属性!T8+[3]超r分类武将战斗属性!Z8+[3]超r分类武将战斗属性!AF8+[3]超r分类武将战斗属性!AL8)/4</f>
        <v>1.6393993638423088</v>
      </c>
      <c r="DD8" s="39">
        <f>DC8*[3]超r分类武将战斗属性!O7</f>
        <v>7.8616768201286696E-3</v>
      </c>
      <c r="DE8" s="39">
        <f>([2]超r各类型装备属性!J6+[2]超r各类型装备属性!O6+[2]超r各类型装备属性!T6+[2]超r各类型装备属性!Y6)/4</f>
        <v>7.329583333333332</v>
      </c>
      <c r="DF8" s="7">
        <f t="shared" ref="DF8:DH71" si="50">DC8/$AO8</f>
        <v>0.18271679111268899</v>
      </c>
      <c r="DG8" s="7">
        <f t="shared" si="20"/>
        <v>8.7621136924943323E-4</v>
      </c>
      <c r="DH8" s="7">
        <f t="shared" si="20"/>
        <v>0.81690768972906125</v>
      </c>
      <c r="DJ8" s="39">
        <f>([3]超r分类武将战斗属性!U8+[3]超r分类武将战斗属性!AA8+[3]超r分类武将战斗属性!AG8+[3]超r分类武将战斗属性!AM8)/4</f>
        <v>7.6505303645974427</v>
      </c>
      <c r="DK8" s="39">
        <f>DJ8*[3]超r分类武将战斗属性!O7</f>
        <v>3.6687825160600471E-2</v>
      </c>
      <c r="DL8" s="39">
        <f>([2]超r各类型装备属性!K6+[2]超r各类型装备属性!P6+[2]超r各类型装备属性!U6+[2]超r各类型装备属性!Z6)/4</f>
        <v>48.689374999999991</v>
      </c>
      <c r="DM8" s="7">
        <f t="shared" ref="DM8:DO71" si="51">DJ8/$AP8</f>
        <v>0.13570402061803405</v>
      </c>
      <c r="DN8" s="7">
        <f t="shared" si="21"/>
        <v>6.5076343008370308E-4</v>
      </c>
      <c r="DO8" s="7">
        <f t="shared" si="21"/>
        <v>0.86364521595188226</v>
      </c>
    </row>
    <row r="9" spans="2:119" x14ac:dyDescent="0.15">
      <c r="G9" s="23">
        <v>3</v>
      </c>
      <c r="H9" s="27">
        <f>[2]超r各类型装备属性!I7+[3]超r分类武将战斗属性!AQ9</f>
        <v>42.805721489420435</v>
      </c>
      <c r="I9" s="27">
        <f>[2]超r各类型装备属性!J7+[3]超r分类武将战斗属性!T9</f>
        <v>31.232212512305786</v>
      </c>
      <c r="J9" s="27">
        <f>[2]超r各类型装备属性!K7+[3]超r分类武将战斗属性!AS9</f>
        <v>129.43930876614542</v>
      </c>
      <c r="K9" s="27">
        <f t="shared" si="0"/>
        <v>3.0238786840244414</v>
      </c>
      <c r="L9" s="27">
        <f t="shared" si="22"/>
        <v>0.3699963735431373</v>
      </c>
      <c r="M9" s="39">
        <f t="shared" si="23"/>
        <v>2.2648529888582247E-2</v>
      </c>
      <c r="N9" s="39">
        <f t="shared" si="24"/>
        <v>2.1573218127690901E-2</v>
      </c>
      <c r="P9" s="27">
        <f>[2]超r各类型装备属性!N7+[3]超r分类武将战斗属性!AV9</f>
        <v>74.068587276724969</v>
      </c>
      <c r="Q9" s="27">
        <f>[2]超r各类型装备属性!O7+[3]超r分类武将战斗属性!AW9</f>
        <v>10.445894297884088</v>
      </c>
      <c r="R9" s="27">
        <f>[2]超r各类型装备属性!P7+[3]超r分类武将战斗属性!AX9</f>
        <v>76.112875872493149</v>
      </c>
      <c r="S9" s="27">
        <f t="shared" si="1"/>
        <v>1.0275999404191494</v>
      </c>
      <c r="T9" s="27">
        <f t="shared" si="25"/>
        <v>0.16417677760218885</v>
      </c>
      <c r="U9" s="39">
        <f t="shared" si="26"/>
        <v>1.5469629757043642E-2</v>
      </c>
      <c r="V9" s="39">
        <f t="shared" si="27"/>
        <v>1.510176108581213E-2</v>
      </c>
      <c r="X9" s="27">
        <f>[2]超r各类型装备属性!S7+[3]超r分类武将战斗属性!BA9</f>
        <v>81.373231574609051</v>
      </c>
      <c r="Y9" s="27">
        <f>[2]超r各类型装备属性!T7+[3]超r分类武将战斗属性!BB9</f>
        <v>4.1633942978840883</v>
      </c>
      <c r="Z9" s="27">
        <f>[2]超r各类型装备属性!U7+[3]超r分类武将战斗属性!BC9</f>
        <v>66.763942978840873</v>
      </c>
      <c r="AA9" s="27">
        <f t="shared" si="2"/>
        <v>0.8204656701832802</v>
      </c>
      <c r="AB9" s="27">
        <f t="shared" si="28"/>
        <v>7.2604601608623587E-2</v>
      </c>
      <c r="AC9" s="39">
        <f t="shared" si="29"/>
        <v>1.3740836132152828E-2</v>
      </c>
      <c r="AD9" s="39">
        <f t="shared" si="30"/>
        <v>1.3487665248250687E-2</v>
      </c>
      <c r="AF9" s="27">
        <f>[2]超r各类型装备属性!X7+[3]超r分类武将战斗属性!BF9</f>
        <v>76.187692978840886</v>
      </c>
      <c r="AG9" s="27">
        <f>[2]超r各类型装备属性!Y7+[3]超r分类武将战斗属性!BG9</f>
        <v>8.8378607447102215</v>
      </c>
      <c r="AH9" s="27">
        <f>[2]超r各类型装备属性!Z7+[3]超r分类武将战斗属性!BH9</f>
        <v>69.905192978840887</v>
      </c>
      <c r="AI9" s="27">
        <f t="shared" si="3"/>
        <v>0.91753917523470885</v>
      </c>
      <c r="AJ9" s="27">
        <f t="shared" si="31"/>
        <v>0.14250508867260536</v>
      </c>
      <c r="AK9" s="39">
        <f t="shared" si="32"/>
        <v>1.4227393646842369E-2</v>
      </c>
      <c r="AL9" s="39">
        <f t="shared" si="33"/>
        <v>1.3808433181005607E-2</v>
      </c>
      <c r="AN9" s="23">
        <f t="shared" si="4"/>
        <v>68.608808329898835</v>
      </c>
      <c r="AO9" s="23">
        <f t="shared" si="5"/>
        <v>13.669840463196046</v>
      </c>
      <c r="AP9" s="23">
        <f t="shared" si="6"/>
        <v>85.555330149080078</v>
      </c>
      <c r="AQ9" s="23">
        <f t="shared" si="7"/>
        <v>1.2470021303634298</v>
      </c>
      <c r="AR9" s="42">
        <f t="shared" si="34"/>
        <v>0.20448576045176847</v>
      </c>
      <c r="AS9" s="34"/>
      <c r="AV9" s="27">
        <f>[5]超r不同兵种属性值!AK7</f>
        <v>134.67312287822631</v>
      </c>
      <c r="AW9" s="27">
        <f>[5]超r不同兵种属性值!AL7</f>
        <v>96.482237285893476</v>
      </c>
      <c r="AX9" s="27">
        <f>[5]超r不同兵种属性值!AM7</f>
        <v>283.4165720273121</v>
      </c>
      <c r="AY9" s="27">
        <f t="shared" si="8"/>
        <v>2.1044776119402986</v>
      </c>
      <c r="AZ9" s="27">
        <f t="shared" si="35"/>
        <v>0.64466654405003654</v>
      </c>
      <c r="BA9" s="39">
        <f t="shared" si="36"/>
        <v>9.500749409398683E-2</v>
      </c>
      <c r="BB9" s="39">
        <f t="shared" si="37"/>
        <v>4.723609533788535E-2</v>
      </c>
      <c r="BD9" s="27">
        <f>[5]超r不同兵种属性值!AP7</f>
        <v>269.34624575645262</v>
      </c>
      <c r="BE9" s="27">
        <f>[5]超r不同兵种属性值!AQ7</f>
        <v>48.241118642946738</v>
      </c>
      <c r="BF9" s="27">
        <f>[5]超r不同兵种属性值!AR7</f>
        <v>269.92054478791624</v>
      </c>
      <c r="BG9" s="27">
        <f t="shared" si="9"/>
        <v>1.0021321961620469</v>
      </c>
      <c r="BH9" s="27">
        <f t="shared" si="38"/>
        <v>0.47565161268610823</v>
      </c>
      <c r="BI9" s="39">
        <f t="shared" si="39"/>
        <v>9.1863111422666094E-2</v>
      </c>
      <c r="BJ9" s="39">
        <f t="shared" si="40"/>
        <v>4.3728016258230702E-2</v>
      </c>
      <c r="BL9" s="27">
        <f>[5]超r不同兵种属性值!AU7</f>
        <v>309.74818261992044</v>
      </c>
      <c r="BM9" s="27">
        <f>[5]超r不同兵种属性值!AV7</f>
        <v>158.79368219969967</v>
      </c>
      <c r="BN9" s="27">
        <f>[5]超r不同兵种属性值!AW7</f>
        <v>275.16172041486612</v>
      </c>
      <c r="BO9" s="27">
        <f t="shared" si="10"/>
        <v>0.88834006413689282</v>
      </c>
      <c r="BP9" s="27">
        <f t="shared" si="41"/>
        <v>0.74911979898570946</v>
      </c>
      <c r="BQ9" s="39">
        <f t="shared" si="42"/>
        <v>8.894752248964502E-2</v>
      </c>
      <c r="BR9" s="39">
        <f t="shared" si="43"/>
        <v>4.3584097936932437E-2</v>
      </c>
      <c r="BT9" s="27">
        <f>[5]超r不同兵种属性值!AZ7</f>
        <v>282.81355804427523</v>
      </c>
      <c r="BU9" s="27">
        <f>[5]超r不同兵种属性值!BA7</f>
        <v>30.653210804372407</v>
      </c>
      <c r="BV9" s="27">
        <f>[5]超r不同兵种属性值!BB7</f>
        <v>269.92054478791624</v>
      </c>
      <c r="BW9" s="27">
        <f t="shared" si="11"/>
        <v>0.95441161539242558</v>
      </c>
      <c r="BX9" s="36">
        <f t="shared" si="44"/>
        <v>0.36564519610137203</v>
      </c>
      <c r="BY9" s="39">
        <f t="shared" si="45"/>
        <v>8.8180703438770588E-2</v>
      </c>
      <c r="BZ9" s="39">
        <f t="shared" si="46"/>
        <v>4.2755221467100368E-2</v>
      </c>
      <c r="CB9" s="23">
        <f t="shared" si="12"/>
        <v>249.14527732471862</v>
      </c>
      <c r="CC9" s="23">
        <f t="shared" si="13"/>
        <v>83.542562233228068</v>
      </c>
      <c r="CD9" s="23">
        <f t="shared" si="14"/>
        <v>274.60484550450269</v>
      </c>
      <c r="CE9" s="23">
        <f t="shared" si="15"/>
        <v>1.1021876410950462</v>
      </c>
      <c r="CF9" s="23">
        <f t="shared" si="16"/>
        <v>0.62558753431227032</v>
      </c>
      <c r="CH9" s="23">
        <v>60</v>
      </c>
      <c r="CI9" s="23">
        <f t="shared" si="17"/>
        <v>1102.5423287181184</v>
      </c>
      <c r="CJ9" s="23">
        <f t="shared" si="17"/>
        <v>236.27912001925085</v>
      </c>
      <c r="CK9" s="23">
        <f t="shared" si="17"/>
        <v>1389.7308153207318</v>
      </c>
      <c r="CL9" s="23">
        <f t="shared" ref="CL9" si="52">CI9/CI8</f>
        <v>1.3790875324391569</v>
      </c>
      <c r="CM9" s="23">
        <f t="shared" si="47"/>
        <v>1.3881111346366128</v>
      </c>
      <c r="CN9" s="23">
        <f t="shared" si="47"/>
        <v>1.3830797258078427</v>
      </c>
      <c r="CO9" s="23">
        <f t="shared" si="18"/>
        <v>1226.6842685463828</v>
      </c>
      <c r="CP9" s="23">
        <f t="shared" si="18"/>
        <v>282.08366918256701</v>
      </c>
      <c r="CQ9" s="23">
        <f t="shared" si="18"/>
        <v>1345.9293370568632</v>
      </c>
      <c r="CR9" s="23">
        <f t="shared" ref="CR9:CR10" si="53">CO9/CO8</f>
        <v>1.4047200500401786</v>
      </c>
      <c r="CS9" s="23">
        <f t="shared" si="48"/>
        <v>1.5628532110205422</v>
      </c>
      <c r="CT9" s="23">
        <f t="shared" si="48"/>
        <v>1.3866306714959624</v>
      </c>
      <c r="CV9" s="39">
        <f>([3]超r分类武将战斗属性!S9+[3]超r分类武将战斗属性!Y9+[3]超r分类武将战斗属性!AE9+[3]超r分类武将战斗属性!AK9)/4</f>
        <v>9.6618364778174985</v>
      </c>
      <c r="CW9" s="39">
        <f>CV9*[3]超r分类武将战斗属性!O8</f>
        <v>4.8534352081347223E-2</v>
      </c>
      <c r="CX9" s="39">
        <f>([2]超r各类型装备属性!I7+[2]超r各类型装备属性!N7+[2]超r各类型装备属性!S7+[2]超r各类型装备属性!X7)/4</f>
        <v>58.898437499999986</v>
      </c>
      <c r="CY9" s="7">
        <f t="shared" si="49"/>
        <v>0.14082501522777499</v>
      </c>
      <c r="CZ9" s="7">
        <f t="shared" si="19"/>
        <v>7.0740701176406494E-4</v>
      </c>
      <c r="DA9" s="7">
        <f t="shared" si="19"/>
        <v>0.8584675777604609</v>
      </c>
      <c r="DC9" s="39">
        <f>([3]超r分类武将战斗属性!T9+[3]超r分类武将战斗属性!Z9+[3]超r分类武将战斗属性!AF9+[3]超r分类武将战斗属性!AL9)/4</f>
        <v>2.6697179741337824</v>
      </c>
      <c r="DD9" s="39">
        <f>DC9*[3]超r分类武将战斗属性!O8</f>
        <v>1.3410807811951206E-2</v>
      </c>
      <c r="DE9" s="39">
        <f>([2]超r各类型装备属性!J7+[2]超r各类型装备属性!O7+[2]超r各类型装备属性!T7+[2]超r各类型装备属性!Y7)/4</f>
        <v>10.994374999999998</v>
      </c>
      <c r="DF9" s="7">
        <f t="shared" si="50"/>
        <v>0.19529986332478347</v>
      </c>
      <c r="DG9" s="7">
        <f t="shared" si="20"/>
        <v>9.8105079192824197E-4</v>
      </c>
      <c r="DH9" s="7">
        <f t="shared" si="20"/>
        <v>0.8042796863358187</v>
      </c>
      <c r="DJ9" s="39">
        <f>([3]超r分类武将战斗属性!U9+[3]超r分类武将战斗属性!AA9+[3]超r分类武将战斗属性!AG9+[3]超r分类武将战斗属性!AM9)/4</f>
        <v>12.458683879290987</v>
      </c>
      <c r="DK9" s="39">
        <f>DJ9*[3]超r分类武将战斗属性!O8</f>
        <v>6.2583769789105639E-2</v>
      </c>
      <c r="DL9" s="39">
        <f>([2]超r各类型装备属性!K7+[2]超r各类型装备属性!P7+[2]超r各类型装备属性!U7+[2]超r各类型装备属性!Z7)/4</f>
        <v>73.03406249999999</v>
      </c>
      <c r="DM9" s="7">
        <f t="shared" si="51"/>
        <v>0.14562136406442175</v>
      </c>
      <c r="DN9" s="7">
        <f t="shared" si="21"/>
        <v>7.3150053515138658E-4</v>
      </c>
      <c r="DO9" s="7">
        <f t="shared" si="21"/>
        <v>0.85364713540042692</v>
      </c>
    </row>
    <row r="10" spans="2:119" x14ac:dyDescent="0.15">
      <c r="B10" s="4"/>
      <c r="C10" s="4" t="s">
        <v>121</v>
      </c>
      <c r="D10" s="4"/>
      <c r="G10" s="23">
        <v>4</v>
      </c>
      <c r="H10" s="27">
        <f>[2]超r各类型装备属性!I8+[3]超r分类武将战斗属性!AQ10</f>
        <v>57.646998380540339</v>
      </c>
      <c r="I10" s="27">
        <f>[2]超r各类型装备属性!J8+[3]超r分类武将战斗属性!T10</f>
        <v>42.325085003998545</v>
      </c>
      <c r="J10" s="27">
        <f>[2]超r各类型装备属性!K8+[3]超r分类武将战斗属性!AS10</f>
        <v>174.41839481772908</v>
      </c>
      <c r="K10" s="27">
        <f t="shared" si="0"/>
        <v>3.0256283885997921</v>
      </c>
      <c r="L10" s="27">
        <f t="shared" si="22"/>
        <v>0.43794348157743779</v>
      </c>
      <c r="M10" s="39">
        <f t="shared" si="23"/>
        <v>3.0501057344201245E-2</v>
      </c>
      <c r="N10" s="39">
        <f t="shared" si="24"/>
        <v>2.9069732469621513E-2</v>
      </c>
      <c r="P10" s="27">
        <f>[2]超r各类型装备属性!N8+[3]超r分类武将战斗属性!AV10</f>
        <v>100.01806310385541</v>
      </c>
      <c r="Q10" s="27">
        <f>[2]超r各类型装备属性!O8+[3]超r分类武将战斗属性!AW10</f>
        <v>14.042399676108067</v>
      </c>
      <c r="R10" s="27">
        <f>[2]超r各类型装备属性!P8+[3]超r分类武将战斗属性!AX10</f>
        <v>102.97286245607155</v>
      </c>
      <c r="S10" s="27">
        <f t="shared" si="1"/>
        <v>1.0295426572013096</v>
      </c>
      <c r="T10" s="27">
        <f t="shared" si="25"/>
        <v>0.20541115792656606</v>
      </c>
      <c r="U10" s="39">
        <f t="shared" si="26"/>
        <v>2.0889319779418419E-2</v>
      </c>
      <c r="V10" s="39">
        <f t="shared" si="27"/>
        <v>2.0431123503188795E-2</v>
      </c>
      <c r="X10" s="27">
        <f>[2]超r各类型装备属性!S8+[3]超r分类武将战斗属性!BA10</f>
        <v>109.87212944663015</v>
      </c>
      <c r="Y10" s="27">
        <f>[2]超r各类型装备属性!T8+[3]超r分类武将战斗属性!BB10</f>
        <v>5.6657330094414018</v>
      </c>
      <c r="Z10" s="27">
        <f>[2]超r各类型装备属性!U8+[3]超r分类武将战斗属性!BC10</f>
        <v>90.163996761080682</v>
      </c>
      <c r="AA10" s="27">
        <f t="shared" si="2"/>
        <v>0.82062664312770417</v>
      </c>
      <c r="AB10" s="27">
        <f t="shared" si="28"/>
        <v>9.4451342430868501E-2</v>
      </c>
      <c r="AC10" s="39">
        <f t="shared" si="29"/>
        <v>1.8553213347961863E-2</v>
      </c>
      <c r="AD10" s="39">
        <f t="shared" si="30"/>
        <v>1.8214948840622365E-2</v>
      </c>
      <c r="AF10" s="27">
        <f>[2]超r各类型装备属性!X8+[3]超r分类武将战斗属性!BF10</f>
        <v>102.72899676108068</v>
      </c>
      <c r="AG10" s="27">
        <f>[2]超r各类型装备属性!Y8+[3]超r分类武将战斗属性!BG10</f>
        <v>12.070165856936837</v>
      </c>
      <c r="AH10" s="27">
        <f>[2]超r各类型装备属性!Z8+[3]超r分类武将战斗属性!BH10</f>
        <v>94.352330094414015</v>
      </c>
      <c r="AI10" s="27">
        <f t="shared" si="3"/>
        <v>0.91845859561786158</v>
      </c>
      <c r="AJ10" s="27">
        <f t="shared" si="31"/>
        <v>0.18180653265645785</v>
      </c>
      <c r="AK10" s="39">
        <f t="shared" si="32"/>
        <v>1.9183752896560352E-2</v>
      </c>
      <c r="AL10" s="39">
        <f t="shared" si="33"/>
        <v>1.8637497302600298E-2</v>
      </c>
      <c r="AN10" s="23">
        <f t="shared" si="4"/>
        <v>92.56654692302665</v>
      </c>
      <c r="AO10" s="23">
        <f t="shared" si="5"/>
        <v>18.525845886621212</v>
      </c>
      <c r="AP10" s="23">
        <f t="shared" si="6"/>
        <v>115.47689603232384</v>
      </c>
      <c r="AQ10" s="23">
        <f t="shared" si="7"/>
        <v>1.247501390846395</v>
      </c>
      <c r="AR10" s="42">
        <f t="shared" si="34"/>
        <v>0.25431574939022916</v>
      </c>
      <c r="AS10" s="34"/>
      <c r="AV10" s="27">
        <f>[5]超r不同兵种属性值!AK8</f>
        <v>142.74039582759497</v>
      </c>
      <c r="AW10" s="27">
        <f>[5]超r不同兵种属性值!AL8</f>
        <v>101.86169091922268</v>
      </c>
      <c r="AX10" s="27">
        <f>[5]超r不同兵种属性值!AM8</f>
        <v>300.89407383375647</v>
      </c>
      <c r="AY10" s="27">
        <f t="shared" si="8"/>
        <v>2.1079812206572766</v>
      </c>
      <c r="AZ10" s="27">
        <f t="shared" si="35"/>
        <v>0.65219994942880755</v>
      </c>
      <c r="BA10" s="39">
        <f t="shared" si="36"/>
        <v>0.10069869194186595</v>
      </c>
      <c r="BB10" s="39">
        <f t="shared" si="37"/>
        <v>5.014901230562608E-2</v>
      </c>
      <c r="BD10" s="27">
        <f>[5]超r不同兵种属性值!AP8</f>
        <v>285.48079165518993</v>
      </c>
      <c r="BE10" s="27">
        <f>[5]超r不同兵种属性值!AQ8</f>
        <v>50.930845459611341</v>
      </c>
      <c r="BF10" s="27">
        <f>[5]超r不同兵种属性值!AR8</f>
        <v>286.56578460357758</v>
      </c>
      <c r="BG10" s="27">
        <f t="shared" si="9"/>
        <v>1.0038005812653699</v>
      </c>
      <c r="BH10" s="27">
        <f t="shared" si="38"/>
        <v>0.48389963270323944</v>
      </c>
      <c r="BI10" s="39">
        <f t="shared" si="39"/>
        <v>9.7365952509190931E-2</v>
      </c>
      <c r="BJ10" s="39">
        <f t="shared" si="40"/>
        <v>4.642459986898656E-2</v>
      </c>
      <c r="BL10" s="27">
        <f>[5]超r不同兵种属性值!AU8</f>
        <v>328.30291040346839</v>
      </c>
      <c r="BM10" s="27">
        <f>[5]超r不同兵种属性值!AV8</f>
        <v>154.80296448908186</v>
      </c>
      <c r="BN10" s="27">
        <f>[5]超r不同兵种属性值!AW8</f>
        <v>292.1301687706374</v>
      </c>
      <c r="BO10" s="27">
        <f t="shared" si="10"/>
        <v>0.88981900407652059</v>
      </c>
      <c r="BP10" s="27">
        <f t="shared" si="41"/>
        <v>0.74024851774308131</v>
      </c>
      <c r="BQ10" s="39">
        <f t="shared" si="42"/>
        <v>9.4275712159256453E-2</v>
      </c>
      <c r="BR10" s="39">
        <f t="shared" si="43"/>
        <v>4.6271806510133226E-2</v>
      </c>
      <c r="BT10" s="27">
        <f>[5]超r不同兵种属性值!AZ8</f>
        <v>299.75483123794942</v>
      </c>
      <c r="BU10" s="27">
        <f>[5]超r不同兵种属性值!BA8</f>
        <v>32.501921115673035</v>
      </c>
      <c r="BV10" s="27">
        <f>[5]超r不同兵种属性值!BB8</f>
        <v>286.56578460357758</v>
      </c>
      <c r="BW10" s="27">
        <f t="shared" si="11"/>
        <v>0.9560005535860665</v>
      </c>
      <c r="BX10" s="36">
        <f t="shared" si="44"/>
        <v>0.37435155428512867</v>
      </c>
      <c r="BY10" s="39">
        <f t="shared" si="45"/>
        <v>9.3462958637910321E-2</v>
      </c>
      <c r="BZ10" s="39">
        <f t="shared" si="46"/>
        <v>4.5391815562784252E-2</v>
      </c>
      <c r="CB10" s="23">
        <f t="shared" si="12"/>
        <v>264.06973228105068</v>
      </c>
      <c r="CC10" s="23">
        <f t="shared" si="13"/>
        <v>85.02435549589724</v>
      </c>
      <c r="CD10" s="23">
        <f t="shared" si="14"/>
        <v>291.53895295288726</v>
      </c>
      <c r="CE10" s="23">
        <f t="shared" si="15"/>
        <v>1.1040226020398316</v>
      </c>
      <c r="CF10" s="23">
        <f t="shared" si="16"/>
        <v>0.62969643649571605</v>
      </c>
      <c r="CH10" s="23">
        <v>80</v>
      </c>
      <c r="CI10" s="23">
        <f t="shared" si="17"/>
        <v>1557.1318373031918</v>
      </c>
      <c r="CJ10" s="23">
        <f t="shared" si="17"/>
        <v>329.229517575378</v>
      </c>
      <c r="CK10" s="23">
        <f t="shared" si="17"/>
        <v>1964.4673691541159</v>
      </c>
      <c r="CL10" s="23">
        <f>CI10/CI9</f>
        <v>1.4123102548938926</v>
      </c>
      <c r="CM10" s="23">
        <f t="shared" si="47"/>
        <v>1.3933923469350742</v>
      </c>
      <c r="CN10" s="23">
        <f t="shared" si="47"/>
        <v>1.4135596242792834</v>
      </c>
      <c r="CO10" s="23">
        <f t="shared" si="18"/>
        <v>1376.946787721995</v>
      </c>
      <c r="CP10" s="23">
        <f t="shared" si="18"/>
        <v>321.40035585648531</v>
      </c>
      <c r="CQ10" s="23">
        <f t="shared" si="18"/>
        <v>1507.8687303777181</v>
      </c>
      <c r="CR10" s="23">
        <f t="shared" si="53"/>
        <v>1.1224948611704892</v>
      </c>
      <c r="CS10" s="23">
        <f t="shared" si="48"/>
        <v>1.1393795209338127</v>
      </c>
      <c r="CT10" s="23">
        <f t="shared" si="48"/>
        <v>1.1203179014397344</v>
      </c>
      <c r="CV10" s="39">
        <f>([3]超r分类武将战斗属性!S10+[3]超r分类武将战斗属性!Y10+[3]超r分类武将战斗属性!AE10+[3]超r分类武将战斗属性!AK10)/4</f>
        <v>13.962495700775481</v>
      </c>
      <c r="CW10" s="39">
        <f>CV10*[3]超r分类武将战斗属性!O9</f>
        <v>7.2801222251172984E-2</v>
      </c>
      <c r="CX10" s="39">
        <f>([2]超r各类型装备属性!I8+[2]超r各类型装备属性!N8+[2]超r各类型装备属性!S8+[2]超r各类型装备属性!X8)/4</f>
        <v>78.531249999999986</v>
      </c>
      <c r="CY10" s="7">
        <f t="shared" si="49"/>
        <v>0.15083738310327099</v>
      </c>
      <c r="CZ10" s="7">
        <f t="shared" si="19"/>
        <v>7.8647443024649664E-4</v>
      </c>
      <c r="DA10" s="7">
        <f t="shared" si="19"/>
        <v>0.84837614246648241</v>
      </c>
      <c r="DC10" s="39">
        <f>([3]超r分类武将战斗属性!T10+[3]超r分类武将战斗属性!Z10+[3]超r分类武将战斗属性!AF10+[3]超r分类武将战斗属性!AL10)/4</f>
        <v>3.8580580225826986</v>
      </c>
      <c r="DD10" s="39">
        <f>DC10*[3]超r分类武将战斗属性!O9</f>
        <v>2.011612720098201E-2</v>
      </c>
      <c r="DE10" s="39">
        <f>([2]超r各类型装备属性!J8+[2]超r各类型装备属性!O8+[2]超r各类型装备属性!T8+[2]超r各类型装备属性!Y8)/4</f>
        <v>14.659166666666664</v>
      </c>
      <c r="DF10" s="7">
        <f t="shared" si="50"/>
        <v>0.2082527322203877</v>
      </c>
      <c r="DG10" s="7">
        <f t="shared" si="20"/>
        <v>1.0858412255015707E-3</v>
      </c>
      <c r="DH10" s="7">
        <f t="shared" si="20"/>
        <v>0.79128190725439729</v>
      </c>
      <c r="DJ10" s="39">
        <f>([3]超r分类武将战斗属性!U10+[3]超r分类武将战斗属性!AA10+[3]超r分类武将战斗属性!AG10+[3]超r分类武将战斗属性!AM10)/4</f>
        <v>18.004270772052596</v>
      </c>
      <c r="DK10" s="39">
        <f>DJ10*[3]超r分类武将战斗属性!O9</f>
        <v>9.3875260271249386E-2</v>
      </c>
      <c r="DL10" s="39">
        <f>([2]超r各类型装备属性!K8+[2]超r各类型装备属性!P8+[2]超r各类型装备属性!U8+[2]超r各类型装备属性!Z8)/4</f>
        <v>97.378749999999982</v>
      </c>
      <c r="DM10" s="7">
        <f t="shared" si="51"/>
        <v>0.15591232004549993</v>
      </c>
      <c r="DN10" s="7">
        <f t="shared" si="21"/>
        <v>8.1293543121363596E-4</v>
      </c>
      <c r="DO10" s="7">
        <f t="shared" si="21"/>
        <v>0.84327474452328632</v>
      </c>
    </row>
    <row r="11" spans="2:119" x14ac:dyDescent="0.15">
      <c r="B11" s="4"/>
      <c r="C11" s="4" t="s">
        <v>118</v>
      </c>
      <c r="D11" s="4">
        <v>0.02</v>
      </c>
      <c r="G11" s="23">
        <v>5</v>
      </c>
      <c r="H11" s="27">
        <f>[2]超r各类型装备属性!I9+[3]超r分类武将战斗属性!AQ11</f>
        <v>72.403152352829451</v>
      </c>
      <c r="I11" s="27">
        <f>[2]超r各类型装备属性!J9+[3]超r分类武将战斗属性!T11</f>
        <v>53.315627654830763</v>
      </c>
      <c r="J11" s="27">
        <f>[2]超r各类型装备属性!K9+[3]超r分类武将战斗属性!AS11</f>
        <v>219.12508752905424</v>
      </c>
      <c r="K11" s="27">
        <f t="shared" si="0"/>
        <v>3.0264578324052906</v>
      </c>
      <c r="L11" s="27">
        <f t="shared" si="22"/>
        <v>0.48996296583383137</v>
      </c>
      <c r="M11" s="39">
        <f t="shared" si="23"/>
        <v>3.8308546218428288E-2</v>
      </c>
      <c r="N11" s="39">
        <f t="shared" si="24"/>
        <v>3.6520847921509038E-2</v>
      </c>
      <c r="P11" s="27">
        <f>[2]超r各类型装备属性!N9+[3]超r分类武将战斗属性!AV11</f>
        <v>125.78026850955813</v>
      </c>
      <c r="Q11" s="27">
        <f>[2]超r各类型装备属性!O9+[3]超r分类武将战斗属性!AW11</f>
        <v>17.621880470565891</v>
      </c>
      <c r="R11" s="27">
        <f>[2]超r各类型装备属性!P9+[3]超r分类武将战斗属性!AX11</f>
        <v>129.61152945068991</v>
      </c>
      <c r="S11" s="27">
        <f t="shared" si="1"/>
        <v>1.0304599519982791</v>
      </c>
      <c r="T11" s="27">
        <f t="shared" si="25"/>
        <v>0.24099326162241297</v>
      </c>
      <c r="U11" s="39">
        <f t="shared" si="26"/>
        <v>2.6269897349531768E-2</v>
      </c>
      <c r="V11" s="39">
        <f t="shared" si="27"/>
        <v>2.5716573303708311E-2</v>
      </c>
      <c r="X11" s="27">
        <f>[2]超r各类型装备属性!S9+[3]超r分类武将战斗属性!BA11</f>
        <v>138.16673231345737</v>
      </c>
      <c r="Y11" s="27">
        <f>[2]超r各类型装备属性!T9+[3]超r分类武将战斗属性!BB11</f>
        <v>7.151047137232557</v>
      </c>
      <c r="Z11" s="27">
        <f>[2]超r各类型装备属性!U9+[3]超r分类武将战斗属性!BC11</f>
        <v>113.39380470565891</v>
      </c>
      <c r="AA11" s="27">
        <f t="shared" si="2"/>
        <v>0.8207026598009397</v>
      </c>
      <c r="AB11" s="27">
        <f t="shared" si="28"/>
        <v>0.11414090368783003</v>
      </c>
      <c r="AC11" s="39">
        <f t="shared" si="29"/>
        <v>2.3331092926960041E-2</v>
      </c>
      <c r="AD11" s="39">
        <f t="shared" si="30"/>
        <v>2.2907839334476557E-2</v>
      </c>
      <c r="AF11" s="27">
        <f>[2]超r各类型装备属性!X9+[3]超r分类武将战斗属性!BF11</f>
        <v>129.10005470565889</v>
      </c>
      <c r="AG11" s="27">
        <f>[2]超r各类型装备属性!Y9+[3]超r分类武将战斗属性!BG11</f>
        <v>15.259909509748059</v>
      </c>
      <c r="AH11" s="27">
        <f>[2]超r各类型装备属性!Z9+[3]超r分类武将战斗属性!BH11</f>
        <v>118.62922137232556</v>
      </c>
      <c r="AI11" s="27">
        <f t="shared" si="3"/>
        <v>0.91889365688336644</v>
      </c>
      <c r="AJ11" s="27">
        <f t="shared" si="31"/>
        <v>0.21565756111722867</v>
      </c>
      <c r="AK11" s="39">
        <f t="shared" si="32"/>
        <v>2.4108320206472248E-2</v>
      </c>
      <c r="AL11" s="39">
        <f t="shared" si="33"/>
        <v>2.3432932616755667E-2</v>
      </c>
      <c r="AN11" s="23">
        <f t="shared" si="4"/>
        <v>116.36255197037596</v>
      </c>
      <c r="AO11" s="23">
        <f t="shared" si="5"/>
        <v>23.337116193094314</v>
      </c>
      <c r="AP11" s="23">
        <f t="shared" si="6"/>
        <v>145.18991076443217</v>
      </c>
      <c r="AQ11" s="23">
        <f t="shared" si="7"/>
        <v>1.2477374233026033</v>
      </c>
      <c r="AR11" s="42">
        <f t="shared" si="34"/>
        <v>0.29601686768875635</v>
      </c>
      <c r="AS11" s="34"/>
      <c r="AV11" s="27">
        <f>[5]超r不同兵种属性值!AK9</f>
        <v>150.80677377832578</v>
      </c>
      <c r="AW11" s="27">
        <f>[5]超r不同兵种属性值!AL9</f>
        <v>107.2403724645872</v>
      </c>
      <c r="AX11" s="27">
        <f>[5]超r不同兵种属性值!AM9</f>
        <v>318.36985575424325</v>
      </c>
      <c r="AY11" s="27">
        <f t="shared" si="8"/>
        <v>2.1111111111111107</v>
      </c>
      <c r="AZ11" s="27">
        <f t="shared" si="35"/>
        <v>0.65896600112503134</v>
      </c>
      <c r="BA11" s="39">
        <f t="shared" si="36"/>
        <v>0.10638925839740797</v>
      </c>
      <c r="BB11" s="39">
        <f t="shared" si="37"/>
        <v>5.3061642625707207E-2</v>
      </c>
      <c r="BD11" s="27">
        <f>[5]超r不同兵种属性值!AP9</f>
        <v>301.61354755665155</v>
      </c>
      <c r="BE11" s="27">
        <f>[5]超r不同兵种属性值!AQ9</f>
        <v>53.620186232293598</v>
      </c>
      <c r="BF11" s="27">
        <f>[5]超r不同兵种属性值!AR9</f>
        <v>303.20938643261263</v>
      </c>
      <c r="BG11" s="27">
        <f t="shared" si="9"/>
        <v>1.0052910052910051</v>
      </c>
      <c r="BH11" s="27">
        <f t="shared" si="38"/>
        <v>0.49138649853609728</v>
      </c>
      <c r="BI11" s="39">
        <f t="shared" si="39"/>
        <v>0.1028681831000368</v>
      </c>
      <c r="BJ11" s="39">
        <f t="shared" si="40"/>
        <v>4.9120918120520204E-2</v>
      </c>
      <c r="BL11" s="27">
        <f>[5]超r不同兵种属性值!AU9</f>
        <v>346.85557969014923</v>
      </c>
      <c r="BM11" s="27">
        <f>[5]超r不同兵种属性值!AV9</f>
        <v>150.80677377832578</v>
      </c>
      <c r="BN11" s="27">
        <f>[5]超r不同兵种属性值!AW9</f>
        <v>309.09694733421674</v>
      </c>
      <c r="BO11" s="27">
        <f t="shared" si="10"/>
        <v>0.89114019042258807</v>
      </c>
      <c r="BP11" s="27">
        <f t="shared" si="41"/>
        <v>0.73098314231972772</v>
      </c>
      <c r="BQ11" s="39">
        <f t="shared" si="42"/>
        <v>9.9603310709349968E-2</v>
      </c>
      <c r="BR11" s="39">
        <f t="shared" si="43"/>
        <v>4.8959250597466156E-2</v>
      </c>
      <c r="BT11" s="27">
        <f>[5]超r不同兵种属性值!AZ9</f>
        <v>316.69422493448411</v>
      </c>
      <c r="BU11" s="27">
        <f>[5]超r不同兵种属性值!BA9</f>
        <v>34.350431805063089</v>
      </c>
      <c r="BV11" s="27">
        <f>[5]超r不同兵种属性值!BB9</f>
        <v>303.20938643261263</v>
      </c>
      <c r="BW11" s="27">
        <f t="shared" si="11"/>
        <v>0.95742000503905256</v>
      </c>
      <c r="BX11" s="36">
        <f t="shared" si="44"/>
        <v>0.38230680826986785</v>
      </c>
      <c r="BY11" s="39">
        <f t="shared" si="45"/>
        <v>9.8744627813589864E-2</v>
      </c>
      <c r="BZ11" s="39">
        <f t="shared" si="46"/>
        <v>4.8028150202556685E-2</v>
      </c>
      <c r="CB11" s="23">
        <f t="shared" si="12"/>
        <v>278.99253148990266</v>
      </c>
      <c r="CC11" s="23">
        <f t="shared" si="13"/>
        <v>86.504441070067401</v>
      </c>
      <c r="CD11" s="23">
        <f t="shared" si="14"/>
        <v>308.47139398842137</v>
      </c>
      <c r="CE11" s="23">
        <f t="shared" si="15"/>
        <v>1.1056618338171738</v>
      </c>
      <c r="CF11" s="23">
        <f t="shared" si="16"/>
        <v>0.63371155100854837</v>
      </c>
      <c r="CV11" s="39">
        <f>([3]超r分类武将战斗属性!S11+[3]超r分类武将战斗属性!Y11+[3]超r分类武将战斗属性!AE11+[3]超r分类武将战斗属性!AK11)/4</f>
        <v>18.101132675704267</v>
      </c>
      <c r="CW11" s="39">
        <f>CV11*[3]超r分类武将战斗属性!O10</f>
        <v>9.7356794671693628E-2</v>
      </c>
      <c r="CX11" s="39">
        <f>([2]超r各类型装备属性!I9+[2]超r各类型装备属性!N9+[2]超r各类型装备属性!S9+[2]超r各类型装备属性!X9)/4</f>
        <v>98.1640625</v>
      </c>
      <c r="CY11" s="7">
        <f t="shared" si="49"/>
        <v>0.15555805857809413</v>
      </c>
      <c r="CZ11" s="7">
        <f t="shared" si="19"/>
        <v>8.3666775112047303E-4</v>
      </c>
      <c r="DA11" s="7">
        <f t="shared" si="19"/>
        <v>0.84360527367078542</v>
      </c>
      <c r="DC11" s="39">
        <f>([3]超r分类武将战斗属性!T11+[3]超r分类武将战斗属性!Z11+[3]超r分类武将战斗属性!AF11+[3]超r分类武将战斗属性!AL11)/4</f>
        <v>5.001628765655127</v>
      </c>
      <c r="DD11" s="39">
        <f>DC11*[3]超r分类武将战斗属性!O10</f>
        <v>2.6901219580336401E-2</v>
      </c>
      <c r="DE11" s="39">
        <f>([2]超r各类型装备属性!J9+[2]超r各类型装备属性!O9+[2]超r各类型装备属性!T9+[2]超r各类型装备属性!Y9)/4</f>
        <v>18.323958333333334</v>
      </c>
      <c r="DF11" s="7">
        <f t="shared" si="50"/>
        <v>0.21432077229555718</v>
      </c>
      <c r="DG11" s="7">
        <f t="shared" si="20"/>
        <v>1.1527225282572291E-3</v>
      </c>
      <c r="DH11" s="7">
        <f t="shared" si="20"/>
        <v>0.78518520376376133</v>
      </c>
      <c r="DJ11" s="39">
        <f>([3]超r分类武将战斗属性!U11+[3]超r分类武将战斗属性!AA11+[3]超r分类武将战斗属性!AG11+[3]超r分类武将战斗属性!AM11)/4</f>
        <v>23.340934239723921</v>
      </c>
      <c r="DK11" s="39">
        <f>DJ11*[3]超r分类武将战斗属性!O10</f>
        <v>0.1255390247082365</v>
      </c>
      <c r="DL11" s="39">
        <f>([2]超r各类型装备属性!K9+[2]超r各类型装备属性!P9+[2]超r各类型装备属性!U9+[2]超r各类型装备属性!Z9)/4</f>
        <v>121.7234375</v>
      </c>
      <c r="DM11" s="7">
        <f t="shared" si="51"/>
        <v>0.16076140633211172</v>
      </c>
      <c r="DN11" s="7">
        <f t="shared" si="21"/>
        <v>8.6465391463681762E-4</v>
      </c>
      <c r="DO11" s="7">
        <f t="shared" si="21"/>
        <v>0.83837393975325136</v>
      </c>
    </row>
    <row r="12" spans="2:119" x14ac:dyDescent="0.15">
      <c r="B12" s="4"/>
      <c r="C12" s="4" t="s">
        <v>119</v>
      </c>
      <c r="D12" s="4">
        <v>1</v>
      </c>
      <c r="G12" s="23">
        <v>6</v>
      </c>
      <c r="H12" s="27">
        <f>[2]超r各类型装备属性!I10+[3]超r分类武将战斗属性!AQ12</f>
        <v>87.316998034051238</v>
      </c>
      <c r="I12" s="27">
        <f>[2]超r各类型装备属性!J10+[3]超r分类武将战斗属性!T12</f>
        <v>64.493777235686977</v>
      </c>
      <c r="J12" s="27">
        <f>[2]超r各类型装备属性!K10+[3]超r分类武将战斗属性!AS12</f>
        <v>264.33639370896395</v>
      </c>
      <c r="K12" s="27">
        <f t="shared" si="0"/>
        <v>3.027318845820604</v>
      </c>
      <c r="L12" s="27">
        <f t="shared" si="22"/>
        <v>0.53206639299991343</v>
      </c>
      <c r="M12" s="39">
        <f t="shared" si="23"/>
        <v>4.6199469859286378E-2</v>
      </c>
      <c r="N12" s="39">
        <f t="shared" si="24"/>
        <v>4.405606561816066E-2</v>
      </c>
      <c r="P12" s="27">
        <f>[2]超r各类型装备属性!N10+[3]超r分类武将战斗属性!AV12</f>
        <v>151.88939567491272</v>
      </c>
      <c r="Q12" s="27">
        <f>[2]超r各类型装备属性!O10+[3]超r分类武将战斗属性!AW12</f>
        <v>21.232899606810246</v>
      </c>
      <c r="R12" s="27">
        <f>[2]超r各类型装备属性!P10+[3]超r分类武将战斗属性!AX12</f>
        <v>156.66019488853323</v>
      </c>
      <c r="S12" s="27">
        <f t="shared" si="1"/>
        <v>1.0314096925096166</v>
      </c>
      <c r="T12" s="27">
        <f t="shared" si="25"/>
        <v>0.27238113930216479</v>
      </c>
      <c r="U12" s="39">
        <f t="shared" si="26"/>
        <v>3.1722931427508913E-2</v>
      </c>
      <c r="V12" s="39">
        <f t="shared" si="27"/>
        <v>3.1083372001693095E-2</v>
      </c>
      <c r="X12" s="27">
        <f>[2]超r各类型装备属性!S10+[3]超r分类武将战斗属性!BA12</f>
        <v>166.83979528172299</v>
      </c>
      <c r="Y12" s="27">
        <f>[2]超r各类型装备属性!T10+[3]超r分类武将战斗属性!BB12</f>
        <v>8.6678996068102485</v>
      </c>
      <c r="Z12" s="27">
        <f>[2]超r各类型装备属性!U10+[3]超r分类武将战斗属性!BC12</f>
        <v>136.93899606810248</v>
      </c>
      <c r="AA12" s="27">
        <f t="shared" si="2"/>
        <v>0.82078137195547085</v>
      </c>
      <c r="AB12" s="27">
        <f t="shared" si="28"/>
        <v>0.13256121788483732</v>
      </c>
      <c r="AC12" s="39">
        <f t="shared" si="29"/>
        <v>2.8172879986781998E-2</v>
      </c>
      <c r="AD12" s="39">
        <f t="shared" si="30"/>
        <v>2.7664443650121724E-2</v>
      </c>
      <c r="AF12" s="27">
        <f>[2]超r各类型装备属性!X10+[3]超r分类武将战斗属性!BF12</f>
        <v>155.78649606810251</v>
      </c>
      <c r="AG12" s="27">
        <f>[2]超r各类型装备属性!Y10+[3]超r分类武将战斗属性!BG12</f>
        <v>18.528499017025624</v>
      </c>
      <c r="AH12" s="27">
        <f>[2]超r各类型装备属性!Z10+[3]超r分类武将战斗属性!BH12</f>
        <v>143.22149606810248</v>
      </c>
      <c r="AI12" s="27">
        <f t="shared" si="3"/>
        <v>0.91934474221368201</v>
      </c>
      <c r="AJ12" s="27">
        <f t="shared" si="31"/>
        <v>0.24623081203032893</v>
      </c>
      <c r="AK12" s="39">
        <f t="shared" si="32"/>
        <v>2.9091782645770777E-2</v>
      </c>
      <c r="AL12" s="39">
        <f t="shared" si="33"/>
        <v>2.8290665889995553E-2</v>
      </c>
      <c r="AN12" s="23">
        <f t="shared" si="4"/>
        <v>140.45817126469734</v>
      </c>
      <c r="AO12" s="23">
        <f t="shared" si="5"/>
        <v>28.230768866583276</v>
      </c>
      <c r="AP12" s="23">
        <f t="shared" si="6"/>
        <v>175.28927018342554</v>
      </c>
      <c r="AQ12" s="23">
        <f t="shared" si="7"/>
        <v>1.2479820049279158</v>
      </c>
      <c r="AR12" s="42">
        <f t="shared" si="34"/>
        <v>0.33231916842236253</v>
      </c>
      <c r="AS12" s="34"/>
      <c r="AV12" s="27">
        <f>[5]超r不同兵种属性值!AK10</f>
        <v>158.87271451645512</v>
      </c>
      <c r="AW12" s="27">
        <f>[5]超r不同兵种属性值!AL10</f>
        <v>112.61863307495553</v>
      </c>
      <c r="AX12" s="27">
        <f>[5]超r不同兵种属性值!AM10</f>
        <v>335.84485220567097</v>
      </c>
      <c r="AY12" s="27">
        <f t="shared" si="8"/>
        <v>2.1139240506329116</v>
      </c>
      <c r="AZ12" s="27">
        <f t="shared" si="35"/>
        <v>0.66504985324350852</v>
      </c>
      <c r="BA12" s="39">
        <f t="shared" si="36"/>
        <v>0.11207951641372497</v>
      </c>
      <c r="BB12" s="39">
        <f t="shared" si="37"/>
        <v>5.5974142034278494E-2</v>
      </c>
      <c r="BD12" s="27">
        <f>[5]超r不同兵种属性值!AP10</f>
        <v>317.74542903291024</v>
      </c>
      <c r="BE12" s="27">
        <f>[5]超r不同兵种属性值!AQ10</f>
        <v>56.309316537477763</v>
      </c>
      <c r="BF12" s="27">
        <f>[5]超r不同兵种属性值!AR10</f>
        <v>319.85224019587707</v>
      </c>
      <c r="BG12" s="27">
        <f t="shared" si="9"/>
        <v>1.0066305003013862</v>
      </c>
      <c r="BH12" s="27">
        <f t="shared" si="38"/>
        <v>0.49818328786237476</v>
      </c>
      <c r="BI12" s="39">
        <f t="shared" si="39"/>
        <v>0.10837011545980979</v>
      </c>
      <c r="BJ12" s="39">
        <f t="shared" si="40"/>
        <v>5.1817115182937974E-2</v>
      </c>
      <c r="BL12" s="27">
        <f>[5]超r不同兵种属性值!AU10</f>
        <v>365.40724338784673</v>
      </c>
      <c r="BM12" s="27">
        <f>[5]超r不同兵种属性值!AV10</f>
        <v>146.80643240128131</v>
      </c>
      <c r="BN12" s="27">
        <f>[5]超r不同兵种属性值!AW10</f>
        <v>326.06296330647666</v>
      </c>
      <c r="BO12" s="27">
        <f t="shared" si="10"/>
        <v>0.89232758574626914</v>
      </c>
      <c r="BP12" s="27">
        <f t="shared" si="41"/>
        <v>0.72131383953034445</v>
      </c>
      <c r="BQ12" s="39">
        <f t="shared" si="42"/>
        <v>0.10493062049375015</v>
      </c>
      <c r="BR12" s="39">
        <f t="shared" si="43"/>
        <v>5.1646573894542712E-2</v>
      </c>
      <c r="BT12" s="27">
        <f>[5]超r不同兵种属性值!AZ10</f>
        <v>333.63270048455576</v>
      </c>
      <c r="BU12" s="27">
        <f>[5]超r不同兵种属性值!BA10</f>
        <v>36.198846345521417</v>
      </c>
      <c r="BV12" s="27">
        <f>[5]超r不同兵种属性值!BB10</f>
        <v>319.85224019587707</v>
      </c>
      <c r="BW12" s="27">
        <f t="shared" si="11"/>
        <v>0.95869571457274882</v>
      </c>
      <c r="BX12" s="36">
        <f t="shared" si="44"/>
        <v>0.38957485773031408</v>
      </c>
      <c r="BY12" s="39">
        <f t="shared" si="45"/>
        <v>0.10402601071303311</v>
      </c>
      <c r="BZ12" s="39">
        <f t="shared" si="46"/>
        <v>5.0664366349245461E-2</v>
      </c>
      <c r="CB12" s="23">
        <f t="shared" si="12"/>
        <v>293.91452185544193</v>
      </c>
      <c r="CC12" s="23">
        <f t="shared" si="13"/>
        <v>87.983307089809003</v>
      </c>
      <c r="CD12" s="23">
        <f t="shared" si="14"/>
        <v>325.40307397597547</v>
      </c>
      <c r="CE12" s="23">
        <f t="shared" si="15"/>
        <v>1.1071350674398484</v>
      </c>
      <c r="CF12" s="23">
        <f t="shared" si="16"/>
        <v>0.63763732690174924</v>
      </c>
      <c r="CV12" s="39">
        <f>([3]超r分类武将战斗属性!S12+[3]超r分类武将战斗属性!Y12+[3]超r分类武将战斗属性!AE12+[3]超r分类武将战斗属性!AK12)/4</f>
        <v>22.536813956504389</v>
      </c>
      <c r="CW12" s="39">
        <f>CV12*[3]超r分类武将战斗属性!O11</f>
        <v>0.12448230819297361</v>
      </c>
      <c r="CX12" s="39">
        <f>([2]超r各类型装备属性!I10+[2]超r各类型装备属性!N10+[2]超r各类型装备属性!S10+[2]超r各类型装备属性!X10)/4</f>
        <v>117.796875</v>
      </c>
      <c r="CY12" s="7">
        <f t="shared" si="49"/>
        <v>0.16045213855186208</v>
      </c>
      <c r="CZ12" s="7">
        <f t="shared" si="19"/>
        <v>8.8625892728151233E-4</v>
      </c>
      <c r="DA12" s="7">
        <f t="shared" si="19"/>
        <v>0.83866160252085653</v>
      </c>
      <c r="DC12" s="39">
        <f>([3]超r分类武将战斗属性!T12+[3]超r分类武将战斗属性!Z12+[3]超r分类武将战斗属性!AF12+[3]超r分类武将战斗属性!AL12)/4</f>
        <v>6.2272775406130547</v>
      </c>
      <c r="DD12" s="39">
        <f>DC12*[3]超r分类武将战斗属性!O11</f>
        <v>3.4396427263847972E-2</v>
      </c>
      <c r="DE12" s="39">
        <f>([2]超r各类型装备属性!J10+[2]超r各类型装备属性!O10+[2]超r各类型装备属性!T10+[2]超r各类型装备属性!Y10)/4</f>
        <v>21.988749999999996</v>
      </c>
      <c r="DF12" s="7">
        <f t="shared" si="50"/>
        <v>0.2205847658646051</v>
      </c>
      <c r="DG12" s="7">
        <f t="shared" si="20"/>
        <v>1.2184020713854157E-3</v>
      </c>
      <c r="DH12" s="7">
        <f t="shared" si="20"/>
        <v>0.77889306181908669</v>
      </c>
      <c r="DJ12" s="39">
        <f>([3]超r分类武将战斗属性!U12+[3]超r分类武将战斗属性!AA12+[3]超r分类武将战斗属性!AG12+[3]超r分类武将战斗属性!AM12)/4</f>
        <v>29.060628522860924</v>
      </c>
      <c r="DK12" s="39">
        <f>DJ12*[3]超r分类武将战斗属性!O11</f>
        <v>0.16051666056462385</v>
      </c>
      <c r="DL12" s="39">
        <f>([2]超r各类型装备属性!K10+[2]超r各类型装备属性!P10+[2]超r各类型装备属性!U10+[2]超r各类型装备属性!Z10)/4</f>
        <v>146.06812499999998</v>
      </c>
      <c r="DM12" s="7">
        <f t="shared" si="51"/>
        <v>0.16578669357486292</v>
      </c>
      <c r="DN12" s="7">
        <f t="shared" si="21"/>
        <v>9.1572439315114156E-4</v>
      </c>
      <c r="DO12" s="7">
        <f t="shared" si="21"/>
        <v>0.8332975820319859</v>
      </c>
    </row>
    <row r="13" spans="2:119" x14ac:dyDescent="0.15">
      <c r="B13" s="4"/>
      <c r="C13" s="4" t="s">
        <v>120</v>
      </c>
      <c r="D13" s="4">
        <v>50</v>
      </c>
      <c r="G13" s="23">
        <v>7</v>
      </c>
      <c r="H13" s="27">
        <f>[2]超r各类型装备属性!I11+[3]超r分类武将战斗属性!AQ13</f>
        <v>102.41237234307135</v>
      </c>
      <c r="I13" s="27">
        <f>[2]超r各类型装备属性!J11+[3]超r分类武将战斗属性!T13</f>
        <v>75.872998945530853</v>
      </c>
      <c r="J13" s="27">
        <f>[2]超r各类型装备属性!K11+[3]超r分类武将战斗属性!AS13</f>
        <v>310.12859149782832</v>
      </c>
      <c r="K13" s="27">
        <f t="shared" si="0"/>
        <v>3.0282336440652706</v>
      </c>
      <c r="L13" s="27">
        <f t="shared" si="22"/>
        <v>0.5668382445163298</v>
      </c>
      <c r="M13" s="39">
        <f t="shared" si="23"/>
        <v>5.4186440393159459E-2</v>
      </c>
      <c r="N13" s="39">
        <f t="shared" si="24"/>
        <v>5.1688098582971388E-2</v>
      </c>
      <c r="P13" s="27">
        <f>[2]超r各类型装备属性!N11+[3]超r分类武将战斗属性!AV13</f>
        <v>178.39788582142364</v>
      </c>
      <c r="Q13" s="27">
        <f>[2]超r各类型装备属性!O11+[3]超r分类武将战斗属性!AW13</f>
        <v>24.880224468614269</v>
      </c>
      <c r="R13" s="27">
        <f>[2]超r各类型装备属性!P11+[3]超r分类武将战斗属性!AX13</f>
        <v>184.1808347586522</v>
      </c>
      <c r="S13" s="27">
        <f t="shared" si="1"/>
        <v>1.0324160172111978</v>
      </c>
      <c r="T13" s="27">
        <f t="shared" si="25"/>
        <v>0.30026740366891458</v>
      </c>
      <c r="U13" s="39">
        <f t="shared" si="26"/>
        <v>3.7259374649420134E-2</v>
      </c>
      <c r="V13" s="39">
        <f t="shared" si="27"/>
        <v>3.6543816420367491E-2</v>
      </c>
      <c r="X13" s="27">
        <f>[2]超r各类型装备属性!S11+[3]超r分类武将战斗属性!BA13</f>
        <v>195.9485269567046</v>
      </c>
      <c r="Y13" s="27">
        <f>[2]超r各类型装备属性!T11+[3]超r分类武将战斗属性!BB13</f>
        <v>10.221057801947605</v>
      </c>
      <c r="Z13" s="27">
        <f>[2]超r各类型装备属性!U11+[3]超r分类武将战斗属性!BC13</f>
        <v>160.84724468614272</v>
      </c>
      <c r="AA13" s="27">
        <f t="shared" si="2"/>
        <v>0.82086478109469219</v>
      </c>
      <c r="AB13" s="27">
        <f t="shared" si="28"/>
        <v>0.14986655825235196</v>
      </c>
      <c r="AC13" s="39">
        <f t="shared" si="29"/>
        <v>3.3088234879551606E-2</v>
      </c>
      <c r="AD13" s="39">
        <f t="shared" si="30"/>
        <v>3.2494392865887428E-2</v>
      </c>
      <c r="AF13" s="27">
        <f>[2]超r各类型装备属性!X11+[3]超r分类武将战斗属性!BF13</f>
        <v>182.83599468614273</v>
      </c>
      <c r="AG13" s="27">
        <f>[2]超r各类型装备属性!Y11+[3]超r分类武将战斗属性!BG13</f>
        <v>21.887852838202349</v>
      </c>
      <c r="AH13" s="27">
        <f>[2]超r各类型装备属性!Z11+[3]超r分类武将战斗属性!BH13</f>
        <v>168.17682801947603</v>
      </c>
      <c r="AI13" s="27">
        <f t="shared" si="3"/>
        <v>0.91982340954345065</v>
      </c>
      <c r="AJ13" s="27">
        <f t="shared" si="31"/>
        <v>0.27405084850024863</v>
      </c>
      <c r="AK13" s="39">
        <f t="shared" si="32"/>
        <v>3.4143042891903404E-2</v>
      </c>
      <c r="AL13" s="39">
        <f t="shared" si="33"/>
        <v>3.3220114176686626E-2</v>
      </c>
      <c r="AN13" s="23">
        <f t="shared" si="4"/>
        <v>164.89869495183558</v>
      </c>
      <c r="AO13" s="23">
        <f t="shared" si="5"/>
        <v>33.215533513573774</v>
      </c>
      <c r="AP13" s="23">
        <f t="shared" si="6"/>
        <v>205.83337474052482</v>
      </c>
      <c r="AQ13" s="23">
        <f t="shared" si="7"/>
        <v>1.2482413811743365</v>
      </c>
      <c r="AR13" s="42">
        <f t="shared" si="34"/>
        <v>0.36422324903258441</v>
      </c>
      <c r="AS13" s="34"/>
      <c r="AV13" s="27">
        <f>[5]超r不同兵种属性值!AK11</f>
        <v>166.93953594348145</v>
      </c>
      <c r="AW13" s="27">
        <f>[5]超r不同兵种属性值!AL11</f>
        <v>117.99742299619571</v>
      </c>
      <c r="AX13" s="27">
        <f>[5]超r不同兵种属性值!AM11</f>
        <v>353.32182908519962</v>
      </c>
      <c r="AY13" s="27">
        <f t="shared" si="8"/>
        <v>2.1164658634538149</v>
      </c>
      <c r="AZ13" s="27">
        <f t="shared" si="35"/>
        <v>0.67052591739990741</v>
      </c>
      <c r="BA13" s="39">
        <f t="shared" si="36"/>
        <v>0.11777039572732378</v>
      </c>
      <c r="BB13" s="39">
        <f t="shared" si="37"/>
        <v>5.8886971514199936E-2</v>
      </c>
      <c r="BD13" s="27">
        <f>[5]超r不同兵种属性值!AP11</f>
        <v>333.87907188696289</v>
      </c>
      <c r="BE13" s="27">
        <f>[5]超r不同兵种属性值!AQ11</f>
        <v>58.998711498097855</v>
      </c>
      <c r="BF13" s="27">
        <f>[5]超r不同兵种属性值!AR11</f>
        <v>336.49698008114251</v>
      </c>
      <c r="BG13" s="27">
        <f t="shared" si="9"/>
        <v>1.0078408873589595</v>
      </c>
      <c r="BH13" s="27">
        <f t="shared" si="38"/>
        <v>0.5043542602113309</v>
      </c>
      <c r="BI13" s="39">
        <f t="shared" si="39"/>
        <v>0.11387264855431399</v>
      </c>
      <c r="BJ13" s="39">
        <f t="shared" si="40"/>
        <v>5.451361780332499E-2</v>
      </c>
      <c r="BL13" s="27">
        <f>[5]超r不同兵种属性值!AU11</f>
        <v>383.96093267000725</v>
      </c>
      <c r="BM13" s="27">
        <f>[5]超r不同兵种属性值!AV11</f>
        <v>142.80369942153231</v>
      </c>
      <c r="BN13" s="27">
        <f>[5]超r不同兵种属性值!AW11</f>
        <v>343.03090202446572</v>
      </c>
      <c r="BO13" s="27">
        <f t="shared" si="10"/>
        <v>0.8934005333279087</v>
      </c>
      <c r="BP13" s="27">
        <f t="shared" si="41"/>
        <v>0.71123153838163544</v>
      </c>
      <c r="BQ13" s="39">
        <f t="shared" si="42"/>
        <v>0.1102585119465174</v>
      </c>
      <c r="BR13" s="39">
        <f t="shared" si="43"/>
        <v>5.4334201743931422E-2</v>
      </c>
      <c r="BT13" s="27">
        <f>[5]超r不同兵种属性值!AZ11</f>
        <v>350.57302548131105</v>
      </c>
      <c r="BU13" s="27">
        <f>[5]超r不同兵种属性值!BA11</f>
        <v>38.047464517239241</v>
      </c>
      <c r="BV13" s="27">
        <f>[5]超r不同兵种属性值!BB11</f>
        <v>336.49698008114251</v>
      </c>
      <c r="BW13" s="27">
        <f t="shared" si="11"/>
        <v>0.95984846415138991</v>
      </c>
      <c r="BX13" s="36">
        <f t="shared" si="44"/>
        <v>0.39621440291604082</v>
      </c>
      <c r="BY13" s="39">
        <f t="shared" si="45"/>
        <v>0.10930797026626432</v>
      </c>
      <c r="BZ13" s="39">
        <f t="shared" si="46"/>
        <v>5.3300881256311779E-2</v>
      </c>
      <c r="CB13" s="23">
        <f t="shared" si="12"/>
        <v>308.83814149544065</v>
      </c>
      <c r="CC13" s="23">
        <f t="shared" si="13"/>
        <v>89.461824608266269</v>
      </c>
      <c r="CD13" s="23">
        <f t="shared" si="14"/>
        <v>342.33667281798756</v>
      </c>
      <c r="CE13" s="23">
        <f t="shared" si="15"/>
        <v>1.1084663026410597</v>
      </c>
      <c r="CF13" s="23">
        <f t="shared" si="16"/>
        <v>0.64147894851910348</v>
      </c>
      <c r="CV13" s="39">
        <f>([3]超r分类武将战斗属性!S13+[3]超r分类武将战斗属性!Y13+[3]超r分类武将战斗属性!AE13+[3]超r分类武将战斗属性!AK13)/4</f>
        <v>27.290859441534984</v>
      </c>
      <c r="CW13" s="39">
        <f>CV13*[3]超r分类武将战斗属性!O12</f>
        <v>0.17814801030061778</v>
      </c>
      <c r="CX13" s="39">
        <f>([2]超r各类型装备属性!I11+[2]超r各类型装备属性!N11+[2]超r各类型装备属性!S11+[2]超r各类型装备属性!X11)/4</f>
        <v>137.42968749999997</v>
      </c>
      <c r="CY13" s="7">
        <f t="shared" si="49"/>
        <v>0.16550076063067831</v>
      </c>
      <c r="CZ13" s="7">
        <f t="shared" si="19"/>
        <v>1.0803482122927178E-3</v>
      </c>
      <c r="DA13" s="7">
        <f t="shared" si="19"/>
        <v>0.83341889115702894</v>
      </c>
      <c r="DC13" s="39">
        <f>([3]超r分类武将战斗属性!T13+[3]超r分类武将战斗属性!Z13+[3]超r分类武将战斗属性!AF13+[3]超r分类武将战斗属性!AL13)/4</f>
        <v>7.5408953720030878</v>
      </c>
      <c r="DD13" s="39">
        <f>DC13*[3]超r分类武将战斗属性!O12</f>
        <v>4.922510810938123E-2</v>
      </c>
      <c r="DE13" s="39">
        <f>([2]超r各类型装备属性!J11+[2]超r各类型装备属性!O11+[2]超r各类型装备属性!T11+[2]超r各类型装备属性!Y11)/4</f>
        <v>25.653541666666662</v>
      </c>
      <c r="DF13" s="7">
        <f t="shared" si="50"/>
        <v>0.22702918105835768</v>
      </c>
      <c r="DG13" s="7">
        <f t="shared" si="20"/>
        <v>1.481990590013104E-3</v>
      </c>
      <c r="DH13" s="7">
        <f t="shared" si="20"/>
        <v>0.77233568011735088</v>
      </c>
      <c r="DJ13" s="39">
        <f>([3]超r分类武将战斗属性!U13+[3]超r分类武将战斗属性!AA13+[3]超r分类武将战斗属性!AG13+[3]超r分类武将战斗属性!AM13)/4</f>
        <v>35.190845069347745</v>
      </c>
      <c r="DK13" s="39">
        <f>DJ13*[3]超r分类武将战斗属性!O12</f>
        <v>0.22971717117711241</v>
      </c>
      <c r="DL13" s="39">
        <f>([2]超r各类型装备属性!K11+[2]超r各类型装备属性!P11+[2]超r各类型装备属性!U11+[2]超r各类型装备属性!Z11)/4</f>
        <v>170.41281249999997</v>
      </c>
      <c r="DM13" s="7">
        <f t="shared" si="51"/>
        <v>0.17096763395979686</v>
      </c>
      <c r="DN13" s="7">
        <f t="shared" si="21"/>
        <v>1.1160346152158059E-3</v>
      </c>
      <c r="DO13" s="7">
        <f t="shared" si="21"/>
        <v>0.82791633142498744</v>
      </c>
    </row>
    <row r="14" spans="2:119" x14ac:dyDescent="0.15">
      <c r="G14" s="23">
        <v>8</v>
      </c>
      <c r="H14" s="27">
        <f>[2]超r各类型装备属性!I12+[3]超r分类武将战斗属性!AQ14</f>
        <v>117.71099468520907</v>
      </c>
      <c r="I14" s="27">
        <f>[2]超r各类型装备属性!J12+[3]超r分类武将战斗属性!T14</f>
        <v>87.467724427279393</v>
      </c>
      <c r="J14" s="27">
        <f>[2]超r各类型装备属性!K12+[3]超r分类武将战斗属性!AS14</f>
        <v>356.57118299266904</v>
      </c>
      <c r="K14" s="27">
        <f t="shared" si="0"/>
        <v>3.0292088172921865</v>
      </c>
      <c r="L14" s="27">
        <f t="shared" si="22"/>
        <v>0.59604143620382943</v>
      </c>
      <c r="M14" s="39">
        <f t="shared" si="23"/>
        <v>6.2280949568893705E-2</v>
      </c>
      <c r="N14" s="39">
        <f t="shared" si="24"/>
        <v>5.9428530498778172E-2</v>
      </c>
      <c r="P14" s="27">
        <f>[2]超r各类型装备属性!N12+[3]超r分类武将战斗属性!AV14</f>
        <v>205.3535216407933</v>
      </c>
      <c r="Q14" s="27">
        <f>[2]超r各类型装备属性!O12+[3]超r分类武将战斗属性!AW14</f>
        <v>28.568198937041814</v>
      </c>
      <c r="R14" s="27">
        <f>[2]超r各类型装备属性!P12+[3]超r分类武将战斗属性!AX14</f>
        <v>212.22991951487694</v>
      </c>
      <c r="S14" s="27">
        <f t="shared" si="1"/>
        <v>1.0334856583862824</v>
      </c>
      <c r="T14" s="27">
        <f t="shared" si="25"/>
        <v>0.32519959751839411</v>
      </c>
      <c r="U14" s="39">
        <f t="shared" si="26"/>
        <v>4.2889206691894999E-2</v>
      </c>
      <c r="V14" s="39">
        <f t="shared" si="27"/>
        <v>4.210911101485653E-2</v>
      </c>
      <c r="X14" s="27">
        <f>[2]超r各类型装备属性!S12+[3]超r分类武将战斗属性!BA14</f>
        <v>225.54505391116848</v>
      </c>
      <c r="Y14" s="27">
        <f>[2]超r各类型装备属性!T12+[3]超r分类武将战斗属性!BB14</f>
        <v>11.814865603708483</v>
      </c>
      <c r="Z14" s="27">
        <f>[2]超r各类型装备属性!U12+[3]超r分类武将战斗属性!BC14</f>
        <v>185.16198937041815</v>
      </c>
      <c r="AA14" s="27">
        <f t="shared" si="2"/>
        <v>0.82095344659317915</v>
      </c>
      <c r="AB14" s="27">
        <f t="shared" si="28"/>
        <v>0.16618451281089686</v>
      </c>
      <c r="AC14" s="39">
        <f t="shared" si="29"/>
        <v>3.8085959795874445E-2</v>
      </c>
      <c r="AD14" s="39">
        <f t="shared" si="30"/>
        <v>3.7406462499074387E-2</v>
      </c>
      <c r="AF14" s="27">
        <f>[2]超r各类型装备属性!X12+[3]超r分类武将战斗属性!BF14</f>
        <v>210.29198937041815</v>
      </c>
      <c r="AG14" s="27">
        <f>[2]超r各类型装备属性!Y12+[3]超r分类武将战斗属性!BG14</f>
        <v>25.348830675937876</v>
      </c>
      <c r="AH14" s="27">
        <f>[2]超r各类型装备属性!Z12+[3]超r分类武将战斗属性!BH14</f>
        <v>193.53865603708482</v>
      </c>
      <c r="AI14" s="27">
        <f t="shared" si="3"/>
        <v>0.92033299326574336</v>
      </c>
      <c r="AJ14" s="27">
        <f t="shared" si="31"/>
        <v>0.29952949217748315</v>
      </c>
      <c r="AK14" s="39">
        <f t="shared" si="32"/>
        <v>3.9270212767585091E-2</v>
      </c>
      <c r="AL14" s="39">
        <f t="shared" si="33"/>
        <v>3.8229857982634036E-2</v>
      </c>
      <c r="AN14" s="23">
        <f t="shared" si="4"/>
        <v>189.72538990189724</v>
      </c>
      <c r="AO14" s="23">
        <f t="shared" si="5"/>
        <v>38.299904910991891</v>
      </c>
      <c r="AP14" s="23">
        <f t="shared" si="6"/>
        <v>236.87543697876222</v>
      </c>
      <c r="AQ14" s="23">
        <f t="shared" si="7"/>
        <v>1.2485173286571987</v>
      </c>
      <c r="AR14" s="42">
        <f t="shared" si="34"/>
        <v>0.39249787080575027</v>
      </c>
      <c r="AS14" s="34"/>
      <c r="AV14" s="27">
        <f>[5]超r不同兵种属性值!AK12</f>
        <v>175.00747084273792</v>
      </c>
      <c r="AW14" s="27">
        <f>[5]超r不同兵种属性值!AL12</f>
        <v>123.37691431058917</v>
      </c>
      <c r="AX14" s="27">
        <f>[5]超r不同兵种属性值!AM12</f>
        <v>370.80126963997719</v>
      </c>
      <c r="AY14" s="27">
        <f t="shared" si="8"/>
        <v>2.1187739463601529</v>
      </c>
      <c r="AZ14" s="27">
        <f t="shared" si="35"/>
        <v>0.67545712559667748</v>
      </c>
      <c r="BA14" s="39">
        <f t="shared" si="36"/>
        <v>0.12346206055925076</v>
      </c>
      <c r="BB14" s="39">
        <f t="shared" si="37"/>
        <v>6.1800211606662867E-2</v>
      </c>
      <c r="BD14" s="27">
        <f>[5]超r不同兵种属性值!AP12</f>
        <v>350.01494168547583</v>
      </c>
      <c r="BE14" s="27">
        <f>[5]超r不同兵种属性值!AQ12</f>
        <v>61.688457155294586</v>
      </c>
      <c r="BF14" s="27">
        <f>[5]超r不同兵种属性值!AR12</f>
        <v>353.14406632378785</v>
      </c>
      <c r="BG14" s="27">
        <f t="shared" si="9"/>
        <v>1.0089399744572158</v>
      </c>
      <c r="BH14" s="27">
        <f t="shared" si="38"/>
        <v>0.50995489738371513</v>
      </c>
      <c r="BI14" s="39">
        <f t="shared" si="39"/>
        <v>0.11937594116951063</v>
      </c>
      <c r="BJ14" s="39">
        <f t="shared" si="40"/>
        <v>5.7210500541326759E-2</v>
      </c>
      <c r="BL14" s="27">
        <f>[5]超r不同兵种属性值!AU12</f>
        <v>402.51718293829714</v>
      </c>
      <c r="BM14" s="27">
        <f>[5]超r不同兵种属性值!AV12</f>
        <v>138.79902859941282</v>
      </c>
      <c r="BN14" s="27">
        <f>[5]超r不同兵种属性值!AW12</f>
        <v>360.00123266017209</v>
      </c>
      <c r="BO14" s="27">
        <f t="shared" si="10"/>
        <v>0.89437481906296057</v>
      </c>
      <c r="BP14" s="27">
        <f t="shared" si="41"/>
        <v>0.70072551133171435</v>
      </c>
      <c r="BQ14" s="39">
        <f t="shared" si="42"/>
        <v>0.11558713881399929</v>
      </c>
      <c r="BR14" s="39">
        <f t="shared" si="43"/>
        <v>5.7022208459885905E-2</v>
      </c>
      <c r="BT14" s="27">
        <f>[5]超r不同兵种属性值!AZ12</f>
        <v>367.5156887697496</v>
      </c>
      <c r="BU14" s="27">
        <f>[5]超r不同兵种属性值!BA12</f>
        <v>39.89633913847856</v>
      </c>
      <c r="BV14" s="27">
        <f>[5]超r不同兵种属性值!BB12</f>
        <v>353.14406632378785</v>
      </c>
      <c r="BW14" s="27">
        <f t="shared" si="11"/>
        <v>0.96089521376877696</v>
      </c>
      <c r="BX14" s="36">
        <f t="shared" si="44"/>
        <v>0.40227678784121934</v>
      </c>
      <c r="BY14" s="39">
        <f t="shared" si="45"/>
        <v>0.11459065889417959</v>
      </c>
      <c r="BZ14" s="39">
        <f t="shared" si="46"/>
        <v>5.5937767824710868E-2</v>
      </c>
      <c r="CB14" s="23">
        <f t="shared" si="12"/>
        <v>323.76382105906515</v>
      </c>
      <c r="CC14" s="23">
        <f t="shared" si="13"/>
        <v>90.940184800943769</v>
      </c>
      <c r="CD14" s="23">
        <f t="shared" si="14"/>
        <v>359.27265873693125</v>
      </c>
      <c r="CE14" s="23">
        <f t="shared" si="15"/>
        <v>1.1096751254099764</v>
      </c>
      <c r="CF14" s="23">
        <f t="shared" si="16"/>
        <v>0.64523957400355858</v>
      </c>
      <c r="CV14" s="39">
        <f>([3]超r分类武将战斗属性!S14+[3]超r分类武将战斗属性!Y14+[3]超r分类武将战斗属性!AE14+[3]超r分类武将战斗属性!AK14)/4</f>
        <v>32.386119232081263</v>
      </c>
      <c r="CW14" s="39">
        <f>CV14*[3]超r分类武将战斗属性!O13</f>
        <v>0.27677066981599197</v>
      </c>
      <c r="CX14" s="39">
        <f>([2]超r各类型装备属性!I12+[2]超r各类型装备属性!N12+[2]超r各类型装备属性!S12+[2]超r各类型装备属性!X12)/4</f>
        <v>157.0625</v>
      </c>
      <c r="CY14" s="7">
        <f t="shared" si="49"/>
        <v>0.17069997457286767</v>
      </c>
      <c r="CZ14" s="7">
        <f t="shared" si="19"/>
        <v>1.4587961577472782E-3</v>
      </c>
      <c r="DA14" s="7">
        <f t="shared" si="19"/>
        <v>0.82784122926938508</v>
      </c>
      <c r="DC14" s="39">
        <f>([3]超r分类武将战斗属性!T14+[3]超r分类武将战斗属性!Z14+[3]超r分类武将战斗属性!AF14+[3]超r分类武将战斗属性!AL14)/4</f>
        <v>8.9487961036014028</v>
      </c>
      <c r="DD14" s="39">
        <f>DC14*[3]超r分类武将战斗属性!O13</f>
        <v>7.6476106133366209E-2</v>
      </c>
      <c r="DE14" s="39">
        <f>([2]超r各类型装备属性!J12+[2]超r各类型装备属性!O12+[2]超r各类型装备属性!T12+[2]超r各类型装备属性!Y12)/4</f>
        <v>29.318333333333332</v>
      </c>
      <c r="DF14" s="7">
        <f t="shared" si="50"/>
        <v>0.23365060890877409</v>
      </c>
      <c r="DG14" s="7">
        <f t="shared" si="20"/>
        <v>1.9967701306594608E-3</v>
      </c>
      <c r="DH14" s="7">
        <f t="shared" si="20"/>
        <v>0.76549363246380042</v>
      </c>
      <c r="DJ14" s="39">
        <f>([3]超r分类武将战斗属性!U14+[3]超r分类武将战斗属性!AA14+[3]超r分类武将战斗属性!AG14+[3]超r分类武将战斗属性!AM14)/4</f>
        <v>41.761048483473203</v>
      </c>
      <c r="DK14" s="39">
        <f>DJ14*[3]超r分类武将战斗属性!O13</f>
        <v>0.35688849528904226</v>
      </c>
      <c r="DL14" s="39">
        <f>([2]超r各类型装备属性!K12+[2]超r各类型装备属性!P12+[2]超r各类型装备属性!U12+[2]超r各类型装备属性!Z12)/4</f>
        <v>194.75749999999999</v>
      </c>
      <c r="DM14" s="7">
        <f t="shared" si="51"/>
        <v>0.1762996155959278</v>
      </c>
      <c r="DN14" s="7">
        <f t="shared" si="21"/>
        <v>1.5066504988486425E-3</v>
      </c>
      <c r="DO14" s="7">
        <f t="shared" si="21"/>
        <v>0.82219373390522366</v>
      </c>
    </row>
    <row r="15" spans="2:119" x14ac:dyDescent="0.15">
      <c r="G15" s="23">
        <v>9</v>
      </c>
      <c r="H15" s="27">
        <f>[2]超r各类型装备属性!I13+[3]超r分类武将战斗属性!AQ15</f>
        <v>133.21913711078631</v>
      </c>
      <c r="I15" s="27">
        <f>[2]超r各类型装备属性!J13+[3]超r分类武将战斗属性!T15</f>
        <v>99.293421132831753</v>
      </c>
      <c r="J15" s="27">
        <f>[2]超r各类型装备属性!K13+[3]超r分类武将战斗属性!AS15</f>
        <v>403.68423875451623</v>
      </c>
      <c r="K15" s="27">
        <f t="shared" si="0"/>
        <v>3.0302270943161007</v>
      </c>
      <c r="L15" s="27">
        <f t="shared" si="22"/>
        <v>0.62091987295021278</v>
      </c>
      <c r="M15" s="39">
        <f t="shared" si="23"/>
        <v>7.0486315931632987E-2</v>
      </c>
      <c r="N15" s="39">
        <f t="shared" si="24"/>
        <v>6.7280706459086043E-2</v>
      </c>
      <c r="P15" s="27">
        <f>[2]超r各类型装备属性!N13+[3]超r分类武将战斗属性!AV15</f>
        <v>232.7701016437299</v>
      </c>
      <c r="Q15" s="27">
        <f>[2]超r各类型装备属性!O13+[3]超r分类武将战斗属性!AW15</f>
        <v>32.298077422157263</v>
      </c>
      <c r="R15" s="27">
        <f>[2]超r各类型装备属性!P13+[3]超r分类武将战斗属性!AX15</f>
        <v>240.82375648804444</v>
      </c>
      <c r="S15" s="27">
        <f t="shared" si="1"/>
        <v>1.0345991808545978</v>
      </c>
      <c r="T15" s="27">
        <f t="shared" si="25"/>
        <v>0.34759734938785392</v>
      </c>
      <c r="U15" s="39">
        <f t="shared" si="26"/>
        <v>4.8615309449400554E-2</v>
      </c>
      <c r="V15" s="39">
        <f t="shared" si="27"/>
        <v>4.7782491366675478E-2</v>
      </c>
      <c r="X15" s="27">
        <f>[2]超r各类型装备属性!S13+[3]超r分类武将战斗属性!BA15</f>
        <v>255.64442906588721</v>
      </c>
      <c r="Y15" s="27">
        <f>[2]超r各类型装备属性!T13+[3]超r分类武将战斗属性!BB15</f>
        <v>13.450577422157265</v>
      </c>
      <c r="Z15" s="27">
        <f>[2]超r各类型装备属性!U13+[3]超r分类武将战斗属性!BC15</f>
        <v>209.89577422157265</v>
      </c>
      <c r="AA15" s="27">
        <f t="shared" si="2"/>
        <v>0.82104575870681784</v>
      </c>
      <c r="AB15" s="27">
        <f t="shared" si="28"/>
        <v>0.18159136718345192</v>
      </c>
      <c r="AC15" s="39">
        <f t="shared" si="29"/>
        <v>4.3168596600116044E-2</v>
      </c>
      <c r="AD15" s="39">
        <f t="shared" si="30"/>
        <v>4.2403186711428835E-2</v>
      </c>
      <c r="AF15" s="27">
        <f>[2]超r各类型装备属性!X13+[3]超r分类武将战斗属性!BF15</f>
        <v>238.16702422157266</v>
      </c>
      <c r="AG15" s="27">
        <f>[2]超r各类型装备属性!Y13+[3]超r分类武将战斗属性!BG15</f>
        <v>28.91456855539316</v>
      </c>
      <c r="AH15" s="27">
        <f>[2]超r各类型装备属性!Z13+[3]超r分类武将战斗属性!BH15</f>
        <v>219.31952422157264</v>
      </c>
      <c r="AI15" s="27">
        <f t="shared" si="3"/>
        <v>0.92086435953255341</v>
      </c>
      <c r="AJ15" s="27">
        <f t="shared" si="31"/>
        <v>0.32294307128429756</v>
      </c>
      <c r="AK15" s="39">
        <f t="shared" si="32"/>
        <v>4.4475634775270341E-2</v>
      </c>
      <c r="AL15" s="39">
        <f t="shared" si="33"/>
        <v>4.3322375154878544E-2</v>
      </c>
      <c r="AN15" s="23">
        <f t="shared" si="4"/>
        <v>214.95017301049401</v>
      </c>
      <c r="AO15" s="23">
        <f t="shared" si="5"/>
        <v>43.489161133134857</v>
      </c>
      <c r="AP15" s="23">
        <f t="shared" si="6"/>
        <v>268.43082342142651</v>
      </c>
      <c r="AQ15" s="23">
        <f t="shared" si="7"/>
        <v>1.2488048725986443</v>
      </c>
      <c r="AR15" s="42">
        <f t="shared" si="34"/>
        <v>0.41772655412640292</v>
      </c>
      <c r="AS15" s="34"/>
      <c r="AV15" s="27">
        <f>[5]超r不同兵种属性值!AK13</f>
        <v>183.76489589687338</v>
      </c>
      <c r="AW15" s="27">
        <f>[5]超r不同兵种属性值!AL13</f>
        <v>129.24124546593293</v>
      </c>
      <c r="AX15" s="27">
        <f>[5]超r不同兵种属性值!AM13</f>
        <v>389.74313085820398</v>
      </c>
      <c r="AY15" s="27">
        <f t="shared" si="8"/>
        <v>2.1208791208791209</v>
      </c>
      <c r="AZ15" s="27">
        <f t="shared" si="35"/>
        <v>0.68071419814383805</v>
      </c>
      <c r="BA15" s="39">
        <f t="shared" si="36"/>
        <v>0.12964013819885251</v>
      </c>
      <c r="BB15" s="39">
        <f t="shared" si="37"/>
        <v>6.4957188476367334E-2</v>
      </c>
      <c r="BD15" s="27">
        <f>[5]超r不同兵种属性值!AP13</f>
        <v>367.52979179374677</v>
      </c>
      <c r="BE15" s="27">
        <f>[5]超r不同兵种属性值!AQ13</f>
        <v>64.620622732966467</v>
      </c>
      <c r="BF15" s="27">
        <f>[5]超r不同兵种属性值!AR13</f>
        <v>371.18393415067044</v>
      </c>
      <c r="BG15" s="27">
        <f t="shared" si="9"/>
        <v>1.0099424385138671</v>
      </c>
      <c r="BH15" s="27">
        <f t="shared" si="38"/>
        <v>0.51597174561123205</v>
      </c>
      <c r="BI15" s="39">
        <f t="shared" si="39"/>
        <v>0.12534954819911165</v>
      </c>
      <c r="BJ15" s="39">
        <f t="shared" si="40"/>
        <v>6.013301847804059E-2</v>
      </c>
      <c r="BL15" s="27">
        <f>[5]超r不同兵种属性值!AU13</f>
        <v>422.6592605628087</v>
      </c>
      <c r="BM15" s="27">
        <f>[5]超r不同兵种属性值!AV13</f>
        <v>135.29942884714853</v>
      </c>
      <c r="BN15" s="27">
        <f>[5]超r不同兵种属性值!AW13</f>
        <v>378.39138918272226</v>
      </c>
      <c r="BO15" s="27">
        <f t="shared" si="10"/>
        <v>0.89526345330482104</v>
      </c>
      <c r="BP15" s="27">
        <f t="shared" si="41"/>
        <v>0.69058709308868893</v>
      </c>
      <c r="BQ15" s="39">
        <f t="shared" si="42"/>
        <v>0.1213711530649975</v>
      </c>
      <c r="BR15" s="39">
        <f t="shared" si="43"/>
        <v>5.9935107760507665E-2</v>
      </c>
      <c r="BT15" s="27">
        <f>[5]超r不同兵种属性值!AZ13</f>
        <v>385.90628138343419</v>
      </c>
      <c r="BU15" s="27">
        <f>[5]超r不同兵种属性值!BA13</f>
        <v>41.902435053407942</v>
      </c>
      <c r="BV15" s="27">
        <f>[5]超r不同兵种属性值!BB13</f>
        <v>371.18393415067044</v>
      </c>
      <c r="BW15" s="27">
        <f t="shared" si="11"/>
        <v>0.96184994144177793</v>
      </c>
      <c r="BX15" s="36">
        <f t="shared" si="44"/>
        <v>0.40871478551576856</v>
      </c>
      <c r="BY15" s="39">
        <f t="shared" si="45"/>
        <v>0.12032480899838599</v>
      </c>
      <c r="BZ15" s="39">
        <f t="shared" si="46"/>
        <v>5.8795270001070266E-2</v>
      </c>
      <c r="CB15" s="23">
        <f t="shared" si="12"/>
        <v>339.96505740921572</v>
      </c>
      <c r="CC15" s="23">
        <f t="shared" si="13"/>
        <v>92.765933024863969</v>
      </c>
      <c r="CD15" s="23">
        <f t="shared" si="14"/>
        <v>377.62559708556677</v>
      </c>
      <c r="CE15" s="23">
        <f t="shared" si="15"/>
        <v>1.1107776780453618</v>
      </c>
      <c r="CF15" s="23">
        <f t="shared" si="16"/>
        <v>0.64977639314491054</v>
      </c>
      <c r="CV15" s="39">
        <f>([3]超r分类武将战斗属性!S15+[3]超r分类武将战斗属性!Y15+[3]超r分类武将战斗属性!AE15+[3]超r分类武将战斗属性!AK15)/4</f>
        <v>37.847083460316952</v>
      </c>
      <c r="CW15" s="39">
        <f>CV15*[3]超r分类武将战斗属性!O14</f>
        <v>0.40777705017706239</v>
      </c>
      <c r="CX15" s="39">
        <f>([2]超r各类型装备属性!I13+[2]超r各类型装备属性!N13+[2]超r各类型装备属性!S13+[2]超r各类型装备属性!X13)/4</f>
        <v>176.6953125</v>
      </c>
      <c r="CY15" s="7">
        <f t="shared" si="49"/>
        <v>0.17607375202470404</v>
      </c>
      <c r="CZ15" s="7">
        <f t="shared" si="19"/>
        <v>1.8970770968263163E-3</v>
      </c>
      <c r="DA15" s="7">
        <f t="shared" si="19"/>
        <v>0.82202917087846972</v>
      </c>
      <c r="DC15" s="39">
        <f>([3]超r分类武将战斗属性!T15+[3]超r分类武将战斗属性!Z15+[3]超r分类武将战斗属性!AF15+[3]超r分类武将战斗属性!AL15)/4</f>
        <v>10.457746745613894</v>
      </c>
      <c r="DD15" s="39">
        <f>DC15*[3]超r分类武将战斗属性!O14</f>
        <v>0.11267523754892513</v>
      </c>
      <c r="DE15" s="39">
        <f>([2]超r各类型装备属性!J13+[2]超r各类型装备属性!O13+[2]超r各类型装备属性!T13+[2]超r各类型装备属性!Y13)/4</f>
        <v>32.983125000000001</v>
      </c>
      <c r="DF15" s="7">
        <f t="shared" si="50"/>
        <v>0.24046788839175895</v>
      </c>
      <c r="DG15" s="7">
        <f t="shared" si="20"/>
        <v>2.5908809140739357E-3</v>
      </c>
      <c r="DH15" s="7">
        <f t="shared" si="20"/>
        <v>0.75842173407363811</v>
      </c>
      <c r="DJ15" s="39">
        <f>([3]超r分类武将战斗属性!U15+[3]超r分类武将战斗属性!AA15+[3]超r分类武将战斗属性!AG15+[3]超r分类武将战斗属性!AM15)/4</f>
        <v>48.802818146198177</v>
      </c>
      <c r="DK15" s="39">
        <f>DJ15*[3]超r分类武将战斗属性!O14</f>
        <v>0.5258177752283173</v>
      </c>
      <c r="DL15" s="39">
        <f>([2]超r各类型装备属性!K13+[2]超r各类型装备属性!P13+[2]超r各类型装备属性!U13+[2]超r各类型装备属性!Z13)/4</f>
        <v>219.10218750000001</v>
      </c>
      <c r="DM15" s="7">
        <f t="shared" si="51"/>
        <v>0.18180780256215043</v>
      </c>
      <c r="DN15" s="7">
        <f t="shared" si="21"/>
        <v>1.9588576621947873E-3</v>
      </c>
      <c r="DO15" s="7">
        <f t="shared" si="21"/>
        <v>0.81623333977565482</v>
      </c>
    </row>
    <row r="16" spans="2:119" x14ac:dyDescent="0.15">
      <c r="B16" s="10" t="s">
        <v>122</v>
      </c>
      <c r="G16" s="23">
        <v>10</v>
      </c>
      <c r="H16" s="27">
        <f>[2]超r各类型装备属性!I14+[3]超r分类武将战斗属性!AQ16</f>
        <v>148.94986770670261</v>
      </c>
      <c r="I16" s="27">
        <f>[2]超r各类型装备属性!J14+[3]超r分类武将战斗属性!T16</f>
        <v>111.36666666666666</v>
      </c>
      <c r="J16" s="27">
        <f>[2]超r各类型装备属性!K14+[3]超r分类武将战斗属性!AS16</f>
        <v>451.50957666144836</v>
      </c>
      <c r="K16" s="27">
        <f t="shared" si="0"/>
        <v>3.0312855164834152</v>
      </c>
      <c r="L16" s="27">
        <f t="shared" si="22"/>
        <v>0.64237646606421839</v>
      </c>
      <c r="M16" s="39">
        <f t="shared" si="23"/>
        <v>7.8809453813070182E-2</v>
      </c>
      <c r="N16" s="39">
        <f t="shared" si="24"/>
        <v>7.5251596110241389E-2</v>
      </c>
      <c r="P16" s="27">
        <f>[2]超r各类型装备属性!N14+[3]超r分类武将战斗属性!AV16</f>
        <v>260.67637562141238</v>
      </c>
      <c r="Q16" s="27">
        <f>[2]超r各类型装备属性!O14+[3]超r分类武将战斗属性!AW16</f>
        <v>36.072473541340521</v>
      </c>
      <c r="R16" s="27">
        <f>[2]超r各类型装备属性!P14+[3]超r分类武将战斗属性!AX16</f>
        <v>269.99632270409342</v>
      </c>
      <c r="S16" s="27">
        <f t="shared" si="1"/>
        <v>1.035752941019161</v>
      </c>
      <c r="T16" s="27">
        <f t="shared" si="25"/>
        <v>0.36781445637888277</v>
      </c>
      <c r="U16" s="39">
        <f t="shared" si="26"/>
        <v>5.4443687473143758E-2</v>
      </c>
      <c r="V16" s="39">
        <f t="shared" si="27"/>
        <v>5.3570698949224872E-2</v>
      </c>
      <c r="X16" s="27">
        <f>[2]超r各类型装备属性!S14+[3]超r分类武将战斗属性!BA16</f>
        <v>286.27801582941959</v>
      </c>
      <c r="Y16" s="27">
        <f>[2]超r各类型装备属性!T14+[3]超r分类武将战斗属性!BB16</f>
        <v>15.130806874673855</v>
      </c>
      <c r="Z16" s="27">
        <f>[2]超r各类型装备属性!U14+[3]超r分类武将战斗属性!BC16</f>
        <v>235.07473541340519</v>
      </c>
      <c r="AA16" s="27">
        <f t="shared" si="2"/>
        <v>0.82114141643861271</v>
      </c>
      <c r="AB16" s="27">
        <f t="shared" si="28"/>
        <v>0.19617073239307836</v>
      </c>
      <c r="AC16" s="39">
        <f t="shared" si="29"/>
        <v>4.834144137612624E-2</v>
      </c>
      <c r="AD16" s="39">
        <f t="shared" si="30"/>
        <v>4.7489845538061674E-2</v>
      </c>
      <c r="AF16" s="27">
        <f>[2]超r各类型装备属性!X14+[3]超r分类武将战斗属性!BF16</f>
        <v>266.48723541340519</v>
      </c>
      <c r="AG16" s="27">
        <f>[2]超r各类型装备属性!Y14+[3]超r分类武将战斗属性!BG16</f>
        <v>32.59160052001797</v>
      </c>
      <c r="AH16" s="27">
        <f>[2]超r各类型装备属性!Z14+[3]超r分类武将战斗属性!BH16</f>
        <v>245.54556874673852</v>
      </c>
      <c r="AI16" s="27">
        <f t="shared" si="3"/>
        <v>0.92141587331873676</v>
      </c>
      <c r="AJ16" s="27">
        <f t="shared" si="31"/>
        <v>0.34455068252197263</v>
      </c>
      <c r="AK16" s="39">
        <f t="shared" si="32"/>
        <v>4.9764189619683506E-2</v>
      </c>
      <c r="AL16" s="39">
        <f t="shared" si="33"/>
        <v>4.850282839441749E-2</v>
      </c>
      <c r="AN16" s="23">
        <f t="shared" si="4"/>
        <v>240.59787364273495</v>
      </c>
      <c r="AO16" s="23">
        <f t="shared" si="5"/>
        <v>48.790386900674754</v>
      </c>
      <c r="AP16" s="23">
        <f t="shared" si="6"/>
        <v>300.53155088142137</v>
      </c>
      <c r="AQ16" s="23">
        <f t="shared" si="7"/>
        <v>1.2491031044093193</v>
      </c>
      <c r="AR16" s="42">
        <f t="shared" si="34"/>
        <v>0.44038466030826373</v>
      </c>
      <c r="AS16" s="34"/>
      <c r="AV16" s="27">
        <f>[5]超r不同兵种属性值!AK14</f>
        <v>192.65180253670889</v>
      </c>
      <c r="AW16" s="27">
        <f>[5]超r不同兵种属性值!AL14</f>
        <v>135.19424739418164</v>
      </c>
      <c r="AX16" s="27">
        <f>[5]超r不同兵种属性值!AM14</f>
        <v>408.96259836739949</v>
      </c>
      <c r="AY16" s="27">
        <f t="shared" si="8"/>
        <v>2.1228070175438591</v>
      </c>
      <c r="AZ16" s="27">
        <f t="shared" si="35"/>
        <v>0.68558920546974655</v>
      </c>
      <c r="BA16" s="39">
        <f t="shared" si="36"/>
        <v>0.13590956087245779</v>
      </c>
      <c r="BB16" s="39">
        <f t="shared" si="37"/>
        <v>6.8160433061233247E-2</v>
      </c>
      <c r="BD16" s="27">
        <f>[5]超r不同兵种属性值!AP14</f>
        <v>385.30360507341777</v>
      </c>
      <c r="BE16" s="27">
        <f>[5]超r不同兵种属性值!AQ14</f>
        <v>67.597123697090822</v>
      </c>
      <c r="BF16" s="27">
        <f>[5]超r不同兵种属性值!AR14</f>
        <v>389.48818892133289</v>
      </c>
      <c r="BG16" s="27">
        <f t="shared" si="9"/>
        <v>1.0108604845446949</v>
      </c>
      <c r="BH16" s="27">
        <f t="shared" si="38"/>
        <v>0.52159432068173461</v>
      </c>
      <c r="BI16" s="39">
        <f t="shared" si="39"/>
        <v>0.13141147709338866</v>
      </c>
      <c r="BJ16" s="39">
        <f t="shared" si="40"/>
        <v>6.3098367969444541E-2</v>
      </c>
      <c r="BL16" s="27">
        <f>[5]超r不同兵种属性值!AU14</f>
        <v>443.09914583443032</v>
      </c>
      <c r="BM16" s="27">
        <f>[5]超r不同兵种属性值!AV14</f>
        <v>131.81439120932711</v>
      </c>
      <c r="BN16" s="27">
        <f>[5]超r不同兵种属性值!AW14</f>
        <v>397.05106637611601</v>
      </c>
      <c r="BO16" s="27">
        <f t="shared" si="10"/>
        <v>0.89607725518947223</v>
      </c>
      <c r="BP16" s="27">
        <f t="shared" si="41"/>
        <v>0.6801063140195942</v>
      </c>
      <c r="BQ16" s="39">
        <f t="shared" si="42"/>
        <v>0.12724068598527363</v>
      </c>
      <c r="BR16" s="39">
        <f t="shared" si="43"/>
        <v>6.2890697647946386E-2</v>
      </c>
      <c r="BT16" s="27">
        <f>[5]超r不同兵种属性值!AZ14</f>
        <v>404.56878532708862</v>
      </c>
      <c r="BU16" s="27">
        <f>[5]超r不同兵种属性值!BA14</f>
        <v>43.938130403109035</v>
      </c>
      <c r="BV16" s="27">
        <f>[5]超r不同兵种属性值!BB14</f>
        <v>389.48818892133289</v>
      </c>
      <c r="BW16" s="27">
        <f t="shared" si="11"/>
        <v>0.96272427099494773</v>
      </c>
      <c r="BX16" s="36">
        <f t="shared" si="44"/>
        <v>0.41475274517228555</v>
      </c>
      <c r="BY16" s="39">
        <f t="shared" si="45"/>
        <v>0.12614374051305774</v>
      </c>
      <c r="BZ16" s="39">
        <f t="shared" si="46"/>
        <v>6.1694650880450203E-2</v>
      </c>
      <c r="CB16" s="23">
        <f t="shared" si="12"/>
        <v>356.40583469291141</v>
      </c>
      <c r="CC16" s="23">
        <f t="shared" si="13"/>
        <v>94.635973175927163</v>
      </c>
      <c r="CD16" s="23">
        <f t="shared" si="14"/>
        <v>396.24751064654532</v>
      </c>
      <c r="CE16" s="23">
        <f t="shared" si="15"/>
        <v>1.1117873841430306</v>
      </c>
      <c r="CF16" s="23">
        <f t="shared" si="16"/>
        <v>0.65430453501921837</v>
      </c>
      <c r="CV16" s="39">
        <f>([3]超r分类武将战斗属性!S16+[3]超r分类武将战斗属性!Y16+[3]超r分类武将战斗属性!AE16+[3]超r分类武将战斗属性!AK16)/4</f>
        <v>43.699999999999996</v>
      </c>
      <c r="CW16" s="39">
        <f>CV16*[3]超r分类武将战斗属性!O15</f>
        <v>0.5697486427349463</v>
      </c>
      <c r="CX16" s="39">
        <f>([2]超r各类型装备属性!I14+[2]超r各类型装备属性!N14+[2]超r各类型装备属性!S14+[2]超r各类型装备属性!X14)/4</f>
        <v>196.328125</v>
      </c>
      <c r="CY16" s="7">
        <f t="shared" si="49"/>
        <v>0.18163086538699155</v>
      </c>
      <c r="CZ16" s="7">
        <f t="shared" si="19"/>
        <v>2.3680535247828875E-3</v>
      </c>
      <c r="DA16" s="7">
        <f t="shared" si="19"/>
        <v>0.81600108108822555</v>
      </c>
      <c r="DC16" s="39">
        <f>([3]超r分类武将战斗属性!T16+[3]超r分类武将战斗属性!Z16+[3]超r分类武将战斗属性!AF16+[3]超r分类武将战斗属性!AL16)/4</f>
        <v>12.074999999999999</v>
      </c>
      <c r="DD16" s="39">
        <f>DC16*[3]超r分类武将战斗属性!O15</f>
        <v>0.15743054601886675</v>
      </c>
      <c r="DE16" s="39">
        <f>([2]超r各类型装备属性!J14+[2]超r各类型装备属性!O14+[2]超r各类型装备属性!T14+[2]超r各类型装备属性!Y14)/4</f>
        <v>36.647916666666667</v>
      </c>
      <c r="DF16" s="7">
        <f t="shared" si="50"/>
        <v>0.24748727704458942</v>
      </c>
      <c r="DG16" s="7">
        <f t="shared" si="20"/>
        <v>3.2266714002362122E-3</v>
      </c>
      <c r="DH16" s="7">
        <f t="shared" si="20"/>
        <v>0.75112986378388069</v>
      </c>
      <c r="DJ16" s="39">
        <f>([3]超r分类武将战斗属性!U16+[3]超r分类武将战斗属性!AA16+[3]超r分类武将战斗属性!AG16+[3]超r分类武将战斗属性!AM16)/4</f>
        <v>56.35</v>
      </c>
      <c r="DK16" s="39">
        <f>DJ16*[3]超r分类武将战斗属性!O15</f>
        <v>0.73467588142137819</v>
      </c>
      <c r="DL16" s="39">
        <f>([2]超r各类型装备属性!K14+[2]超r各类型装备属性!P14+[2]超r各类型装备属性!U14+[2]超r各类型装备属性!Z14)/4</f>
        <v>243.44687500000001</v>
      </c>
      <c r="DM16" s="7">
        <f t="shared" si="51"/>
        <v>0.18750111206205311</v>
      </c>
      <c r="DN16" s="7">
        <f t="shared" si="21"/>
        <v>2.4445881947059E-3</v>
      </c>
      <c r="DO16" s="7">
        <f t="shared" si="21"/>
        <v>0.81005429974324106</v>
      </c>
    </row>
    <row r="17" spans="1:119" x14ac:dyDescent="0.15">
      <c r="G17" s="23">
        <v>11</v>
      </c>
      <c r="H17" s="27">
        <f>[2]超r各类型装备属性!I15+[3]超r分类武将战斗属性!AQ17</f>
        <v>158.34944195151033</v>
      </c>
      <c r="I17" s="27">
        <f>[2]超r各类型装备属性!J15+[3]超r分类武将战斗属性!T17</f>
        <v>119.32522846533672</v>
      </c>
      <c r="J17" s="27">
        <f>[2]超r各类型装备属性!K15+[3]超r分类武将战斗属性!AS17</f>
        <v>480.38921424483306</v>
      </c>
      <c r="K17" s="27">
        <f t="shared" si="0"/>
        <v>3.0337284951843251</v>
      </c>
      <c r="L17" s="27">
        <f t="shared" si="22"/>
        <v>0.65295947515242747</v>
      </c>
      <c r="M17" s="39">
        <f t="shared" si="23"/>
        <v>8.3782773519317649E-2</v>
      </c>
      <c r="N17" s="39">
        <f t="shared" si="24"/>
        <v>8.0064869040805509E-2</v>
      </c>
      <c r="P17" s="27">
        <f>[2]超r各类型装备属性!N15+[3]超r分类武将战斗属性!AV17</f>
        <v>278.15810562665609</v>
      </c>
      <c r="Q17" s="27">
        <f>[2]超r各类型装备属性!O15+[3]超r分类武将战斗属性!AW17</f>
        <v>38.252138390302065</v>
      </c>
      <c r="R17" s="27">
        <f>[2]超r各类型装备属性!P15+[3]超r分类武将战斗属性!AX17</f>
        <v>288.83988240726023</v>
      </c>
      <c r="S17" s="27">
        <f t="shared" si="1"/>
        <v>1.0384018173999978</v>
      </c>
      <c r="T17" s="27">
        <f t="shared" si="25"/>
        <v>0.3762302927421336</v>
      </c>
      <c r="U17" s="39">
        <f t="shared" si="26"/>
        <v>5.809484244499917E-2</v>
      </c>
      <c r="V17" s="39">
        <f t="shared" si="27"/>
        <v>5.730950047763099E-2</v>
      </c>
      <c r="X17" s="27">
        <f>[2]超r各类型装备属性!S15+[3]超r分类武将战斗属性!BA17</f>
        <v>305.43982735029147</v>
      </c>
      <c r="Y17" s="27">
        <f>[2]超r各类型装备属性!T15+[3]超r分类武将战斗属性!BB17</f>
        <v>16.311305056968735</v>
      </c>
      <c r="Z17" s="27">
        <f>[2]超r各类型装备属性!U15+[3]超r分类武将战斗属性!BC17</f>
        <v>250.87638390302067</v>
      </c>
      <c r="AA17" s="27">
        <f t="shared" si="2"/>
        <v>0.82136107160414573</v>
      </c>
      <c r="AB17" s="27">
        <f t="shared" si="28"/>
        <v>0.20457842807557403</v>
      </c>
      <c r="AC17" s="39">
        <f t="shared" si="29"/>
        <v>5.1577140721089404E-2</v>
      </c>
      <c r="AD17" s="39">
        <f t="shared" si="30"/>
        <v>5.0682097758186009E-2</v>
      </c>
      <c r="AF17" s="27">
        <f>[2]超r各类型装备属性!X15+[3]超r分类武将战斗属性!BF17</f>
        <v>283.78763390302066</v>
      </c>
      <c r="AG17" s="27">
        <f>[2]超r各类型装备属性!Y15+[3]超r分类武将战斗属性!BG17</f>
        <v>35.293054309088504</v>
      </c>
      <c r="AH17" s="27">
        <f>[2]超r各类型装备属性!Z15+[3]超r分类武将战斗属性!BH17</f>
        <v>261.84680056968733</v>
      </c>
      <c r="AI17" s="27">
        <f t="shared" si="3"/>
        <v>0.92268573146907729</v>
      </c>
      <c r="AJ17" s="27">
        <f t="shared" si="31"/>
        <v>0.35753178296539734</v>
      </c>
      <c r="AK17" s="39">
        <f t="shared" si="32"/>
        <v>5.299488961774429E-2</v>
      </c>
      <c r="AL17" s="39">
        <f t="shared" si="33"/>
        <v>5.1722824803888859E-2</v>
      </c>
      <c r="AN17" s="23">
        <f t="shared" si="4"/>
        <v>256.43375220786965</v>
      </c>
      <c r="AO17" s="23">
        <f t="shared" si="5"/>
        <v>52.295431555424003</v>
      </c>
      <c r="AP17" s="23">
        <f t="shared" si="6"/>
        <v>320.48807028120029</v>
      </c>
      <c r="AQ17" s="23">
        <f t="shared" si="7"/>
        <v>1.2497889514224598</v>
      </c>
      <c r="AR17" s="42">
        <f t="shared" si="34"/>
        <v>0.45193135308298238</v>
      </c>
      <c r="AS17" s="34"/>
      <c r="AV17" s="27">
        <f>[5]超r不同兵种属性值!AK15</f>
        <v>201.61449269057971</v>
      </c>
      <c r="AW17" s="27">
        <f>[5]超r不同兵种属性值!AL15</f>
        <v>141.19802855097836</v>
      </c>
      <c r="AX17" s="27">
        <f>[5]超r不同兵种属性值!AM15</f>
        <v>428.34594238301611</v>
      </c>
      <c r="AY17" s="27">
        <f t="shared" si="8"/>
        <v>2.1245791245791246</v>
      </c>
      <c r="AZ17" s="27">
        <f t="shared" si="35"/>
        <v>0.69005663650893989</v>
      </c>
      <c r="BA17" s="39">
        <f t="shared" si="36"/>
        <v>0.14223244634256066</v>
      </c>
      <c r="BB17" s="39">
        <f t="shared" si="37"/>
        <v>7.1390990397169354E-2</v>
      </c>
      <c r="BD17" s="27">
        <f>[5]超r不同兵种属性值!AP15</f>
        <v>403.22898538115942</v>
      </c>
      <c r="BE17" s="27">
        <f>[5]超r不同兵种属性值!AQ15</f>
        <v>70.599014275489182</v>
      </c>
      <c r="BF17" s="27">
        <f>[5]超r不同兵种属性值!AR15</f>
        <v>407.94851655525343</v>
      </c>
      <c r="BG17" s="27">
        <f t="shared" si="9"/>
        <v>1.0117043450376784</v>
      </c>
      <c r="BH17" s="27">
        <f t="shared" si="38"/>
        <v>0.52678356617640842</v>
      </c>
      <c r="BI17" s="39">
        <f t="shared" si="39"/>
        <v>0.13752509937120833</v>
      </c>
      <c r="BJ17" s="39">
        <f t="shared" si="40"/>
        <v>6.6089001778155201E-2</v>
      </c>
      <c r="BL17" s="27">
        <f>[5]超r不同兵种属性值!AU15</f>
        <v>463.71333318833325</v>
      </c>
      <c r="BM17" s="27">
        <f>[5]超r不同兵种属性值!AV15</f>
        <v>128.3001317121871</v>
      </c>
      <c r="BN17" s="27">
        <f>[5]超r不同兵种属性值!AW15</f>
        <v>415.86984697380211</v>
      </c>
      <c r="BO17" s="27">
        <f t="shared" si="10"/>
        <v>0.89682529530566701</v>
      </c>
      <c r="BP17" s="27">
        <f t="shared" si="41"/>
        <v>0.66920531801424499</v>
      </c>
      <c r="BQ17" s="39">
        <f t="shared" si="42"/>
        <v>0.13316027162338198</v>
      </c>
      <c r="BR17" s="39">
        <f t="shared" si="43"/>
        <v>6.5871488636556882E-2</v>
      </c>
      <c r="BT17" s="27">
        <f>[5]超r不同兵种属性值!AZ15</f>
        <v>423.3904346502174</v>
      </c>
      <c r="BU17" s="27">
        <f>[5]超r不同兵种属性值!BA15</f>
        <v>45.991184780426849</v>
      </c>
      <c r="BV17" s="27">
        <f>[5]超r不同兵种属性值!BB15</f>
        <v>407.94851655525343</v>
      </c>
      <c r="BW17" s="27">
        <f t="shared" si="11"/>
        <v>0.96352794765493166</v>
      </c>
      <c r="BX17" s="36">
        <f t="shared" si="44"/>
        <v>0.42035176634568772</v>
      </c>
      <c r="BY17" s="39">
        <f t="shared" si="45"/>
        <v>0.13201229323969726</v>
      </c>
      <c r="BZ17" s="39">
        <f t="shared" si="46"/>
        <v>6.4618753589874053E-2</v>
      </c>
      <c r="CB17" s="23">
        <f t="shared" si="12"/>
        <v>372.98681147757247</v>
      </c>
      <c r="CC17" s="23">
        <f t="shared" si="13"/>
        <v>96.522089829770366</v>
      </c>
      <c r="CD17" s="23">
        <f t="shared" si="14"/>
        <v>415.02820561683131</v>
      </c>
      <c r="CE17" s="23">
        <f t="shared" si="15"/>
        <v>1.1127154978287666</v>
      </c>
      <c r="CF17" s="23">
        <f t="shared" si="16"/>
        <v>0.65875452596881412</v>
      </c>
      <c r="CV17" s="39">
        <f>([3]超r分类武将战斗属性!S17+[3]超r分类武将战斗属性!Y17+[3]超r分类武将战斗属性!AE17+[3]超r分类武将战斗属性!AK17)/4</f>
        <v>49.973000625672022</v>
      </c>
      <c r="CW17" s="39">
        <f>CV17*[3]超r分类武将战斗属性!O16</f>
        <v>0.76543908219761359</v>
      </c>
      <c r="CX17" s="39">
        <f>([2]超r各类型装备属性!I15+[2]超r各类型装备属性!N15+[2]超r各类型装备属性!S15+[2]超r各类型装备属性!X15)/4</f>
        <v>205.69531249999997</v>
      </c>
      <c r="CY17" s="7">
        <f t="shared" si="49"/>
        <v>0.19487684517115766</v>
      </c>
      <c r="CZ17" s="7">
        <f t="shared" si="19"/>
        <v>2.9849388998416065E-3</v>
      </c>
      <c r="DA17" s="7">
        <f t="shared" si="19"/>
        <v>0.80213821592900059</v>
      </c>
      <c r="DC17" s="39">
        <f>([3]超r分类武将战斗属性!T17+[3]超r分类武将战斗属性!Z17+[3]超r分类武将战斗属性!AF17+[3]超r分类武将战斗属性!AL17)/4</f>
        <v>13.80832912025148</v>
      </c>
      <c r="DD17" s="39">
        <f>DC17*[3]超r分类武将战斗属性!O16</f>
        <v>0.21150290429144589</v>
      </c>
      <c r="DE17" s="39">
        <f>([2]超r各类型装备属性!J15+[2]超r各类型装备属性!O15+[2]超r各类型装备属性!T15+[2]超r各类型装备属性!Y15)/4</f>
        <v>38.396458333333335</v>
      </c>
      <c r="DF17" s="7">
        <f t="shared" si="50"/>
        <v>0.26404465379766623</v>
      </c>
      <c r="DG17" s="7">
        <f t="shared" si="20"/>
        <v>4.0443858670004438E-3</v>
      </c>
      <c r="DH17" s="7">
        <f t="shared" si="20"/>
        <v>0.7342220379736194</v>
      </c>
      <c r="DJ17" s="39">
        <f>([3]超r分类武将战斗属性!U17+[3]超r分类武将战斗属性!AA17+[3]超r分类武将战斗属性!AG17+[3]超r分类武将战斗属性!AM17)/4</f>
        <v>64.438869227840243</v>
      </c>
      <c r="DK17" s="39">
        <f>DJ17*[3]超r分类武将战斗属性!O16</f>
        <v>0.98701355336008079</v>
      </c>
      <c r="DL17" s="39">
        <f>([2]超r各类型装备属性!K15+[2]超r各类型装备属性!P15+[2]超r各类型装备属性!U15+[2]超r各类型装备属性!Z15)/4</f>
        <v>255.06218749999999</v>
      </c>
      <c r="DM17" s="7">
        <f t="shared" si="51"/>
        <v>0.20106479835989141</v>
      </c>
      <c r="DN17" s="7">
        <f t="shared" si="21"/>
        <v>3.079720104695512E-3</v>
      </c>
      <c r="DO17" s="7">
        <f t="shared" si="21"/>
        <v>0.79585548153541319</v>
      </c>
    </row>
    <row r="18" spans="1:119" x14ac:dyDescent="0.15">
      <c r="A18" s="39"/>
      <c r="B18" s="39" t="s">
        <v>155</v>
      </c>
      <c r="C18" s="39" t="s">
        <v>150</v>
      </c>
      <c r="D18" s="39" t="s">
        <v>163</v>
      </c>
      <c r="G18" s="23">
        <v>12</v>
      </c>
      <c r="H18" s="27">
        <f>[2]超r各类型装备属性!I16+[3]超r分类武将战斗属性!AQ18</f>
        <v>168.00250224902103</v>
      </c>
      <c r="I18" s="27">
        <f>[2]超r各类型装备属性!J16+[3]超r分类武将战斗属性!T18</f>
        <v>127.56814919583633</v>
      </c>
      <c r="J18" s="27">
        <f>[2]超r各类型装备属性!K16+[3]超r分类武将战斗属性!AS18</f>
        <v>510.08000719686731</v>
      </c>
      <c r="K18" s="27">
        <f t="shared" si="0"/>
        <v>3.0361452976504082</v>
      </c>
      <c r="L18" s="27">
        <f t="shared" si="22"/>
        <v>0.66287023143060864</v>
      </c>
      <c r="M18" s="39">
        <f t="shared" si="23"/>
        <v>8.8890212830169887E-2</v>
      </c>
      <c r="N18" s="39">
        <f t="shared" si="24"/>
        <v>8.5013334532811222E-2</v>
      </c>
      <c r="P18" s="27">
        <f>[2]超r各类型装备属性!N16+[3]超r分类武将战斗属性!AV18</f>
        <v>296.19750494784626</v>
      </c>
      <c r="Q18" s="27">
        <f>[2]超r各类型装备属性!O16+[3]超r分类武将战斗属性!AW18</f>
        <v>40.482500449804206</v>
      </c>
      <c r="R18" s="27">
        <f>[2]超r各类型装备属性!P16+[3]超r分类武将战斗属性!AX18</f>
        <v>308.34250584745473</v>
      </c>
      <c r="S18" s="27">
        <f t="shared" si="1"/>
        <v>1.0410030493057223</v>
      </c>
      <c r="T18" s="27">
        <f t="shared" si="25"/>
        <v>0.38422114392672846</v>
      </c>
      <c r="U18" s="39">
        <f t="shared" si="26"/>
        <v>6.1862469705063948E-2</v>
      </c>
      <c r="V18" s="39">
        <f t="shared" si="27"/>
        <v>6.1179068620526723E-2</v>
      </c>
      <c r="X18" s="27">
        <f>[2]超r各类型装备属性!S16+[3]超r分类武将战斗属性!BA18</f>
        <v>325.21000539765055</v>
      </c>
      <c r="Y18" s="27">
        <f>[2]超r各类型装备属性!T16+[3]超r分类武将战斗属性!BB18</f>
        <v>17.542500449804209</v>
      </c>
      <c r="Z18" s="27">
        <f>[2]超r各类型装备属性!U16+[3]超r分类武将战斗属性!BC18</f>
        <v>267.18500449804208</v>
      </c>
      <c r="AA18" s="27">
        <f t="shared" si="2"/>
        <v>0.82157682747596161</v>
      </c>
      <c r="AB18" s="27">
        <f t="shared" si="28"/>
        <v>0.21283630506317497</v>
      </c>
      <c r="AC18" s="39">
        <f t="shared" si="29"/>
        <v>5.4915569975962607E-2</v>
      </c>
      <c r="AD18" s="39">
        <f t="shared" si="30"/>
        <v>5.3976768585463068E-2</v>
      </c>
      <c r="AF18" s="27">
        <f>[2]超r各类型装备属性!X16+[3]超r分类武将战斗属性!BF18</f>
        <v>301.59500449804204</v>
      </c>
      <c r="AG18" s="27">
        <f>[2]超r各类型装备属性!Y16+[3]超r分类武将战斗属性!BG18</f>
        <v>38.121251124510522</v>
      </c>
      <c r="AH18" s="27">
        <f>[2]超r各类型装备属性!Z16+[3]超r分类武将战斗属性!BH18</f>
        <v>278.6550044980421</v>
      </c>
      <c r="AI18" s="27">
        <f t="shared" si="3"/>
        <v>0.92393773219758724</v>
      </c>
      <c r="AJ18" s="27">
        <f t="shared" si="31"/>
        <v>0.37010473861553961</v>
      </c>
      <c r="AK18" s="39">
        <f t="shared" si="32"/>
        <v>5.6320262277879E-2</v>
      </c>
      <c r="AL18" s="39">
        <f t="shared" si="33"/>
        <v>5.5042963851465107E-2</v>
      </c>
      <c r="AN18" s="23">
        <f t="shared" si="4"/>
        <v>272.75125427313998</v>
      </c>
      <c r="AO18" s="23">
        <f t="shared" si="5"/>
        <v>55.928600304988819</v>
      </c>
      <c r="AP18" s="23">
        <f t="shared" si="6"/>
        <v>341.06563051010153</v>
      </c>
      <c r="AQ18" s="23">
        <f t="shared" si="7"/>
        <v>1.2504640223159151</v>
      </c>
      <c r="AR18" s="42">
        <f t="shared" si="34"/>
        <v>0.46295214218022229</v>
      </c>
      <c r="AS18" s="34"/>
      <c r="AV18" s="27">
        <f>[5]超r不同兵种属性值!AK16</f>
        <v>210.61335477234462</v>
      </c>
      <c r="AW18" s="27">
        <f>[5]超r不同兵种属性值!AL16</f>
        <v>147.22486935542537</v>
      </c>
      <c r="AX18" s="27">
        <f>[5]超r不同兵种属性值!AM16</f>
        <v>447.80897762275214</v>
      </c>
      <c r="AY18" s="27">
        <f t="shared" si="8"/>
        <v>2.1262135922330097</v>
      </c>
      <c r="AZ18" s="27">
        <f t="shared" si="35"/>
        <v>0.69411357600055756</v>
      </c>
      <c r="BA18" s="39">
        <f t="shared" si="36"/>
        <v>0.14858084992758</v>
      </c>
      <c r="BB18" s="39">
        <f t="shared" si="37"/>
        <v>7.4634829603792016E-2</v>
      </c>
      <c r="BD18" s="27">
        <f>[5]超r不同兵种属性值!AP16</f>
        <v>421.22670954468924</v>
      </c>
      <c r="BE18" s="27">
        <f>[5]超r不同兵种属性值!AQ16</f>
        <v>73.612434677712685</v>
      </c>
      <c r="BF18" s="27">
        <f>[5]超r不同兵种属性值!AR16</f>
        <v>426.48474059309723</v>
      </c>
      <c r="BG18" s="27">
        <f t="shared" si="9"/>
        <v>1.0124826629680996</v>
      </c>
      <c r="BH18" s="27">
        <f t="shared" si="38"/>
        <v>0.53152675703201424</v>
      </c>
      <c r="BI18" s="39">
        <f t="shared" si="39"/>
        <v>0.14366339521247917</v>
      </c>
      <c r="BJ18" s="39">
        <f t="shared" si="40"/>
        <v>6.9091931053990474E-2</v>
      </c>
      <c r="BL18" s="27">
        <f>[5]超r不同兵种属性值!AU16</f>
        <v>484.41071597639257</v>
      </c>
      <c r="BM18" s="27">
        <f>[5]超r不同兵种属性值!AV16</f>
        <v>124.73218098167982</v>
      </c>
      <c r="BN18" s="27">
        <f>[5]超r不同兵种属性值!AW16</f>
        <v>434.76599769199231</v>
      </c>
      <c r="BO18" s="27">
        <f t="shared" si="10"/>
        <v>0.89751523521866172</v>
      </c>
      <c r="BP18" s="27">
        <f t="shared" si="41"/>
        <v>0.65782789025422028</v>
      </c>
      <c r="BQ18" s="39">
        <f t="shared" si="42"/>
        <v>0.13910374772531181</v>
      </c>
      <c r="BR18" s="39">
        <f t="shared" si="43"/>
        <v>6.8864534625261001E-2</v>
      </c>
      <c r="BT18" s="27">
        <f>[5]超r不同兵种属性值!AZ16</f>
        <v>442.28804502192372</v>
      </c>
      <c r="BU18" s="27">
        <f>[5]超r不同兵种属性值!BA16</f>
        <v>48.052561525729111</v>
      </c>
      <c r="BV18" s="27">
        <f>[5]超r不同兵种属性值!BB16</f>
        <v>426.48474059309723</v>
      </c>
      <c r="BW18" s="27">
        <f t="shared" si="11"/>
        <v>0.96426920282676154</v>
      </c>
      <c r="BX18" s="36">
        <f t="shared" si="44"/>
        <v>0.42549784470071927</v>
      </c>
      <c r="BY18" s="39">
        <f t="shared" si="45"/>
        <v>0.13790453046980908</v>
      </c>
      <c r="BZ18" s="39">
        <f t="shared" si="46"/>
        <v>6.7554878235460053E-2</v>
      </c>
      <c r="CB18" s="23">
        <f t="shared" si="12"/>
        <v>389.63470632883752</v>
      </c>
      <c r="CC18" s="23">
        <f t="shared" si="13"/>
        <v>98.405511635136747</v>
      </c>
      <c r="CD18" s="23">
        <f t="shared" si="14"/>
        <v>433.88611412523471</v>
      </c>
      <c r="CE18" s="23">
        <f t="shared" si="15"/>
        <v>1.1135715250146392</v>
      </c>
      <c r="CF18" s="23">
        <f t="shared" si="16"/>
        <v>0.66308528942693312</v>
      </c>
      <c r="CV18" s="39">
        <f>([3]超r分类武将战斗属性!S18+[3]超r分类武将战斗属性!Y18+[3]超r分类武将战斗属性!AE18+[3]超r分类武将战斗属性!AK18)/4</f>
        <v>56.696236226740865</v>
      </c>
      <c r="CW18" s="39">
        <f>CV18*[3]超r分类武将战斗属性!O17</f>
        <v>0.99251804639913177</v>
      </c>
      <c r="CX18" s="39">
        <f>([2]超r各类型装备属性!I16+[2]超r各类型装备属性!N16+[2]超r各类型装备属性!S16+[2]超r各类型装备属性!X16)/4</f>
        <v>215.0625</v>
      </c>
      <c r="CY18" s="7">
        <f t="shared" si="49"/>
        <v>0.20786792118640021</v>
      </c>
      <c r="CZ18" s="7">
        <f t="shared" si="19"/>
        <v>3.6389128586928484E-3</v>
      </c>
      <c r="DA18" s="7">
        <f t="shared" si="19"/>
        <v>0.78849316595490704</v>
      </c>
      <c r="DC18" s="39">
        <f>([3]超r分类武将战斗属性!T18+[3]超r分类武将战斗属性!Z18+[3]超r分类武将战斗属性!AF18+[3]超r分类武将战斗属性!AL18)/4</f>
        <v>15.666065273178397</v>
      </c>
      <c r="DD18" s="39">
        <f>DC18*[3]超r分类武将战斗属性!O17</f>
        <v>0.27424840755765484</v>
      </c>
      <c r="DE18" s="39">
        <f>([2]超r各类型装备属性!J16+[2]超r各类型装备属性!O16+[2]超r各类型装备属性!T16+[2]超r各类型装备属性!Y16)/4</f>
        <v>40.144999999999996</v>
      </c>
      <c r="DF18" s="7">
        <f t="shared" si="50"/>
        <v>0.28010830215218147</v>
      </c>
      <c r="DG18" s="7">
        <f t="shared" si="20"/>
        <v>4.9035449852513459E-3</v>
      </c>
      <c r="DH18" s="7">
        <f t="shared" si="20"/>
        <v>0.71779017856842509</v>
      </c>
      <c r="DJ18" s="39">
        <f>([3]超r分类武将战斗属性!U18+[3]超r分类武将战斗属性!AA18+[3]超r分类武将战斗属性!AG18+[3]超r分类武将战斗属性!AM18)/4</f>
        <v>73.108304608165852</v>
      </c>
      <c r="DK18" s="39">
        <f>DJ18*[3]超r分类武将战斗属性!O17</f>
        <v>1.2798259019357225</v>
      </c>
      <c r="DL18" s="39">
        <f>([2]超r各类型装备属性!K16+[2]超r各类型装备属性!P16+[2]超r各类型装备属性!U16+[2]超r各类型装备属性!Z16)/4</f>
        <v>266.67750000000001</v>
      </c>
      <c r="DM18" s="7">
        <f t="shared" si="51"/>
        <v>0.21435259981729693</v>
      </c>
      <c r="DN18" s="7">
        <f t="shared" si="21"/>
        <v>3.7524329262423797E-3</v>
      </c>
      <c r="DO18" s="7">
        <f t="shared" si="21"/>
        <v>0.7818949672564609</v>
      </c>
    </row>
    <row r="19" spans="1:119" x14ac:dyDescent="0.15">
      <c r="A19" s="55" t="s">
        <v>166</v>
      </c>
      <c r="B19" s="39" t="s">
        <v>156</v>
      </c>
      <c r="C19" s="39">
        <f>[6]数据总览!CE14/10</f>
        <v>6000</v>
      </c>
      <c r="D19" s="39">
        <f>[6]数据总览!CF14*3</f>
        <v>1889.9999999999995</v>
      </c>
      <c r="G19" s="23">
        <v>13</v>
      </c>
      <c r="H19" s="27">
        <f>[2]超r各类型装备属性!I17+[3]超r分类武将战斗属性!AQ19</f>
        <v>177.93217172774985</v>
      </c>
      <c r="I19" s="27">
        <f>[2]超r各类型装备属性!J17+[3]超r分类武将战斗属性!T19</f>
        <v>136.11583828330603</v>
      </c>
      <c r="J19" s="27">
        <f>[2]超r各类型装备属性!K17+[3]超r分类武将战斗属性!AS19</f>
        <v>540.65594952879951</v>
      </c>
      <c r="K19" s="27">
        <f t="shared" si="0"/>
        <v>3.0385508381027657</v>
      </c>
      <c r="L19" s="27">
        <f t="shared" si="22"/>
        <v>0.67219079383187286</v>
      </c>
      <c r="M19" s="39">
        <f t="shared" si="23"/>
        <v>9.414400620515867E-2</v>
      </c>
      <c r="N19" s="39">
        <f t="shared" si="24"/>
        <v>9.0109324921466588E-2</v>
      </c>
      <c r="P19" s="27">
        <f>[2]超r各类型装备属性!N17+[3]超r分类武将战斗属性!AV19</f>
        <v>314.84544446771633</v>
      </c>
      <c r="Q19" s="27">
        <f>[2]超r各类型装备属性!O17+[3]超r分类武将战斗属性!AW19</f>
        <v>42.768184345549969</v>
      </c>
      <c r="R19" s="27">
        <f>[2]超r各类型装备属性!P17+[3]超r分类武将战斗属性!AX19</f>
        <v>328.56431315881628</v>
      </c>
      <c r="S19" s="27">
        <f t="shared" si="1"/>
        <v>1.0435733434679142</v>
      </c>
      <c r="T19" s="27">
        <f t="shared" si="25"/>
        <v>0.39183596687372335</v>
      </c>
      <c r="U19" s="39">
        <f t="shared" si="26"/>
        <v>6.5757193915563131E-2</v>
      </c>
      <c r="V19" s="39">
        <f t="shared" si="27"/>
        <v>6.5191331975955599E-2</v>
      </c>
      <c r="X19" s="27">
        <f>[2]超r各类型装备属性!S17+[3]超r分类武将战斗属性!BA19</f>
        <v>345.64404547993297</v>
      </c>
      <c r="Y19" s="27">
        <f>[2]超r各类型装备属性!T17+[3]超r分类武将战斗属性!BB19</f>
        <v>18.829017678883304</v>
      </c>
      <c r="Z19" s="27">
        <f>[2]超r各类型装备属性!U17+[3]超r分类武将战斗属性!BC19</f>
        <v>284.0468434554997</v>
      </c>
      <c r="AA19" s="27">
        <f t="shared" si="2"/>
        <v>0.82179006746983174</v>
      </c>
      <c r="AB19" s="27">
        <f t="shared" si="28"/>
        <v>0.22097447185510222</v>
      </c>
      <c r="AC19" s="39">
        <f t="shared" si="29"/>
        <v>5.8366100216131873E-2</v>
      </c>
      <c r="AD19" s="39">
        <f t="shared" si="30"/>
        <v>5.7383200698080769E-2</v>
      </c>
      <c r="AF19" s="27">
        <f>[2]超r各类型装备属性!X17+[3]超r分类武将战斗属性!BF19</f>
        <v>319.9555934554997</v>
      </c>
      <c r="AG19" s="27">
        <f>[2]超r各类型装备属性!Y17+[3]超r分类武将战斗属性!BG19</f>
        <v>41.087752530541593</v>
      </c>
      <c r="AH19" s="27">
        <f>[2]超r各类型装备属性!Z17+[3]超r分类武将战斗属性!BH19</f>
        <v>296.01642678883303</v>
      </c>
      <c r="AI19" s="27">
        <f t="shared" si="3"/>
        <v>0.92517972132280857</v>
      </c>
      <c r="AJ19" s="27">
        <f t="shared" si="31"/>
        <v>0.38232634034907109</v>
      </c>
      <c r="AK19" s="39">
        <f t="shared" si="32"/>
        <v>5.9748943689168943E-2</v>
      </c>
      <c r="AL19" s="39">
        <f t="shared" si="33"/>
        <v>5.8472380600263316E-2</v>
      </c>
      <c r="AN19" s="23">
        <f t="shared" si="4"/>
        <v>289.59431378272473</v>
      </c>
      <c r="AO19" s="23">
        <f t="shared" si="5"/>
        <v>59.700198209570225</v>
      </c>
      <c r="AP19" s="23">
        <f t="shared" si="6"/>
        <v>362.32088323298717</v>
      </c>
      <c r="AQ19" s="23">
        <f t="shared" si="7"/>
        <v>1.2511325878616089</v>
      </c>
      <c r="AR19" s="42">
        <f t="shared" si="34"/>
        <v>0.47350971094078298</v>
      </c>
      <c r="AS19" s="34"/>
      <c r="AV19" s="27">
        <f>[5]超r不同兵种属性值!AK17</f>
        <v>219.70515714750698</v>
      </c>
      <c r="AW19" s="27">
        <f>[5]超r不同兵种属性值!AL17</f>
        <v>153.31450218393007</v>
      </c>
      <c r="AX19" s="27">
        <f>[5]超r不同兵种属性值!AM17</f>
        <v>467.47234371260828</v>
      </c>
      <c r="AY19" s="27">
        <f t="shared" si="8"/>
        <v>2.1277258566978192</v>
      </c>
      <c r="AZ19" s="27">
        <f t="shared" si="35"/>
        <v>0.69785315818041682</v>
      </c>
      <c r="BA19" s="39">
        <f t="shared" si="36"/>
        <v>0.1549948198571478</v>
      </c>
      <c r="BB19" s="39">
        <f t="shared" si="37"/>
        <v>7.791205728543471E-2</v>
      </c>
      <c r="BD19" s="27">
        <f>[5]超r不同兵种属性值!AP17</f>
        <v>439.41031429501396</v>
      </c>
      <c r="BE19" s="27">
        <f>[5]超r不同兵种属性值!AQ17</f>
        <v>76.657251091965037</v>
      </c>
      <c r="BF19" s="27">
        <f>[5]超r不同兵种属性值!AR17</f>
        <v>445.21175591676979</v>
      </c>
      <c r="BG19" s="27">
        <f t="shared" si="9"/>
        <v>1.0132027889037234</v>
      </c>
      <c r="BH19" s="27">
        <f t="shared" si="38"/>
        <v>0.53592508599510669</v>
      </c>
      <c r="BI19" s="39">
        <f t="shared" si="39"/>
        <v>0.14986508740445131</v>
      </c>
      <c r="BJ19" s="39">
        <f t="shared" si="40"/>
        <v>7.21257691458079E-2</v>
      </c>
      <c r="BL19" s="27">
        <f>[5]超r不同兵种属性值!AU17</f>
        <v>505.321861439266</v>
      </c>
      <c r="BM19" s="27">
        <f>[5]超r不同兵种属性值!AV17</f>
        <v>121.14583431498049</v>
      </c>
      <c r="BN19" s="27">
        <f>[5]超r不同兵种属性值!AW17</f>
        <v>453.85664438117311</v>
      </c>
      <c r="BO19" s="27">
        <f t="shared" si="10"/>
        <v>0.89815359083909652</v>
      </c>
      <c r="BP19" s="27">
        <f t="shared" si="41"/>
        <v>0.64602210547425765</v>
      </c>
      <c r="BQ19" s="39">
        <f t="shared" si="42"/>
        <v>0.14510860807868312</v>
      </c>
      <c r="BR19" s="39">
        <f t="shared" si="43"/>
        <v>7.1888387702375559E-2</v>
      </c>
      <c r="BT19" s="27">
        <f>[5]超r不同兵种属性值!AZ17</f>
        <v>461.38083000976462</v>
      </c>
      <c r="BU19" s="27">
        <f>[5]超r不同兵种属性值!BA17</f>
        <v>50.135211093628925</v>
      </c>
      <c r="BV19" s="27">
        <f>[5]超r不同兵种属性值!BB17</f>
        <v>445.21175591676979</v>
      </c>
      <c r="BW19" s="27">
        <f t="shared" si="11"/>
        <v>0.96495503705116525</v>
      </c>
      <c r="BX19" s="36">
        <f t="shared" si="44"/>
        <v>0.43028897792015697</v>
      </c>
      <c r="BY19" s="39">
        <f t="shared" si="45"/>
        <v>0.14385762275603334</v>
      </c>
      <c r="BZ19" s="39">
        <f t="shared" si="46"/>
        <v>7.0521224084422809E-2</v>
      </c>
      <c r="CB19" s="23">
        <f t="shared" si="12"/>
        <v>406.45454072288788</v>
      </c>
      <c r="CC19" s="23">
        <f t="shared" si="13"/>
        <v>100.31319967112613</v>
      </c>
      <c r="CD19" s="23">
        <f t="shared" si="14"/>
        <v>452.93812498183024</v>
      </c>
      <c r="CE19" s="23">
        <f t="shared" si="15"/>
        <v>1.1143635501679237</v>
      </c>
      <c r="CF19" s="23">
        <f t="shared" si="16"/>
        <v>0.66736121571893747</v>
      </c>
      <c r="CV19" s="39">
        <f>([3]超r分类武将战斗属性!S19+[3]超r分类武将战斗属性!Y19+[3]超r分类武将战斗属性!AE19+[3]超r分类武将战斗属性!AK19)/4</f>
        <v>63.902021726345673</v>
      </c>
      <c r="CW19" s="39">
        <f>CV19*[3]超r分类武将战斗属性!O18</f>
        <v>1.2626045563790529</v>
      </c>
      <c r="CX19" s="39">
        <f>([2]超r各类型装备属性!I17+[2]超r各类型装备属性!N17+[2]超r各类型装备属性!S17+[2]超r各类型装备属性!X17)/4</f>
        <v>224.4296875</v>
      </c>
      <c r="CY19" s="7">
        <f t="shared" si="49"/>
        <v>0.22066048497861646</v>
      </c>
      <c r="CZ19" s="7">
        <f t="shared" si="19"/>
        <v>4.3599079687951089E-3</v>
      </c>
      <c r="DA19" s="7">
        <f t="shared" si="19"/>
        <v>0.77497960705258839</v>
      </c>
      <c r="DC19" s="39">
        <f>([3]超r分类武将战斗属性!T19+[3]超r分类武将战斗属性!Z19+[3]超r分类武将战斗属性!AF19+[3]超r分类武将战斗属性!AL19)/4</f>
        <v>17.657137582279724</v>
      </c>
      <c r="DD19" s="39">
        <f>DC19*[3]超r分类武将战斗属性!O18</f>
        <v>0.34887757478894876</v>
      </c>
      <c r="DE19" s="39">
        <f>([2]超r各类型装备属性!J17+[2]超r各类型装备属性!O17+[2]超r各类型装备属性!T17+[2]超r各类型装备属性!Y17)/4</f>
        <v>41.893541666666664</v>
      </c>
      <c r="DF19" s="7">
        <f t="shared" si="50"/>
        <v>0.29576346665209563</v>
      </c>
      <c r="DG19" s="7">
        <f t="shared" si="20"/>
        <v>5.8438260718039299E-3</v>
      </c>
      <c r="DH19" s="7">
        <f t="shared" si="20"/>
        <v>0.70173203645998838</v>
      </c>
      <c r="DJ19" s="39">
        <f>([3]超r分类武将战斗属性!U19+[3]超r分类武将战斗属性!AA19+[3]超r分类武将战斗属性!AG19+[3]超r分类武将战斗属性!AM19)/4</f>
        <v>82.399975383972048</v>
      </c>
      <c r="DK19" s="39">
        <f>DJ19*[3]超r分类武将战斗属性!O18</f>
        <v>1.6280953490150945</v>
      </c>
      <c r="DL19" s="39">
        <f>([2]超r各类型装备属性!K17+[2]超r各类型装备属性!P17+[2]超r各类型装备属性!U17+[2]超r各类型装备属性!Z17)/4</f>
        <v>278.29281249999997</v>
      </c>
      <c r="DM19" s="7">
        <f t="shared" si="51"/>
        <v>0.22742264991384858</v>
      </c>
      <c r="DN19" s="7">
        <f t="shared" si="21"/>
        <v>4.4935178300726389E-3</v>
      </c>
      <c r="DO19" s="7">
        <f t="shared" si="21"/>
        <v>0.76808383225607857</v>
      </c>
    </row>
    <row r="20" spans="1:119" x14ac:dyDescent="0.15">
      <c r="A20" s="56"/>
      <c r="B20" s="39" t="s">
        <v>157</v>
      </c>
      <c r="C20" s="39">
        <f>[6]数据总览!CE15/10</f>
        <v>5040.0000000000009</v>
      </c>
      <c r="D20" s="39">
        <f>[6]数据总览!CF15*3</f>
        <v>4788.0000000000009</v>
      </c>
      <c r="G20" s="23">
        <v>14</v>
      </c>
      <c r="H20" s="27">
        <f>[2]超r各类型装备属性!I18+[3]超r分类武将战斗属性!AQ20</f>
        <v>188.15546199717375</v>
      </c>
      <c r="I20" s="27">
        <f>[2]超r各类型装备属性!J18+[3]超r分类武将战斗属性!T20</f>
        <v>144.99017000799711</v>
      </c>
      <c r="J20" s="27">
        <f>[2]超r各类型装备属性!K18+[3]超r分类武将战斗属性!AS20</f>
        <v>572.17147839095605</v>
      </c>
      <c r="K20" s="27">
        <f t="shared" si="0"/>
        <v>3.0409506708848588</v>
      </c>
      <c r="L20" s="27">
        <f t="shared" si="22"/>
        <v>0.68099222316412189</v>
      </c>
      <c r="M20" s="39">
        <f t="shared" si="23"/>
        <v>9.955315449585915E-2</v>
      </c>
      <c r="N20" s="39">
        <f t="shared" si="24"/>
        <v>9.5361913065159343E-2</v>
      </c>
      <c r="P20" s="27">
        <f>[2]超r各类型装备属性!N18+[3]超r分类武将战斗属性!AV20</f>
        <v>334.13934972711559</v>
      </c>
      <c r="Q20" s="27">
        <f>[2]超r各类型装备属性!O18+[3]超r分类武将战斗属性!AW20</f>
        <v>45.112592399434753</v>
      </c>
      <c r="R20" s="27">
        <f>[2]超r各类型装备属性!P18+[3]超r分类武将战斗属性!AX20</f>
        <v>349.54953452598511</v>
      </c>
      <c r="S20" s="27">
        <f t="shared" si="1"/>
        <v>1.0461190362986421</v>
      </c>
      <c r="T20" s="27">
        <f t="shared" si="25"/>
        <v>0.39911136639258704</v>
      </c>
      <c r="U20" s="39">
        <f t="shared" si="26"/>
        <v>6.9786831605496147E-2</v>
      </c>
      <c r="V20" s="39">
        <f t="shared" si="27"/>
        <v>6.9355066374203383E-2</v>
      </c>
      <c r="X20" s="27">
        <f>[2]超r各类型装备属性!S18+[3]超r分类武将战斗属性!BA20</f>
        <v>366.78277545988368</v>
      </c>
      <c r="Y20" s="27">
        <f>[2]超r各类型装备属性!T18+[3]超r分类武将战斗属性!BB20</f>
        <v>20.174259066101421</v>
      </c>
      <c r="Z20" s="27">
        <f>[2]超r各类型装备属性!U18+[3]超r分类武将战斗属性!BC20</f>
        <v>301.49592399434749</v>
      </c>
      <c r="AA20" s="27">
        <f t="shared" si="2"/>
        <v>0.82200131567335055</v>
      </c>
      <c r="AB20" s="27">
        <f t="shared" si="28"/>
        <v>0.22900764794404704</v>
      </c>
      <c r="AC20" s="39">
        <f t="shared" si="29"/>
        <v>6.1935625710888835E-2</v>
      </c>
      <c r="AD20" s="39">
        <f t="shared" si="30"/>
        <v>6.0908267473605573E-2</v>
      </c>
      <c r="AF20" s="27">
        <f>[2]超r各类型装备属性!X18+[3]超r分类武将战斗属性!BF20</f>
        <v>338.90342399434752</v>
      </c>
      <c r="AG20" s="27">
        <f>[2]超r各类型装备属性!Y18+[3]超r分类武将战斗属性!BG20</f>
        <v>44.201064331920207</v>
      </c>
      <c r="AH20" s="27">
        <f>[2]超r各类型装备属性!Z18+[3]超r分类武将战斗属性!BH20</f>
        <v>313.96509066101419</v>
      </c>
      <c r="AI20" s="27">
        <f t="shared" si="3"/>
        <v>0.92641463152125225</v>
      </c>
      <c r="AJ20" s="27">
        <f t="shared" si="31"/>
        <v>0.3942262285440723</v>
      </c>
      <c r="AK20" s="39">
        <f t="shared" si="32"/>
        <v>6.3287287393902436E-2</v>
      </c>
      <c r="AL20" s="39">
        <f t="shared" si="33"/>
        <v>6.2017795686126261E-2</v>
      </c>
      <c r="AN20" s="23">
        <f t="shared" si="4"/>
        <v>306.99525279463012</v>
      </c>
      <c r="AO20" s="23">
        <f t="shared" si="5"/>
        <v>63.619521451363376</v>
      </c>
      <c r="AP20" s="23">
        <f t="shared" si="6"/>
        <v>384.29550689307575</v>
      </c>
      <c r="AQ20" s="23">
        <f t="shared" si="7"/>
        <v>1.2517962522051016</v>
      </c>
      <c r="AR20" s="42">
        <f t="shared" si="34"/>
        <v>0.4836532834345656</v>
      </c>
      <c r="AS20" s="34"/>
      <c r="AV20" s="27">
        <f>[5]超r不同兵种属性值!AK18</f>
        <v>228.84874675561306</v>
      </c>
      <c r="AW20" s="27">
        <f>[5]超r不同兵种属性值!AL18</f>
        <v>159.43816590781449</v>
      </c>
      <c r="AX20" s="27">
        <f>[5]超r不同兵种属性值!AM18</f>
        <v>487.248532882071</v>
      </c>
      <c r="AY20" s="27">
        <f t="shared" si="8"/>
        <v>2.129129129129129</v>
      </c>
      <c r="AZ20" s="27">
        <f t="shared" si="35"/>
        <v>0.70126430370862902</v>
      </c>
      <c r="BA20" s="39">
        <f t="shared" si="36"/>
        <v>0.16144532398985051</v>
      </c>
      <c r="BB20" s="39">
        <f t="shared" si="37"/>
        <v>8.1208088813678497E-2</v>
      </c>
      <c r="BD20" s="27">
        <f>[5]超r不同兵种属性值!AP18</f>
        <v>457.69749351122613</v>
      </c>
      <c r="BE20" s="27">
        <f>[5]超r不同兵种属性值!AQ18</f>
        <v>79.719082953907247</v>
      </c>
      <c r="BF20" s="27">
        <f>[5]超r不同兵种属性值!AR18</f>
        <v>464.04622179244859</v>
      </c>
      <c r="BG20" s="27">
        <f t="shared" si="9"/>
        <v>1.0138710138710139</v>
      </c>
      <c r="BH20" s="27">
        <f t="shared" si="38"/>
        <v>0.53995921241799816</v>
      </c>
      <c r="BI20" s="39">
        <f t="shared" si="39"/>
        <v>0.15610210465793911</v>
      </c>
      <c r="BJ20" s="39">
        <f t="shared" si="40"/>
        <v>7.5177014580548304E-2</v>
      </c>
      <c r="BL20" s="27">
        <f>[5]超r不同兵种属性值!AU18</f>
        <v>526.35211753790998</v>
      </c>
      <c r="BM20" s="27">
        <f>[5]超r不同兵种属性值!AV18</f>
        <v>117.51692400963914</v>
      </c>
      <c r="BN20" s="27">
        <f>[5]超r不同兵种属性值!AW18</f>
        <v>473.05682804084569</v>
      </c>
      <c r="BO20" s="27">
        <f t="shared" si="10"/>
        <v>0.89874593884724752</v>
      </c>
      <c r="BP20" s="27">
        <f t="shared" si="41"/>
        <v>0.63372990377865912</v>
      </c>
      <c r="BQ20" s="39">
        <f t="shared" si="42"/>
        <v>0.15114767233234641</v>
      </c>
      <c r="BR20" s="39">
        <f t="shared" si="43"/>
        <v>7.4929590831097709E-2</v>
      </c>
      <c r="BT20" s="27">
        <f>[5]超r不同兵种属性值!AZ18</f>
        <v>480.58236818678751</v>
      </c>
      <c r="BU20" s="27">
        <f>[5]超r不同兵种属性值!BA18</f>
        <v>52.229744004284058</v>
      </c>
      <c r="BV20" s="27">
        <f>[5]超r不同兵种属性值!BB18</f>
        <v>464.04622179244859</v>
      </c>
      <c r="BW20" s="27">
        <f t="shared" si="11"/>
        <v>0.9655914417819178</v>
      </c>
      <c r="BX20" s="36">
        <f t="shared" si="44"/>
        <v>0.43470541229302795</v>
      </c>
      <c r="BY20" s="39">
        <f t="shared" si="45"/>
        <v>0.14984462406977944</v>
      </c>
      <c r="BZ20" s="39">
        <f t="shared" si="46"/>
        <v>7.3504590024062247E-2</v>
      </c>
      <c r="CB20" s="23">
        <f t="shared" si="12"/>
        <v>423.37018149788418</v>
      </c>
      <c r="CC20" s="23">
        <f t="shared" si="13"/>
        <v>102.22597921891123</v>
      </c>
      <c r="CD20" s="23">
        <f t="shared" si="14"/>
        <v>472.09945112695345</v>
      </c>
      <c r="CE20" s="23">
        <f t="shared" si="15"/>
        <v>1.1150984924272773</v>
      </c>
      <c r="CF20" s="23">
        <f t="shared" si="16"/>
        <v>0.67154095341310549</v>
      </c>
      <c r="CV20" s="39">
        <f>([3]超r分类武将战斗属性!S20+[3]超r分类武将战斗属性!Y20+[3]超r分类武将战斗属性!AE20+[3]超r分类武将战斗属性!AK20)/4</f>
        <v>71.624991401550972</v>
      </c>
      <c r="CW20" s="39">
        <f>CV20*[3]超r分类武将战斗属性!O19</f>
        <v>1.5733863930791718</v>
      </c>
      <c r="CX20" s="39">
        <f>([2]超r各类型装备属性!I18+[2]超r各类型装备属性!N18+[2]超r各类型装备属性!S18+[2]超r各类型装备属性!X18)/4</f>
        <v>233.796875</v>
      </c>
      <c r="CY20" s="7">
        <f t="shared" si="49"/>
        <v>0.23330976863497552</v>
      </c>
      <c r="CZ20" s="7">
        <f t="shared" si="19"/>
        <v>5.1251163617559792E-3</v>
      </c>
      <c r="DA20" s="7">
        <f t="shared" si="19"/>
        <v>0.76156511500326862</v>
      </c>
      <c r="DC20" s="39">
        <f>([3]超r分类武将战斗属性!T20+[3]超r分类武将战斗属性!Z20+[3]超r分类武将战斗属性!AF20+[3]超r分类武将战斗属性!AL20)/4</f>
        <v>19.791116045165396</v>
      </c>
      <c r="DD20" s="39">
        <f>DC20*[3]超r分类武将战斗属性!O19</f>
        <v>0.43475150335082369</v>
      </c>
      <c r="DE20" s="39">
        <f>([2]超r各类型装备属性!J18+[2]超r各类型装备属性!O18+[2]超r各类型装备属性!T18+[2]超r各类型装备属性!Y18)/4</f>
        <v>43.642083333333332</v>
      </c>
      <c r="DF20" s="7">
        <f t="shared" si="50"/>
        <v>0.31108558495359867</v>
      </c>
      <c r="DG20" s="7">
        <f t="shared" si="20"/>
        <v>6.8336179435613612E-3</v>
      </c>
      <c r="DH20" s="7">
        <f t="shared" si="20"/>
        <v>0.68598572164201777</v>
      </c>
      <c r="DJ20" s="39">
        <f>([3]超r分类武将战斗属性!U20+[3]超r分类武将战斗属性!AA20+[3]超r分类武将战斗属性!AG20+[3]超r分类武将战斗属性!AM20)/4</f>
        <v>92.358541544105194</v>
      </c>
      <c r="DK20" s="39">
        <f>DJ20*[3]超r分类武将战斗属性!O19</f>
        <v>2.0288403489705109</v>
      </c>
      <c r="DL20" s="39">
        <f>([2]超r各类型装备属性!K18+[2]超r各类型装备属性!P18+[2]超r各类型装备属性!U18+[2]超r各类型装备属性!Z18)/4</f>
        <v>289.90812499999998</v>
      </c>
      <c r="DM20" s="7">
        <f t="shared" si="51"/>
        <v>0.24033208790495311</v>
      </c>
      <c r="DN20" s="7">
        <f t="shared" si="21"/>
        <v>5.2793756694506557E-3</v>
      </c>
      <c r="DO20" s="7">
        <f t="shared" si="21"/>
        <v>0.75438853642559611</v>
      </c>
    </row>
    <row r="21" spans="1:119" x14ac:dyDescent="0.15">
      <c r="A21" s="56"/>
      <c r="B21" s="39" t="s">
        <v>158</v>
      </c>
      <c r="C21" s="39">
        <f>[6]数据总览!CE16/10</f>
        <v>4949.9999999999982</v>
      </c>
      <c r="D21" s="39">
        <f>[6]数据总览!CF16*3</f>
        <v>5922</v>
      </c>
      <c r="G21" s="23">
        <v>15</v>
      </c>
      <c r="H21" s="27">
        <f>[2]超r各类型装备属性!I19+[3]超r分类武将战斗属性!AQ21</f>
        <v>198.69624469761456</v>
      </c>
      <c r="I21" s="27">
        <f>[2]超r各类型装备属性!J19+[3]超r分类武将战斗属性!T21</f>
        <v>154.21458864299484</v>
      </c>
      <c r="J21" s="27">
        <f>[2]超r各类型装备属性!K19+[3]超r分类武将战斗属性!AS21</f>
        <v>604.70298303236655</v>
      </c>
      <c r="K21" s="27">
        <f t="shared" si="0"/>
        <v>3.0433538588141533</v>
      </c>
      <c r="L21" s="27">
        <f t="shared" si="22"/>
        <v>0.68933630827755921</v>
      </c>
      <c r="M21" s="39">
        <f t="shared" si="23"/>
        <v>0.10513028819979608</v>
      </c>
      <c r="N21" s="39">
        <f t="shared" si="24"/>
        <v>0.10078383050539443</v>
      </c>
      <c r="P21" s="27">
        <f>[2]超r各类型装备属性!N19+[3]超r分类武将战斗属性!AV21</f>
        <v>354.13173833475207</v>
      </c>
      <c r="Q21" s="27">
        <f>[2]超r各类型装备属性!O19+[3]超r分类武将战斗属性!AW21</f>
        <v>47.520498939522909</v>
      </c>
      <c r="R21" s="27">
        <f>[2]超r各类型装备属性!P19+[3]超r分类武将战斗属性!AX21</f>
        <v>371.36023621379786</v>
      </c>
      <c r="S21" s="27">
        <f t="shared" si="1"/>
        <v>1.0486499683989354</v>
      </c>
      <c r="T21" s="27">
        <f t="shared" si="25"/>
        <v>0.40608696228582886</v>
      </c>
      <c r="U21" s="39">
        <f t="shared" si="26"/>
        <v>7.3962351364818713E-2</v>
      </c>
      <c r="V21" s="39">
        <f t="shared" si="27"/>
        <v>7.3682586550356699E-2</v>
      </c>
      <c r="X21" s="27">
        <f>[2]超r各类型装备属性!S19+[3]超r分类武将战斗属性!BA21</f>
        <v>388.68348727427497</v>
      </c>
      <c r="Y21" s="27">
        <f>[2]超r各类型装备属性!T19+[3]超r分类武将战斗属性!BB21</f>
        <v>21.582998939522913</v>
      </c>
      <c r="Z21" s="27">
        <f>[2]超r各类型装备属性!U19+[3]超r分类武将战斗属性!BC21</f>
        <v>319.57998939522912</v>
      </c>
      <c r="AA21" s="27">
        <f t="shared" si="2"/>
        <v>0.82221138756459988</v>
      </c>
      <c r="AB21" s="27">
        <f t="shared" si="28"/>
        <v>0.23695968721729876</v>
      </c>
      <c r="AC21" s="39">
        <f t="shared" si="29"/>
        <v>6.5633820883869459E-2</v>
      </c>
      <c r="AD21" s="39">
        <f t="shared" si="30"/>
        <v>6.4561614019238225E-2</v>
      </c>
      <c r="AF21" s="27">
        <f>[2]超r各类型装备属性!X19+[3]超r分类武将战斗属性!BF21</f>
        <v>358.48623939522912</v>
      </c>
      <c r="AG21" s="27">
        <f>[2]超r各类型装备属性!Y19+[3]超r分类武将战斗属性!BG21</f>
        <v>47.47312234880728</v>
      </c>
      <c r="AH21" s="27">
        <f>[2]超r各类型装备属性!Z19+[3]超r分类武将战斗属性!BH21</f>
        <v>332.54873939522912</v>
      </c>
      <c r="AI21" s="27">
        <f t="shared" si="3"/>
        <v>0.92764715308527068</v>
      </c>
      <c r="AJ21" s="27">
        <f t="shared" si="31"/>
        <v>0.40584641493321094</v>
      </c>
      <c r="AK21" s="39">
        <f t="shared" si="32"/>
        <v>6.6944209037391053E-2</v>
      </c>
      <c r="AL21" s="39">
        <f t="shared" si="33"/>
        <v>6.5688639880539079E-2</v>
      </c>
      <c r="AN21" s="23">
        <f t="shared" si="4"/>
        <v>324.99942742546767</v>
      </c>
      <c r="AO21" s="23">
        <f t="shared" si="5"/>
        <v>67.697802217711981</v>
      </c>
      <c r="AP21" s="23">
        <f t="shared" si="6"/>
        <v>407.04798700915569</v>
      </c>
      <c r="AQ21" s="23">
        <f t="shared" si="7"/>
        <v>1.2524575511829301</v>
      </c>
      <c r="AR21" s="42">
        <f t="shared" si="34"/>
        <v>0.49343211861576253</v>
      </c>
      <c r="AS21" s="34"/>
      <c r="AV21" s="27">
        <f>[5]超r不同兵种属性值!AK19</f>
        <v>238.06838594983952</v>
      </c>
      <c r="AW21" s="27">
        <f>[5]超r不同兵种属性值!AL19</f>
        <v>165.61279022597532</v>
      </c>
      <c r="AX21" s="27">
        <f>[5]超r不同兵种属性值!AM19</f>
        <v>507.18917006704942</v>
      </c>
      <c r="AY21" s="27">
        <f t="shared" si="8"/>
        <v>2.1304347826086958</v>
      </c>
      <c r="AZ21" s="27">
        <f t="shared" si="35"/>
        <v>0.70439719620016816</v>
      </c>
      <c r="BA21" s="39">
        <f t="shared" si="36"/>
        <v>0.16794947862422543</v>
      </c>
      <c r="BB21" s="39">
        <f t="shared" si="37"/>
        <v>8.4531528344508236E-2</v>
      </c>
      <c r="BD21" s="27">
        <f>[5]超r不同兵种属性值!AP19</f>
        <v>476.13677189967905</v>
      </c>
      <c r="BE21" s="27">
        <f>[5]超r不同兵种属性值!AQ19</f>
        <v>82.806395112987659</v>
      </c>
      <c r="BF21" s="27">
        <f>[5]超r不同兵种属性值!AR19</f>
        <v>483.03730482576128</v>
      </c>
      <c r="BG21" s="27">
        <f t="shared" si="9"/>
        <v>1.0144927536231882</v>
      </c>
      <c r="BH21" s="27">
        <f t="shared" si="38"/>
        <v>0.54368298226452139</v>
      </c>
      <c r="BI21" s="39">
        <f t="shared" si="39"/>
        <v>0.16239099678782479</v>
      </c>
      <c r="BJ21" s="39">
        <f t="shared" si="40"/>
        <v>7.8253632510074958E-2</v>
      </c>
      <c r="BL21" s="27">
        <f>[5]超r不同兵种属性值!AU19</f>
        <v>547.55728768463075</v>
      </c>
      <c r="BM21" s="27">
        <f>[5]超r不同兵种属性值!AV19</f>
        <v>113.85879328035803</v>
      </c>
      <c r="BN21" s="27">
        <f>[5]超r不同兵种属性值!AW19</f>
        <v>492.41666996800905</v>
      </c>
      <c r="BO21" s="27">
        <f t="shared" si="10"/>
        <v>0.89929708003744024</v>
      </c>
      <c r="BP21" s="27">
        <f t="shared" si="41"/>
        <v>0.62096172887801693</v>
      </c>
      <c r="BQ21" s="39">
        <f t="shared" si="42"/>
        <v>0.15723696503640275</v>
      </c>
      <c r="BR21" s="39">
        <f t="shared" si="43"/>
        <v>7.7996082948260062E-2</v>
      </c>
      <c r="BT21" s="27">
        <f>[5]超r不同兵种属性值!AZ19</f>
        <v>499.94361049466301</v>
      </c>
      <c r="BU21" s="27">
        <f>[5]超r不同兵种属性值!BA19</f>
        <v>54.341696792898148</v>
      </c>
      <c r="BV21" s="27">
        <f>[5]超r不同兵种属性值!BB19</f>
        <v>483.03730482576128</v>
      </c>
      <c r="BW21" s="27">
        <f t="shared" si="11"/>
        <v>0.9661835748792269</v>
      </c>
      <c r="BX21" s="36">
        <f t="shared" si="44"/>
        <v>0.43879967894637595</v>
      </c>
      <c r="BY21" s="39">
        <f t="shared" si="45"/>
        <v>0.15588142081305886</v>
      </c>
      <c r="BZ21" s="39">
        <f t="shared" si="46"/>
        <v>7.6512764009585885E-2</v>
      </c>
      <c r="CB21" s="23">
        <f t="shared" si="12"/>
        <v>440.42651400720308</v>
      </c>
      <c r="CC21" s="23">
        <f t="shared" si="13"/>
        <v>104.1549188530548</v>
      </c>
      <c r="CD21" s="23">
        <f t="shared" si="14"/>
        <v>491.42011242164529</v>
      </c>
      <c r="CE21" s="23">
        <f t="shared" si="15"/>
        <v>1.1157823082685894</v>
      </c>
      <c r="CF21" s="23">
        <f t="shared" si="16"/>
        <v>0.67565095961899513</v>
      </c>
      <c r="CV21" s="39">
        <f>([3]超r分类武将战斗属性!S21+[3]超r分类武将战斗属性!Y21+[3]超r分类武将战斗属性!AE21+[3]超r分类武将战斗属性!AK21)/4</f>
        <v>79.902265351408488</v>
      </c>
      <c r="CW21" s="39">
        <f>CV21*[3]超r分类武将战斗属性!O20</f>
        <v>1.9330995740591779</v>
      </c>
      <c r="CX21" s="39">
        <f>([2]超r各类型装备属性!I19+[2]超r各类型装备属性!N19+[2]超r各类型装备属性!S19+[2]超r各类型装备属性!X19)/4</f>
        <v>243.1640625</v>
      </c>
      <c r="CY21" s="7">
        <f t="shared" si="49"/>
        <v>0.2458535572950587</v>
      </c>
      <c r="CZ21" s="7">
        <f t="shared" si="19"/>
        <v>5.9480091684238328E-3</v>
      </c>
      <c r="DA21" s="7">
        <f t="shared" si="19"/>
        <v>0.74819843353651749</v>
      </c>
      <c r="DC21" s="39">
        <f>([3]超r分类武将战斗属性!T21+[3]超r分类武将战斗属性!Z21+[3]超r分类武将战斗属性!AF21+[3]超r分类武将战斗属性!AL21)/4</f>
        <v>22.078257531310239</v>
      </c>
      <c r="DD21" s="39">
        <f>DC21*[3]超r分类武将战斗属性!O20</f>
        <v>0.53414593493740437</v>
      </c>
      <c r="DE21" s="39">
        <f>([2]超r各类型装备属性!J19+[2]超r各类型装备属性!O19+[2]超r各类型装备属性!T19+[2]超r各类型装备属性!Y19)/4</f>
        <v>45.390625</v>
      </c>
      <c r="DF21" s="7">
        <f t="shared" si="50"/>
        <v>0.32612960551227227</v>
      </c>
      <c r="DG21" s="7">
        <f t="shared" si="20"/>
        <v>7.8901517839474883E-3</v>
      </c>
      <c r="DH21" s="7">
        <f t="shared" si="20"/>
        <v>0.67048890086603596</v>
      </c>
      <c r="DJ21" s="39">
        <f>([3]超r分类武将战斗属性!U21+[3]超r分类武将战斗属性!AA21+[3]超r分类武将战斗属性!AG21+[3]超r分类武将战斗属性!AM21)/4</f>
        <v>103.03186847944779</v>
      </c>
      <c r="DK21" s="39">
        <f>DJ21*[3]超r分类武将战斗属性!O20</f>
        <v>2.4926810297078874</v>
      </c>
      <c r="DL21" s="39">
        <f>([2]超r各类型装备属性!K19+[2]超r各类型装备属性!P19+[2]超r各类型装备属性!U19+[2]超r各类型装备属性!Z19)/4</f>
        <v>301.5234375</v>
      </c>
      <c r="DM21" s="7">
        <f t="shared" si="51"/>
        <v>0.25311971012678247</v>
      </c>
      <c r="DN21" s="7">
        <f t="shared" si="21"/>
        <v>6.1238013926152145E-3</v>
      </c>
      <c r="DO21" s="7">
        <f t="shared" si="21"/>
        <v>0.74075648848060227</v>
      </c>
    </row>
    <row r="22" spans="1:119" x14ac:dyDescent="0.15">
      <c r="A22" s="57"/>
      <c r="B22" s="39" t="s">
        <v>159</v>
      </c>
      <c r="C22" s="39">
        <f>[6]数据总览!CE17/10</f>
        <v>5062.5</v>
      </c>
      <c r="D22" s="39">
        <f>[6]数据总览!CF17*3</f>
        <v>5355</v>
      </c>
      <c r="G22" s="23">
        <v>16</v>
      </c>
      <c r="H22" s="27">
        <f>[2]超r各类型装备属性!I20+[3]超r分类武将战斗属性!AQ22</f>
        <v>209.62006060769468</v>
      </c>
      <c r="I22" s="27">
        <f>[2]超r各类型装备属性!J20+[3]超r分类武将战斗属性!T22</f>
        <v>163.86297553323311</v>
      </c>
      <c r="J22" s="27">
        <f>[2]超r各类型装备属性!K20+[3]超r分类武将战斗属性!AS22</f>
        <v>638.46019394462292</v>
      </c>
      <c r="K22" s="27">
        <f t="shared" si="0"/>
        <v>3.0457972013447003</v>
      </c>
      <c r="L22" s="27">
        <f t="shared" si="22"/>
        <v>0.69733977604713049</v>
      </c>
      <c r="M22" s="39">
        <f t="shared" si="23"/>
        <v>0.11091008497761626</v>
      </c>
      <c r="N22" s="39">
        <f t="shared" si="24"/>
        <v>0.10641003232410381</v>
      </c>
      <c r="P22" s="27">
        <f>[2]超r各类型装备属性!N20+[3]超r分类武将战斗属性!AV22</f>
        <v>374.96680000359493</v>
      </c>
      <c r="Q22" s="27">
        <f>[2]超r各类型装备属性!O20+[3]超r分类武将战斗属性!AW22</f>
        <v>50.00501212153894</v>
      </c>
      <c r="R22" s="27">
        <f>[2]超r各类型装备属性!P20+[3]超r分类武将战斗属性!AX22</f>
        <v>394.16682424667283</v>
      </c>
      <c r="S22" s="27">
        <f t="shared" si="1"/>
        <v>1.0512045979614564</v>
      </c>
      <c r="T22" s="27">
        <f t="shared" si="25"/>
        <v>0.41283803605619485</v>
      </c>
      <c r="U22" s="39">
        <f t="shared" si="26"/>
        <v>7.8313868004092499E-2</v>
      </c>
      <c r="V22" s="39">
        <f t="shared" si="27"/>
        <v>7.8207703223546185E-2</v>
      </c>
      <c r="X22" s="27">
        <f>[2]超r各类型装备属性!S20+[3]超r分类武将战斗属性!BA22</f>
        <v>411.50347879180055</v>
      </c>
      <c r="Y22" s="27">
        <f>[2]超r各类型装备属性!T20+[3]超r分类武将战斗属性!BB22</f>
        <v>23.068345454872269</v>
      </c>
      <c r="Z22" s="27">
        <f>[2]超r各类型装备属性!U20+[3]超r分类武将战斗属性!BC22</f>
        <v>338.43012121538936</v>
      </c>
      <c r="AA22" s="27">
        <f t="shared" si="2"/>
        <v>0.8224234755172446</v>
      </c>
      <c r="AB22" s="27">
        <f t="shared" si="28"/>
        <v>0.2449171958958003</v>
      </c>
      <c r="AC22" s="39">
        <f t="shared" si="29"/>
        <v>6.9487247347484044E-2</v>
      </c>
      <c r="AD22" s="39">
        <f t="shared" si="30"/>
        <v>6.8369721457654437E-2</v>
      </c>
      <c r="AF22" s="27">
        <f>[2]超r各类型装备属性!X20+[3]超r分类武将战斗属性!BF22</f>
        <v>378.83512121538939</v>
      </c>
      <c r="AG22" s="27">
        <f>[2]超r各类型装备属性!Y20+[3]超r分类武将战斗属性!BG22</f>
        <v>50.936696970514006</v>
      </c>
      <c r="AH22" s="27">
        <f>[2]超r各类型装备属性!Z20+[3]超r分类武将战斗属性!BH22</f>
        <v>351.89845454872267</v>
      </c>
      <c r="AI22" s="27">
        <f t="shared" si="3"/>
        <v>0.92889606808300207</v>
      </c>
      <c r="AJ22" s="27">
        <f t="shared" si="31"/>
        <v>0.41731996879138145</v>
      </c>
      <c r="AK22" s="39">
        <f t="shared" si="32"/>
        <v>7.0744186968326683E-2</v>
      </c>
      <c r="AL22" s="39">
        <f t="shared" si="33"/>
        <v>6.951080583678472E-2</v>
      </c>
      <c r="AN22" s="23">
        <f t="shared" si="4"/>
        <v>343.73136515461988</v>
      </c>
      <c r="AO22" s="23">
        <f t="shared" si="5"/>
        <v>71.968257520039572</v>
      </c>
      <c r="AP22" s="23">
        <f t="shared" si="6"/>
        <v>430.73889848885193</v>
      </c>
      <c r="AQ22" s="23">
        <f t="shared" si="7"/>
        <v>1.2531265463513743</v>
      </c>
      <c r="AR22" s="42">
        <f t="shared" si="34"/>
        <v>0.5029641059816552</v>
      </c>
      <c r="AS22" s="34"/>
      <c r="AV22" s="27">
        <f>[5]超r不同兵种属性值!AK20</f>
        <v>247.36667941734694</v>
      </c>
      <c r="AW22" s="27">
        <f>[5]超r不同兵种属性值!AL20</f>
        <v>171.84015825070597</v>
      </c>
      <c r="AX22" s="27">
        <f>[5]超r不同兵种属性值!AM20</f>
        <v>527.29984043865829</v>
      </c>
      <c r="AY22" s="27">
        <f t="shared" si="8"/>
        <v>2.1316526610644257</v>
      </c>
      <c r="AZ22" s="27">
        <f t="shared" si="35"/>
        <v>0.70727710867469629</v>
      </c>
      <c r="BA22" s="39">
        <f t="shared" si="36"/>
        <v>0.17450912128207899</v>
      </c>
      <c r="BB22" s="39">
        <f t="shared" si="37"/>
        <v>8.7883306739776387E-2</v>
      </c>
      <c r="BD22" s="27">
        <f>[5]超r不同兵种属性值!AP20</f>
        <v>494.73335883469389</v>
      </c>
      <c r="BE22" s="27">
        <f>[5]超r不同兵种属性值!AQ20</f>
        <v>85.920079125352984</v>
      </c>
      <c r="BF22" s="27">
        <f>[5]超r不同兵种属性值!AR20</f>
        <v>502.19032422729362</v>
      </c>
      <c r="BG22" s="27">
        <f t="shared" si="9"/>
        <v>1.0150726957449645</v>
      </c>
      <c r="BH22" s="27">
        <f t="shared" si="38"/>
        <v>0.54712198060451567</v>
      </c>
      <c r="BI22" s="39">
        <f t="shared" si="39"/>
        <v>0.16873354050100978</v>
      </c>
      <c r="BJ22" s="39">
        <f t="shared" si="40"/>
        <v>8.1356484664002249E-2</v>
      </c>
      <c r="BL22" s="27">
        <f>[5]超r不同兵种属性值!AU20</f>
        <v>568.94336265989784</v>
      </c>
      <c r="BM22" s="27">
        <f>[5]超r不同兵种属性值!AV20</f>
        <v>110.1717143623478</v>
      </c>
      <c r="BN22" s="27">
        <f>[5]超r不同兵种属性值!AW20</f>
        <v>511.94159265889152</v>
      </c>
      <c r="BO22" s="27">
        <f t="shared" si="10"/>
        <v>0.89981116971904851</v>
      </c>
      <c r="BP22" s="27">
        <f t="shared" si="41"/>
        <v>0.60770407930583947</v>
      </c>
      <c r="BQ22" s="39">
        <f t="shared" si="42"/>
        <v>0.16337820650790466</v>
      </c>
      <c r="BR22" s="39">
        <f t="shared" si="43"/>
        <v>8.1088722947339237E-2</v>
      </c>
      <c r="BT22" s="27">
        <f>[5]超r不同兵种属性值!AZ20</f>
        <v>519.47002677642854</v>
      </c>
      <c r="BU22" s="27">
        <f>[5]超r不同兵种属性值!BA20</f>
        <v>56.471664909002165</v>
      </c>
      <c r="BV22" s="27">
        <f>[5]超r不同兵种属性值!BB20</f>
        <v>502.19032422729362</v>
      </c>
      <c r="BW22" s="27">
        <f t="shared" si="11"/>
        <v>0.96673590070949011</v>
      </c>
      <c r="BX22" s="36">
        <f t="shared" si="44"/>
        <v>0.44259681813288909</v>
      </c>
      <c r="BY22" s="39">
        <f t="shared" si="45"/>
        <v>0.16196971847202324</v>
      </c>
      <c r="BZ22" s="39">
        <f t="shared" si="46"/>
        <v>7.9546588600150528E-2</v>
      </c>
      <c r="CB22" s="23">
        <f t="shared" si="12"/>
        <v>457.62835692209177</v>
      </c>
      <c r="CC22" s="23">
        <f t="shared" si="13"/>
        <v>106.10090416185224</v>
      </c>
      <c r="CD22" s="23">
        <f t="shared" si="14"/>
        <v>510.90552038803423</v>
      </c>
      <c r="CE22" s="23">
        <f t="shared" si="15"/>
        <v>1.1164201532970399</v>
      </c>
      <c r="CF22" s="23">
        <f t="shared" si="16"/>
        <v>0.67969436007777495</v>
      </c>
      <c r="CV22" s="39">
        <f>([3]超r分类武将战斗属性!S22+[3]超r分类武将战斗属性!Y22+[3]超r分类武将战斗属性!AE22+[3]超r分类武将战斗属性!AK22)/4</f>
        <v>88.850822372063561</v>
      </c>
      <c r="CW22" s="39">
        <f>CV22*[3]超r分类武将战斗属性!O21</f>
        <v>2.3492927825563217</v>
      </c>
      <c r="CX22" s="39">
        <f>([2]超r各类型装备属性!I20+[2]超r各类型装备属性!N20+[2]超r各类型装备属性!S20+[2]超r各类型装备属性!X20)/4</f>
        <v>252.53125</v>
      </c>
      <c r="CY22" s="7">
        <f t="shared" si="49"/>
        <v>0.25848913244241184</v>
      </c>
      <c r="CZ22" s="7">
        <f t="shared" si="19"/>
        <v>6.8346767874952136E-3</v>
      </c>
      <c r="DA22" s="7">
        <f t="shared" si="19"/>
        <v>0.73467619077009294</v>
      </c>
      <c r="DC22" s="39">
        <f>([3]超r分类武将战斗属性!T22+[3]超r分类武将战斗属性!Z22+[3]超r分类武将战斗属性!AF22+[3]超r分类武将战斗属性!AL22)/4</f>
        <v>24.550885129122825</v>
      </c>
      <c r="DD22" s="39">
        <f>DC22*[3]超r分类武将战斗属性!O21</f>
        <v>0.64914668991687829</v>
      </c>
      <c r="DE22" s="39">
        <f>([2]超r各类型装备属性!J20+[2]超r各类型装备属性!O20+[2]超r各类型装备属性!T20+[2]超r各类型装备属性!Y20)/4</f>
        <v>47.139166666666668</v>
      </c>
      <c r="DF22" s="7">
        <f t="shared" si="50"/>
        <v>0.34113491107224081</v>
      </c>
      <c r="DG22" s="7">
        <f t="shared" si="20"/>
        <v>9.0199028333584879E-3</v>
      </c>
      <c r="DH22" s="7">
        <f t="shared" si="20"/>
        <v>0.65499941628489144</v>
      </c>
      <c r="DJ22" s="39">
        <f>([3]超r分类武将战斗属性!U22+[3]超r分类武将战斗属性!AA22+[3]超r分类武将战斗属性!AG22+[3]超r分类武将战斗属性!AM22)/4</f>
        <v>114.57079726923985</v>
      </c>
      <c r="DK22" s="39">
        <f>DJ22*[3]超r分类武将战斗属性!O21</f>
        <v>3.0293512196120984</v>
      </c>
      <c r="DL22" s="39">
        <f>([2]超r各类型装备属性!K20+[2]超r各类型装备属性!P20+[2]超r各类型装备属性!U20+[2]超r各类型装备属性!Z20)/4</f>
        <v>313.13875000000002</v>
      </c>
      <c r="DM22" s="7">
        <f t="shared" si="51"/>
        <v>0.26598665147537187</v>
      </c>
      <c r="DN22" s="7">
        <f t="shared" si="21"/>
        <v>7.0329176915293196E-3</v>
      </c>
      <c r="DO22" s="7">
        <f t="shared" si="21"/>
        <v>0.72698043083309882</v>
      </c>
    </row>
    <row r="23" spans="1:119" x14ac:dyDescent="0.15">
      <c r="A23" s="55" t="s">
        <v>167</v>
      </c>
      <c r="B23" s="39" t="s">
        <v>156</v>
      </c>
      <c r="C23" s="39">
        <f>[6]数据总览!CE10*1000/10</f>
        <v>6000</v>
      </c>
      <c r="D23" s="39">
        <f>[6]数据总览!CF10*500*3</f>
        <v>1417.4999999999998</v>
      </c>
      <c r="G23" s="23">
        <v>17</v>
      </c>
      <c r="H23" s="27">
        <f>[2]超r各类型装备属性!I21+[3]超r分类武将战斗属性!AQ23</f>
        <v>220.91727710137516</v>
      </c>
      <c r="I23" s="27">
        <f>[2]超r各类型装备属性!J21+[3]超r分类武将战斗属性!T23</f>
        <v>173.92395035116212</v>
      </c>
      <c r="J23" s="27">
        <f>[2]超r各类型装备属性!K21+[3]超r分类武将战斗属性!AS23</f>
        <v>673.41228672440047</v>
      </c>
      <c r="K23" s="27">
        <f t="shared" si="0"/>
        <v>3.0482554174130216</v>
      </c>
      <c r="L23" s="27">
        <f t="shared" si="22"/>
        <v>0.70499053664765454</v>
      </c>
      <c r="M23" s="39">
        <f t="shared" si="23"/>
        <v>0.11688744820178583</v>
      </c>
      <c r="N23" s="39">
        <f t="shared" si="24"/>
        <v>0.11223538112073342</v>
      </c>
      <c r="P23" s="27">
        <f>[2]超r各类型装备属性!N21+[3]超r分类武将战斗属性!AV23</f>
        <v>396.62334295635867</v>
      </c>
      <c r="Q23" s="27">
        <f>[2]超r各类型装备属性!O21+[3]超r分类武将战斗属性!AW23</f>
        <v>52.56420542027503</v>
      </c>
      <c r="R23" s="27">
        <f>[2]超r各类型装备属性!P21+[3]超r分类武将战斗属性!AX23</f>
        <v>417.94425379690875</v>
      </c>
      <c r="S23" s="27">
        <f t="shared" si="1"/>
        <v>1.0537560666037149</v>
      </c>
      <c r="T23" s="27">
        <f t="shared" si="25"/>
        <v>0.41935887856984666</v>
      </c>
      <c r="U23" s="39">
        <f t="shared" si="26"/>
        <v>8.2836955504669713E-2</v>
      </c>
      <c r="V23" s="39">
        <f t="shared" si="27"/>
        <v>8.2925447181926321E-2</v>
      </c>
      <c r="X23" s="27">
        <f>[2]超r各类型装备属性!S21+[3]超r分类武将战斗属性!BA23</f>
        <v>435.21963170996702</v>
      </c>
      <c r="Y23" s="27">
        <f>[2]超r各类型装备属性!T21+[3]超r分类武将战斗属性!BB23</f>
        <v>24.628372086941699</v>
      </c>
      <c r="Z23" s="27">
        <f>[2]超r各类型装备属性!U21+[3]超r分类武将战斗属性!BC23</f>
        <v>358.02705420275032</v>
      </c>
      <c r="AA23" s="27">
        <f t="shared" si="2"/>
        <v>0.82263535033121327</v>
      </c>
      <c r="AB23" s="27">
        <f t="shared" si="28"/>
        <v>0.25283629691459875</v>
      </c>
      <c r="AC23" s="39">
        <f t="shared" si="29"/>
        <v>7.3492001301919463E-2</v>
      </c>
      <c r="AD23" s="39">
        <f t="shared" si="30"/>
        <v>7.2328697818737464E-2</v>
      </c>
      <c r="AF23" s="27">
        <f>[2]超r各类型装备属性!X21+[3]超r分类武将战斗属性!BF23</f>
        <v>399.93080420275032</v>
      </c>
      <c r="AG23" s="27">
        <f>[2]超r各类型装备属性!Y21+[3]超r分类武将战斗属性!BG23</f>
        <v>54.586971884020912</v>
      </c>
      <c r="AH23" s="27">
        <f>[2]超r各类型装备属性!Z21+[3]超r分类武将战斗属性!BH23</f>
        <v>371.99497086941699</v>
      </c>
      <c r="AI23" s="27">
        <f t="shared" si="3"/>
        <v>0.93014833306220923</v>
      </c>
      <c r="AJ23" s="27">
        <f t="shared" si="31"/>
        <v>0.42858027537725596</v>
      </c>
      <c r="AK23" s="39">
        <f t="shared" si="32"/>
        <v>7.4683623567273635E-2</v>
      </c>
      <c r="AL23" s="39">
        <f t="shared" si="33"/>
        <v>7.3480488072971251E-2</v>
      </c>
      <c r="AN23" s="23">
        <f t="shared" si="4"/>
        <v>363.17276399261277</v>
      </c>
      <c r="AO23" s="23">
        <f t="shared" si="5"/>
        <v>76.42587493559995</v>
      </c>
      <c r="AP23" s="23">
        <f t="shared" si="6"/>
        <v>455.34464139836916</v>
      </c>
      <c r="AQ23" s="23">
        <f t="shared" si="7"/>
        <v>1.2537962274275372</v>
      </c>
      <c r="AR23" s="42">
        <f t="shared" si="34"/>
        <v>0.51221759845975756</v>
      </c>
      <c r="AS23" s="34"/>
      <c r="AV23" s="27">
        <f>[5]超r不同兵种属性值!AK21</f>
        <v>256.72185326286649</v>
      </c>
      <c r="AW23" s="27">
        <f>[5]超r不同兵种属性值!AL21</f>
        <v>178.10513397098595</v>
      </c>
      <c r="AX23" s="27">
        <f>[5]超r不同兵种属性值!AM21</f>
        <v>547.53414232486693</v>
      </c>
      <c r="AY23" s="27">
        <f t="shared" si="8"/>
        <v>2.1327913279132789</v>
      </c>
      <c r="AZ23" s="27">
        <f t="shared" si="35"/>
        <v>0.70990708437743955</v>
      </c>
      <c r="BA23" s="39">
        <f t="shared" si="36"/>
        <v>0.18110889119073476</v>
      </c>
      <c r="BB23" s="39">
        <f t="shared" si="37"/>
        <v>9.1255690387477828E-2</v>
      </c>
      <c r="BD23" s="27">
        <f>[5]超r不同兵种属性值!AP21</f>
        <v>513.44370652573298</v>
      </c>
      <c r="BE23" s="27">
        <f>[5]超r不同兵种属性值!AQ21</f>
        <v>89.052566985492973</v>
      </c>
      <c r="BF23" s="27">
        <f>[5]超r不同兵种属性值!AR21</f>
        <v>521.46108792844473</v>
      </c>
      <c r="BG23" s="27">
        <f t="shared" si="9"/>
        <v>1.0156149180539424</v>
      </c>
      <c r="BH23" s="27">
        <f t="shared" si="38"/>
        <v>0.5502759342220398</v>
      </c>
      <c r="BI23" s="39">
        <f t="shared" si="39"/>
        <v>0.17511488340731821</v>
      </c>
      <c r="BJ23" s="39">
        <f t="shared" si="40"/>
        <v>8.4478411781830826E-2</v>
      </c>
      <c r="BL23" s="27">
        <f>[5]超r不同兵种属性值!AU21</f>
        <v>590.46026250459272</v>
      </c>
      <c r="BM23" s="27">
        <f>[5]超r不同兵种属性值!AV21</f>
        <v>106.44564647484708</v>
      </c>
      <c r="BN23" s="27">
        <f>[5]超r不同兵种属性值!AW21</f>
        <v>531.58654594647282</v>
      </c>
      <c r="BO23" s="27">
        <f t="shared" si="10"/>
        <v>0.90029182267339802</v>
      </c>
      <c r="BP23" s="27">
        <f t="shared" si="41"/>
        <v>0.59391972392626236</v>
      </c>
      <c r="BQ23" s="39">
        <f t="shared" si="42"/>
        <v>0.16955701574789905</v>
      </c>
      <c r="BR23" s="39">
        <f t="shared" si="43"/>
        <v>8.4200375130504421E-2</v>
      </c>
      <c r="BT23" s="27">
        <f>[5]超r不同兵种属性值!AZ21</f>
        <v>539.11589185201967</v>
      </c>
      <c r="BU23" s="27">
        <f>[5]超r不同兵种属性值!BA21</f>
        <v>58.614677879123306</v>
      </c>
      <c r="BV23" s="27">
        <f>[5]超r不同兵种属性值!BB21</f>
        <v>521.46108792844473</v>
      </c>
      <c r="BW23" s="27">
        <f t="shared" si="11"/>
        <v>0.96725230290851649</v>
      </c>
      <c r="BX23" s="36">
        <f t="shared" si="44"/>
        <v>0.44609628658662981</v>
      </c>
      <c r="BY23" s="39">
        <f t="shared" si="45"/>
        <v>0.16809526002670921</v>
      </c>
      <c r="BZ23" s="39">
        <f t="shared" si="46"/>
        <v>8.2599063803659972E-2</v>
      </c>
      <c r="CB23" s="23">
        <f t="shared" si="12"/>
        <v>474.93542853630299</v>
      </c>
      <c r="CC23" s="23">
        <f t="shared" si="13"/>
        <v>108.05450632761233</v>
      </c>
      <c r="CD23" s="23">
        <f t="shared" si="14"/>
        <v>530.5107160320573</v>
      </c>
      <c r="CE23" s="23">
        <f t="shared" si="15"/>
        <v>1.1170165124699816</v>
      </c>
      <c r="CF23" s="23">
        <f t="shared" si="16"/>
        <v>0.68365343600921469</v>
      </c>
      <c r="CV23" s="39">
        <f>([3]超r分类武将战斗属性!S23+[3]超r分类武将战斗属性!Y23+[3]超r分类武将战斗属性!AE23+[3]超r分类武将战斗属性!AK23)/4</f>
        <v>98.452643611562252</v>
      </c>
      <c r="CW23" s="39">
        <f>CV23*[3]超r分类武将战斗属性!O22</f>
        <v>2.821682881050533</v>
      </c>
      <c r="CX23" s="39">
        <f>([2]超r各类型装备属性!I21+[2]超r各类型装备属性!N21+[2]超r各类型装备属性!S21+[2]超r各类型装备属性!X21)/4</f>
        <v>261.8984375</v>
      </c>
      <c r="CY23" s="7">
        <f t="shared" si="49"/>
        <v>0.27109038279523862</v>
      </c>
      <c r="CZ23" s="7">
        <f t="shared" si="49"/>
        <v>7.7695332932728629E-3</v>
      </c>
      <c r="DA23" s="7">
        <f t="shared" si="49"/>
        <v>0.72114008391148854</v>
      </c>
      <c r="DC23" s="39">
        <f>([3]超r分类武将战斗属性!T23+[3]超r分类武将战斗属性!Z23+[3]超r分类武将战斗属性!AF23+[3]超r分类武将战斗属性!AL23)/4</f>
        <v>27.204019945300097</v>
      </c>
      <c r="DD23" s="39">
        <f>DC23*[3]超r分类武将战斗属性!O22</f>
        <v>0.77967553292185787</v>
      </c>
      <c r="DE23" s="39">
        <f>([2]超r各类型装备属性!J21+[2]超r各类型装备属性!O21+[2]超r各类型装备属性!T21+[2]超r各类型装备属性!Y21)/4</f>
        <v>48.887708333333336</v>
      </c>
      <c r="DF23" s="7">
        <f t="shared" si="50"/>
        <v>0.35595300633749355</v>
      </c>
      <c r="DG23" s="7">
        <f t="shared" si="50"/>
        <v>1.0201722042159796E-2</v>
      </c>
      <c r="DH23" s="7">
        <f t="shared" si="50"/>
        <v>0.63967482707300938</v>
      </c>
      <c r="DJ23" s="39">
        <f>([3]超r分类武将战斗属性!U23+[3]超r分类武将战斗属性!AA23+[3]超r分类武将战斗属性!AG23+[3]超r分类武将战斗属性!AM23)/4</f>
        <v>126.95209307806712</v>
      </c>
      <c r="DK23" s="39">
        <f>DJ23*[3]超r分类武将战斗属性!O22</f>
        <v>3.6384858203020034</v>
      </c>
      <c r="DL23" s="39">
        <f>([2]超r各类型装备属性!K21+[2]超r各类型装备属性!P21+[2]超r各类型装备属性!U21+[2]超r各类型装备属性!Z21)/4</f>
        <v>324.75406250000003</v>
      </c>
      <c r="DM23" s="7">
        <f t="shared" si="51"/>
        <v>0.27880440777384718</v>
      </c>
      <c r="DN23" s="7">
        <f t="shared" si="51"/>
        <v>7.9906196087608881E-3</v>
      </c>
      <c r="DO23" s="7">
        <f t="shared" si="51"/>
        <v>0.71320497261739191</v>
      </c>
    </row>
    <row r="24" spans="1:119" x14ac:dyDescent="0.15">
      <c r="A24" s="56"/>
      <c r="B24" s="39" t="s">
        <v>157</v>
      </c>
      <c r="C24" s="39">
        <f>[6]数据总览!CE11*1000/10</f>
        <v>6172.7141518136095</v>
      </c>
      <c r="D24" s="39">
        <f>[6]数据总览!CF11*500*3</f>
        <v>2932.0392221114639</v>
      </c>
      <c r="G24" s="23">
        <v>18</v>
      </c>
      <c r="H24" s="27">
        <f>[2]超r各类型装备属性!I22+[3]超r分类武将战斗属性!AQ24</f>
        <v>232.62089795619119</v>
      </c>
      <c r="I24" s="27">
        <f>[2]超r各类型装备属性!J22+[3]超r分类武将战斗属性!T24</f>
        <v>184.4275007501214</v>
      </c>
      <c r="J24" s="27">
        <f>[2]超r各类型装备属性!K22+[3]超r分类武将战斗属性!AS24</f>
        <v>709.66487345981182</v>
      </c>
      <c r="K24" s="27">
        <f t="shared" si="0"/>
        <v>3.0507356806500718</v>
      </c>
      <c r="L24" s="27">
        <f t="shared" si="22"/>
        <v>0.71232969387054323</v>
      </c>
      <c r="M24" s="39">
        <f t="shared" si="23"/>
        <v>0.12307984018846098</v>
      </c>
      <c r="N24" s="39">
        <f t="shared" si="24"/>
        <v>0.11827747890996863</v>
      </c>
      <c r="P24" s="27">
        <f>[2]超r各类型装备属性!N22+[3]超r分类武将战斗属性!AV24</f>
        <v>419.17397550362062</v>
      </c>
      <c r="Q24" s="27">
        <f>[2]超r各类型装备属性!O22+[3]超r分类武将战斗属性!AW24</f>
        <v>55.204679591238239</v>
      </c>
      <c r="R24" s="27">
        <f>[2]超r各类型装备属性!P22+[3]超r分类武将战斗属性!AX24</f>
        <v>442.77833468609708</v>
      </c>
      <c r="S24" s="27">
        <f t="shared" si="1"/>
        <v>1.0563116046365157</v>
      </c>
      <c r="T24" s="27">
        <f t="shared" si="25"/>
        <v>0.42568389547047136</v>
      </c>
      <c r="U24" s="39">
        <f t="shared" si="26"/>
        <v>8.7546778509528106E-2</v>
      </c>
      <c r="V24" s="39">
        <f t="shared" si="27"/>
        <v>8.7852844183749404E-2</v>
      </c>
      <c r="X24" s="27">
        <f>[2]超r各类型装备属性!S22+[3]超r分类武将战斗属性!BA24</f>
        <v>459.91115509485883</v>
      </c>
      <c r="Y24" s="27">
        <f>[2]超r各类型装备属性!T22+[3]超r分类武将战斗属性!BB24</f>
        <v>26.269679591238241</v>
      </c>
      <c r="Z24" s="27">
        <f>[2]超r各类型装备属性!U22+[3]超r分类武将战斗属性!BC24</f>
        <v>378.43679591238237</v>
      </c>
      <c r="AA24" s="27">
        <f t="shared" si="2"/>
        <v>0.82284761245751481</v>
      </c>
      <c r="AB24" s="27">
        <f t="shared" si="28"/>
        <v>0.2607420658588655</v>
      </c>
      <c r="AC24" s="39">
        <f t="shared" si="29"/>
        <v>7.7661458138274034E-2</v>
      </c>
      <c r="AD24" s="39">
        <f t="shared" si="30"/>
        <v>7.6451877962097473E-2</v>
      </c>
      <c r="AF24" s="27">
        <f>[2]超r各类型装备属性!X22+[3]超r分类武将战斗属性!BF24</f>
        <v>421.8392959123824</v>
      </c>
      <c r="AG24" s="27">
        <f>[2]超r各类型装备属性!Y22+[3]超r分类武将战斗属性!BG24</f>
        <v>58.440448978095603</v>
      </c>
      <c r="AH24" s="27">
        <f>[2]超r各类型装备属性!Z22+[3]超r分类武将战斗属性!BH24</f>
        <v>392.90429591238234</v>
      </c>
      <c r="AI24" s="27">
        <f t="shared" si="3"/>
        <v>0.93140752822133965</v>
      </c>
      <c r="AJ24" s="27">
        <f t="shared" si="31"/>
        <v>0.43966484786495263</v>
      </c>
      <c r="AK24" s="39">
        <f t="shared" si="32"/>
        <v>7.8774845175048069E-2</v>
      </c>
      <c r="AL24" s="39">
        <f t="shared" si="33"/>
        <v>7.7610725118495275E-2</v>
      </c>
      <c r="AN24" s="23">
        <f t="shared" si="4"/>
        <v>383.38633111676324</v>
      </c>
      <c r="AO24" s="23">
        <f t="shared" si="5"/>
        <v>81.085577227673369</v>
      </c>
      <c r="AP24" s="23">
        <f t="shared" si="6"/>
        <v>480.94607499266846</v>
      </c>
      <c r="AQ24" s="23">
        <f t="shared" si="7"/>
        <v>1.2544684981118761</v>
      </c>
      <c r="AR24" s="42">
        <f t="shared" si="34"/>
        <v>0.52123084471960646</v>
      </c>
      <c r="AS24" s="34"/>
      <c r="AV24" s="27">
        <f>[5]超r不同兵种属性值!AK22</f>
        <v>266.1774702755917</v>
      </c>
      <c r="AW24" s="27">
        <f>[5]超r不同兵种属性值!AL22</f>
        <v>184.43793215946511</v>
      </c>
      <c r="AX24" s="27">
        <f>[5]超r不同兵种属性值!AM22</f>
        <v>567.98499562744371</v>
      </c>
      <c r="AY24" s="27">
        <f t="shared" si="8"/>
        <v>2.1338582677165356</v>
      </c>
      <c r="AZ24" s="27">
        <f t="shared" si="35"/>
        <v>0.7123412836692653</v>
      </c>
      <c r="BA24" s="39">
        <f t="shared" si="36"/>
        <v>0.18777952047660793</v>
      </c>
      <c r="BB24" s="39">
        <f t="shared" si="37"/>
        <v>9.4664165937907288E-2</v>
      </c>
      <c r="BD24" s="27">
        <f>[5]超r不同兵种属性值!AP22</f>
        <v>532.3549405511834</v>
      </c>
      <c r="BE24" s="27">
        <f>[5]超r不同兵种属性值!AQ22</f>
        <v>92.218966079732553</v>
      </c>
      <c r="BF24" s="27">
        <f>[5]超r不同兵种属性值!AR22</f>
        <v>540.9380910737558</v>
      </c>
      <c r="BG24" s="27">
        <f t="shared" si="9"/>
        <v>1.0161229846269215</v>
      </c>
      <c r="BH24" s="27">
        <f t="shared" si="38"/>
        <v>0.55320658699001157</v>
      </c>
      <c r="BI24" s="39">
        <f t="shared" si="39"/>
        <v>0.18156474051797167</v>
      </c>
      <c r="BJ24" s="39">
        <f t="shared" si="40"/>
        <v>8.7633750368113578E-2</v>
      </c>
      <c r="BL24" s="27">
        <f>[5]超r不同兵种属性值!AU22</f>
        <v>612.20818163386082</v>
      </c>
      <c r="BM24" s="27">
        <f>[5]超r不同兵种属性值!AV22</f>
        <v>102.69839404333852</v>
      </c>
      <c r="BN24" s="27">
        <f>[5]超r不同兵种属性值!AW22</f>
        <v>551.4417433276152</v>
      </c>
      <c r="BO24" s="27">
        <f t="shared" si="10"/>
        <v>0.90074219827629187</v>
      </c>
      <c r="BP24" s="27">
        <f t="shared" si="41"/>
        <v>0.57963271762254542</v>
      </c>
      <c r="BQ24" s="39">
        <f t="shared" si="42"/>
        <v>0.17580216466045043</v>
      </c>
      <c r="BR24" s="39">
        <f t="shared" si="43"/>
        <v>8.7345328817783674E-2</v>
      </c>
      <c r="BT24" s="27">
        <f>[5]超r不同兵种属性值!AZ22</f>
        <v>558.97268757874258</v>
      </c>
      <c r="BU24" s="27">
        <f>[5]超r不同兵种属性值!BA22</f>
        <v>60.780682188914639</v>
      </c>
      <c r="BV24" s="27">
        <f>[5]超r不同兵种属性值!BB22</f>
        <v>540.9380910737558</v>
      </c>
      <c r="BW24" s="27">
        <f t="shared" si="11"/>
        <v>0.96773617583516325</v>
      </c>
      <c r="BX24" s="36">
        <f t="shared" si="44"/>
        <v>0.44935957149782846</v>
      </c>
      <c r="BY24" s="39">
        <f t="shared" si="45"/>
        <v>0.1742865693378006</v>
      </c>
      <c r="BZ24" s="39">
        <f t="shared" si="46"/>
        <v>8.5684207187789893E-2</v>
      </c>
      <c r="CB24" s="23">
        <f t="shared" si="12"/>
        <v>492.42832000984464</v>
      </c>
      <c r="CC24" s="23">
        <f t="shared" si="13"/>
        <v>110.03399361786269</v>
      </c>
      <c r="CD24" s="23">
        <f t="shared" si="14"/>
        <v>550.32573027564263</v>
      </c>
      <c r="CE24" s="23">
        <f t="shared" si="15"/>
        <v>1.1175753057107691</v>
      </c>
      <c r="CF24" s="23">
        <f t="shared" si="16"/>
        <v>0.68756637968185341</v>
      </c>
      <c r="CV24" s="39">
        <f>([3]超r分类武将战斗属性!S24+[3]超r分类武将战斗属性!Y24+[3]超r分类武将战斗属性!AE24+[3]超r分类武将战斗属性!AK24)/4</f>
        <v>108.75520952102553</v>
      </c>
      <c r="CW24" s="39">
        <f>CV24*[3]超r分类武将战斗属性!O23</f>
        <v>3.3654965957377345</v>
      </c>
      <c r="CX24" s="39">
        <f>([2]超r各类型装备属性!I22+[2]超r各类型装备属性!N22+[2]超r各类型装备属性!S22+[2]超r各类型装备属性!X22)/4</f>
        <v>271.265625</v>
      </c>
      <c r="CY24" s="7">
        <f t="shared" si="49"/>
        <v>0.28367002340493797</v>
      </c>
      <c r="CZ24" s="7">
        <f t="shared" si="49"/>
        <v>8.7783426861735101E-3</v>
      </c>
      <c r="DA24" s="7">
        <f t="shared" si="49"/>
        <v>0.70755163390888853</v>
      </c>
      <c r="DC24" s="39">
        <f>([3]超r分类武将战斗属性!T24+[3]超r分类武将战斗属性!Z24+[3]超r分类武将战斗属性!AF24+[3]超r分类武将战斗属性!AL24)/4</f>
        <v>30.05078157817811</v>
      </c>
      <c r="DD24" s="39">
        <f>DC24*[3]超r分类武将战斗属性!O23</f>
        <v>0.92993984882226877</v>
      </c>
      <c r="DE24" s="39">
        <f>([2]超r各类型装备属性!J22+[2]超r各类型装备属性!O22+[2]超r各类型装备属性!T22+[2]超r各类型装备属性!Y22)/4</f>
        <v>50.636249999999997</v>
      </c>
      <c r="DF24" s="7">
        <f t="shared" si="50"/>
        <v>0.37060575512462651</v>
      </c>
      <c r="DG24" s="7">
        <f t="shared" si="50"/>
        <v>1.1468622171994521E-2</v>
      </c>
      <c r="DH24" s="7">
        <f t="shared" si="50"/>
        <v>0.6244791210873758</v>
      </c>
      <c r="DJ24" s="39">
        <f>([3]超r分类武将战斗属性!U24+[3]超r分类武将战斗属性!AA24+[3]超r分类武将战斗属性!AG24+[3]超r分类武将战斗属性!AM24)/4</f>
        <v>140.2369806981645</v>
      </c>
      <c r="DK24" s="39">
        <f>DJ24*[3]超r分类武将战斗属性!O23</f>
        <v>4.3397192945039205</v>
      </c>
      <c r="DL24" s="39">
        <f>([2]超r各类型装备属性!K22+[2]超r各类型装备属性!P22+[2]超r各类型装备属性!U22+[2]超r各类型装备属性!Z22)/4</f>
        <v>336.36937499999993</v>
      </c>
      <c r="DM24" s="7">
        <f t="shared" si="51"/>
        <v>0.29158566415226961</v>
      </c>
      <c r="DN24" s="7">
        <f t="shared" si="51"/>
        <v>9.0232970392160397E-3</v>
      </c>
      <c r="DO24" s="7">
        <f t="shared" si="51"/>
        <v>0.69939103880851416</v>
      </c>
    </row>
    <row r="25" spans="1:119" x14ac:dyDescent="0.15">
      <c r="A25" s="56"/>
      <c r="B25" s="39" t="s">
        <v>158</v>
      </c>
      <c r="C25" s="39">
        <f>[6]数据总览!CE12*1000/10</f>
        <v>6313.3512780976635</v>
      </c>
      <c r="D25" s="39">
        <f>[6]数据总览!CF12*500*3</f>
        <v>3482.3699856955577</v>
      </c>
      <c r="G25" s="23">
        <v>19</v>
      </c>
      <c r="H25" s="27">
        <f>[2]超r各类型装备属性!I23+[3]超r分类武将战斗属性!AQ25</f>
        <v>244.75460418929836</v>
      </c>
      <c r="I25" s="27">
        <f>[2]超r各类型装备属性!J23+[3]超r分类武将战斗属性!T25</f>
        <v>195.40579360108035</v>
      </c>
      <c r="J25" s="27">
        <f>[2]超r各类型装备属性!K23+[3]超r分类武将战斗属性!AS25</f>
        <v>747.29373340575478</v>
      </c>
      <c r="K25" s="27">
        <f t="shared" si="0"/>
        <v>3.0532366730383633</v>
      </c>
      <c r="L25" s="27">
        <f t="shared" si="22"/>
        <v>0.71939336471138127</v>
      </c>
      <c r="M25" s="39">
        <f t="shared" si="23"/>
        <v>0.12949979057634836</v>
      </c>
      <c r="N25" s="39">
        <f t="shared" si="24"/>
        <v>0.1245489555676258</v>
      </c>
      <c r="P25" s="27">
        <f>[2]超r各类型装备属性!N23+[3]超r分类武将战斗属性!AV25</f>
        <v>442.67079588312311</v>
      </c>
      <c r="Q25" s="27">
        <f>[2]超r各类型装备属性!O23+[3]超r分类武将战斗属性!AW25</f>
        <v>57.931170837859675</v>
      </c>
      <c r="R25" s="27">
        <f>[2]超r各类型装备属性!P23+[3]超r分类武将战斗属性!AX25</f>
        <v>468.73063755884243</v>
      </c>
      <c r="S25" s="27">
        <f t="shared" si="1"/>
        <v>1.0588695751291437</v>
      </c>
      <c r="T25" s="27">
        <f t="shared" si="25"/>
        <v>0.43183499984415008</v>
      </c>
      <c r="U25" s="39">
        <f t="shared" si="26"/>
        <v>9.2454218020702389E-2</v>
      </c>
      <c r="V25" s="39">
        <f t="shared" si="27"/>
        <v>9.3002110626754439E-2</v>
      </c>
      <c r="X25" s="27">
        <f>[2]超r各类型装备属性!S23+[3]超r分类武将战斗属性!BA25</f>
        <v>485.63488338764944</v>
      </c>
      <c r="Y25" s="27">
        <f>[2]超r各类型装备属性!T23+[3]超r分类武将战斗属性!BB25</f>
        <v>27.997004171193009</v>
      </c>
      <c r="Z25" s="27">
        <f>[2]超r各类型装备属性!U23+[3]超r分类武将战斗属性!BC25</f>
        <v>399.70670837859672</v>
      </c>
      <c r="AA25" s="27">
        <f t="shared" si="2"/>
        <v>0.82306012613912238</v>
      </c>
      <c r="AB25" s="27">
        <f t="shared" si="28"/>
        <v>0.26864142175113259</v>
      </c>
      <c r="AC25" s="39">
        <f t="shared" si="29"/>
        <v>8.2005215026620976E-2</v>
      </c>
      <c r="AD25" s="39">
        <f t="shared" si="30"/>
        <v>8.0748829975474112E-2</v>
      </c>
      <c r="AF25" s="27">
        <f>[2]超r各类型装备属性!X23+[3]超r分类武将战斗属性!BF25</f>
        <v>444.60795837859672</v>
      </c>
      <c r="AG25" s="27">
        <f>[2]超r各类型装备属性!Y23+[3]超r分类武将战斗属性!BG25</f>
        <v>62.508968761315856</v>
      </c>
      <c r="AH25" s="27">
        <f>[2]超r各类型装备属性!Z23+[3]超r分类武将战斗属性!BH25</f>
        <v>414.67379171193005</v>
      </c>
      <c r="AI25" s="27">
        <f t="shared" si="3"/>
        <v>0.93267289506955509</v>
      </c>
      <c r="AJ25" s="27">
        <f t="shared" si="31"/>
        <v>0.45058338802231679</v>
      </c>
      <c r="AK25" s="39">
        <f t="shared" si="32"/>
        <v>8.3026696242501724E-2</v>
      </c>
      <c r="AL25" s="39">
        <f t="shared" si="33"/>
        <v>8.1910872436924451E-2</v>
      </c>
      <c r="AN25" s="23">
        <f t="shared" si="4"/>
        <v>404.41706045966691</v>
      </c>
      <c r="AO25" s="23">
        <f t="shared" si="5"/>
        <v>85.960734342862224</v>
      </c>
      <c r="AP25" s="23">
        <f t="shared" si="6"/>
        <v>507.60121776378099</v>
      </c>
      <c r="AQ25" s="23">
        <f t="shared" si="7"/>
        <v>1.2551429387940096</v>
      </c>
      <c r="AR25" s="42">
        <f t="shared" si="34"/>
        <v>0.530030491544913</v>
      </c>
      <c r="AS25" s="34"/>
      <c r="AV25" s="27">
        <f>[5]超r不同兵种属性值!AK23</f>
        <v>275.67718611541454</v>
      </c>
      <c r="AW25" s="27">
        <f>[5]超r不同兵种属性值!AL23</f>
        <v>190.79947741321311</v>
      </c>
      <c r="AX25" s="27">
        <f>[5]超r不同兵种属性值!AM23</f>
        <v>588.53221157972723</v>
      </c>
      <c r="AY25" s="27">
        <f t="shared" si="8"/>
        <v>2.1348600508905853</v>
      </c>
      <c r="AZ25" s="27">
        <f t="shared" si="35"/>
        <v>0.71455265833642012</v>
      </c>
      <c r="BA25" s="39">
        <f t="shared" si="36"/>
        <v>0.19448126004614785</v>
      </c>
      <c r="BB25" s="39">
        <f t="shared" si="37"/>
        <v>9.8088701929954544E-2</v>
      </c>
      <c r="BD25" s="27">
        <f>[5]超r不同兵种属性值!AP23</f>
        <v>551.35437223082909</v>
      </c>
      <c r="BE25" s="27">
        <f>[5]超r不同兵种属性值!AQ23</f>
        <v>95.399738706606556</v>
      </c>
      <c r="BF25" s="27">
        <f>[5]超r不同兵种属性值!AR23</f>
        <v>560.50686817116878</v>
      </c>
      <c r="BG25" s="27">
        <f t="shared" si="9"/>
        <v>1.016600024233612</v>
      </c>
      <c r="BH25" s="27">
        <f t="shared" si="38"/>
        <v>0.55587859197069212</v>
      </c>
      <c r="BI25" s="39">
        <f t="shared" si="39"/>
        <v>0.18804467828154753</v>
      </c>
      <c r="BJ25" s="39">
        <f t="shared" si="40"/>
        <v>9.0803956636560892E-2</v>
      </c>
      <c r="BL25" s="27">
        <f>[5]超r不同兵种属性值!AU23</f>
        <v>634.05752806545343</v>
      </c>
      <c r="BM25" s="27">
        <f>[5]超r不同兵种属性值!AV23</f>
        <v>98.907082041408287</v>
      </c>
      <c r="BN25" s="27">
        <f>[5]超r不同兵种属性值!AW23</f>
        <v>571.39049667934682</v>
      </c>
      <c r="BO25" s="27">
        <f t="shared" si="10"/>
        <v>0.90116507002557422</v>
      </c>
      <c r="BP25" s="27">
        <f t="shared" si="41"/>
        <v>0.56477319720328578</v>
      </c>
      <c r="BQ25" s="39">
        <f t="shared" si="42"/>
        <v>0.18207643951388144</v>
      </c>
      <c r="BR25" s="39">
        <f t="shared" si="43"/>
        <v>9.0505101254482703E-2</v>
      </c>
      <c r="BT25" s="27">
        <f>[5]超r不同兵种属性值!AZ23</f>
        <v>578.92209084237061</v>
      </c>
      <c r="BU25" s="27">
        <f>[5]超r不同兵种属性值!BA23</f>
        <v>62.956812859690729</v>
      </c>
      <c r="BV25" s="27">
        <f>[5]超r不同兵种属性值!BB23</f>
        <v>560.50686817116878</v>
      </c>
      <c r="BW25" s="27">
        <f t="shared" si="11"/>
        <v>0.96819049927010659</v>
      </c>
      <c r="BX25" s="36">
        <f t="shared" si="44"/>
        <v>0.45235130454639605</v>
      </c>
      <c r="BY25" s="39">
        <f t="shared" si="45"/>
        <v>0.18050675349422998</v>
      </c>
      <c r="BZ25" s="39">
        <f t="shared" si="46"/>
        <v>8.8783887500370792E-2</v>
      </c>
      <c r="CB25" s="23">
        <f t="shared" si="12"/>
        <v>510.00279431351692</v>
      </c>
      <c r="CC25" s="23">
        <f t="shared" si="13"/>
        <v>112.01577775522966</v>
      </c>
      <c r="CD25" s="23">
        <f t="shared" si="14"/>
        <v>570.23411115035287</v>
      </c>
      <c r="CE25" s="23">
        <f t="shared" si="15"/>
        <v>1.1180999741734936</v>
      </c>
      <c r="CF25" s="23">
        <f t="shared" si="16"/>
        <v>0.69138808150191988</v>
      </c>
      <c r="CV25" s="39">
        <f>([3]超r分类武将战斗属性!S25+[3]超r分类武将战斗属性!Y25+[3]超r分类武将战斗属性!AE25+[3]超r分类武将战斗属性!AK25)/4</f>
        <v>119.80945097948832</v>
      </c>
      <c r="CW25" s="39">
        <f>CV25*[3]超r分类武将战斗属性!O24</f>
        <v>3.9747969801785903</v>
      </c>
      <c r="CX25" s="39">
        <f>([2]超r各类型装备属性!I23+[2]超r各类型装备属性!N23+[2]超r各类型装备属性!S23+[2]超r各类型装备属性!X23)/4</f>
        <v>280.63281249999994</v>
      </c>
      <c r="CY25" s="7">
        <f t="shared" si="49"/>
        <v>0.29625221755805992</v>
      </c>
      <c r="CZ25" s="7">
        <f t="shared" si="49"/>
        <v>9.828460193199497E-3</v>
      </c>
      <c r="DA25" s="7">
        <f t="shared" si="49"/>
        <v>0.69391932224874042</v>
      </c>
      <c r="DC25" s="39">
        <f>([3]超r分类武将战斗属性!T25+[3]超r分类武将战斗属性!Z25+[3]超r分类武将战斗属性!AF25+[3]超r分类武将战斗属性!AL25)/4</f>
        <v>33.105243033805984</v>
      </c>
      <c r="DD25" s="39">
        <f>DC25*[3]超r分类武将战斗属性!O24</f>
        <v>1.0982991655756631</v>
      </c>
      <c r="DE25" s="39">
        <f>([2]超r各类型装备属性!J23+[2]超r各类型装备属性!O23+[2]超r各类型装备属性!T23+[2]超r各类型装备属性!Y23)/4</f>
        <v>52.384791666666665</v>
      </c>
      <c r="DF25" s="7">
        <f t="shared" si="50"/>
        <v>0.38512052377033801</v>
      </c>
      <c r="DG25" s="7">
        <f t="shared" si="50"/>
        <v>1.2776754107229898E-2</v>
      </c>
      <c r="DH25" s="7">
        <f t="shared" si="50"/>
        <v>0.60940372446942048</v>
      </c>
      <c r="DJ25" s="39">
        <f>([3]超r分类武将战斗属性!U25+[3]超r分类武将战斗属性!AA25+[3]超r分类武将战斗属性!AG25+[3]超r分类武将战斗属性!AM25)/4</f>
        <v>154.49113415776125</v>
      </c>
      <c r="DK25" s="39">
        <f>DJ25*[3]超r分类武将战斗属性!O24</f>
        <v>5.1253961060197613</v>
      </c>
      <c r="DL25" s="39">
        <f>([2]超r各类型装备属性!K23+[2]超r各类型装备属性!P23+[2]超r各类型装备属性!U23+[2]超r各类型装备属性!Z23)/4</f>
        <v>347.98468749999995</v>
      </c>
      <c r="DM25" s="7">
        <f t="shared" si="51"/>
        <v>0.30435532609312171</v>
      </c>
      <c r="DN25" s="7">
        <f t="shared" si="51"/>
        <v>1.0097288829604291E-2</v>
      </c>
      <c r="DO25" s="7">
        <f t="shared" si="51"/>
        <v>0.68554738507727397</v>
      </c>
    </row>
    <row r="26" spans="1:119" x14ac:dyDescent="0.15">
      <c r="A26" s="57"/>
      <c r="B26" s="39" t="s">
        <v>159</v>
      </c>
      <c r="C26" s="39">
        <f>[6]数据总览!CE13*1000/10</f>
        <v>6313.1597855391037</v>
      </c>
      <c r="D26" s="39">
        <f>[6]数据总览!CF13*500*3</f>
        <v>3207.2046039035113</v>
      </c>
      <c r="G26" s="23">
        <v>20</v>
      </c>
      <c r="H26" s="27">
        <f>[2]超r各类型装备属性!I24+[3]超r分类武将战斗属性!AQ26</f>
        <v>257.35999689979258</v>
      </c>
      <c r="I26" s="27">
        <f>[2]超r各类型装备属性!J24+[3]超r分类武将战斗属性!T26</f>
        <v>206.89333333333335</v>
      </c>
      <c r="J26" s="27">
        <f>[2]超r各类型装备属性!K24+[3]超r分类武将战斗属性!AS26</f>
        <v>786.43199007933617</v>
      </c>
      <c r="K26" s="27">
        <f t="shared" si="0"/>
        <v>3.0557662401027561</v>
      </c>
      <c r="L26" s="27">
        <f t="shared" si="22"/>
        <v>0.72621331960499835</v>
      </c>
      <c r="M26" s="39">
        <f t="shared" si="23"/>
        <v>0.13616931052899081</v>
      </c>
      <c r="N26" s="39">
        <f t="shared" si="24"/>
        <v>0.13107199834655603</v>
      </c>
      <c r="P26" s="27">
        <f>[2]超r各类型装备属性!N24+[3]超r分类武将战斗属性!AV26</f>
        <v>467.20532651287704</v>
      </c>
      <c r="Q26" s="27">
        <f>[2]超r各类型装备属性!O24+[3]超r分类武将战斗属性!AW26</f>
        <v>60.751999379958512</v>
      </c>
      <c r="R26" s="27">
        <f>[2]超r各类型装备属性!P24+[3]超r分类武将战斗属性!AX26</f>
        <v>495.90932527279404</v>
      </c>
      <c r="S26" s="27">
        <f t="shared" si="1"/>
        <v>1.0614376530639273</v>
      </c>
      <c r="T26" s="27">
        <f t="shared" si="25"/>
        <v>0.43784593844731001</v>
      </c>
      <c r="U26" s="39">
        <f t="shared" si="26"/>
        <v>9.7578388996006044E-2</v>
      </c>
      <c r="V26" s="39">
        <f t="shared" si="27"/>
        <v>9.8394707395395631E-2</v>
      </c>
      <c r="X26" s="27">
        <f>[2]超r各类型装备属性!S24+[3]超r分类武将战斗属性!BA26</f>
        <v>512.49065922616887</v>
      </c>
      <c r="Y26" s="27">
        <f>[2]超r各类型装备属性!T24+[3]超r分类武将战斗属性!BB26</f>
        <v>29.818666046625182</v>
      </c>
      <c r="Z26" s="27">
        <f>[2]超r各类型装备属性!U24+[3]超r分类武将战斗属性!BC26</f>
        <v>421.91999379958514</v>
      </c>
      <c r="AA26" s="27">
        <f t="shared" si="2"/>
        <v>0.82327352938814502</v>
      </c>
      <c r="AB26" s="27">
        <f t="shared" si="28"/>
        <v>0.27656311416179435</v>
      </c>
      <c r="AC26" s="39">
        <f t="shared" si="29"/>
        <v>8.6540131581588797E-2</v>
      </c>
      <c r="AD26" s="39">
        <f t="shared" si="30"/>
        <v>8.5236362383754607E-2</v>
      </c>
      <c r="AF26" s="27">
        <f>[2]超r各类型装备属性!X24+[3]超r分类武将战斗属性!BF26</f>
        <v>468.31999379958518</v>
      </c>
      <c r="AG26" s="27">
        <f>[2]超r各类型装备属性!Y24+[3]超r分类武将战斗属性!BG26</f>
        <v>66.813331783229629</v>
      </c>
      <c r="AH26" s="27">
        <f>[2]超r各类型装备属性!Z24+[3]超r分类武将战斗属性!BH26</f>
        <v>437.38666046625178</v>
      </c>
      <c r="AI26" s="27">
        <f t="shared" si="3"/>
        <v>0.93394829658592127</v>
      </c>
      <c r="AJ26" s="27">
        <f t="shared" si="31"/>
        <v>0.4613755581788711</v>
      </c>
      <c r="AK26" s="39">
        <f t="shared" si="32"/>
        <v>8.7454714061547187E-2</v>
      </c>
      <c r="AL26" s="39">
        <f t="shared" si="33"/>
        <v>8.6397365030370724E-2</v>
      </c>
      <c r="AN26" s="23">
        <f t="shared" si="4"/>
        <v>426.34399410960589</v>
      </c>
      <c r="AO26" s="23">
        <f t="shared" si="5"/>
        <v>91.069332635786665</v>
      </c>
      <c r="AP26" s="23">
        <f t="shared" si="6"/>
        <v>535.4119924044918</v>
      </c>
      <c r="AQ26" s="23">
        <f t="shared" si="7"/>
        <v>1.2558215896125569</v>
      </c>
      <c r="AR26" s="42">
        <f t="shared" si="34"/>
        <v>0.53865080802069798</v>
      </c>
      <c r="AS26" s="34"/>
      <c r="AV26" s="27">
        <f>[5]超r不同兵种属性值!AK24</f>
        <v>285.29286003308755</v>
      </c>
      <c r="AW26" s="27">
        <f>[5]超r不同兵种属性值!AL24</f>
        <v>197.23950817102346</v>
      </c>
      <c r="AX26" s="27">
        <f>[5]超r不同兵种属性值!AM24</f>
        <v>609.32919488548316</v>
      </c>
      <c r="AY26" s="27">
        <f t="shared" si="8"/>
        <v>2.1358024691358022</v>
      </c>
      <c r="AZ26" s="27">
        <f t="shared" si="35"/>
        <v>0.7166104513181526</v>
      </c>
      <c r="BA26" s="39">
        <f t="shared" si="36"/>
        <v>0.20126480425614646</v>
      </c>
      <c r="BB26" s="39">
        <f t="shared" si="37"/>
        <v>0.10155486581424719</v>
      </c>
      <c r="BD26" s="27">
        <f>[5]超r不同兵种属性值!AP24</f>
        <v>570.5857200661751</v>
      </c>
      <c r="BE26" s="27">
        <f>[5]超r不同兵种属性值!AQ24</f>
        <v>98.61975408551173</v>
      </c>
      <c r="BF26" s="27">
        <f>[5]超r不同兵种属性值!AR24</f>
        <v>580.31351893855538</v>
      </c>
      <c r="BG26" s="27">
        <f t="shared" si="9"/>
        <v>1.0170487948265723</v>
      </c>
      <c r="BH26" s="27">
        <f t="shared" si="38"/>
        <v>0.55837329519643797</v>
      </c>
      <c r="BI26" s="39">
        <f t="shared" si="39"/>
        <v>0.19460371326659007</v>
      </c>
      <c r="BJ26" s="39">
        <f t="shared" si="40"/>
        <v>9.401269922211658E-2</v>
      </c>
      <c r="BL26" s="27">
        <f>[5]超r不同兵种属性值!AU24</f>
        <v>656.17357807610119</v>
      </c>
      <c r="BM26" s="27">
        <f>[5]超r不同兵种属性值!AV24</f>
        <v>95.097620011029178</v>
      </c>
      <c r="BN26" s="27">
        <f>[5]超r不同兵种属性值!AW24</f>
        <v>591.58174260726514</v>
      </c>
      <c r="BO26" s="27">
        <f t="shared" si="10"/>
        <v>0.90156288270823237</v>
      </c>
      <c r="BP26" s="27">
        <f t="shared" si="41"/>
        <v>0.549387218639805</v>
      </c>
      <c r="BQ26" s="39">
        <f t="shared" si="42"/>
        <v>0.1884273011688731</v>
      </c>
      <c r="BR26" s="39">
        <f t="shared" si="43"/>
        <v>9.3703283176969104E-2</v>
      </c>
      <c r="BT26" s="27">
        <f>[5]超r不同兵种属性值!AZ24</f>
        <v>599.1150060694838</v>
      </c>
      <c r="BU26" s="27">
        <f>[5]超r不同兵种属性值!BA24</f>
        <v>65.159480377927395</v>
      </c>
      <c r="BV26" s="27">
        <f>[5]超r不同兵种属性值!BB24</f>
        <v>580.31351893855538</v>
      </c>
      <c r="BW26" s="27">
        <f t="shared" si="11"/>
        <v>0.96861789983483093</v>
      </c>
      <c r="BX26" s="36">
        <f t="shared" si="44"/>
        <v>0.45515309364013179</v>
      </c>
      <c r="BY26" s="39">
        <f t="shared" si="45"/>
        <v>0.18680286419528605</v>
      </c>
      <c r="BZ26" s="39">
        <f t="shared" si="46"/>
        <v>9.1921246832342027E-2</v>
      </c>
      <c r="CB26" s="23">
        <f t="shared" si="12"/>
        <v>527.79179106121182</v>
      </c>
      <c r="CC26" s="23">
        <f t="shared" si="13"/>
        <v>114.02909066137295</v>
      </c>
      <c r="CD26" s="23">
        <f t="shared" si="14"/>
        <v>590.38449384246474</v>
      </c>
      <c r="CE26" s="23">
        <f t="shared" si="15"/>
        <v>1.1185935511717604</v>
      </c>
      <c r="CF26" s="23">
        <f t="shared" si="16"/>
        <v>0.69517602153131697</v>
      </c>
      <c r="CV26" s="39">
        <f>([3]超r分类武将战斗属性!S26+[3]超r分类武将战斗属性!Y26+[3]超r分类武将战斗属性!AE26+[3]超r分类武将战斗属性!AK26)/4</f>
        <v>131.67000000000002</v>
      </c>
      <c r="CW26" s="39">
        <f>CV26*[3]超r分类武将战斗属性!O25</f>
        <v>4.6739941096058777</v>
      </c>
      <c r="CX26" s="39">
        <f>([2]超r各类型装备属性!I24+[2]超r各类型装备属性!N24+[2]超r各类型装备属性!S24+[2]超r各类型装备属性!X24)/4</f>
        <v>290</v>
      </c>
      <c r="CY26" s="7">
        <f t="shared" si="49"/>
        <v>0.3088351233256727</v>
      </c>
      <c r="CZ26" s="7">
        <f t="shared" si="49"/>
        <v>1.0962964587708656E-2</v>
      </c>
      <c r="DA26" s="7">
        <f t="shared" si="49"/>
        <v>0.68020191208661862</v>
      </c>
      <c r="DC26" s="39">
        <f>([3]超r分类武将战斗属性!T26+[3]超r分类武将战斗属性!Z26+[3]超r分类武将战斗属性!AF26+[3]超r分类武将战斗属性!AL26)/4</f>
        <v>36.382500000000007</v>
      </c>
      <c r="DD26" s="39">
        <f>DC26*[3]超r分类武将战斗属性!O25</f>
        <v>1.2914983723910978</v>
      </c>
      <c r="DE26" s="39">
        <f>([2]超r各类型装备属性!J24+[2]超r各类型装备属性!O24+[2]超r各类型装备属性!T24+[2]超r各类型装备属性!Y24)/4</f>
        <v>54.133333333333333</v>
      </c>
      <c r="DF26" s="7">
        <f t="shared" si="50"/>
        <v>0.39950331189429533</v>
      </c>
      <c r="DG26" s="7">
        <f t="shared" si="50"/>
        <v>1.4181484974268821E-2</v>
      </c>
      <c r="DH26" s="7">
        <f t="shared" si="50"/>
        <v>0.59441890883101811</v>
      </c>
      <c r="DJ26" s="39">
        <f>([3]超r分类武将战斗属性!U26+[3]超r分类武将战斗属性!AA26+[3]超r分类武将战斗属性!AG26+[3]超r分类武将战斗属性!AM26)/4</f>
        <v>169.78500000000003</v>
      </c>
      <c r="DK26" s="39">
        <f>DJ26*[3]超r分类武将战斗属性!O25</f>
        <v>6.0269924044917893</v>
      </c>
      <c r="DL26" s="39">
        <f>([2]超r各类型装备属性!K24+[2]超r各类型装备属性!P24+[2]超r各类型装备属性!U24+[2]超r各类型装备属性!Z24)/4</f>
        <v>359.59999999999997</v>
      </c>
      <c r="DM26" s="7">
        <f t="shared" si="51"/>
        <v>0.31711093962895631</v>
      </c>
      <c r="DN26" s="7">
        <f t="shared" si="51"/>
        <v>1.125673778322569E-2</v>
      </c>
      <c r="DO26" s="7">
        <f t="shared" si="51"/>
        <v>0.67163232258781791</v>
      </c>
    </row>
    <row r="27" spans="1:119" x14ac:dyDescent="0.15">
      <c r="G27" s="23">
        <v>21</v>
      </c>
      <c r="H27" s="27">
        <f>[2]超r各类型装备属性!I25+[3]超r分类武将战斗属性!AQ27</f>
        <v>270.99192918497829</v>
      </c>
      <c r="I27" s="27">
        <f>[2]超r各类型装备属性!J25+[3]超r分类武将战斗属性!T27</f>
        <v>219.280465111761</v>
      </c>
      <c r="J27" s="27">
        <f>[2]超r各类型装备属性!K25+[3]超r分类武将战斗属性!AS27</f>
        <v>828.74917339193064</v>
      </c>
      <c r="K27" s="27">
        <f t="shared" si="0"/>
        <v>3.058206109253641</v>
      </c>
      <c r="L27" s="27">
        <f t="shared" si="22"/>
        <v>0.73313314651592165</v>
      </c>
      <c r="M27" s="39">
        <f t="shared" si="23"/>
        <v>0.14338197311374515</v>
      </c>
      <c r="N27" s="39">
        <f t="shared" si="24"/>
        <v>0.13812486223198844</v>
      </c>
      <c r="P27" s="27">
        <f>[2]超r各类型装备属性!N25+[3]超r分类武将战斗属性!AV27</f>
        <v>493.71557754028561</v>
      </c>
      <c r="Q27" s="27">
        <f>[2]超r各类型装备属性!O25+[3]超r分类武将战斗属性!AW27</f>
        <v>63.804635836995658</v>
      </c>
      <c r="R27" s="27">
        <f>[2]超r各类型装备属性!P25+[3]超r分类武将战斗属性!AX27</f>
        <v>525.26234921427692</v>
      </c>
      <c r="S27" s="27">
        <f t="shared" si="1"/>
        <v>1.0638966504382115</v>
      </c>
      <c r="T27" s="27">
        <f t="shared" si="25"/>
        <v>0.44424576233153801</v>
      </c>
      <c r="U27" s="39">
        <f t="shared" si="26"/>
        <v>0.1031151999875283</v>
      </c>
      <c r="V27" s="39">
        <f t="shared" si="27"/>
        <v>0.10421872008219778</v>
      </c>
      <c r="X27" s="27">
        <f>[2]超r各类型装备属性!S25+[3]超r分类武将战斗属性!BA27</f>
        <v>541.50979671061464</v>
      </c>
      <c r="Y27" s="27">
        <f>[2]超r各类型装备属性!T25+[3]超r分类武将战斗属性!BB27</f>
        <v>31.783802503662333</v>
      </c>
      <c r="Z27" s="27">
        <f>[2]超r各类型装备属性!U25+[3]超r分类武将战斗属性!BC27</f>
        <v>445.92135836995669</v>
      </c>
      <c r="AA27" s="27">
        <f t="shared" si="2"/>
        <v>0.82347791504178303</v>
      </c>
      <c r="AB27" s="27">
        <f t="shared" si="28"/>
        <v>0.28479139411597854</v>
      </c>
      <c r="AC27" s="39">
        <f t="shared" si="29"/>
        <v>9.1440357431714733E-2</v>
      </c>
      <c r="AD27" s="39">
        <f t="shared" si="30"/>
        <v>9.0085122903021592E-2</v>
      </c>
      <c r="AF27" s="27">
        <f>[2]超r各类型装备属性!X25+[3]超r分类武将战斗属性!BF27</f>
        <v>493.95260836995669</v>
      </c>
      <c r="AG27" s="27">
        <f>[2]超r各类型装备属性!Y25+[3]超r分类武将战斗属性!BG27</f>
        <v>71.454297925822502</v>
      </c>
      <c r="AH27" s="27">
        <f>[2]超r各类型装备属性!Z25+[3]超r分类武将战斗属性!BH27</f>
        <v>461.93177503662332</v>
      </c>
      <c r="AI27" s="27">
        <f t="shared" si="3"/>
        <v>0.93517428030393013</v>
      </c>
      <c r="AJ27" s="27">
        <f t="shared" si="31"/>
        <v>0.47234922855738648</v>
      </c>
      <c r="AK27" s="39">
        <f t="shared" si="32"/>
        <v>9.2241383449104888E-2</v>
      </c>
      <c r="AL27" s="39">
        <f t="shared" si="33"/>
        <v>9.1245782723283625E-2</v>
      </c>
      <c r="AN27" s="23">
        <f t="shared" si="4"/>
        <v>450.04247795145875</v>
      </c>
      <c r="AO27" s="23">
        <f t="shared" si="5"/>
        <v>96.580800344560387</v>
      </c>
      <c r="AP27" s="23">
        <f t="shared" si="6"/>
        <v>565.46616400319681</v>
      </c>
      <c r="AQ27" s="23">
        <f t="shared" si="7"/>
        <v>1.2564728702435675</v>
      </c>
      <c r="AR27" s="42">
        <f t="shared" si="34"/>
        <v>0.54750772193726405</v>
      </c>
      <c r="AS27" s="34"/>
      <c r="AV27" s="27">
        <f>[5]超r不同兵种属性值!AK25</f>
        <v>294.94726486327016</v>
      </c>
      <c r="AW27" s="27">
        <f>[5]超r不同兵种属性值!AL25</f>
        <v>203.70458580484845</v>
      </c>
      <c r="AX27" s="27">
        <f>[5]超r不同兵种属性值!AM25</f>
        <v>630.21106233374985</v>
      </c>
      <c r="AY27" s="27">
        <f t="shared" si="8"/>
        <v>2.136690647482014</v>
      </c>
      <c r="AZ27" s="27">
        <f t="shared" si="35"/>
        <v>0.71847238653602852</v>
      </c>
      <c r="BA27" s="39">
        <f t="shared" si="36"/>
        <v>0.20807567186121356</v>
      </c>
      <c r="BB27" s="39">
        <f t="shared" si="37"/>
        <v>0.10503517705562497</v>
      </c>
      <c r="BD27" s="27">
        <f>[5]超r不同兵种属性值!AP25</f>
        <v>589.89452972654033</v>
      </c>
      <c r="BE27" s="27">
        <f>[5]超r不同兵种属性值!AQ25</f>
        <v>101.85229290242422</v>
      </c>
      <c r="BF27" s="27">
        <f>[5]超r不同兵种属性值!AR25</f>
        <v>600.20101174642843</v>
      </c>
      <c r="BG27" s="27">
        <f t="shared" si="9"/>
        <v>1.0174717368961972</v>
      </c>
      <c r="BH27" s="27">
        <f t="shared" si="38"/>
        <v>0.5606374603150347</v>
      </c>
      <c r="BI27" s="39">
        <f t="shared" si="39"/>
        <v>0.20118916734740563</v>
      </c>
      <c r="BJ27" s="39">
        <f t="shared" si="40"/>
        <v>9.7234538484190614E-2</v>
      </c>
      <c r="BL27" s="27">
        <f>[5]超r不同兵种属性值!AU25</f>
        <v>678.37870918552119</v>
      </c>
      <c r="BM27" s="27">
        <f>[5]超r不同兵种属性值!AV25</f>
        <v>91.2426790584217</v>
      </c>
      <c r="BN27" s="27">
        <f>[5]超r不同兵种属性值!AW25</f>
        <v>611.85540032402901</v>
      </c>
      <c r="BO27" s="27">
        <f t="shared" si="10"/>
        <v>0.90193779969692478</v>
      </c>
      <c r="BP27" s="27">
        <f t="shared" si="41"/>
        <v>0.53338740840870558</v>
      </c>
      <c r="BQ27" s="39">
        <f t="shared" si="42"/>
        <v>0.1948037434195907</v>
      </c>
      <c r="BR27" s="39">
        <f t="shared" si="43"/>
        <v>9.6914518671990163E-2</v>
      </c>
      <c r="BT27" s="27">
        <f>[5]超r不同兵种属性值!AZ25</f>
        <v>619.38925621286728</v>
      </c>
      <c r="BU27" s="27">
        <f>[5]超r不同兵种属性值!BA25</f>
        <v>67.371047909416021</v>
      </c>
      <c r="BV27" s="27">
        <f>[5]超r不同兵种属性值!BB25</f>
        <v>600.20101174642843</v>
      </c>
      <c r="BW27" s="27">
        <f t="shared" si="11"/>
        <v>0.96902070180590227</v>
      </c>
      <c r="BX27" s="36">
        <f t="shared" si="44"/>
        <v>0.45771158549586088</v>
      </c>
      <c r="BY27" s="39">
        <f t="shared" si="45"/>
        <v>0.19312433496104497</v>
      </c>
      <c r="BZ27" s="39">
        <f t="shared" si="46"/>
        <v>9.507141148577393E-2</v>
      </c>
      <c r="CB27" s="23">
        <f t="shared" si="12"/>
        <v>545.65243999704967</v>
      </c>
      <c r="CC27" s="23">
        <f t="shared" si="13"/>
        <v>116.0426514187776</v>
      </c>
      <c r="CD27" s="23">
        <f t="shared" si="14"/>
        <v>610.61712153765893</v>
      </c>
      <c r="CE27" s="23">
        <f t="shared" si="15"/>
        <v>1.1190587208607745</v>
      </c>
      <c r="CF27" s="23">
        <f t="shared" si="16"/>
        <v>0.69887255128265457</v>
      </c>
      <c r="CV27" s="39">
        <f>([3]超r分类武将战斗属性!S27+[3]超r分类武将战斗属性!Y27+[3]超r分类武将战斗属性!AE27+[3]超r分类武将战斗属性!AK27)/4</f>
        <v>144.39545864917713</v>
      </c>
      <c r="CW27" s="39">
        <f>CV27*[3]超r分类武将战斗属性!O26</f>
        <v>5.4517068022817057</v>
      </c>
      <c r="CX27" s="39">
        <f>([2]超r各类型装备属性!I25+[2]超r各类型装备属性!N25+[2]超r各类型装备属性!S25+[2]超r各类型装备属性!X25)/4</f>
        <v>300.1953125</v>
      </c>
      <c r="CY27" s="7">
        <f t="shared" si="49"/>
        <v>0.3208485103593966</v>
      </c>
      <c r="CZ27" s="7">
        <f t="shared" si="49"/>
        <v>1.2113760521222894E-2</v>
      </c>
      <c r="DA27" s="7">
        <f t="shared" si="49"/>
        <v>0.66703772911938064</v>
      </c>
      <c r="DC27" s="39">
        <f>([3]超r分类武将战斗属性!T27+[3]超r分类武将战斗属性!Z27+[3]超r分类武将战斗属性!AF27+[3]超r分类武将战斗属性!AL27)/4</f>
        <v>39.898745153062102</v>
      </c>
      <c r="DD27" s="39">
        <f>DC27*[3]超r分类武将战斗属性!O26</f>
        <v>1.5063926690515239</v>
      </c>
      <c r="DE27" s="39">
        <f>([2]超r各类型装备属性!J25+[2]超r各类型装备属性!O25+[2]超r各类型装备属性!T25+[2]超r各类型装备属性!Y25)/4</f>
        <v>56.036458333333336</v>
      </c>
      <c r="DF27" s="7">
        <f t="shared" si="50"/>
        <v>0.41311259598926353</v>
      </c>
      <c r="DG27" s="7">
        <f t="shared" si="50"/>
        <v>1.559722702314888E-2</v>
      </c>
      <c r="DH27" s="7">
        <f t="shared" si="50"/>
        <v>0.58020287814367255</v>
      </c>
      <c r="DJ27" s="39">
        <f>([3]超r分类武将战斗属性!U27+[3]超r分类武将战斗属性!AA27+[3]超r分类武将战斗属性!AG27+[3]超r分类武将战斗属性!AM27)/4</f>
        <v>186.19414404762315</v>
      </c>
      <c r="DK27" s="39">
        <f>DJ27*[3]超r分类武将战斗属性!O26</f>
        <v>7.0298324555737794</v>
      </c>
      <c r="DL27" s="39">
        <f>([2]超r各类型装备属性!K25+[2]超r各类型装备属性!P25+[2]超r各类型装备属性!U25+[2]超r各类型装备属性!Z25)/4</f>
        <v>372.2421875</v>
      </c>
      <c r="DM27" s="7">
        <f t="shared" si="51"/>
        <v>0.32927548260265227</v>
      </c>
      <c r="DN27" s="7">
        <f t="shared" si="51"/>
        <v>1.2431924141678681E-2</v>
      </c>
      <c r="DO27" s="7">
        <f t="shared" si="51"/>
        <v>0.65829259325566924</v>
      </c>
    </row>
    <row r="28" spans="1:119" x14ac:dyDescent="0.15">
      <c r="G28" s="23">
        <v>22</v>
      </c>
      <c r="H28" s="27">
        <f>[2]超r各类型装备属性!I26+[3]超r分类武将战斗属性!AQ28</f>
        <v>285.319775461002</v>
      </c>
      <c r="I28" s="27">
        <f>[2]超r各类型装备属性!J26+[3]超r分类武将战斗属性!T28</f>
        <v>232.42610710372344</v>
      </c>
      <c r="J28" s="27">
        <f>[2]超r各类型装备属性!K26+[3]超r分类武将战斗属性!AS28</f>
        <v>873.29328147520641</v>
      </c>
      <c r="K28" s="27">
        <f t="shared" si="0"/>
        <v>3.0607527293339318</v>
      </c>
      <c r="L28" s="27">
        <f t="shared" si="22"/>
        <v>0.73996048420342297</v>
      </c>
      <c r="M28" s="39">
        <f t="shared" si="23"/>
        <v>0.15096284415926034</v>
      </c>
      <c r="N28" s="39">
        <f t="shared" si="24"/>
        <v>0.14554888024586773</v>
      </c>
      <c r="P28" s="27">
        <f>[2]超r各类型装备属性!N26+[3]超r分类武将战斗属性!AV28</f>
        <v>521.75683934753783</v>
      </c>
      <c r="Q28" s="27">
        <f>[2]超r各类型装备属性!O26+[3]超r分类武将战斗属性!AW28</f>
        <v>66.996455092200407</v>
      </c>
      <c r="R28" s="27">
        <f>[2]超r各类型装备属性!P26+[3]超r分类武将战斗属性!AX28</f>
        <v>556.42474953193857</v>
      </c>
      <c r="S28" s="27">
        <f t="shared" si="1"/>
        <v>1.0664445725862517</v>
      </c>
      <c r="T28" s="27">
        <f t="shared" si="25"/>
        <v>0.45061913166178968</v>
      </c>
      <c r="U28" s="39">
        <f t="shared" si="26"/>
        <v>0.10897177095813236</v>
      </c>
      <c r="V28" s="39">
        <f t="shared" si="27"/>
        <v>0.11040173601824176</v>
      </c>
      <c r="X28" s="27">
        <f>[2]超r各类型装备属性!S26+[3]超r分类武将战斗属性!BA28</f>
        <v>572.1991277730715</v>
      </c>
      <c r="Y28" s="27">
        <f>[2]超r各类型装备属性!T26+[3]超r分类武将战斗属性!BB28</f>
        <v>33.888121758867072</v>
      </c>
      <c r="Z28" s="27">
        <f>[2]超r各类型装备属性!U26+[3]超r分类武将战斗属性!BC28</f>
        <v>471.31455092200406</v>
      </c>
      <c r="AA28" s="27">
        <f t="shared" si="2"/>
        <v>0.82368974024183195</v>
      </c>
      <c r="AB28" s="27">
        <f t="shared" si="28"/>
        <v>0.29323070448072741</v>
      </c>
      <c r="AC28" s="39">
        <f t="shared" si="29"/>
        <v>9.6622615294338313E-2</v>
      </c>
      <c r="AD28" s="39">
        <f t="shared" si="30"/>
        <v>9.5215060792324085E-2</v>
      </c>
      <c r="AF28" s="27">
        <f>[2]超r各类型装备属性!X26+[3]超r分类武将战斗属性!BF28</f>
        <v>520.97705092200408</v>
      </c>
      <c r="AG28" s="27">
        <f>[2]超r各类型装备属性!Y26+[3]超r分类武将战斗属性!BG28</f>
        <v>76.443221063834358</v>
      </c>
      <c r="AH28" s="27">
        <f>[2]超r各类型装备属性!Z26+[3]超r分类武将战斗属性!BH28</f>
        <v>487.86871758867073</v>
      </c>
      <c r="AI28" s="27">
        <f t="shared" si="3"/>
        <v>0.93644953597334168</v>
      </c>
      <c r="AJ28" s="27">
        <f t="shared" si="31"/>
        <v>0.48344082892780327</v>
      </c>
      <c r="AK28" s="39">
        <f t="shared" si="32"/>
        <v>9.7287964691317286E-2</v>
      </c>
      <c r="AL28" s="39">
        <f t="shared" si="33"/>
        <v>9.6369129400231263E-2</v>
      </c>
      <c r="AN28" s="23">
        <f t="shared" si="4"/>
        <v>475.06319837590382</v>
      </c>
      <c r="AO28" s="23">
        <f t="shared" si="5"/>
        <v>102.43847625465631</v>
      </c>
      <c r="AP28" s="23">
        <f t="shared" si="6"/>
        <v>597.22532487945489</v>
      </c>
      <c r="AQ28" s="23">
        <f t="shared" si="7"/>
        <v>1.2571492107180395</v>
      </c>
      <c r="AR28" s="42">
        <f t="shared" si="34"/>
        <v>0.55637260495775842</v>
      </c>
      <c r="AS28" s="34"/>
      <c r="AV28" s="27">
        <f>[5]超r不同兵种属性值!AK26</f>
        <v>304.72583162440628</v>
      </c>
      <c r="AW28" s="27">
        <f>[5]超r不同兵种属性值!AL26</f>
        <v>210.25372065460198</v>
      </c>
      <c r="AX28" s="27">
        <f>[5]超r不同兵种属性值!AM26</f>
        <v>651.36034405496616</v>
      </c>
      <c r="AY28" s="27">
        <f t="shared" si="8"/>
        <v>2.1375291375291368</v>
      </c>
      <c r="AZ28" s="27">
        <f t="shared" si="35"/>
        <v>0.72021046483822004</v>
      </c>
      <c r="BA28" s="39">
        <f t="shared" si="36"/>
        <v>0.21497413165742951</v>
      </c>
      <c r="BB28" s="39">
        <f t="shared" si="37"/>
        <v>0.10856005734249435</v>
      </c>
      <c r="BD28" s="27">
        <f>[5]超r不同兵种属性值!AP26</f>
        <v>609.45166324881257</v>
      </c>
      <c r="BE28" s="27">
        <f>[5]超r不同兵种属性值!AQ26</f>
        <v>105.12686032730099</v>
      </c>
      <c r="BF28" s="27">
        <f>[5]超r不同兵种属性值!AR26</f>
        <v>620.3431848142535</v>
      </c>
      <c r="BG28" s="27">
        <f t="shared" si="9"/>
        <v>1.0178710178710175</v>
      </c>
      <c r="BH28" s="27">
        <f t="shared" si="38"/>
        <v>0.5627569573360961</v>
      </c>
      <c r="BI28" s="39">
        <f t="shared" si="39"/>
        <v>0.20785931465470817</v>
      </c>
      <c r="BJ28" s="39">
        <f t="shared" si="40"/>
        <v>0.10049763678624095</v>
      </c>
      <c r="BL28" s="27">
        <f>[5]超r不同兵种属性值!AU26</f>
        <v>700.86941273613422</v>
      </c>
      <c r="BM28" s="27">
        <f>[5]超r不同兵种属性值!AV26</f>
        <v>87.368944731473121</v>
      </c>
      <c r="BN28" s="27">
        <f>[5]超r不同兵种属性值!AW26</f>
        <v>632.38868354851093</v>
      </c>
      <c r="BO28" s="27">
        <f t="shared" si="10"/>
        <v>0.90229174230862719</v>
      </c>
      <c r="BP28" s="27">
        <f t="shared" si="41"/>
        <v>0.51682632429474729</v>
      </c>
      <c r="BQ28" s="39">
        <f t="shared" si="42"/>
        <v>0.20126219086859742</v>
      </c>
      <c r="BR28" s="39">
        <f t="shared" si="43"/>
        <v>0.10016687741459905</v>
      </c>
      <c r="BT28" s="27">
        <f>[5]超r不同兵种属性值!AZ26</f>
        <v>639.92424641125319</v>
      </c>
      <c r="BU28" s="27">
        <f>[5]超r不同兵种属性值!BA26</f>
        <v>69.611029135645254</v>
      </c>
      <c r="BV28" s="27">
        <f>[5]超r不同兵种属性值!BB26</f>
        <v>620.3431848142535</v>
      </c>
      <c r="BW28" s="27">
        <f t="shared" si="11"/>
        <v>0.9694009694009692</v>
      </c>
      <c r="BX28" s="36">
        <f t="shared" si="44"/>
        <v>0.46011339557504793</v>
      </c>
      <c r="BY28" s="39">
        <f t="shared" si="45"/>
        <v>0.19952710395601106</v>
      </c>
      <c r="BZ28" s="39">
        <f t="shared" si="46"/>
        <v>9.826191731044237E-2</v>
      </c>
      <c r="CB28" s="23">
        <f t="shared" si="12"/>
        <v>563.74278850515157</v>
      </c>
      <c r="CC28" s="23">
        <f t="shared" si="13"/>
        <v>118.09013871225534</v>
      </c>
      <c r="CD28" s="23">
        <f t="shared" si="14"/>
        <v>631.10884930799602</v>
      </c>
      <c r="CE28" s="23">
        <f t="shared" si="15"/>
        <v>1.1194978670706826</v>
      </c>
      <c r="CF28" s="23">
        <f t="shared" si="16"/>
        <v>0.70254055125986681</v>
      </c>
      <c r="CV28" s="39">
        <f>([3]超r分类武将战斗属性!S28+[3]超r分类武将战斗属性!Y28+[3]超r分类武将战斗属性!AE28+[3]超r分类武将战斗属性!AK28)/4</f>
        <v>158.32189180311764</v>
      </c>
      <c r="CW28" s="39">
        <f>CV28*[3]超r分类武将战斗属性!O27</f>
        <v>6.3506815727862067</v>
      </c>
      <c r="CX28" s="39">
        <f>([2]超r各类型装备属性!I26+[2]超r各类型装备属性!N26+[2]超r各类型装备属性!S26+[2]超r各类型装备属性!X26)/4</f>
        <v>310.390625</v>
      </c>
      <c r="CY28" s="7">
        <f t="shared" si="49"/>
        <v>0.33326490526812408</v>
      </c>
      <c r="CZ28" s="7">
        <f t="shared" si="49"/>
        <v>1.3368077330547283E-2</v>
      </c>
      <c r="DA28" s="7">
        <f t="shared" si="49"/>
        <v>0.65336701740132863</v>
      </c>
      <c r="DC28" s="39">
        <f>([3]超r分类武将战斗属性!T28+[3]超r分类武将战斗属性!Z28+[3]超r分类武将战斗属性!AF28+[3]超r分类武将战斗属性!AL28)/4</f>
        <v>43.746838524545666</v>
      </c>
      <c r="DD28" s="39">
        <f>DC28*[3]超r分类武将战斗属性!O27</f>
        <v>1.7547935924803995</v>
      </c>
      <c r="DE28" s="39">
        <f>([2]超r各类型装备属性!J26+[2]超r各类型装备属性!O26+[2]超r各类型装备属性!T26+[2]超r各类型装备属性!Y26)/4</f>
        <v>57.939583333333331</v>
      </c>
      <c r="DF28" s="7">
        <f t="shared" si="50"/>
        <v>0.4270547564158752</v>
      </c>
      <c r="DG28" s="7">
        <f t="shared" si="50"/>
        <v>1.7130219587785364E-2</v>
      </c>
      <c r="DH28" s="7">
        <f t="shared" si="50"/>
        <v>0.56560372090364541</v>
      </c>
      <c r="DJ28" s="39">
        <f>([3]超r分类武将战斗属性!U28+[3]超r分类武将战斗属性!AA28+[3]超r分类武将战斗属性!AG28+[3]超r分类武将战斗属性!AM28)/4</f>
        <v>204.15191311454643</v>
      </c>
      <c r="DK28" s="39">
        <f>DJ28*[3]超r分类武将战斗属性!O27</f>
        <v>8.1890367649085309</v>
      </c>
      <c r="DL28" s="39">
        <f>([2]超r各类型装备属性!K26+[2]超r各类型装备属性!P26+[2]超r各类型装备属性!U26+[2]超r各类型装备属性!Z26)/4</f>
        <v>384.88437499999998</v>
      </c>
      <c r="DM28" s="7">
        <f t="shared" si="51"/>
        <v>0.34183398561632133</v>
      </c>
      <c r="DN28" s="7">
        <f t="shared" si="51"/>
        <v>1.3711804278496432E-2</v>
      </c>
      <c r="DO28" s="7">
        <f t="shared" si="51"/>
        <v>0.64445421010518233</v>
      </c>
    </row>
    <row r="29" spans="1:119" x14ac:dyDescent="0.15">
      <c r="G29" s="23">
        <v>23</v>
      </c>
      <c r="H29" s="27">
        <f>[2]超r各类型装备属性!I27+[3]超r分类武将战斗属性!AQ29</f>
        <v>300.25047809789186</v>
      </c>
      <c r="I29" s="27">
        <f>[2]超r各类型装备属性!J27+[3]超r分类武将战斗属性!T29</f>
        <v>246.23195493078538</v>
      </c>
      <c r="J29" s="27">
        <f>[2]超r各类型装备属性!K27+[3]超r分类武将战斗属性!AS29</f>
        <v>919.76652991325398</v>
      </c>
      <c r="K29" s="27">
        <f t="shared" si="0"/>
        <v>3.0633307754913179</v>
      </c>
      <c r="L29" s="27">
        <f t="shared" si="22"/>
        <v>0.746582867144582</v>
      </c>
      <c r="M29" s="39">
        <f t="shared" si="23"/>
        <v>0.15886268682428145</v>
      </c>
      <c r="N29" s="39">
        <f t="shared" si="24"/>
        <v>0.153294421652209</v>
      </c>
      <c r="P29" s="27">
        <f>[2]超r各类型装备属性!N27+[3]超r分类武将战斗属性!AV29</f>
        <v>551.12438514869541</v>
      </c>
      <c r="Q29" s="27">
        <f>[2]超r各类型装备属性!O27+[3]超r分类武将战斗属性!AW29</f>
        <v>70.308845619578364</v>
      </c>
      <c r="R29" s="27">
        <f>[2]超r各类型装备属性!P27+[3]超r分类武将战斗属性!AX29</f>
        <v>589.1545763878521</v>
      </c>
      <c r="S29" s="27">
        <f t="shared" si="1"/>
        <v>1.0690047333487085</v>
      </c>
      <c r="T29" s="27">
        <f t="shared" si="25"/>
        <v>0.45688071371583139</v>
      </c>
      <c r="U29" s="39">
        <f t="shared" si="26"/>
        <v>0.11510534359830729</v>
      </c>
      <c r="V29" s="39">
        <f t="shared" si="27"/>
        <v>0.11689574928330397</v>
      </c>
      <c r="X29" s="27">
        <f>[2]超r各类型装备属性!S27+[3]超r分类武将战斗属性!BA29</f>
        <v>604.33531410160708</v>
      </c>
      <c r="Y29" s="27">
        <f>[2]超r各类型装备属性!T27+[3]超r分类武将战斗属性!BB29</f>
        <v>36.113012286245038</v>
      </c>
      <c r="Z29" s="27">
        <f>[2]超r各类型装备属性!U27+[3]超r分类武将战斗属性!BC29</f>
        <v>497.91345619578374</v>
      </c>
      <c r="AA29" s="27">
        <f t="shared" si="2"/>
        <v>0.82390263249132156</v>
      </c>
      <c r="AB29" s="27">
        <f t="shared" si="28"/>
        <v>0.30171362217771758</v>
      </c>
      <c r="AC29" s="39">
        <f t="shared" si="29"/>
        <v>0.10204919184424301</v>
      </c>
      <c r="AD29" s="39">
        <f t="shared" si="30"/>
        <v>0.10058857700924928</v>
      </c>
      <c r="AF29" s="27">
        <f>[2]超r各类型装备属性!X27+[3]超r分类武将战斗属性!BF29</f>
        <v>549.20720619578367</v>
      </c>
      <c r="AG29" s="27">
        <f>[2]超r各类型装备属性!Y27+[3]超r分类武将战斗属性!BG29</f>
        <v>81.733572382279263</v>
      </c>
      <c r="AH29" s="27">
        <f>[2]超r各类型装备属性!Z27+[3]超r分类武将战斗属性!BH29</f>
        <v>515.01137286245034</v>
      </c>
      <c r="AI29" s="27">
        <f t="shared" si="3"/>
        <v>0.93773600756224773</v>
      </c>
      <c r="AJ29" s="27">
        <f t="shared" si="31"/>
        <v>0.49441537802640012</v>
      </c>
      <c r="AK29" s="39">
        <f t="shared" si="32"/>
        <v>0.10255970237082795</v>
      </c>
      <c r="AL29" s="39">
        <f t="shared" si="33"/>
        <v>0.10173064155307661</v>
      </c>
      <c r="AN29" s="23">
        <f t="shared" si="4"/>
        <v>501.22934588599446</v>
      </c>
      <c r="AO29" s="23">
        <f t="shared" si="5"/>
        <v>108.59684630472202</v>
      </c>
      <c r="AP29" s="23">
        <f t="shared" si="6"/>
        <v>630.46148383983507</v>
      </c>
      <c r="AQ29" s="23">
        <f t="shared" si="7"/>
        <v>1.2578303505462243</v>
      </c>
      <c r="AR29" s="42">
        <f t="shared" si="34"/>
        <v>0.56508808627511375</v>
      </c>
      <c r="AS29" s="34"/>
      <c r="AV29" s="27">
        <f>[5]超r不同兵种属性值!AK27</f>
        <v>314.54605653456809</v>
      </c>
      <c r="AW29" s="27">
        <f>[5]超r不同兵种属性值!AL27</f>
        <v>216.829934663285</v>
      </c>
      <c r="AX29" s="27">
        <f>[5]超r不同兵种属性值!AM27</f>
        <v>672.60075127459788</v>
      </c>
      <c r="AY29" s="27">
        <f t="shared" si="8"/>
        <v>2.1383219954648522</v>
      </c>
      <c r="AZ29" s="27">
        <f t="shared" si="35"/>
        <v>0.72178017317010235</v>
      </c>
      <c r="BA29" s="39">
        <f t="shared" si="36"/>
        <v>0.22190197991856658</v>
      </c>
      <c r="BB29" s="39">
        <f t="shared" si="37"/>
        <v>0.11210012521243298</v>
      </c>
      <c r="BD29" s="27">
        <f>[5]超r不同兵种属性值!AP27</f>
        <v>629.09211306913619</v>
      </c>
      <c r="BE29" s="27">
        <f>[5]超r不同兵种属性值!AQ27</f>
        <v>108.4149673316425</v>
      </c>
      <c r="BF29" s="27">
        <f>[5]超r不同兵种属性值!AR27</f>
        <v>640.57214407104561</v>
      </c>
      <c r="BG29" s="27">
        <f t="shared" si="9"/>
        <v>1.0182485692689773</v>
      </c>
      <c r="BH29" s="27">
        <f t="shared" si="38"/>
        <v>0.5646760893704672</v>
      </c>
      <c r="BI29" s="39">
        <f t="shared" si="39"/>
        <v>0.21455787778176616</v>
      </c>
      <c r="BJ29" s="39">
        <f t="shared" si="40"/>
        <v>0.10377479473641893</v>
      </c>
      <c r="BL29" s="27">
        <f>[5]超r不同兵种属性值!AU27</f>
        <v>723.45593002950636</v>
      </c>
      <c r="BM29" s="27">
        <f>[5]超r不同兵种属性值!AV27</f>
        <v>83.450994590803774</v>
      </c>
      <c r="BN29" s="27">
        <f>[5]超r不同兵种属性值!AW27</f>
        <v>653.01043813067758</v>
      </c>
      <c r="BO29" s="27">
        <f t="shared" si="10"/>
        <v>0.90262642273737992</v>
      </c>
      <c r="BP29" s="27">
        <f t="shared" si="41"/>
        <v>0.49961382793201869</v>
      </c>
      <c r="BQ29" s="39">
        <f t="shared" si="42"/>
        <v>0.20774815226447155</v>
      </c>
      <c r="BR29" s="39">
        <f t="shared" si="43"/>
        <v>0.10343324953200489</v>
      </c>
      <c r="BT29" s="27">
        <f>[5]超r不同兵种属性值!AZ27</f>
        <v>660.54671872259303</v>
      </c>
      <c r="BU29" s="27">
        <f>[5]超r不同兵种属性值!BA27</f>
        <v>71.860578675414359</v>
      </c>
      <c r="BV29" s="27">
        <f>[5]超r不同兵种属性值!BB27</f>
        <v>640.57214407104561</v>
      </c>
      <c r="BW29" s="27">
        <f t="shared" si="11"/>
        <v>0.96976054216093066</v>
      </c>
      <c r="BX29" s="36">
        <f t="shared" si="44"/>
        <v>0.46230256788654356</v>
      </c>
      <c r="BY29" s="39">
        <f t="shared" si="45"/>
        <v>0.20595714969934784</v>
      </c>
      <c r="BZ29" s="39">
        <f t="shared" si="46"/>
        <v>0.1014661700054444</v>
      </c>
      <c r="CB29" s="23">
        <f t="shared" si="12"/>
        <v>581.91020458895093</v>
      </c>
      <c r="CC29" s="23">
        <f t="shared" si="13"/>
        <v>120.13911881528639</v>
      </c>
      <c r="CD29" s="23">
        <f t="shared" si="14"/>
        <v>651.6888693868417</v>
      </c>
      <c r="CE29" s="23">
        <f t="shared" si="15"/>
        <v>1.1199131141671264</v>
      </c>
      <c r="CF29" s="23">
        <f t="shared" si="16"/>
        <v>0.70612284612639198</v>
      </c>
      <c r="CV29" s="39">
        <f>([3]超r分类武将战斗属性!S29+[3]超r分类武将战斗属性!Y29+[3]超r分类武将战斗属性!AE29+[3]超r分类武将战斗属性!AK29)/4</f>
        <v>173.29365086263243</v>
      </c>
      <c r="CW29" s="39">
        <f>CV29*[3]超r分类武将战斗属性!O28</f>
        <v>7.3497575233620838</v>
      </c>
      <c r="CX29" s="39">
        <f>([2]超r各类型装备属性!I27+[2]超r各类型装备属性!N27+[2]超r各类型装备属性!S27+[2]超r各类型装备属性!X27)/4</f>
        <v>320.5859375</v>
      </c>
      <c r="CY29" s="7">
        <f t="shared" si="49"/>
        <v>0.34573724041698145</v>
      </c>
      <c r="CZ29" s="7">
        <f t="shared" si="49"/>
        <v>1.4663462113077872E-2</v>
      </c>
      <c r="DA29" s="7">
        <f t="shared" si="49"/>
        <v>0.63959929746994071</v>
      </c>
      <c r="DC29" s="39">
        <f>([3]超r分类武将战斗属性!T29+[3]超r分类武将战斗属性!Z29+[3]超r分类武将战斗属性!AF29+[3]超r分类武将战斗属性!AL29)/4</f>
        <v>47.883771948885276</v>
      </c>
      <c r="DD29" s="39">
        <f>DC29*[3]超r分类武将战斗属性!O28</f>
        <v>2.0308540525079439</v>
      </c>
      <c r="DE29" s="39">
        <f>([2]超r各类型装备属性!J27+[2]超r各类型装备属性!O27+[2]超r各类型装备属性!T27+[2]超r各类型装备属性!Y27)/4</f>
        <v>59.842708333333327</v>
      </c>
      <c r="DF29" s="7">
        <f t="shared" si="50"/>
        <v>0.44093151484826487</v>
      </c>
      <c r="DG29" s="7">
        <f t="shared" si="50"/>
        <v>1.8700856623491451E-2</v>
      </c>
      <c r="DH29" s="7">
        <f t="shared" si="50"/>
        <v>0.55105383231309579</v>
      </c>
      <c r="DJ29" s="39">
        <f>([3]超r分类武将战斗属性!U29+[3]超r分类武将战斗属性!AA29+[3]超r分类武将战斗属性!AG29+[3]超r分类武将战斗属性!AM29)/4</f>
        <v>223.45760242813131</v>
      </c>
      <c r="DK29" s="39">
        <f>DJ29*[3]超r分类武将战斗属性!O28</f>
        <v>9.4773189117037404</v>
      </c>
      <c r="DL29" s="39">
        <f>([2]超r各类型装备属性!K27+[2]超r各类型装备属性!P27+[2]超r各类型装备属性!U27+[2]超r各类型装备属性!Z27)/4</f>
        <v>397.52656250000001</v>
      </c>
      <c r="DM29" s="7">
        <f t="shared" si="51"/>
        <v>0.35443497843382826</v>
      </c>
      <c r="DN29" s="7">
        <f t="shared" si="51"/>
        <v>1.5032351943186107E-2</v>
      </c>
      <c r="DO29" s="7">
        <f t="shared" si="51"/>
        <v>0.6305326696229856</v>
      </c>
    </row>
    <row r="30" spans="1:119" x14ac:dyDescent="0.15">
      <c r="G30" s="23">
        <v>24</v>
      </c>
      <c r="H30" s="27">
        <f>[2]超r各类型装备属性!I28+[3]超r分类武将战斗属性!AQ30</f>
        <v>316.06753346443872</v>
      </c>
      <c r="I30" s="27">
        <f>[2]超r各类型装备属性!J28+[3]超r分类武将战斗属性!T30</f>
        <v>261.00377997275933</v>
      </c>
      <c r="J30" s="27">
        <f>[2]超r各类型装备属性!K28+[3]超r分类武将战斗属性!AS30</f>
        <v>969.07610708620382</v>
      </c>
      <c r="K30" s="27">
        <f t="shared" si="0"/>
        <v>3.0660412870125939</v>
      </c>
      <c r="L30" s="27">
        <f t="shared" si="22"/>
        <v>0.75320597043376691</v>
      </c>
      <c r="M30" s="39">
        <f t="shared" si="23"/>
        <v>0.16723149918753374</v>
      </c>
      <c r="N30" s="39">
        <f t="shared" si="24"/>
        <v>0.16151268451436732</v>
      </c>
      <c r="P30" s="27">
        <f>[2]超r各类型装备属性!N28+[3]超r分类武将战斗属性!AV30</f>
        <v>582.44190695509849</v>
      </c>
      <c r="Q30" s="27">
        <f>[2]超r各类型装备属性!O28+[3]超r分类武将战斗属性!AW30</f>
        <v>73.798506692887742</v>
      </c>
      <c r="R30" s="27">
        <f>[2]超r各类型装备属性!P28+[3]超r分类武将战斗属性!AX30</f>
        <v>624.18892034087401</v>
      </c>
      <c r="S30" s="27">
        <f t="shared" si="1"/>
        <v>1.0716758407787335</v>
      </c>
      <c r="T30" s="27">
        <f t="shared" si="25"/>
        <v>0.46321364808638543</v>
      </c>
      <c r="U30" s="39">
        <f t="shared" si="26"/>
        <v>0.12164617939747251</v>
      </c>
      <c r="V30" s="39">
        <f t="shared" si="27"/>
        <v>0.12384700800414164</v>
      </c>
      <c r="X30" s="27">
        <f>[2]超r各类型装备属性!S28+[3]超r分类武将战斗属性!BA30</f>
        <v>638.59874698131955</v>
      </c>
      <c r="Y30" s="27">
        <f>[2]超r各类型装备属性!T28+[3]超r分类武将战斗属性!BB30</f>
        <v>38.51517335955441</v>
      </c>
      <c r="Z30" s="27">
        <f>[2]超r各类型装备属性!U28+[3]超r分类武将战斗属性!BC30</f>
        <v>526.28506692887743</v>
      </c>
      <c r="AA30" s="27">
        <f t="shared" si="2"/>
        <v>0.82412480359012108</v>
      </c>
      <c r="AB30" s="27">
        <f t="shared" si="28"/>
        <v>0.31051815639347913</v>
      </c>
      <c r="AC30" s="39">
        <f t="shared" si="29"/>
        <v>0.10783497922683545</v>
      </c>
      <c r="AD30" s="39">
        <f t="shared" si="30"/>
        <v>0.1063202155411874</v>
      </c>
      <c r="AF30" s="27">
        <f>[2]超r各类型装备属性!X28+[3]超r分类武将战斗属性!BF30</f>
        <v>579.2100669288775</v>
      </c>
      <c r="AG30" s="27">
        <f>[2]超r各类型装备属性!Y28+[3]超r分类武将战斗属性!BG30</f>
        <v>87.467100065552685</v>
      </c>
      <c r="AH30" s="27">
        <f>[2]超r各类型装备属性!Z28+[3]超r分类武将战斗属性!BH30</f>
        <v>543.92673359554396</v>
      </c>
      <c r="AI30" s="27">
        <f t="shared" si="3"/>
        <v>0.93908370149639331</v>
      </c>
      <c r="AJ30" s="27">
        <f t="shared" si="31"/>
        <v>0.50562787648563057</v>
      </c>
      <c r="AK30" s="39">
        <f t="shared" si="32"/>
        <v>0.10816247748438422</v>
      </c>
      <c r="AL30" s="39">
        <f t="shared" si="33"/>
        <v>0.10744231774726794</v>
      </c>
      <c r="AN30" s="23">
        <f t="shared" si="4"/>
        <v>529.07956358243359</v>
      </c>
      <c r="AO30" s="23">
        <f t="shared" si="5"/>
        <v>115.19614002268855</v>
      </c>
      <c r="AP30" s="23">
        <f t="shared" si="6"/>
        <v>665.8692069878748</v>
      </c>
      <c r="AQ30" s="23">
        <f t="shared" si="7"/>
        <v>1.2585426707454532</v>
      </c>
      <c r="AR30" s="42">
        <f t="shared" si="34"/>
        <v>0.57392564449309869</v>
      </c>
      <c r="AS30" s="34"/>
      <c r="AV30" s="27">
        <f>[5]超r不同兵种属性值!AK28</f>
        <v>324.49044365068124</v>
      </c>
      <c r="AW30" s="27">
        <f>[5]超r不同兵种属性值!AL28</f>
        <v>223.4901068852374</v>
      </c>
      <c r="AX30" s="27">
        <f>[5]超r不同兵种属性值!AM28</f>
        <v>694.10869734549692</v>
      </c>
      <c r="AY30" s="27">
        <f t="shared" si="8"/>
        <v>2.1390728476821192</v>
      </c>
      <c r="AZ30" s="27">
        <f t="shared" si="35"/>
        <v>0.72324529814890137</v>
      </c>
      <c r="BA30" s="39">
        <f t="shared" si="36"/>
        <v>0.22891742056485453</v>
      </c>
      <c r="BB30" s="39">
        <f t="shared" si="37"/>
        <v>0.11568478289091616</v>
      </c>
      <c r="BD30" s="27">
        <f>[5]超r不同兵种属性值!AP28</f>
        <v>648.98088730136249</v>
      </c>
      <c r="BE30" s="27">
        <f>[5]超r不同兵种属性值!AQ28</f>
        <v>111.7450534426187</v>
      </c>
      <c r="BF30" s="27">
        <f>[5]超r不同兵种属性值!AR28</f>
        <v>661.05590223380648</v>
      </c>
      <c r="BG30" s="27">
        <f t="shared" si="9"/>
        <v>1.0186061179438661</v>
      </c>
      <c r="BH30" s="27">
        <f t="shared" si="38"/>
        <v>0.56647161518207578</v>
      </c>
      <c r="BI30" s="39">
        <f t="shared" si="39"/>
        <v>0.2213411343228924</v>
      </c>
      <c r="BJ30" s="39">
        <f t="shared" si="40"/>
        <v>0.10709323094761826</v>
      </c>
      <c r="BL30" s="27">
        <f>[5]超r不同兵种属性值!AU28</f>
        <v>746.32802039656667</v>
      </c>
      <c r="BM30" s="27">
        <f>[5]超r不同兵种属性值!AV28</f>
        <v>79.510903411094077</v>
      </c>
      <c r="BN30" s="27">
        <f>[5]超r不同兵种属性值!AW28</f>
        <v>673.89193917038529</v>
      </c>
      <c r="BO30" s="27">
        <f t="shared" si="10"/>
        <v>0.90294337175268868</v>
      </c>
      <c r="BP30" s="27">
        <f t="shared" si="41"/>
        <v>0.48179402625598799</v>
      </c>
      <c r="BQ30" s="39">
        <f t="shared" si="42"/>
        <v>0.2143161190402626</v>
      </c>
      <c r="BR30" s="39">
        <f t="shared" si="43"/>
        <v>0.10674076405478299</v>
      </c>
      <c r="BT30" s="27">
        <f>[5]超r不同兵种属性值!AZ28</f>
        <v>681.42993166643066</v>
      </c>
      <c r="BU30" s="27">
        <f>[5]超r不同兵种属性值!BA28</f>
        <v>74.138545072506631</v>
      </c>
      <c r="BV30" s="27">
        <f>[5]超r不同兵种属性值!BB28</f>
        <v>661.05590223380648</v>
      </c>
      <c r="BW30" s="27">
        <f t="shared" si="11"/>
        <v>0.97010106470844382</v>
      </c>
      <c r="BX30" s="36">
        <f t="shared" si="44"/>
        <v>0.46435688762438421</v>
      </c>
      <c r="BY30" s="39">
        <f t="shared" si="45"/>
        <v>0.21246849385195365</v>
      </c>
      <c r="BZ30" s="39">
        <f t="shared" si="46"/>
        <v>0.10471078266512726</v>
      </c>
      <c r="CB30" s="23">
        <f t="shared" si="12"/>
        <v>600.30732075376022</v>
      </c>
      <c r="CC30" s="23">
        <f t="shared" si="13"/>
        <v>122.2211522028642</v>
      </c>
      <c r="CD30" s="23">
        <f t="shared" si="14"/>
        <v>672.52811024587379</v>
      </c>
      <c r="CE30" s="23">
        <f t="shared" si="15"/>
        <v>1.1203063614174011</v>
      </c>
      <c r="CF30" s="23">
        <f t="shared" si="16"/>
        <v>0.70967561556490133</v>
      </c>
      <c r="CV30" s="39">
        <f>([3]超r分类武将战斗属性!S30+[3]超r分类武将战斗属性!Y30+[3]超r分类武将战斗属性!AE30+[3]超r分类武将战斗属性!AK30)/4</f>
        <v>189.79487384575782</v>
      </c>
      <c r="CW30" s="39">
        <f>CV30*[3]超r分类武将战斗属性!O29</f>
        <v>8.5034397366757197</v>
      </c>
      <c r="CX30" s="39">
        <f>([2]超r各类型装备属性!I28+[2]超r各类型装备属性!N28+[2]超r各类型装备属性!S28+[2]超r各类型装备属性!X28)/4</f>
        <v>330.78125</v>
      </c>
      <c r="CY30" s="7">
        <f t="shared" si="49"/>
        <v>0.35872652604580652</v>
      </c>
      <c r="CZ30" s="7">
        <f t="shared" si="49"/>
        <v>1.6072137958038586E-2</v>
      </c>
      <c r="DA30" s="7">
        <f t="shared" si="49"/>
        <v>0.62520133599615479</v>
      </c>
      <c r="DC30" s="39">
        <f>([3]超r分类武将战斗属性!T30+[3]超r分类武将战斗属性!Z30+[3]超r分类武将战斗属性!AF30+[3]超r分类武将战斗属性!AL30)/4</f>
        <v>52.443320404748874</v>
      </c>
      <c r="DD30" s="39">
        <f>DC30*[3]超r分类武将战斗属性!O29</f>
        <v>2.3496346640814489</v>
      </c>
      <c r="DE30" s="39">
        <f>([2]超r各类型装备属性!J28+[2]超r各类型装备属性!O28+[2]超r各类型装备属性!T28+[2]超r各类型装备属性!Y28)/4</f>
        <v>61.74583333333333</v>
      </c>
      <c r="DF30" s="7">
        <f t="shared" si="50"/>
        <v>0.455252410318782</v>
      </c>
      <c r="DG30" s="7">
        <f t="shared" si="50"/>
        <v>2.0396817667837436E-2</v>
      </c>
      <c r="DH30" s="7">
        <f t="shared" si="50"/>
        <v>0.53600609639500185</v>
      </c>
      <c r="DJ30" s="39">
        <f>([3]超r分类武将战斗属性!U30+[3]超r分类武将战斗属性!AA30+[3]超r分类武将战斗属性!AG30+[3]超r分类武将战斗属性!AM30)/4</f>
        <v>244.73549522216143</v>
      </c>
      <c r="DK30" s="39">
        <f>DJ30*[3]超r分类武将战斗属性!O29</f>
        <v>10.964961765713429</v>
      </c>
      <c r="DL30" s="39">
        <f>([2]超r各类型装备属性!K28+[2]超r各类型装备属性!P28+[2]超r各类型装备属性!U28+[2]超r各类型装备属性!Z28)/4</f>
        <v>410.16874999999999</v>
      </c>
      <c r="DM30" s="7">
        <f t="shared" si="51"/>
        <v>0.36754289379027849</v>
      </c>
      <c r="DN30" s="7">
        <f t="shared" si="51"/>
        <v>1.6467140469394161E-2</v>
      </c>
      <c r="DO30" s="7">
        <f t="shared" si="51"/>
        <v>0.61598996574032738</v>
      </c>
    </row>
    <row r="31" spans="1:119" x14ac:dyDescent="0.15">
      <c r="G31" s="23">
        <v>25</v>
      </c>
      <c r="H31" s="27">
        <f>[2]超r各类型装备属性!I29+[3]超r分类武将战斗属性!AQ31</f>
        <v>324.15161554676473</v>
      </c>
      <c r="I31" s="27">
        <f>[2]超r各类型装备属性!J29+[3]超r分类武将战斗属性!T31</f>
        <v>266.87080343729701</v>
      </c>
      <c r="J31" s="27">
        <f>[2]超r各类型装备属性!K29+[3]超r分类武将战斗属性!AS31</f>
        <v>993.64016974964716</v>
      </c>
      <c r="K31" s="27">
        <f t="shared" si="0"/>
        <v>3.0653562163298753</v>
      </c>
      <c r="L31" s="27">
        <f t="shared" si="22"/>
        <v>0.75308349573025024</v>
      </c>
      <c r="M31" s="39">
        <f t="shared" si="23"/>
        <v>0.17150879129458454</v>
      </c>
      <c r="N31" s="39">
        <f t="shared" si="24"/>
        <v>0.16560669495827451</v>
      </c>
      <c r="P31" s="27">
        <f>[2]超r各类型装备属性!N29+[3]超r分类武将战斗属性!AV31</f>
        <v>596.74688753621581</v>
      </c>
      <c r="Q31" s="27">
        <f>[2]超r各类型装备属性!O29+[3]超r分类武将战斗属性!AW31</f>
        <v>75.741573109352942</v>
      </c>
      <c r="R31" s="27">
        <f>[2]超r各类型装备属性!P29+[3]超r分类武将战斗属性!AX31</f>
        <v>639.11753375492162</v>
      </c>
      <c r="S31" s="27">
        <f t="shared" si="1"/>
        <v>1.0710027100327932</v>
      </c>
      <c r="T31" s="27">
        <f t="shared" si="25"/>
        <v>0.46398458227681294</v>
      </c>
      <c r="U31" s="39">
        <f t="shared" si="26"/>
        <v>0.12463385286888382</v>
      </c>
      <c r="V31" s="39">
        <f t="shared" si="27"/>
        <v>0.12680903447518285</v>
      </c>
      <c r="X31" s="27">
        <f>[2]超r各类型装备属性!S29+[3]超r分类武将战斗属性!BA31</f>
        <v>654.303043978902</v>
      </c>
      <c r="Y31" s="27">
        <f>[2]超r各类型装备属性!T29+[3]超r分类武将战斗属性!BB31</f>
        <v>39.370739776019619</v>
      </c>
      <c r="Z31" s="27">
        <f>[2]超r各类型装备属性!U29+[3]超r分类武将战斗属性!BC31</f>
        <v>539.19073109352951</v>
      </c>
      <c r="AA31" s="27">
        <f t="shared" si="2"/>
        <v>0.82406881040112612</v>
      </c>
      <c r="AB31" s="27">
        <f t="shared" si="28"/>
        <v>0.31032166948443418</v>
      </c>
      <c r="AC31" s="39">
        <f t="shared" si="29"/>
        <v>0.11048683620042249</v>
      </c>
      <c r="AD31" s="39">
        <f t="shared" si="30"/>
        <v>0.10892742042293529</v>
      </c>
      <c r="AF31" s="27">
        <f>[2]超r各类型装备属性!X29+[3]超r分类武将战斗属性!BF31</f>
        <v>593.74698109352948</v>
      </c>
      <c r="AG31" s="27">
        <f>[2]超r各类型装备属性!Y29+[3]超r分类武将战斗属性!BG31</f>
        <v>89.334141106715705</v>
      </c>
      <c r="AH31" s="27">
        <f>[2]超r各类型装备属性!Z29+[3]超r分类武将战斗属性!BH31</f>
        <v>557.37614776019609</v>
      </c>
      <c r="AI31" s="27">
        <f t="shared" si="3"/>
        <v>0.93874354819228278</v>
      </c>
      <c r="AJ31" s="27">
        <f t="shared" si="31"/>
        <v>0.50518604918495025</v>
      </c>
      <c r="AK31" s="39">
        <f t="shared" si="32"/>
        <v>0.11087712065238646</v>
      </c>
      <c r="AL31" s="39">
        <f t="shared" si="33"/>
        <v>0.11009899215016219</v>
      </c>
      <c r="AN31" s="23">
        <f t="shared" si="4"/>
        <v>542.23713203885302</v>
      </c>
      <c r="AO31" s="23">
        <f t="shared" si="5"/>
        <v>117.82931435734632</v>
      </c>
      <c r="AP31" s="23">
        <f t="shared" si="6"/>
        <v>682.33114558957357</v>
      </c>
      <c r="AQ31" s="23">
        <f t="shared" si="7"/>
        <v>1.2583630025925305</v>
      </c>
      <c r="AR31" s="42">
        <f t="shared" si="34"/>
        <v>0.5738552954610332</v>
      </c>
      <c r="AS31" s="34"/>
      <c r="AV31" s="27">
        <f>[5]超r不同兵种属性值!AK29</f>
        <v>334.48846314906774</v>
      </c>
      <c r="AW31" s="27">
        <f>[5]超r不同兵种属性值!AL29</f>
        <v>230.18560904882077</v>
      </c>
      <c r="AX31" s="27">
        <f>[5]超r不同兵种属性值!AM29</f>
        <v>715.73337813617707</v>
      </c>
      <c r="AY31" s="27">
        <f t="shared" si="8"/>
        <v>2.1397849462365586</v>
      </c>
      <c r="AZ31" s="27">
        <f t="shared" si="35"/>
        <v>0.72457046366694788</v>
      </c>
      <c r="BA31" s="39">
        <f t="shared" si="36"/>
        <v>0.23597069710692614</v>
      </c>
      <c r="BB31" s="39">
        <f t="shared" si="37"/>
        <v>0.11928889635602952</v>
      </c>
      <c r="BD31" s="27">
        <f>[5]超r不同兵种属性值!AP29</f>
        <v>668.97692629813548</v>
      </c>
      <c r="BE31" s="27">
        <f>[5]超r不同兵种属性值!AQ29</f>
        <v>115.09280452441038</v>
      </c>
      <c r="BF31" s="27">
        <f>[5]超r不同兵种属性值!AR29</f>
        <v>681.65083632016865</v>
      </c>
      <c r="BG31" s="27">
        <f t="shared" si="9"/>
        <v>1.0189452124935994</v>
      </c>
      <c r="BH31" s="27">
        <f t="shared" si="38"/>
        <v>0.56809917210333527</v>
      </c>
      <c r="BI31" s="39">
        <f t="shared" si="39"/>
        <v>0.2281609745371625</v>
      </c>
      <c r="BJ31" s="39">
        <f t="shared" si="40"/>
        <v>0.11042967802419497</v>
      </c>
      <c r="BL31" s="27">
        <f>[5]超r不同兵种属性值!AU29</f>
        <v>769.3234652428556</v>
      </c>
      <c r="BM31" s="27">
        <f>[5]超r不同兵种属性值!AV29</f>
        <v>75.529652969144323</v>
      </c>
      <c r="BN31" s="27">
        <f>[5]超r不同兵种属性值!AW29</f>
        <v>694.88677488949224</v>
      </c>
      <c r="BO31" s="27">
        <f t="shared" si="10"/>
        <v>0.90324396210914271</v>
      </c>
      <c r="BP31" s="27">
        <f t="shared" si="41"/>
        <v>0.46328782275847313</v>
      </c>
      <c r="BQ31" s="39">
        <f t="shared" si="42"/>
        <v>0.22091950838164409</v>
      </c>
      <c r="BR31" s="39">
        <f t="shared" si="43"/>
        <v>0.11006623016530062</v>
      </c>
      <c r="BT31" s="27">
        <f>[5]超r不同兵种属性值!AZ29</f>
        <v>702.42577261304223</v>
      </c>
      <c r="BU31" s="27">
        <f>[5]超r不同兵种属性值!BA29</f>
        <v>76.428815504491268</v>
      </c>
      <c r="BV31" s="27">
        <f>[5]超r不同兵种属性值!BB29</f>
        <v>681.65083632016865</v>
      </c>
      <c r="BW31" s="27">
        <f t="shared" si="11"/>
        <v>0.97042401189866612</v>
      </c>
      <c r="BX31" s="36">
        <f t="shared" si="44"/>
        <v>0.46623173155544029</v>
      </c>
      <c r="BY31" s="39">
        <f t="shared" si="45"/>
        <v>0.21901495519123254</v>
      </c>
      <c r="BZ31" s="39">
        <f t="shared" si="46"/>
        <v>0.10797300551168609</v>
      </c>
      <c r="CB31" s="23">
        <f t="shared" si="12"/>
        <v>618.80365682577531</v>
      </c>
      <c r="CC31" s="23">
        <f t="shared" si="13"/>
        <v>124.30922051171669</v>
      </c>
      <c r="CD31" s="23">
        <f t="shared" si="14"/>
        <v>693.48045641650162</v>
      </c>
      <c r="CE31" s="23">
        <f t="shared" si="15"/>
        <v>1.1206793120354033</v>
      </c>
      <c r="CF31" s="23">
        <f t="shared" si="16"/>
        <v>0.71315344160672722</v>
      </c>
      <c r="CV31" s="39">
        <f>([3]超r分类武将战斗属性!S31+[3]超r分类武将战斗属性!Y31+[3]超r分类武将战斗属性!AE31+[3]超r分类武将战斗属性!AK31)/4</f>
        <v>192.19682766460917</v>
      </c>
      <c r="CW31" s="39">
        <f>CV31*[3]超r分类武将战斗属性!O30</f>
        <v>9.0637418742438243</v>
      </c>
      <c r="CX31" s="39">
        <f>([2]超r各类型装备属性!I29+[2]超r各类型装备属性!N29+[2]超r各类型装备属性!S29+[2]超r各类型装备属性!X29)/4</f>
        <v>340.9765625</v>
      </c>
      <c r="CY31" s="7">
        <f t="shared" si="49"/>
        <v>0.35445161592297159</v>
      </c>
      <c r="CZ31" s="7">
        <f t="shared" si="49"/>
        <v>1.6715457755840997E-2</v>
      </c>
      <c r="DA31" s="7">
        <f t="shared" si="49"/>
        <v>0.62883292632118737</v>
      </c>
      <c r="DC31" s="39">
        <f>([3]超r分类武将战斗属性!T31+[3]超r分类武将战斗属性!Z31+[3]超r分类武将战斗属性!AF31+[3]超r分类武将战斗属性!AL31)/4</f>
        <v>53.107018170484118</v>
      </c>
      <c r="DD31" s="39">
        <f>DC31*[3]超r分类武将战斗属性!O30</f>
        <v>2.5044549915673726</v>
      </c>
      <c r="DE31" s="39">
        <f>([2]超r各类型装备属性!J29+[2]超r各类型装备属性!O29+[2]超r各类型装备属性!T29+[2]超r各类型装备属性!Y29)/4</f>
        <v>63.648958333333333</v>
      </c>
      <c r="DF31" s="7">
        <f t="shared" si="50"/>
        <v>0.45071142491268384</v>
      </c>
      <c r="DG31" s="7">
        <f t="shared" si="50"/>
        <v>2.1254939869818797E-2</v>
      </c>
      <c r="DH31" s="7">
        <f t="shared" si="50"/>
        <v>0.54017931514310813</v>
      </c>
      <c r="DJ31" s="39">
        <f>([3]超r分类武将战斗属性!U31+[3]超r分类武将战斗属性!AA31+[3]超r分类武将战斗属性!AG31+[3]超r分类武将战斗属性!AM31)/4</f>
        <v>247.83275146225924</v>
      </c>
      <c r="DK31" s="39">
        <f>DJ31*[3]超r分类武将战斗属性!O30</f>
        <v>11.687456627314408</v>
      </c>
      <c r="DL31" s="39">
        <f>([2]超r各类型装备属性!K29+[2]超r各类型装备属性!P29+[2]超r各类型装备属性!U29+[2]超r各类型装备属性!Z29)/4</f>
        <v>422.81093749999997</v>
      </c>
      <c r="DM31" s="7">
        <f t="shared" si="51"/>
        <v>0.36321477198306318</v>
      </c>
      <c r="DN31" s="7">
        <f t="shared" si="51"/>
        <v>1.7128716317376617E-2</v>
      </c>
      <c r="DO31" s="7">
        <f t="shared" si="51"/>
        <v>0.61965651169956026</v>
      </c>
    </row>
    <row r="32" spans="1:119" x14ac:dyDescent="0.15">
      <c r="G32" s="23">
        <v>26</v>
      </c>
      <c r="H32" s="27">
        <f>[2]超r各类型装备属性!I30+[3]超r分类武将战斗属性!AQ32</f>
        <v>332.24455736391252</v>
      </c>
      <c r="I32" s="27">
        <f>[2]超r各类型装备属性!J30+[3]超r分类武将战斗属性!T32</f>
        <v>272.73309701692335</v>
      </c>
      <c r="J32" s="27">
        <f>[2]超r各类型装备属性!K30+[3]超r分类武将战斗属性!AS32</f>
        <v>1018.2325835645202</v>
      </c>
      <c r="K32" s="27">
        <f t="shared" si="0"/>
        <v>3.0647080922660068</v>
      </c>
      <c r="L32" s="27">
        <f t="shared" si="22"/>
        <v>0.75287995951676323</v>
      </c>
      <c r="M32" s="39">
        <f t="shared" si="23"/>
        <v>0.17579077109201724</v>
      </c>
      <c r="N32" s="39">
        <f t="shared" si="24"/>
        <v>0.16970543059408669</v>
      </c>
      <c r="P32" s="27">
        <f>[2]超r各类型装备属性!N30+[3]超r分类武将战斗属性!AV32</f>
        <v>611.07135953394095</v>
      </c>
      <c r="Q32" s="27">
        <f>[2]超r各类型装备属性!O30+[3]超r分类武将战斗属性!AW32</f>
        <v>77.68641147278251</v>
      </c>
      <c r="R32" s="27">
        <f>[2]超r各类型装备属性!P30+[3]超r分类武将战斗属性!AX32</f>
        <v>654.06918247950603</v>
      </c>
      <c r="S32" s="27">
        <f t="shared" si="1"/>
        <v>1.0703646509932312</v>
      </c>
      <c r="T32" s="27">
        <f t="shared" si="25"/>
        <v>0.46461383142253565</v>
      </c>
      <c r="U32" s="39">
        <f t="shared" si="26"/>
        <v>0.12762559722931094</v>
      </c>
      <c r="V32" s="39">
        <f t="shared" si="27"/>
        <v>0.12977563144434642</v>
      </c>
      <c r="X32" s="27">
        <f>[2]超r各类型装备属性!S30+[3]超r分类武将战斗属性!BA32</f>
        <v>670.02860434005675</v>
      </c>
      <c r="Y32" s="27">
        <f>[2]超r各类型装备属性!T30+[3]超r分类武将战斗属性!BB32</f>
        <v>40.228078139449181</v>
      </c>
      <c r="Z32" s="27">
        <f>[2]超r各类型装备属性!U30+[3]超r分类武将战斗属性!BC32</f>
        <v>552.11411472782515</v>
      </c>
      <c r="AA32" s="27">
        <f t="shared" si="2"/>
        <v>0.82401573776335835</v>
      </c>
      <c r="AB32" s="27">
        <f t="shared" si="28"/>
        <v>0.31004758387413878</v>
      </c>
      <c r="AC32" s="39">
        <f t="shared" si="29"/>
        <v>0.11314228374536588</v>
      </c>
      <c r="AD32" s="39">
        <f t="shared" si="30"/>
        <v>0.11153820499552028</v>
      </c>
      <c r="AF32" s="27">
        <f>[2]超r各类型装备属性!X30+[3]超r分类武将战斗属性!BF32</f>
        <v>608.30161472782515</v>
      </c>
      <c r="AG32" s="27">
        <f>[2]超r各类型装备属性!Y30+[3]超r分类武将战斗属性!BG32</f>
        <v>91.205612015289617</v>
      </c>
      <c r="AH32" s="27">
        <f>[2]超r各类型装备属性!Z30+[3]超r分类武将战斗属性!BH32</f>
        <v>570.84328139449178</v>
      </c>
      <c r="AI32" s="27">
        <f t="shared" si="3"/>
        <v>0.93842144681780348</v>
      </c>
      <c r="AJ32" s="27">
        <f t="shared" si="31"/>
        <v>0.50466345637592047</v>
      </c>
      <c r="AK32" s="39">
        <f t="shared" si="32"/>
        <v>0.11359507277830536</v>
      </c>
      <c r="AL32" s="39">
        <f t="shared" si="33"/>
        <v>0.11275916669520826</v>
      </c>
      <c r="AN32" s="23">
        <f t="shared" si="4"/>
        <v>555.41153399143377</v>
      </c>
      <c r="AO32" s="23">
        <f t="shared" si="5"/>
        <v>120.46329966111117</v>
      </c>
      <c r="AP32" s="23">
        <f t="shared" si="6"/>
        <v>698.81479054158581</v>
      </c>
      <c r="AQ32" s="23">
        <f t="shared" si="7"/>
        <v>1.258192795384699</v>
      </c>
      <c r="AR32" s="42">
        <f t="shared" si="34"/>
        <v>0.57368038246624875</v>
      </c>
      <c r="AS32" s="34"/>
      <c r="AV32" s="27">
        <f>[5]超r不同兵种属性值!AK30</f>
        <v>344.60167909292494</v>
      </c>
      <c r="AW32" s="27">
        <f>[5]超r不同兵种属性值!AL30</f>
        <v>236.95880658800706</v>
      </c>
      <c r="AX32" s="27">
        <f>[5]超r不同兵种属性值!AM30</f>
        <v>737.60652904376593</v>
      </c>
      <c r="AY32" s="27">
        <f t="shared" si="8"/>
        <v>2.1404612159329139</v>
      </c>
      <c r="AZ32" s="27">
        <f t="shared" si="35"/>
        <v>0.72580149708471631</v>
      </c>
      <c r="BA32" s="39">
        <f t="shared" si="36"/>
        <v>0.24310524098266315</v>
      </c>
      <c r="BB32" s="39">
        <f t="shared" si="37"/>
        <v>0.12293442150729432</v>
      </c>
      <c r="BD32" s="27">
        <f>[5]超r不同兵种属性值!AP30</f>
        <v>689.20335818584988</v>
      </c>
      <c r="BE32" s="27">
        <f>[5]超r不同兵种属性值!AQ30</f>
        <v>118.47940329400353</v>
      </c>
      <c r="BF32" s="27">
        <f>[5]超r不同兵种属性值!AR30</f>
        <v>702.48240861311035</v>
      </c>
      <c r="BG32" s="27">
        <f t="shared" si="9"/>
        <v>1.01926724568234</v>
      </c>
      <c r="BH32" s="27">
        <f t="shared" si="38"/>
        <v>0.56961414993356962</v>
      </c>
      <c r="BI32" s="39">
        <f t="shared" si="39"/>
        <v>0.23505939244889448</v>
      </c>
      <c r="BJ32" s="39">
        <f t="shared" si="40"/>
        <v>0.11380446126874569</v>
      </c>
      <c r="BL32" s="27">
        <f>[5]超r不同兵种属性值!AU30</f>
        <v>792.58386191372722</v>
      </c>
      <c r="BM32" s="27">
        <f>[5]超r不同兵种属性值!AV30</f>
        <v>71.521103207965552</v>
      </c>
      <c r="BN32" s="27">
        <f>[5]超r不同兵种属性值!AW30</f>
        <v>716.12284373181149</v>
      </c>
      <c r="BO32" s="27">
        <f t="shared" si="10"/>
        <v>0.90352942842250483</v>
      </c>
      <c r="BP32" s="27">
        <f t="shared" si="41"/>
        <v>0.44411707187328753</v>
      </c>
      <c r="BQ32" s="39">
        <f t="shared" si="42"/>
        <v>0.22759898148944646</v>
      </c>
      <c r="BR32" s="39">
        <f t="shared" si="43"/>
        <v>0.11342990627120519</v>
      </c>
      <c r="BT32" s="27">
        <f>[5]超r不同兵种属性值!AZ30</f>
        <v>723.66352609514229</v>
      </c>
      <c r="BU32" s="27">
        <f>[5]超r不同兵种属性值!BA30</f>
        <v>78.745457067356</v>
      </c>
      <c r="BV32" s="27">
        <f>[5]超r不同兵种属性值!BB30</f>
        <v>702.48240861311035</v>
      </c>
      <c r="BW32" s="27">
        <f t="shared" si="11"/>
        <v>0.9707307101736572</v>
      </c>
      <c r="BX32" s="36">
        <f t="shared" si="44"/>
        <v>0.4679834972654815</v>
      </c>
      <c r="BY32" s="39">
        <f t="shared" si="45"/>
        <v>0.22563684437667816</v>
      </c>
      <c r="BZ32" s="39">
        <f t="shared" si="46"/>
        <v>0.11127271168111624</v>
      </c>
      <c r="CB32" s="23">
        <f t="shared" si="12"/>
        <v>637.51310632191098</v>
      </c>
      <c r="CC32" s="23">
        <f t="shared" si="13"/>
        <v>126.42619253933304</v>
      </c>
      <c r="CD32" s="23">
        <f t="shared" si="14"/>
        <v>714.67354750044944</v>
      </c>
      <c r="CE32" s="23">
        <f t="shared" si="15"/>
        <v>1.1210334978424372</v>
      </c>
      <c r="CF32" s="23">
        <f t="shared" si="16"/>
        <v>0.71659536897361298</v>
      </c>
      <c r="CV32" s="39">
        <f>([3]超r分类武将战斗属性!S32+[3]超r分类武将战斗属性!Y32+[3]超r分类武将战斗属性!AE32+[3]超r分类武将战斗属性!AK32)/4</f>
        <v>194.59129249901758</v>
      </c>
      <c r="CW32" s="39">
        <f>CV32*[3]超r分类武将战斗属性!O31</f>
        <v>9.6483664924162742</v>
      </c>
      <c r="CX32" s="39">
        <f>([2]超r各类型装备属性!I30+[2]超r各类型装备属性!N30+[2]超r各类型装备属性!S30+[2]超r各类型装备属性!X30)/4</f>
        <v>351.171875</v>
      </c>
      <c r="CY32" s="7">
        <f t="shared" si="49"/>
        <v>0.35035515215285179</v>
      </c>
      <c r="CZ32" s="7">
        <f t="shared" si="49"/>
        <v>1.7371563069781482E-2</v>
      </c>
      <c r="DA32" s="7">
        <f t="shared" si="49"/>
        <v>0.63227328477736688</v>
      </c>
      <c r="DC32" s="39">
        <f>([3]超r分类武将战斗属性!T32+[3]超r分类武将战斗属性!Z32+[3]超r分类武将战斗属性!AF32+[3]超r分类武将战斗属性!AL32)/4</f>
        <v>53.768646611570638</v>
      </c>
      <c r="DD32" s="39">
        <f>DC32*[3]超r分类武将战斗属性!O31</f>
        <v>2.6659960044834436</v>
      </c>
      <c r="DE32" s="39">
        <f>([2]超r各类型装备属性!J30+[2]超r各类型装备属性!O30+[2]超r各类型装备属性!T30+[2]超r各类型装备属性!Y30)/4</f>
        <v>65.552083333333329</v>
      </c>
      <c r="DF32" s="7">
        <f t="shared" si="50"/>
        <v>0.44634877811610058</v>
      </c>
      <c r="DG32" s="7">
        <f t="shared" si="50"/>
        <v>2.2131188602532527E-2</v>
      </c>
      <c r="DH32" s="7">
        <f t="shared" si="50"/>
        <v>0.54416642676852833</v>
      </c>
      <c r="DJ32" s="39">
        <f>([3]超r分类武将战斗属性!U32+[3]超r分类武将战斗属性!AA32+[3]超r分类武将战斗属性!AG32+[3]超r分类武将战斗属性!AM32)/4</f>
        <v>250.92035085399635</v>
      </c>
      <c r="DK32" s="39">
        <f>DJ32*[3]超r分类武将战斗属性!O31</f>
        <v>12.441314687589406</v>
      </c>
      <c r="DL32" s="39">
        <f>([2]超r各类型装备属性!K30+[2]超r各类型装备属性!P30+[2]超r各类型装备属性!U30+[2]超r各类型装备属性!Z30)/4</f>
        <v>435.453125</v>
      </c>
      <c r="DM32" s="7">
        <f t="shared" si="51"/>
        <v>0.35906559828181589</v>
      </c>
      <c r="DN32" s="7">
        <f t="shared" si="51"/>
        <v>1.7803450722540245E-2</v>
      </c>
      <c r="DO32" s="7">
        <f t="shared" si="51"/>
        <v>0.62313095099564386</v>
      </c>
    </row>
    <row r="33" spans="7:119" x14ac:dyDescent="0.15">
      <c r="G33" s="23">
        <v>27</v>
      </c>
      <c r="H33" s="27">
        <f>[2]超r各类型装备属性!I31+[3]超r分类武将战斗属性!AQ33</f>
        <v>340.44601546101683</v>
      </c>
      <c r="I33" s="27">
        <f>[2]超r各类型装备属性!J31+[3]超r分类武将战斗属性!T33</f>
        <v>278.71229742819213</v>
      </c>
      <c r="J33" s="27">
        <f>[2]超r各类型装备属性!K31+[3]超r分类武将战斗属性!AS33</f>
        <v>1043.1722494752537</v>
      </c>
      <c r="K33" s="27">
        <f t="shared" si="0"/>
        <v>3.0641341126070643</v>
      </c>
      <c r="L33" s="27">
        <f t="shared" si="22"/>
        <v>0.75268186609320598</v>
      </c>
      <c r="M33" s="39">
        <f t="shared" si="23"/>
        <v>0.18013016691059094</v>
      </c>
      <c r="N33" s="39">
        <f t="shared" si="24"/>
        <v>0.17386204157920895</v>
      </c>
      <c r="P33" s="27">
        <f>[2]超r各类型装备属性!N31+[3]超r分类武将战斗属性!AV33</f>
        <v>625.63456734757028</v>
      </c>
      <c r="Q33" s="27">
        <f>[2]超r各类型装备属性!O31+[3]超r分类武将战斗属性!AW33</f>
        <v>79.652953092203362</v>
      </c>
      <c r="R33" s="27">
        <f>[2]超r各类型装备属性!P31+[3]超r分类武将战斗属性!AX33</f>
        <v>669.30297353197705</v>
      </c>
      <c r="S33" s="27">
        <f t="shared" si="1"/>
        <v>1.0697985828525149</v>
      </c>
      <c r="T33" s="27">
        <f t="shared" si="25"/>
        <v>0.46517303856409487</v>
      </c>
      <c r="U33" s="39">
        <f t="shared" si="26"/>
        <v>0.13066720287125524</v>
      </c>
      <c r="V33" s="39">
        <f t="shared" si="27"/>
        <v>0.1327982090341224</v>
      </c>
      <c r="X33" s="27">
        <f>[2]超r各类型装备属性!S31+[3]超r分类武将战斗属性!BA33</f>
        <v>686.01460377310696</v>
      </c>
      <c r="Y33" s="27">
        <f>[2]超r各类型装备属性!T31+[3]超r分类武将战斗属性!BB33</f>
        <v>41.107119758870027</v>
      </c>
      <c r="Z33" s="27">
        <f>[2]超r各类型装备属性!U31+[3]超r分类武将战斗属性!BC33</f>
        <v>565.25453092203361</v>
      </c>
      <c r="AA33" s="27">
        <f t="shared" si="2"/>
        <v>0.82396865578824674</v>
      </c>
      <c r="AB33" s="27">
        <f t="shared" si="28"/>
        <v>0.30980489917614673</v>
      </c>
      <c r="AC33" s="39">
        <f t="shared" si="29"/>
        <v>0.11584170951926831</v>
      </c>
      <c r="AD33" s="39">
        <f t="shared" si="30"/>
        <v>0.1141928345297038</v>
      </c>
      <c r="AF33" s="27">
        <f>[2]超r各类型装备属性!X31+[3]超r分类武将战斗属性!BF33</f>
        <v>623.07328092203363</v>
      </c>
      <c r="AG33" s="27">
        <f>[2]超r各类型装备属性!Y31+[3]超r分类武将战斗属性!BG33</f>
        <v>93.131341063841745</v>
      </c>
      <c r="AH33" s="27">
        <f>[2]超r各类型装备属性!Z31+[3]超r分类武将战斗属性!BH33</f>
        <v>584.52744758870028</v>
      </c>
      <c r="AI33" s="27">
        <f t="shared" si="3"/>
        <v>0.9381359552502514</v>
      </c>
      <c r="AJ33" s="27">
        <f t="shared" si="31"/>
        <v>0.50419936603488125</v>
      </c>
      <c r="AK33" s="39">
        <f t="shared" si="32"/>
        <v>0.11635355386032374</v>
      </c>
      <c r="AL33" s="39">
        <f t="shared" si="33"/>
        <v>0.1154622118693729</v>
      </c>
      <c r="AN33" s="23">
        <f t="shared" si="4"/>
        <v>568.79211687593192</v>
      </c>
      <c r="AO33" s="23">
        <f t="shared" si="5"/>
        <v>123.15092783577683</v>
      </c>
      <c r="AP33" s="23">
        <f t="shared" si="6"/>
        <v>715.56430037949121</v>
      </c>
      <c r="AQ33" s="23">
        <f t="shared" si="7"/>
        <v>1.2580418735577765</v>
      </c>
      <c r="AR33" s="42">
        <f t="shared" si="34"/>
        <v>0.57351276351751679</v>
      </c>
      <c r="AS33" s="34"/>
      <c r="AV33" s="27">
        <f>[5]超r不同兵种属性值!AK31</f>
        <v>354.79018527385995</v>
      </c>
      <c r="AW33" s="27">
        <f>[5]超r不同兵种属性值!AL31</f>
        <v>243.78221319430867</v>
      </c>
      <c r="AX33" s="27">
        <f>[5]超r不同兵种属性值!AM31</f>
        <v>759.64278932869399</v>
      </c>
      <c r="AY33" s="27">
        <f t="shared" si="8"/>
        <v>2.1411042944785277</v>
      </c>
      <c r="AZ33" s="27">
        <f t="shared" si="35"/>
        <v>0.72692212659349731</v>
      </c>
      <c r="BA33" s="39">
        <f t="shared" si="36"/>
        <v>0.25029289966409879</v>
      </c>
      <c r="BB33" s="39">
        <f t="shared" si="37"/>
        <v>0.12660713155478234</v>
      </c>
      <c r="BD33" s="27">
        <f>[5]超r不同兵种属性值!AP31</f>
        <v>709.58037054771989</v>
      </c>
      <c r="BE33" s="27">
        <f>[5]超r不同兵种属性值!AQ31</f>
        <v>121.89110659715433</v>
      </c>
      <c r="BF33" s="27">
        <f>[5]超r不同兵种属性值!AR31</f>
        <v>723.46932317018468</v>
      </c>
      <c r="BG33" s="27">
        <f t="shared" si="9"/>
        <v>1.0195734735612034</v>
      </c>
      <c r="BH33" s="27">
        <f t="shared" si="38"/>
        <v>0.57099580613116663</v>
      </c>
      <c r="BI33" s="39">
        <f t="shared" si="39"/>
        <v>0.24200916727052726</v>
      </c>
      <c r="BJ33" s="39">
        <f t="shared" si="40"/>
        <v>0.11720441047114123</v>
      </c>
      <c r="BL33" s="27">
        <f>[5]超r不同兵种属性值!AU31</f>
        <v>816.01742612987766</v>
      </c>
      <c r="BM33" s="27">
        <f>[5]超r不同兵种属性值!AV31</f>
        <v>67.475434009139008</v>
      </c>
      <c r="BN33" s="27">
        <f>[5]超r不同兵种属性值!AW31</f>
        <v>737.51727119290672</v>
      </c>
      <c r="BO33" s="27">
        <f t="shared" si="10"/>
        <v>0.90380088411926041</v>
      </c>
      <c r="BP33" s="27">
        <f t="shared" si="41"/>
        <v>0.42422589601850391</v>
      </c>
      <c r="BQ33" s="39">
        <f t="shared" si="42"/>
        <v>0.23432818152057697</v>
      </c>
      <c r="BR33" s="39">
        <f t="shared" si="43"/>
        <v>0.11681866550836613</v>
      </c>
      <c r="BT33" s="27">
        <f>[5]超r不同兵种属性值!AZ31</f>
        <v>745.05938907510586</v>
      </c>
      <c r="BU33" s="27">
        <f>[5]超r不同兵种属性值!BA31</f>
        <v>81.079352156142846</v>
      </c>
      <c r="BV33" s="27">
        <f>[5]超r不同兵种属性值!BB31</f>
        <v>723.46932317018468</v>
      </c>
      <c r="BW33" s="27">
        <f t="shared" si="11"/>
        <v>0.97102235577257479</v>
      </c>
      <c r="BX33" s="36">
        <f t="shared" si="44"/>
        <v>0.46959143043013107</v>
      </c>
      <c r="BY33" s="39">
        <f t="shared" si="45"/>
        <v>0.23230803178827095</v>
      </c>
      <c r="BZ33" s="39">
        <f t="shared" si="46"/>
        <v>0.11459702395421076</v>
      </c>
      <c r="CB33" s="23">
        <f t="shared" si="12"/>
        <v>656.36184275664073</v>
      </c>
      <c r="CC33" s="23">
        <f t="shared" si="13"/>
        <v>128.5570264891862</v>
      </c>
      <c r="CD33" s="23">
        <f t="shared" si="14"/>
        <v>736.02467671549243</v>
      </c>
      <c r="CE33" s="23">
        <f t="shared" si="15"/>
        <v>1.1213703002969786</v>
      </c>
      <c r="CF33" s="23">
        <f t="shared" si="16"/>
        <v>0.71997741571358376</v>
      </c>
      <c r="CV33" s="39">
        <f>([3]超r分类武将战斗属性!S33+[3]超r分类武将战斗属性!Y33+[3]超r分类武将战斗属性!AE33+[3]超r分类武将战斗属性!AK33)/4</f>
        <v>197.17085981685977</v>
      </c>
      <c r="CW33" s="39">
        <f>CV33*[3]超r分类武将战斗属性!O32</f>
        <v>10.254069559072208</v>
      </c>
      <c r="CX33" s="39">
        <f>([2]超r各类型装备属性!I31+[2]超r各类型装备属性!N31+[2]超r各类型装备属性!S31+[2]超r各类型装备属性!X31)/4</f>
        <v>361.3671875</v>
      </c>
      <c r="CY33" s="7">
        <f t="shared" si="49"/>
        <v>0.34664836935471766</v>
      </c>
      <c r="CZ33" s="7">
        <f t="shared" si="49"/>
        <v>1.8027798302466421E-2</v>
      </c>
      <c r="DA33" s="7">
        <f t="shared" si="49"/>
        <v>0.63532383234281609</v>
      </c>
      <c r="DC33" s="39">
        <f>([3]超r分类武将战斗属性!T33+[3]超r分类武将战斗属性!Z33+[3]超r分类武将战斗属性!AF33+[3]超r分类武将战斗属性!AL33)/4</f>
        <v>54.481421791500729</v>
      </c>
      <c r="DD33" s="39">
        <f>DC33*[3]超r分类武将战斗属性!O32</f>
        <v>2.8333613255331103</v>
      </c>
      <c r="DE33" s="39">
        <f>([2]超r各类型装备属性!J31+[2]超r各类型装备属性!O31+[2]超r各类型装备属性!T31+[2]超r各类型装备属性!Y31)/4</f>
        <v>67.455208333333331</v>
      </c>
      <c r="DF33" s="7">
        <f t="shared" si="50"/>
        <v>0.4423955446292076</v>
      </c>
      <c r="DG33" s="7">
        <f t="shared" si="50"/>
        <v>2.300722678526166E-2</v>
      </c>
      <c r="DH33" s="7">
        <f t="shared" si="50"/>
        <v>0.54774421531996598</v>
      </c>
      <c r="DJ33" s="39">
        <f>([3]超r分类武将战斗属性!U33+[3]超r分类武将战斗属性!AA33+[3]超r分类武将战斗属性!AG33+[3]超r分类武将战斗属性!AM33)/4</f>
        <v>254.24663502700341</v>
      </c>
      <c r="DK33" s="39">
        <f>DJ33*[3]超r分类武将战斗属性!O32</f>
        <v>13.222352852487848</v>
      </c>
      <c r="DL33" s="39">
        <f>([2]超r各类型装备属性!K31+[2]超r各类型装备属性!P31+[2]超r各类型装备属性!U31+[2]超r各类型装备属性!Z31)/4</f>
        <v>448.09531249999998</v>
      </c>
      <c r="DM33" s="7">
        <f t="shared" si="51"/>
        <v>0.35530927813498614</v>
      </c>
      <c r="DN33" s="7">
        <f t="shared" si="51"/>
        <v>1.8478217604589172E-2</v>
      </c>
      <c r="DO33" s="7">
        <f t="shared" si="51"/>
        <v>0.62621250426042474</v>
      </c>
    </row>
    <row r="34" spans="7:119" x14ac:dyDescent="0.15">
      <c r="G34" s="23">
        <v>28</v>
      </c>
      <c r="H34" s="27">
        <f>[2]超r各类型装备属性!I32+[3]超r分类武将战斗属性!AQ34</f>
        <v>348.76803381684289</v>
      </c>
      <c r="I34" s="27">
        <f>[2]超r各类型装备属性!J32+[3]超r分类武将战斗属性!T34</f>
        <v>284.8173108143111</v>
      </c>
      <c r="J34" s="27">
        <f>[2]超r各类型装备属性!K32+[3]超r分类武将战斗属性!AS34</f>
        <v>1068.4977082138971</v>
      </c>
      <c r="K34" s="27">
        <f t="shared" si="0"/>
        <v>3.0636342915962977</v>
      </c>
      <c r="L34" s="27">
        <f t="shared" si="22"/>
        <v>0.75249493900378339</v>
      </c>
      <c r="M34" s="39">
        <f t="shared" si="23"/>
        <v>0.18453335122584283</v>
      </c>
      <c r="N34" s="39">
        <f t="shared" si="24"/>
        <v>0.17808295136898286</v>
      </c>
      <c r="P34" s="27">
        <f>[2]超r各类型装备属性!N32+[3]超r分类武将战斗属性!AV34</f>
        <v>640.46300773038763</v>
      </c>
      <c r="Q34" s="27">
        <f>[2]超r各类型装备属性!O32+[3]超r分类武将战斗属性!AW34</f>
        <v>81.643606763368581</v>
      </c>
      <c r="R34" s="27">
        <f>[2]超r各类型装备属性!P32+[3]超r分类武将战斗属性!AX34</f>
        <v>684.85022125712476</v>
      </c>
      <c r="S34" s="27">
        <f t="shared" si="1"/>
        <v>1.0693048825474438</v>
      </c>
      <c r="T34" s="27">
        <f t="shared" si="25"/>
        <v>0.46567378044852581</v>
      </c>
      <c r="U34" s="39">
        <f t="shared" si="26"/>
        <v>0.13376420378663065</v>
      </c>
      <c r="V34" s="39">
        <f t="shared" si="27"/>
        <v>0.13588298040815966</v>
      </c>
      <c r="X34" s="27">
        <f>[2]超r各类型装备属性!S32+[3]超r分类武将战斗属性!BA34</f>
        <v>702.28994782708969</v>
      </c>
      <c r="Y34" s="27">
        <f>[2]超r各类型装备属性!T32+[3]超r分类武将战斗属性!BB34</f>
        <v>42.010273430035241</v>
      </c>
      <c r="Z34" s="27">
        <f>[2]超r各类型装备属性!U32+[3]超r分类武将战斗属性!BC34</f>
        <v>578.6360676336858</v>
      </c>
      <c r="AA34" s="27">
        <f t="shared" si="2"/>
        <v>0.82392759489724521</v>
      </c>
      <c r="AB34" s="27">
        <f t="shared" si="28"/>
        <v>0.30960416224451504</v>
      </c>
      <c r="AC34" s="39">
        <f t="shared" si="29"/>
        <v>0.11858999456722218</v>
      </c>
      <c r="AD34" s="39">
        <f t="shared" si="30"/>
        <v>0.11689617527953253</v>
      </c>
      <c r="AF34" s="27">
        <f>[2]超r各类型装备属性!X32+[3]超r分类武将战斗属性!BF34</f>
        <v>638.08606763368573</v>
      </c>
      <c r="AG34" s="27">
        <f>[2]超r各类型装备属性!Y32+[3]超r分类武将战斗属性!BG34</f>
        <v>95.117350241754778</v>
      </c>
      <c r="AH34" s="27">
        <f>[2]超r各类型装备属性!Z32+[3]超r分类武将战斗属性!BH34</f>
        <v>598.4527343003524</v>
      </c>
      <c r="AI34" s="27">
        <f t="shared" si="3"/>
        <v>0.93788716703953146</v>
      </c>
      <c r="AJ34" s="27">
        <f t="shared" si="31"/>
        <v>0.5038065953783627</v>
      </c>
      <c r="AK34" s="39">
        <f t="shared" si="32"/>
        <v>0.11915706211646793</v>
      </c>
      <c r="AL34" s="39">
        <f t="shared" si="33"/>
        <v>0.11821288578772393</v>
      </c>
      <c r="AN34" s="23">
        <f t="shared" si="4"/>
        <v>582.4017642520015</v>
      </c>
      <c r="AO34" s="23">
        <f t="shared" si="5"/>
        <v>125.89713531236741</v>
      </c>
      <c r="AP34" s="23">
        <f t="shared" si="6"/>
        <v>732.60918285126502</v>
      </c>
      <c r="AQ34" s="23">
        <f t="shared" si="7"/>
        <v>1.2579103083456145</v>
      </c>
      <c r="AR34" s="42">
        <f t="shared" si="34"/>
        <v>0.57336177163103919</v>
      </c>
      <c r="AS34" s="34"/>
      <c r="AV34" s="27">
        <f>[5]超r不同兵种属性值!AK32</f>
        <v>365.07530945563474</v>
      </c>
      <c r="AW34" s="27">
        <f>[5]超r不同兵种属性值!AL32</f>
        <v>250.6704719615536</v>
      </c>
      <c r="AX34" s="27">
        <f>[5]超r不同兵种属性值!AM32</f>
        <v>781.88783841496218</v>
      </c>
      <c r="AY34" s="27">
        <f t="shared" si="8"/>
        <v>2.1417165668662674</v>
      </c>
      <c r="AZ34" s="27">
        <f t="shared" si="35"/>
        <v>0.7279515852951719</v>
      </c>
      <c r="BA34" s="39">
        <f t="shared" si="36"/>
        <v>0.25754871919268768</v>
      </c>
      <c r="BB34" s="39">
        <f t="shared" si="37"/>
        <v>0.13031463973582702</v>
      </c>
      <c r="BD34" s="27">
        <f>[5]超r不同兵种属性值!AP32</f>
        <v>730.15061891126948</v>
      </c>
      <c r="BE34" s="27">
        <f>[5]超r不同兵种属性值!AQ32</f>
        <v>125.3352359807768</v>
      </c>
      <c r="BF34" s="27">
        <f>[5]超r不同兵种属性值!AR32</f>
        <v>744.65508420472588</v>
      </c>
      <c r="BG34" s="27">
        <f t="shared" si="9"/>
        <v>1.0198650318410796</v>
      </c>
      <c r="BH34" s="27">
        <f t="shared" si="38"/>
        <v>0.57226720058771441</v>
      </c>
      <c r="BI34" s="39">
        <f t="shared" si="39"/>
        <v>0.24902484707740796</v>
      </c>
      <c r="BJ34" s="39">
        <f t="shared" si="40"/>
        <v>0.12063657345706479</v>
      </c>
      <c r="BL34" s="27">
        <f>[5]超r不同兵种属性值!AU32</f>
        <v>839.67321174795973</v>
      </c>
      <c r="BM34" s="27">
        <f>[5]超r不同兵种属性值!AV32</f>
        <v>63.396311222834782</v>
      </c>
      <c r="BN34" s="27">
        <f>[5]超r不同兵种属性值!AW32</f>
        <v>759.1144062281187</v>
      </c>
      <c r="BO34" s="27">
        <f t="shared" si="10"/>
        <v>0.90405933595030308</v>
      </c>
      <c r="BP34" s="27">
        <f t="shared" si="41"/>
        <v>0.40360198638035383</v>
      </c>
      <c r="BQ34" s="39">
        <f t="shared" si="42"/>
        <v>0.2411211948176282</v>
      </c>
      <c r="BR34" s="39">
        <f t="shared" si="43"/>
        <v>0.12023953250655407</v>
      </c>
      <c r="BT34" s="27">
        <f>[5]超r不同兵种属性值!AZ32</f>
        <v>766.65814985683312</v>
      </c>
      <c r="BU34" s="27">
        <f>[5]超r不同兵种属性值!BA32</f>
        <v>83.435375115110133</v>
      </c>
      <c r="BV34" s="27">
        <f>[5]超r不同兵种属性值!BB32</f>
        <v>744.65508420472588</v>
      </c>
      <c r="BW34" s="27">
        <f t="shared" si="11"/>
        <v>0.97130003032483758</v>
      </c>
      <c r="BX34" s="36">
        <f t="shared" si="44"/>
        <v>0.47107923330136725</v>
      </c>
      <c r="BY34" s="39">
        <f t="shared" si="45"/>
        <v>0.23904248232985451</v>
      </c>
      <c r="BZ34" s="39">
        <f t="shared" si="46"/>
        <v>0.11795283336728299</v>
      </c>
      <c r="CB34" s="23">
        <f t="shared" si="12"/>
        <v>675.38932249292418</v>
      </c>
      <c r="CC34" s="23">
        <f t="shared" si="13"/>
        <v>130.70934857006881</v>
      </c>
      <c r="CD34" s="23">
        <f t="shared" si="14"/>
        <v>757.57810326313313</v>
      </c>
      <c r="CE34" s="23">
        <f t="shared" si="15"/>
        <v>1.1216909685022005</v>
      </c>
      <c r="CF34" s="23">
        <f t="shared" si="16"/>
        <v>0.72331259895714339</v>
      </c>
      <c r="CV34" s="39">
        <f>([3]超r分类武将战斗属性!S34+[3]超r分类武将战斗属性!Y34+[3]超r分类武将战斗属性!AE34+[3]超r分类武将战斗属性!AK34)/4</f>
        <v>199.94963101154809</v>
      </c>
      <c r="CW34" s="39">
        <f>CV34*[3]超r分类武将战斗属性!O33</f>
        <v>10.889633240453401</v>
      </c>
      <c r="CX34" s="39">
        <f>([2]超r各类型装备属性!I32+[2]超r各类型装备属性!N32+[2]超r各类型装备属性!S32+[2]超r各类型装备属性!X32)/4</f>
        <v>371.5625</v>
      </c>
      <c r="CY34" s="7">
        <f t="shared" si="49"/>
        <v>0.34331906818371377</v>
      </c>
      <c r="CZ34" s="7">
        <f t="shared" si="49"/>
        <v>1.8697802631898495E-2</v>
      </c>
      <c r="DA34" s="7">
        <f t="shared" si="49"/>
        <v>0.63798312918438771</v>
      </c>
      <c r="DC34" s="39">
        <f>([3]超r分类武将战斗属性!T34+[3]超r分类武将战斗属性!Z34+[3]超r分类武将战斗属性!AF34+[3]超r分类武将战斗属性!AL34)/4</f>
        <v>55.249240147927765</v>
      </c>
      <c r="DD34" s="39">
        <f>DC34*[3]超r分类武将战斗属性!O33</f>
        <v>3.0089776059147555</v>
      </c>
      <c r="DE34" s="39">
        <f>([2]超r各类型装备属性!J32+[2]超r各类型装备属性!O32+[2]超r各类型装备属性!T32+[2]超r各类型装备属性!Y32)/4</f>
        <v>69.358333333333334</v>
      </c>
      <c r="DF34" s="7">
        <f t="shared" si="50"/>
        <v>0.43884429944213671</v>
      </c>
      <c r="DG34" s="7">
        <f t="shared" si="50"/>
        <v>2.3900286519221305E-2</v>
      </c>
      <c r="DH34" s="7">
        <f t="shared" si="50"/>
        <v>0.55091272062105423</v>
      </c>
      <c r="DJ34" s="39">
        <f>([3]超r分类武将战斗属性!U34+[3]超r分类武将战斗属性!AA34+[3]超r分类武将战斗属性!AG34+[3]超r分类武将战斗属性!AM34)/4</f>
        <v>257.82978735699623</v>
      </c>
      <c r="DK34" s="39">
        <f>DJ34*[3]超r分类武将战斗属性!O33</f>
        <v>14.041895494268859</v>
      </c>
      <c r="DL34" s="39">
        <f>([2]超r各类型装备属性!K32+[2]超r各类型装备属性!P32+[2]超r各类型装备属性!U32+[2]超r各类型装备属性!Z32)/4</f>
        <v>460.73750000000001</v>
      </c>
      <c r="DM34" s="7">
        <f t="shared" si="51"/>
        <v>0.35193360033181714</v>
      </c>
      <c r="DN34" s="7">
        <f t="shared" si="51"/>
        <v>1.9166966266541675E-2</v>
      </c>
      <c r="DO34" s="7">
        <f t="shared" si="51"/>
        <v>0.62889943340164134</v>
      </c>
    </row>
    <row r="35" spans="7:119" x14ac:dyDescent="0.15">
      <c r="G35" s="23">
        <v>29</v>
      </c>
      <c r="H35" s="27">
        <f>[2]超r各类型装备属性!I33+[3]超r分类武将战斗属性!AQ35</f>
        <v>357.22145931879493</v>
      </c>
      <c r="I35" s="27">
        <f>[2]超r各类型装备属性!J33+[3]超r分类武将战斗属性!T35</f>
        <v>291.05771953060895</v>
      </c>
      <c r="J35" s="27">
        <f>[2]超r各类型装备属性!K33+[3]超r分类武将战斗属性!AS35</f>
        <v>1094.2436698201441</v>
      </c>
      <c r="K35" s="27">
        <f t="shared" si="0"/>
        <v>3.0632081059934557</v>
      </c>
      <c r="L35" s="27">
        <f t="shared" si="22"/>
        <v>0.75232484280496559</v>
      </c>
      <c r="M35" s="39">
        <f t="shared" si="23"/>
        <v>0.18900606313163756</v>
      </c>
      <c r="N35" s="39">
        <f t="shared" si="24"/>
        <v>0.18237394497002402</v>
      </c>
      <c r="P35" s="27">
        <f>[2]超r各类型装备属性!N33+[3]超r分类武将战斗属性!AV35</f>
        <v>655.58054383468232</v>
      </c>
      <c r="Q35" s="27">
        <f>[2]超r各类型装备属性!O33+[3]超r分类武将战斗属性!AW35</f>
        <v>83.660541863758993</v>
      </c>
      <c r="R35" s="27">
        <f>[2]超r各类型装备属性!P33+[3]超r分类武将战斗属性!AX35</f>
        <v>700.73912756220034</v>
      </c>
      <c r="S35" s="27">
        <f t="shared" si="1"/>
        <v>1.0688833495017596</v>
      </c>
      <c r="T35" s="27">
        <f t="shared" si="25"/>
        <v>0.46612597106634812</v>
      </c>
      <c r="U35" s="39">
        <f t="shared" si="26"/>
        <v>0.13692158392537221</v>
      </c>
      <c r="V35" s="39">
        <f t="shared" si="27"/>
        <v>0.13903554118297623</v>
      </c>
      <c r="X35" s="27">
        <f>[2]超r各类型装备属性!S33+[3]超r分类武将战斗属性!BA35</f>
        <v>718.88066903177469</v>
      </c>
      <c r="Y35" s="27">
        <f>[2]超r各类型装备属性!T33+[3]超r分类武将战斗属性!BB35</f>
        <v>42.939708530425662</v>
      </c>
      <c r="Z35" s="27">
        <f>[2]超r各类型装备属性!U33+[3]超r分类武将战斗属性!BC35</f>
        <v>592.28041863758995</v>
      </c>
      <c r="AA35" s="27">
        <f t="shared" si="2"/>
        <v>0.82389253759640468</v>
      </c>
      <c r="AB35" s="27">
        <f t="shared" si="28"/>
        <v>0.30945372388851855</v>
      </c>
      <c r="AC35" s="39">
        <f t="shared" si="29"/>
        <v>0.12139153479091096</v>
      </c>
      <c r="AD35" s="39">
        <f t="shared" si="30"/>
        <v>0.11965260982577579</v>
      </c>
      <c r="AF35" s="27">
        <f>[2]超r各类型装备属性!X33+[3]超r分类武将战斗属性!BF35</f>
        <v>653.3616686375899</v>
      </c>
      <c r="AG35" s="27">
        <f>[2]超r各类型装备属性!Y33+[3]超r分类武将战斗属性!BG35</f>
        <v>97.169062992730815</v>
      </c>
      <c r="AH35" s="27">
        <f>[2]超r各类型装备属性!Z33+[3]超r分类武将战斗属性!BH35</f>
        <v>612.6408353042566</v>
      </c>
      <c r="AI35" s="27">
        <f t="shared" si="3"/>
        <v>0.93767489693993578</v>
      </c>
      <c r="AJ35" s="27">
        <f t="shared" si="31"/>
        <v>0.50349517991281623</v>
      </c>
      <c r="AK35" s="39">
        <f t="shared" si="32"/>
        <v>0.12200964867181885</v>
      </c>
      <c r="AL35" s="39">
        <f t="shared" si="33"/>
        <v>0.12101547364034698</v>
      </c>
      <c r="AN35" s="23">
        <f t="shared" si="4"/>
        <v>596.26108520571051</v>
      </c>
      <c r="AO35" s="23">
        <f t="shared" si="5"/>
        <v>128.70675822938111</v>
      </c>
      <c r="AP35" s="23">
        <f t="shared" si="6"/>
        <v>749.9760128310478</v>
      </c>
      <c r="AQ35" s="23">
        <f t="shared" si="7"/>
        <v>1.2577980207651913</v>
      </c>
      <c r="AR35" s="42">
        <f t="shared" si="34"/>
        <v>0.57323572140961332</v>
      </c>
      <c r="AS35" s="34"/>
      <c r="AV35" s="27">
        <f>[5]超r不同兵种属性值!AK33</f>
        <v>375.46760053079709</v>
      </c>
      <c r="AW35" s="27">
        <f>[5]超r不同兵种属性值!AL33</f>
        <v>257.63079022775941</v>
      </c>
      <c r="AX35" s="27">
        <f>[5]超r不同兵种属性值!AM33</f>
        <v>804.36431380769193</v>
      </c>
      <c r="AY35" s="27">
        <f t="shared" si="8"/>
        <v>2.1423001949317735</v>
      </c>
      <c r="AZ35" s="27">
        <f t="shared" si="35"/>
        <v>0.72890144074015295</v>
      </c>
      <c r="BA35" s="39">
        <f t="shared" si="36"/>
        <v>0.26488014146793448</v>
      </c>
      <c r="BB35" s="39">
        <f t="shared" si="37"/>
        <v>0.13406071896794866</v>
      </c>
      <c r="BD35" s="27">
        <f>[5]超r不同兵种属性值!AP33</f>
        <v>750.93520106159417</v>
      </c>
      <c r="BE35" s="27">
        <f>[5]超r不同兵种属性值!AQ33</f>
        <v>128.8153951138797</v>
      </c>
      <c r="BF35" s="27">
        <f>[5]超r不同兵种属性值!AR33</f>
        <v>766.06125124542086</v>
      </c>
      <c r="BG35" s="27">
        <f t="shared" si="9"/>
        <v>1.0201429499675112</v>
      </c>
      <c r="BH35" s="27">
        <f t="shared" si="38"/>
        <v>0.57344211070822693</v>
      </c>
      <c r="BI35" s="39">
        <f t="shared" si="39"/>
        <v>0.25611362747078786</v>
      </c>
      <c r="BJ35" s="39">
        <f t="shared" si="40"/>
        <v>0.12410444294109162</v>
      </c>
      <c r="BL35" s="27">
        <f>[5]超r不同兵种属性值!AU33</f>
        <v>863.57548122083324</v>
      </c>
      <c r="BM35" s="27">
        <f>[5]超r不同兵种属性值!AV33</f>
        <v>59.284357978546907</v>
      </c>
      <c r="BN35" s="27">
        <f>[5]超r不同兵种属性值!AW33</f>
        <v>780.93622699775926</v>
      </c>
      <c r="BO35" s="27">
        <f t="shared" si="10"/>
        <v>0.9043056964676125</v>
      </c>
      <c r="BP35" s="27">
        <f t="shared" si="41"/>
        <v>0.38222238724424984</v>
      </c>
      <c r="BQ35" s="39">
        <f t="shared" si="42"/>
        <v>0.24798498860492141</v>
      </c>
      <c r="BR35" s="39">
        <f t="shared" si="43"/>
        <v>0.12369598848506821</v>
      </c>
      <c r="BT35" s="27">
        <f>[5]超r不同兵种属性值!AZ33</f>
        <v>788.48196111467394</v>
      </c>
      <c r="BU35" s="27">
        <f>[5]超r不同兵种属性值!BA33</f>
        <v>85.815937938081788</v>
      </c>
      <c r="BV35" s="27">
        <f>[5]超r不同兵种属性值!BB33</f>
        <v>766.06125124542086</v>
      </c>
      <c r="BW35" s="27">
        <f t="shared" si="11"/>
        <v>0.97156471425477253</v>
      </c>
      <c r="BX35" s="36">
        <f t="shared" si="44"/>
        <v>0.47246122607815499</v>
      </c>
      <c r="BY35" s="39">
        <f t="shared" si="45"/>
        <v>0.24584710316111638</v>
      </c>
      <c r="BZ35" s="39">
        <f t="shared" si="46"/>
        <v>0.12134355493427514</v>
      </c>
      <c r="CB35" s="23">
        <f t="shared" si="12"/>
        <v>694.61506098197469</v>
      </c>
      <c r="CC35" s="23">
        <f t="shared" si="13"/>
        <v>132.88662031456693</v>
      </c>
      <c r="CD35" s="23">
        <f t="shared" si="14"/>
        <v>779.35576082407317</v>
      </c>
      <c r="CE35" s="23">
        <f t="shared" si="15"/>
        <v>1.1219966346861252</v>
      </c>
      <c r="CF35" s="23">
        <f t="shared" si="16"/>
        <v>0.72660657234520776</v>
      </c>
      <c r="CV35" s="39">
        <f>([3]超r分类武将战斗属性!S35+[3]超r分类武将战斗属性!Y35+[3]超r分类武将战斗属性!AE35+[3]超r分类武将战斗属性!AK35)/4</f>
        <v>202.94277814568642</v>
      </c>
      <c r="CW35" s="39">
        <f>CV35*[3]超r分类武将战斗属性!O34</f>
        <v>11.560494560024056</v>
      </c>
      <c r="CX35" s="39">
        <f>([2]超r各类型装备属性!I33+[2]超r各类型装备属性!N33+[2]超r各类型装备属性!S33+[2]超r各类型装备属性!X33)/4</f>
        <v>381.7578125</v>
      </c>
      <c r="CY35" s="7">
        <f t="shared" si="49"/>
        <v>0.34035891856949041</v>
      </c>
      <c r="CZ35" s="7">
        <f t="shared" si="49"/>
        <v>1.9388309663099474E-2</v>
      </c>
      <c r="DA35" s="7">
        <f t="shared" si="49"/>
        <v>0.64025277176741002</v>
      </c>
      <c r="DC35" s="39">
        <f>([3]超r分类武将战斗属性!T35+[3]超r分类武将战斗属性!Z35+[3]超r分类武将战斗属性!AF35+[3]超r分类武将战斗属性!AL35)/4</f>
        <v>56.076293961308082</v>
      </c>
      <c r="DD35" s="39">
        <f>DC35*[3]超r分类武将战斗属性!O34</f>
        <v>3.1943471810592778</v>
      </c>
      <c r="DE35" s="39">
        <f>([2]超r各类型装备属性!J33+[2]超r各类型装备属性!O33+[2]超r各类型装备属性!T33+[2]超r各类型装备属性!Y33)/4</f>
        <v>71.261458333333337</v>
      </c>
      <c r="DF35" s="7">
        <f t="shared" si="50"/>
        <v>0.43569036104047421</v>
      </c>
      <c r="DG35" s="7">
        <f t="shared" si="50"/>
        <v>2.481879914469071E-2</v>
      </c>
      <c r="DH35" s="7">
        <f t="shared" si="50"/>
        <v>0.55367301075465836</v>
      </c>
      <c r="DJ35" s="39">
        <f>([3]超r分类武将战斗属性!U35+[3]超r分类武将战斗属性!AA35+[3]超r分类武将战斗属性!AG35+[3]超r分类武将战斗属性!AM35)/4</f>
        <v>261.68937181943772</v>
      </c>
      <c r="DK35" s="39">
        <f>DJ35*[3]超r分类武将战斗属性!O34</f>
        <v>14.906953511609965</v>
      </c>
      <c r="DL35" s="39">
        <f>([2]超r各类型装备属性!K33+[2]超r各类型装备属性!P33+[2]超r各类型装备属性!U33+[2]超r各类型装备属性!Z33)/4</f>
        <v>473.37968749999999</v>
      </c>
      <c r="DM35" s="7">
        <f t="shared" si="51"/>
        <v>0.34893032222670606</v>
      </c>
      <c r="DN35" s="7">
        <f t="shared" si="51"/>
        <v>1.9876573725789489E-2</v>
      </c>
      <c r="DO35" s="7">
        <f t="shared" si="51"/>
        <v>0.63119310404750428</v>
      </c>
    </row>
    <row r="36" spans="7:119" x14ac:dyDescent="0.15">
      <c r="G36" s="23">
        <v>30</v>
      </c>
      <c r="H36" s="27">
        <f>[2]超r各类型装备属性!I34+[3]超r分类武将战斗属性!AQ36</f>
        <v>365.89312220001176</v>
      </c>
      <c r="I36" s="27">
        <f>[2]超r各类型装备属性!J34+[3]超r分类武将战斗属性!T36</f>
        <v>297.53833333333336</v>
      </c>
      <c r="J36" s="27">
        <f>[2]超r各类型装备属性!K34+[3]超r分类武将战斗属性!AS36</f>
        <v>1120.6879910400376</v>
      </c>
      <c r="K36" s="27">
        <f t="shared" si="0"/>
        <v>3.0628834570643413</v>
      </c>
      <c r="L36" s="27">
        <f t="shared" si="22"/>
        <v>0.7522364035512783</v>
      </c>
      <c r="M36" s="39">
        <f t="shared" si="23"/>
        <v>0.19359424455027083</v>
      </c>
      <c r="N36" s="39">
        <f t="shared" si="24"/>
        <v>0.18678133184000625</v>
      </c>
      <c r="P36" s="27">
        <f>[2]超r各类型装备属性!N34+[3]超r分类武将战斗属性!AV36</f>
        <v>671.1782021733593</v>
      </c>
      <c r="Q36" s="27">
        <f>[2]超r各类型装备属性!O34+[3]超r分类武将战斗属性!AW36</f>
        <v>85.721124440002342</v>
      </c>
      <c r="R36" s="27">
        <f>[2]超r各类型装备属性!P34+[3]超r分类武将战斗属性!AX36</f>
        <v>717.19545105336397</v>
      </c>
      <c r="S36" s="27">
        <f t="shared" si="1"/>
        <v>1.0685618941899411</v>
      </c>
      <c r="T36" s="27">
        <f t="shared" si="25"/>
        <v>0.46658284234481817</v>
      </c>
      <c r="U36" s="39">
        <f t="shared" si="26"/>
        <v>0.14017924021999983</v>
      </c>
      <c r="V36" s="39">
        <f t="shared" si="27"/>
        <v>0.1423006847328103</v>
      </c>
      <c r="X36" s="27">
        <f>[2]超r各类型装备属性!S34+[3]超r分类武将战斗属性!BA36</f>
        <v>735.99515994669503</v>
      </c>
      <c r="Y36" s="27">
        <f>[2]超r各类型装备属性!T34+[3]超r分类武将战斗属性!BB36</f>
        <v>43.912791106669026</v>
      </c>
      <c r="Z36" s="27">
        <f>[2]超r各类型装备属性!U34+[3]超r分类武将战斗属性!BC36</f>
        <v>606.36124440002357</v>
      </c>
      <c r="AA36" s="27">
        <f t="shared" si="2"/>
        <v>0.82386580428591372</v>
      </c>
      <c r="AB36" s="27">
        <f t="shared" si="28"/>
        <v>0.30943504644103492</v>
      </c>
      <c r="AC36" s="39">
        <f t="shared" si="29"/>
        <v>0.12428151974783773</v>
      </c>
      <c r="AD36" s="39">
        <f t="shared" si="30"/>
        <v>0.12249722109091389</v>
      </c>
      <c r="AF36" s="27">
        <f>[2]超r各类型装备属性!X34+[3]超r分类武将战斗属性!BF36</f>
        <v>669.07374440002354</v>
      </c>
      <c r="AG36" s="27">
        <f>[2]超r各类型装备属性!Y34+[3]超r分类武将战斗属性!BG36</f>
        <v>99.329894433339234</v>
      </c>
      <c r="AH36" s="27">
        <f>[2]超r各类型装备属性!Z34+[3]超r分类武将战斗属性!BH36</f>
        <v>627.26541106669015</v>
      </c>
      <c r="AI36" s="27">
        <f t="shared" si="3"/>
        <v>0.93751311618000488</v>
      </c>
      <c r="AJ36" s="27">
        <f t="shared" si="31"/>
        <v>0.50336972367303545</v>
      </c>
      <c r="AK36" s="39">
        <f t="shared" si="32"/>
        <v>0.12494374311858517</v>
      </c>
      <c r="AL36" s="39">
        <f t="shared" si="33"/>
        <v>0.12390427872922274</v>
      </c>
      <c r="AN36" s="23">
        <f t="shared" si="4"/>
        <v>610.53505718002248</v>
      </c>
      <c r="AO36" s="23">
        <f t="shared" si="5"/>
        <v>131.62553582833601</v>
      </c>
      <c r="AP36" s="23">
        <f t="shared" si="6"/>
        <v>767.87752439002884</v>
      </c>
      <c r="AQ36" s="23">
        <f t="shared" si="7"/>
        <v>1.2577124202117886</v>
      </c>
      <c r="AR36" s="42">
        <f t="shared" si="34"/>
        <v>0.57321819785207573</v>
      </c>
      <c r="AS36" s="34"/>
      <c r="AV36" s="27">
        <f>[5]超r不同兵种属性值!AK34</f>
        <v>385.9277739770713</v>
      </c>
      <c r="AW36" s="27">
        <f>[5]超r不同兵种属性值!AL34</f>
        <v>264.63618786999177</v>
      </c>
      <c r="AX36" s="27">
        <f>[5]超r不同兵种属性值!AM34</f>
        <v>826.98808709372429</v>
      </c>
      <c r="AY36" s="27">
        <f t="shared" si="8"/>
        <v>2.1428571428571432</v>
      </c>
      <c r="AZ36" s="27">
        <f t="shared" si="35"/>
        <v>0.72975670030169781</v>
      </c>
      <c r="BA36" s="39">
        <f t="shared" si="36"/>
        <v>0.27225945254114381</v>
      </c>
      <c r="BB36" s="39">
        <f t="shared" si="37"/>
        <v>0.13783134784895404</v>
      </c>
      <c r="BD36" s="27">
        <f>[5]超r不同兵种属性值!AP34</f>
        <v>771.85554795414259</v>
      </c>
      <c r="BE36" s="27">
        <f>[5]超r不同兵种属性值!AQ34</f>
        <v>132.31809393499589</v>
      </c>
      <c r="BF36" s="27">
        <f>[5]超r不同兵种属性值!AR34</f>
        <v>787.60770199402305</v>
      </c>
      <c r="BG36" s="27">
        <f t="shared" si="9"/>
        <v>1.0204081632653061</v>
      </c>
      <c r="BH36" s="27">
        <f t="shared" si="38"/>
        <v>0.57450151516250758</v>
      </c>
      <c r="BI36" s="39">
        <f t="shared" si="39"/>
        <v>0.26324871172709019</v>
      </c>
      <c r="BJ36" s="39">
        <f t="shared" si="40"/>
        <v>0.1275950388473141</v>
      </c>
      <c r="BL36" s="27">
        <f>[5]超r不同兵种属性值!AU34</f>
        <v>887.63388014726388</v>
      </c>
      <c r="BM36" s="27">
        <f>[5]超r不同兵种属性值!AV34</f>
        <v>55.132539139581617</v>
      </c>
      <c r="BN36" s="27">
        <f>[5]超r不同兵种属性值!AW34</f>
        <v>802.90105543080017</v>
      </c>
      <c r="BO36" s="27">
        <f t="shared" si="10"/>
        <v>0.90454079478984506</v>
      </c>
      <c r="BP36" s="27">
        <f t="shared" si="41"/>
        <v>0.36003150897490077</v>
      </c>
      <c r="BQ36" s="39">
        <f t="shared" si="42"/>
        <v>0.25489361664423221</v>
      </c>
      <c r="BR36" s="39">
        <f t="shared" si="43"/>
        <v>0.12717509608822686</v>
      </c>
      <c r="BT36" s="27">
        <f>[5]超r不同兵种属性值!AZ34</f>
        <v>810.4483253518498</v>
      </c>
      <c r="BU36" s="27">
        <f>[5]超r不同兵种属性值!BA34</f>
        <v>88.212062623330581</v>
      </c>
      <c r="BV36" s="27">
        <f>[5]超r不同兵种属性值!BB34</f>
        <v>787.60770199402305</v>
      </c>
      <c r="BW36" s="27">
        <f t="shared" si="11"/>
        <v>0.97181729834791053</v>
      </c>
      <c r="BX36" s="36">
        <f t="shared" si="44"/>
        <v>0.47371830471458654</v>
      </c>
      <c r="BY36" s="39">
        <f t="shared" si="45"/>
        <v>0.25269617172706954</v>
      </c>
      <c r="BZ36" s="39">
        <f t="shared" si="46"/>
        <v>0.12475649734038315</v>
      </c>
      <c r="CB36" s="23">
        <f t="shared" si="12"/>
        <v>713.96638185758184</v>
      </c>
      <c r="CC36" s="23">
        <f t="shared" si="13"/>
        <v>135.07472089197498</v>
      </c>
      <c r="CD36" s="23">
        <f t="shared" si="14"/>
        <v>801.27613662814269</v>
      </c>
      <c r="CE36" s="23">
        <f t="shared" si="15"/>
        <v>1.1222883275587854</v>
      </c>
      <c r="CF36" s="23">
        <f t="shared" si="16"/>
        <v>0.72983884693153656</v>
      </c>
      <c r="CV36" s="39">
        <f>([3]超r分类武将战斗属性!S36+[3]超r分类武将战斗属性!Y36+[3]超r分类武将战斗属性!AE36+[3]超r分类武将战斗属性!AK36)/4</f>
        <v>206.31625000000003</v>
      </c>
      <c r="CW36" s="39">
        <f>CV36*[3]超r分类武将战斗属性!O35</f>
        <v>12.265682180022422</v>
      </c>
      <c r="CX36" s="39">
        <f>([2]超r各类型装备属性!I34+[2]超r各类型装备属性!N34+[2]超r各类型装备属性!S34+[2]超r各类型装备属性!X34)/4</f>
        <v>391.953125</v>
      </c>
      <c r="CY36" s="7">
        <f t="shared" si="49"/>
        <v>0.33792695042434817</v>
      </c>
      <c r="CZ36" s="7">
        <f t="shared" si="49"/>
        <v>2.009005385649093E-2</v>
      </c>
      <c r="DA36" s="7">
        <f t="shared" si="49"/>
        <v>0.64198299571916084</v>
      </c>
      <c r="DC36" s="39">
        <f>([3]超r分类武将战斗属性!T36+[3]超r分类武将战斗属性!Z36+[3]超r分类武将战斗属性!AF36+[3]超r分类武将战斗属性!AL36)/4</f>
        <v>57.008437499999999</v>
      </c>
      <c r="DD36" s="39">
        <f>DC36*[3]超r分类武将战斗属性!O35</f>
        <v>3.3892016550061954</v>
      </c>
      <c r="DE36" s="39">
        <f>([2]超r各类型装备属性!J34+[2]超r各类型装备属性!O34+[2]超r各类型装备属性!T34+[2]超r各类型装备属性!Y34)/4</f>
        <v>73.164583333333326</v>
      </c>
      <c r="DF36" s="7">
        <f t="shared" si="50"/>
        <v>0.43311077247464747</v>
      </c>
      <c r="DG36" s="7">
        <f t="shared" si="50"/>
        <v>2.5748815635792281E-2</v>
      </c>
      <c r="DH36" s="7">
        <f t="shared" si="50"/>
        <v>0.55585402082429847</v>
      </c>
      <c r="DJ36" s="39">
        <f>([3]超r分类武将战斗属性!U36+[3]超r分类武将战斗属性!AA36+[3]超r分类武将战斗属性!AG36+[3]超r分类武将战斗属性!AM36)/4</f>
        <v>266.03937500000001</v>
      </c>
      <c r="DK36" s="39">
        <f>DJ36*[3]超r分类武将战斗属性!O35</f>
        <v>15.816274390028912</v>
      </c>
      <c r="DL36" s="39">
        <f>([2]超r各类型装备属性!K34+[2]超r各类型装备属性!P34+[2]超r各类型装备属性!U34+[2]超r各类型装备属性!Z34)/4</f>
        <v>486.02187499999997</v>
      </c>
      <c r="DM36" s="7">
        <f t="shared" si="51"/>
        <v>0.34646068747920578</v>
      </c>
      <c r="DN36" s="7">
        <f t="shared" si="51"/>
        <v>2.0597392015859205E-2</v>
      </c>
      <c r="DO36" s="7">
        <f t="shared" si="51"/>
        <v>0.63294192050493503</v>
      </c>
    </row>
    <row r="37" spans="7:119" x14ac:dyDescent="0.15">
      <c r="G37" s="23">
        <v>31</v>
      </c>
      <c r="H37" s="27">
        <f>[2]超r各类型装备属性!I35+[3]超r分类武将战斗属性!AQ37</f>
        <v>376.8777094493949</v>
      </c>
      <c r="I37" s="27">
        <f>[2]超r各类型装备属性!J35+[3]超r分类武将战斗属性!T37</f>
        <v>305.6179141675583</v>
      </c>
      <c r="J37" s="27">
        <f>[2]超r各类型装备属性!K35+[3]超r分类武将战斗属性!AS37</f>
        <v>1154.1056702380638</v>
      </c>
      <c r="K37" s="27">
        <f t="shared" si="0"/>
        <v>3.0622815871073183</v>
      </c>
      <c r="L37" s="27">
        <f t="shared" si="22"/>
        <v>0.75305412209805966</v>
      </c>
      <c r="M37" s="39">
        <f t="shared" si="23"/>
        <v>0.19940619547587035</v>
      </c>
      <c r="N37" s="39">
        <f t="shared" si="24"/>
        <v>0.19235094503967731</v>
      </c>
      <c r="P37" s="27">
        <f>[2]超r各类型装备属性!N35+[3]超r分类武将战斗属性!AV37</f>
        <v>690.72296078866884</v>
      </c>
      <c r="Q37" s="27">
        <f>[2]超r各类型装备属性!O35+[3]超r分类武将战斗属性!AW37</f>
        <v>88.351291889878979</v>
      </c>
      <c r="R37" s="27">
        <f>[2]超r各类型装备属性!P35+[3]超r分类武将战斗属性!AX37</f>
        <v>737.66804456842669</v>
      </c>
      <c r="S37" s="27">
        <f t="shared" si="1"/>
        <v>1.0679651415180347</v>
      </c>
      <c r="T37" s="27">
        <f t="shared" si="25"/>
        <v>0.46852991780675701</v>
      </c>
      <c r="U37" s="39">
        <f t="shared" si="26"/>
        <v>0.14426127000598762</v>
      </c>
      <c r="V37" s="39">
        <f t="shared" si="27"/>
        <v>0.14636270725564018</v>
      </c>
      <c r="X37" s="27">
        <f>[2]超r各类型装备属性!S35+[3]超r分类武将战斗属性!BA37</f>
        <v>757.44800267854771</v>
      </c>
      <c r="Y37" s="27">
        <f>[2]超r各类型装备属性!T35+[3]超r分类武将战斗属性!BB37</f>
        <v>45.098791889878981</v>
      </c>
      <c r="Z37" s="27">
        <f>[2]超r各类型装备属性!U35+[3]超r分类武将战斗属性!BC37</f>
        <v>623.99791889878975</v>
      </c>
      <c r="AA37" s="27">
        <f t="shared" si="2"/>
        <v>0.82381617839397403</v>
      </c>
      <c r="AB37" s="27">
        <f t="shared" si="28"/>
        <v>0.3103438399354046</v>
      </c>
      <c r="AC37" s="39">
        <f t="shared" si="29"/>
        <v>0.12790408690958252</v>
      </c>
      <c r="AD37" s="39">
        <f t="shared" si="30"/>
        <v>0.12606018563611918</v>
      </c>
      <c r="AF37" s="27">
        <f>[2]超r各类型装备属性!X35+[3]超r分类武将战斗属性!BF37</f>
        <v>688.87666889878983</v>
      </c>
      <c r="AG37" s="27">
        <f>[2]超r各类型装备属性!Y35+[3]超r分类武将战斗属性!BG37</f>
        <v>101.93385472469745</v>
      </c>
      <c r="AH37" s="27">
        <f>[2]超r各类型装备属性!Z35+[3]超r分类武将战斗属性!BH37</f>
        <v>645.62416889878978</v>
      </c>
      <c r="AI37" s="27">
        <f t="shared" si="3"/>
        <v>0.93721299914374845</v>
      </c>
      <c r="AJ37" s="27">
        <f t="shared" si="31"/>
        <v>0.50423898601149975</v>
      </c>
      <c r="AK37" s="39">
        <f t="shared" si="32"/>
        <v>0.12864176823506812</v>
      </c>
      <c r="AL37" s="39">
        <f t="shared" si="33"/>
        <v>0.12753070002939057</v>
      </c>
      <c r="AN37" s="23">
        <f t="shared" si="4"/>
        <v>628.48133545385031</v>
      </c>
      <c r="AO37" s="23">
        <f t="shared" si="5"/>
        <v>135.25046316800342</v>
      </c>
      <c r="AP37" s="23">
        <f t="shared" si="6"/>
        <v>790.3489506510175</v>
      </c>
      <c r="AQ37" s="23">
        <f t="shared" si="7"/>
        <v>1.2575535756845928</v>
      </c>
      <c r="AR37" s="42">
        <f t="shared" si="34"/>
        <v>0.57438398578043715</v>
      </c>
      <c r="AS37" s="34"/>
      <c r="AV37" s="27">
        <f>[5]超r不同兵种属性值!AK35</f>
        <v>394.19205080764254</v>
      </c>
      <c r="AW37" s="27">
        <f>[5]超r不同兵种属性值!AL35</f>
        <v>274.30554279341737</v>
      </c>
      <c r="AX37" s="27">
        <f>[5]超r不同兵种属性值!AM35</f>
        <v>843.76645586098698</v>
      </c>
      <c r="AY37" s="27">
        <f t="shared" si="8"/>
        <v>2.1404958677685952</v>
      </c>
      <c r="AZ37" s="27">
        <f t="shared" si="35"/>
        <v>0.73240810425771197</v>
      </c>
      <c r="BA37" s="39">
        <f t="shared" si="36"/>
        <v>0.27808963019939514</v>
      </c>
      <c r="BB37" s="39">
        <f t="shared" si="37"/>
        <v>0.14062774264349784</v>
      </c>
      <c r="BD37" s="27">
        <f>[5]超r不同兵种属性值!AP35</f>
        <v>788.38410161528509</v>
      </c>
      <c r="BE37" s="27">
        <f>[5]超r不同兵种属性值!AQ35</f>
        <v>136.82699284232223</v>
      </c>
      <c r="BF37" s="27">
        <f>[5]超r不同兵种属性值!AR35</f>
        <v>803.58710081998743</v>
      </c>
      <c r="BG37" s="27">
        <f t="shared" si="9"/>
        <v>1.0192837465564737</v>
      </c>
      <c r="BH37" s="27">
        <f t="shared" si="38"/>
        <v>0.57721463243086202</v>
      </c>
      <c r="BI37" s="39">
        <f t="shared" si="39"/>
        <v>0.26888593292675744</v>
      </c>
      <c r="BJ37" s="39">
        <f t="shared" si="40"/>
        <v>0.13018375402721102</v>
      </c>
      <c r="BL37" s="27">
        <f>[5]超r不同兵种属性值!AU35</f>
        <v>906.64171685757776</v>
      </c>
      <c r="BM37" s="27">
        <f>[5]超r不同兵种属性值!AV35</f>
        <v>56.359689908861291</v>
      </c>
      <c r="BN37" s="27">
        <f>[5]超r不同兵种属性值!AW35</f>
        <v>819.1907338456183</v>
      </c>
      <c r="BO37" s="27">
        <f t="shared" si="10"/>
        <v>0.90354405562203255</v>
      </c>
      <c r="BP37" s="27">
        <f t="shared" si="41"/>
        <v>0.35994253112690411</v>
      </c>
      <c r="BQ37" s="39">
        <f t="shared" si="42"/>
        <v>0.26035192141609503</v>
      </c>
      <c r="BR37" s="39">
        <f t="shared" si="43"/>
        <v>0.12975529124881144</v>
      </c>
      <c r="BT37" s="27">
        <f>[5]超r不同兵种属性值!AZ35</f>
        <v>827.80330669604939</v>
      </c>
      <c r="BU37" s="27">
        <f>[5]超r不同兵种属性值!BA35</f>
        <v>90.240659565055367</v>
      </c>
      <c r="BV37" s="27">
        <f>[5]超r不同兵种属性值!BB35</f>
        <v>803.58710081998743</v>
      </c>
      <c r="BW37" s="27">
        <f t="shared" si="11"/>
        <v>0.9707464252918796</v>
      </c>
      <c r="BX37" s="36">
        <f t="shared" si="44"/>
        <v>0.47380209525228489</v>
      </c>
      <c r="BY37" s="39">
        <f t="shared" si="45"/>
        <v>0.25810742030256634</v>
      </c>
      <c r="BZ37" s="39">
        <f t="shared" si="46"/>
        <v>0.12728762269896615</v>
      </c>
      <c r="CB37" s="23">
        <f t="shared" si="12"/>
        <v>729.2552939941387</v>
      </c>
      <c r="CC37" s="23">
        <f t="shared" si="13"/>
        <v>139.43322127741408</v>
      </c>
      <c r="CD37" s="23">
        <f t="shared" si="14"/>
        <v>817.53284783664503</v>
      </c>
      <c r="CE37" s="23">
        <f t="shared" si="15"/>
        <v>1.1210516462061033</v>
      </c>
      <c r="CF37" s="23">
        <f t="shared" si="16"/>
        <v>0.73605474444855756</v>
      </c>
      <c r="CV37" s="39">
        <f>([3]超r分类武将战斗属性!S37+[3]超r分类武将战斗属性!Y37+[3]超r分类武将战斗属性!AE37+[3]超r分类武将战斗属性!AK37)/4</f>
        <v>209.96253076530064</v>
      </c>
      <c r="CW37" s="39">
        <f>CV37*[3]超r分类武将战斗属性!O36</f>
        <v>13.026617188549722</v>
      </c>
      <c r="CX37" s="39">
        <f>([2]超r各类型装备属性!I35+[2]超r各类型装备属性!N35+[2]超r各类型装备属性!S35+[2]超r各类型装备属性!X35)/4</f>
        <v>405.4921875</v>
      </c>
      <c r="CY37" s="7">
        <f t="shared" si="49"/>
        <v>0.33407918250058882</v>
      </c>
      <c r="CZ37" s="7">
        <f t="shared" si="49"/>
        <v>2.0727134528414761E-2</v>
      </c>
      <c r="DA37" s="7">
        <f t="shared" si="49"/>
        <v>0.64519368297099655</v>
      </c>
      <c r="DC37" s="39">
        <f>([3]超r分类武将战斗属性!T37+[3]超r分类武将战斗属性!Z37+[3]超r分类武将战斗属性!AF37+[3]超r分类武将战斗属性!AL37)/4</f>
        <v>58.015962448306752</v>
      </c>
      <c r="DD37" s="39">
        <f>DC37*[3]超r分类武将战斗属性!O36</f>
        <v>3.5994600126255807</v>
      </c>
      <c r="DE37" s="39">
        <f>([2]超r各类型装备属性!J35+[2]超r各类型装备属性!O35+[2]超r各类型装备属性!T35+[2]超r各类型装备属性!Y35)/4</f>
        <v>75.691874999999996</v>
      </c>
      <c r="DF37" s="7">
        <f t="shared" si="50"/>
        <v>0.42895204267242576</v>
      </c>
      <c r="DG37" s="7">
        <f t="shared" si="50"/>
        <v>2.6613291580040332E-2</v>
      </c>
      <c r="DH37" s="7">
        <f t="shared" si="50"/>
        <v>0.55964226093612846</v>
      </c>
      <c r="DJ37" s="39">
        <f>([3]超r分类武将战斗属性!U37+[3]超r分类武将战斗属性!AA37+[3]超r分类武将战斗属性!AG37+[3]超r分类武将战斗属性!AM37)/4</f>
        <v>270.7411580920982</v>
      </c>
      <c r="DK37" s="39">
        <f>DJ37*[3]超r分类武将战斗属性!O36</f>
        <v>16.797480058919376</v>
      </c>
      <c r="DL37" s="39">
        <f>([2]超r各类型装备属性!K35+[2]超r各类型装备属性!P35+[2]超r各类型装备属性!U35+[2]超r各类型装备属性!Z35)/4</f>
        <v>502.81031250000001</v>
      </c>
      <c r="DM37" s="7">
        <f t="shared" si="51"/>
        <v>0.34255901506427799</v>
      </c>
      <c r="DN37" s="7">
        <f t="shared" si="51"/>
        <v>2.1253245221725343E-2</v>
      </c>
      <c r="DO37" s="7">
        <f t="shared" si="51"/>
        <v>0.63618773971399678</v>
      </c>
    </row>
    <row r="38" spans="7:119" x14ac:dyDescent="0.15">
      <c r="G38" s="23">
        <v>32</v>
      </c>
      <c r="H38" s="27">
        <f>[2]超r各类型装备属性!I36+[3]超r分类武将战斗属性!AQ38</f>
        <v>388.0286778792206</v>
      </c>
      <c r="I38" s="27">
        <f>[2]超r各类型装备属性!J36+[3]超r分类武将战斗属性!T38</f>
        <v>313.8833983035795</v>
      </c>
      <c r="J38" s="27">
        <f>[2]超r各类型装备属性!K36+[3]超r分类武将战斗属性!AS38</f>
        <v>1188.055769213506</v>
      </c>
      <c r="K38" s="27">
        <f t="shared" si="0"/>
        <v>3.0617731032326048</v>
      </c>
      <c r="L38" s="27">
        <f t="shared" si="22"/>
        <v>0.75386885490525357</v>
      </c>
      <c r="M38" s="39">
        <f t="shared" si="23"/>
        <v>0.20530617877207444</v>
      </c>
      <c r="N38" s="39">
        <f t="shared" si="24"/>
        <v>0.19800929486891766</v>
      </c>
      <c r="P38" s="27">
        <f>[2]超r各类型装备属性!N36+[3]超r分类武将战斗属性!AV38</f>
        <v>710.63375800095196</v>
      </c>
      <c r="Q38" s="27">
        <f>[2]超r各类型装备属性!O36+[3]超r分类武将战斗属性!AW38</f>
        <v>91.014735575844114</v>
      </c>
      <c r="R38" s="27">
        <f>[2]超r各类型装备属性!P36+[3]超r分类武将战斗属性!AX38</f>
        <v>758.57322915264024</v>
      </c>
      <c r="S38" s="27">
        <f t="shared" si="1"/>
        <v>1.0674601658195135</v>
      </c>
      <c r="T38" s="27">
        <f t="shared" si="25"/>
        <v>0.47037318769930603</v>
      </c>
      <c r="U38" s="39">
        <f t="shared" si="26"/>
        <v>0.14841974895592144</v>
      </c>
      <c r="V38" s="39">
        <f t="shared" si="27"/>
        <v>0.15051056133980956</v>
      </c>
      <c r="X38" s="27">
        <f>[2]超r各类型装备属性!S36+[3]超r分类武将战斗属性!BA38</f>
        <v>779.30016024346287</v>
      </c>
      <c r="Y38" s="27">
        <f>[2]超r各类型装备属性!T36+[3]超r分类武将战斗属性!BB38</f>
        <v>46.318068909177455</v>
      </c>
      <c r="Z38" s="27">
        <f>[2]超r各类型装备属性!U36+[3]超r分类武将战斗属性!BC38</f>
        <v>641.96735575844127</v>
      </c>
      <c r="AA38" s="27">
        <f t="shared" si="2"/>
        <v>0.82377418677532777</v>
      </c>
      <c r="AB38" s="27">
        <f t="shared" si="28"/>
        <v>0.31128138455512366</v>
      </c>
      <c r="AC38" s="39">
        <f t="shared" si="29"/>
        <v>0.13159408312115212</v>
      </c>
      <c r="AD38" s="39">
        <f t="shared" si="30"/>
        <v>0.12969037490069527</v>
      </c>
      <c r="AF38" s="27">
        <f>[2]超r各类型装备属性!X36+[3]超r分类武将战斗属性!BF38</f>
        <v>709.01235575844123</v>
      </c>
      <c r="AG38" s="27">
        <f>[2]超r各类型装备属性!Y36+[3]超r分类武将战斗属性!BG38</f>
        <v>104.62100560627698</v>
      </c>
      <c r="AH38" s="27">
        <f>[2]超r各类型装备属性!Z36+[3]超r分类武将战斗属性!BH38</f>
        <v>664.31568909177452</v>
      </c>
      <c r="AI38" s="27">
        <f t="shared" si="3"/>
        <v>0.93695925564110372</v>
      </c>
      <c r="AJ38" s="27">
        <f t="shared" si="31"/>
        <v>0.50516898891922157</v>
      </c>
      <c r="AK38" s="39">
        <f t="shared" si="32"/>
        <v>0.13240193384844842</v>
      </c>
      <c r="AL38" s="39">
        <f t="shared" si="33"/>
        <v>0.13122285216627644</v>
      </c>
      <c r="AN38" s="23">
        <f t="shared" si="4"/>
        <v>646.74373797051919</v>
      </c>
      <c r="AO38" s="23">
        <f t="shared" si="5"/>
        <v>138.95930209871949</v>
      </c>
      <c r="AP38" s="23">
        <f t="shared" si="6"/>
        <v>813.22801080409045</v>
      </c>
      <c r="AQ38" s="23">
        <f t="shared" si="7"/>
        <v>1.2574192265950632</v>
      </c>
      <c r="AR38" s="42">
        <f t="shared" si="34"/>
        <v>0.57554549276282252</v>
      </c>
      <c r="AS38" s="34"/>
      <c r="AV38" s="27">
        <f>[5]超r不同兵种属性值!AK36</f>
        <v>402.46429606891405</v>
      </c>
      <c r="AW38" s="27">
        <f>[5]超r不同兵种属性值!AL36</f>
        <v>284.01545446164016</v>
      </c>
      <c r="AX38" s="27">
        <f>[5]超r不同兵种属性值!AM36</f>
        <v>860.55373874897873</v>
      </c>
      <c r="AY38" s="27">
        <f t="shared" si="8"/>
        <v>2.1382113821138211</v>
      </c>
      <c r="AZ38" s="27">
        <f t="shared" si="35"/>
        <v>0.73484811058710342</v>
      </c>
      <c r="BA38" s="39">
        <f t="shared" si="36"/>
        <v>0.28392542932551262</v>
      </c>
      <c r="BB38" s="39">
        <f t="shared" si="37"/>
        <v>0.14342562312482979</v>
      </c>
      <c r="BD38" s="27">
        <f>[5]超r不同兵种属性值!AP36</f>
        <v>804.9285921378281</v>
      </c>
      <c r="BE38" s="27">
        <f>[5]超r不同兵种属性值!AQ36</f>
        <v>141.35331374127713</v>
      </c>
      <c r="BF38" s="27">
        <f>[5]超r不同兵种属性值!AR36</f>
        <v>819.57498928474172</v>
      </c>
      <c r="BG38" s="27">
        <f t="shared" si="9"/>
        <v>1.0181958962446767</v>
      </c>
      <c r="BH38" s="27">
        <f t="shared" si="38"/>
        <v>0.57971288489013484</v>
      </c>
      <c r="BI38" s="39">
        <f t="shared" si="39"/>
        <v>0.27452858954532366</v>
      </c>
      <c r="BJ38" s="39">
        <f t="shared" si="40"/>
        <v>0.13277384455652166</v>
      </c>
      <c r="BL38" s="27">
        <f>[5]超r不同兵种属性值!AU36</f>
        <v>925.66788095850222</v>
      </c>
      <c r="BM38" s="27">
        <f>[5]超r不同兵种属性值!AV36</f>
        <v>57.588387079779572</v>
      </c>
      <c r="BN38" s="27">
        <f>[5]超r不同兵种属性值!AW36</f>
        <v>835.48906674658133</v>
      </c>
      <c r="BO38" s="27">
        <f t="shared" si="10"/>
        <v>0.90257973073610009</v>
      </c>
      <c r="BP38" s="27">
        <f t="shared" si="41"/>
        <v>0.35977364506757337</v>
      </c>
      <c r="BQ38" s="39">
        <f t="shared" si="42"/>
        <v>0.26581548909531283</v>
      </c>
      <c r="BR38" s="39">
        <f t="shared" si="43"/>
        <v>0.13233685723223856</v>
      </c>
      <c r="BT38" s="27">
        <f>[5]超r不同兵种属性值!AZ36</f>
        <v>845.17502174471952</v>
      </c>
      <c r="BU38" s="27">
        <f>[5]超r不同兵种属性值!BA36</f>
        <v>92.272302025555902</v>
      </c>
      <c r="BV38" s="27">
        <f>[5]超r不同兵种属性值!BB36</f>
        <v>819.57498928474172</v>
      </c>
      <c r="BW38" s="27">
        <f t="shared" si="11"/>
        <v>0.96971037737588262</v>
      </c>
      <c r="BX38" s="36">
        <f t="shared" si="44"/>
        <v>0.47379312627302184</v>
      </c>
      <c r="BY38" s="39">
        <f t="shared" si="45"/>
        <v>0.2635238864137483</v>
      </c>
      <c r="BZ38" s="39">
        <f t="shared" si="46"/>
        <v>0.12982009281026857</v>
      </c>
      <c r="CB38" s="23">
        <f t="shared" si="12"/>
        <v>744.55894772749093</v>
      </c>
      <c r="CC38" s="23">
        <f t="shared" si="13"/>
        <v>143.8073643270632</v>
      </c>
      <c r="CD38" s="23">
        <f t="shared" si="14"/>
        <v>833.79819601626082</v>
      </c>
      <c r="CE38" s="23">
        <f t="shared" si="15"/>
        <v>1.1198551821331835</v>
      </c>
      <c r="CF38" s="23">
        <f t="shared" si="16"/>
        <v>0.74201186743543146</v>
      </c>
      <c r="CV38" s="39">
        <f>([3]超r分类武将战斗属性!S38+[3]超r分类武将战斗属性!Y38+[3]超r分类武将战斗属性!AE38+[3]超r分类武将战斗属性!AK38)/4</f>
        <v>213.90315842511197</v>
      </c>
      <c r="CW38" s="39">
        <f>CV38*[3]超r分类武将战斗属性!O37</f>
        <v>13.809329545407214</v>
      </c>
      <c r="CX38" s="39">
        <f>([2]超r各类型装备属性!I36+[2]超r各类型装备属性!N36+[2]超r各类型装备属性!S36+[2]超r各类型装备属性!X36)/4</f>
        <v>419.03125</v>
      </c>
      <c r="CY38" s="7">
        <f t="shared" si="49"/>
        <v>0.33073866180187494</v>
      </c>
      <c r="CZ38" s="7">
        <f t="shared" si="49"/>
        <v>2.1352088523873256E-2</v>
      </c>
      <c r="DA38" s="7">
        <f t="shared" si="49"/>
        <v>0.64790924967425179</v>
      </c>
      <c r="DC38" s="39">
        <f>([3]超r分类武将战斗属性!T38+[3]超r分类武将战斗属性!Z38+[3]超r分类武将战斗属性!AF38+[3]超r分类武将战斗属性!AL38)/4</f>
        <v>59.10482009114935</v>
      </c>
      <c r="DD38" s="39">
        <f>DC38*[3]超r分类武将战斗属性!O37</f>
        <v>3.8157357954414666</v>
      </c>
      <c r="DE38" s="39">
        <f>([2]超r各类型装备属性!J36+[2]超r各类型装备属性!O36+[2]超r各类型装备属性!T36+[2]超r各类型装备属性!Y36)/4</f>
        <v>78.219166666666666</v>
      </c>
      <c r="DF38" s="7">
        <f t="shared" si="50"/>
        <v>0.42533906833498697</v>
      </c>
      <c r="DG38" s="7">
        <f t="shared" si="50"/>
        <v>2.7459376506732101E-2</v>
      </c>
      <c r="DH38" s="7">
        <f t="shared" si="50"/>
        <v>0.56289262744784219</v>
      </c>
      <c r="DJ38" s="39">
        <f>([3]超r分类武将战斗属性!U38+[3]超r分类武将战斗属性!AA38+[3]超r分类武将战斗属性!AG38+[3]超r分类武将战斗属性!AM38)/4</f>
        <v>275.82249375869702</v>
      </c>
      <c r="DK38" s="39">
        <f>DJ38*[3]超r分类武将战斗属性!O37</f>
        <v>17.806767045393514</v>
      </c>
      <c r="DL38" s="39">
        <f>([2]超r各类型装备属性!K36+[2]超r各类型装备属性!P36+[2]超r各类型装备属性!U36+[2]超r各类型装备属性!Z36)/4</f>
        <v>519.59875</v>
      </c>
      <c r="DM38" s="7">
        <f t="shared" si="51"/>
        <v>0.33916993769800641</v>
      </c>
      <c r="DN38" s="7">
        <f t="shared" si="51"/>
        <v>2.1896401512027146E-2</v>
      </c>
      <c r="DO38" s="7">
        <f t="shared" si="51"/>
        <v>0.63893366078996661</v>
      </c>
    </row>
    <row r="39" spans="7:119" x14ac:dyDescent="0.15">
      <c r="G39" s="23">
        <v>33</v>
      </c>
      <c r="H39" s="27">
        <f>[2]超r各类型装备属性!I37+[3]超r分类武将战斗属性!AQ39</f>
        <v>399.38841075321881</v>
      </c>
      <c r="I39" s="27">
        <f>[2]超r各类型装备属性!J37+[3]超r分类武将战斗属性!T39</f>
        <v>322.34945374487666</v>
      </c>
      <c r="J39" s="27">
        <f>[2]超r各类型装备属性!K37+[3]超r分类武将战斗属性!AS39</f>
        <v>1222.6739144103003</v>
      </c>
      <c r="K39" s="27">
        <f t="shared" si="0"/>
        <v>3.0613655316247717</v>
      </c>
      <c r="L39" s="27">
        <f t="shared" si="22"/>
        <v>0.75468795447999049</v>
      </c>
      <c r="M39" s="39">
        <f t="shared" si="23"/>
        <v>0.21131661944614757</v>
      </c>
      <c r="N39" s="39">
        <f t="shared" si="24"/>
        <v>0.20377898573505004</v>
      </c>
      <c r="P39" s="27">
        <f>[2]超r各类型装备属性!N37+[3]超r分类武将战斗属性!AV39</f>
        <v>731.00383699041481</v>
      </c>
      <c r="Q39" s="27">
        <f>[2]超r各类型装备属性!O37+[3]超r分类武将战斗属性!AW39</f>
        <v>93.719932150643757</v>
      </c>
      <c r="R39" s="27">
        <f>[2]超r各类型装备属性!P37+[3]超r分类武将战斗属性!AX39</f>
        <v>780.02120129170225</v>
      </c>
      <c r="S39" s="27">
        <f t="shared" si="1"/>
        <v>1.0670548659540486</v>
      </c>
      <c r="T39" s="27">
        <f t="shared" si="25"/>
        <v>0.47214087750679268</v>
      </c>
      <c r="U39" s="39">
        <f t="shared" si="26"/>
        <v>0.15267415141821525</v>
      </c>
      <c r="V39" s="39">
        <f t="shared" si="27"/>
        <v>0.1547661113674012</v>
      </c>
      <c r="X39" s="27">
        <f>[2]超r各类型装备属性!S37+[3]超r分类武将战斗属性!BA39</f>
        <v>801.6533524743918</v>
      </c>
      <c r="Y39" s="27">
        <f>[2]超r各类型装备属性!T37+[3]超r分类武将战斗属性!BB39</f>
        <v>47.579098817310431</v>
      </c>
      <c r="Z39" s="27">
        <f>[2]超r各类型装备属性!U37+[3]超r分类武将战斗属性!BC39</f>
        <v>660.3543215064376</v>
      </c>
      <c r="AA39" s="27">
        <f t="shared" si="2"/>
        <v>0.82374048517127874</v>
      </c>
      <c r="AB39" s="27">
        <f t="shared" si="28"/>
        <v>0.31228262169206722</v>
      </c>
      <c r="AC39" s="39">
        <f t="shared" si="29"/>
        <v>0.13536868498385543</v>
      </c>
      <c r="AD39" s="39">
        <f t="shared" si="30"/>
        <v>0.13340491343564401</v>
      </c>
      <c r="AF39" s="27">
        <f>[2]超r各类型装备属性!X37+[3]超r分类武将战斗属性!BF39</f>
        <v>729.56557150643766</v>
      </c>
      <c r="AG39" s="27">
        <f>[2]超r各类型装备属性!Y37+[3]超r分类武将战斗属性!BG39</f>
        <v>107.41253870994274</v>
      </c>
      <c r="AH39" s="27">
        <f>[2]超r各类型装备属性!Z37+[3]超r分类武将战斗属性!BH39</f>
        <v>683.42473817310429</v>
      </c>
      <c r="AI39" s="27">
        <f t="shared" si="3"/>
        <v>0.93675574186147537</v>
      </c>
      <c r="AJ39" s="27">
        <f t="shared" si="31"/>
        <v>0.50620318397137731</v>
      </c>
      <c r="AK39" s="39">
        <f t="shared" si="32"/>
        <v>0.13624006937561861</v>
      </c>
      <c r="AL39" s="39">
        <f t="shared" si="33"/>
        <v>0.13499747914530455</v>
      </c>
      <c r="AN39" s="23">
        <f t="shared" ref="AN39:AN70" si="54">(H39+P39+X39+AF39)/4</f>
        <v>665.40279293111575</v>
      </c>
      <c r="AO39" s="23">
        <f t="shared" ref="AO39:AO70" si="55">(I39+Q39+Y39+AG39)/4</f>
        <v>142.7652558556934</v>
      </c>
      <c r="AP39" s="23">
        <f t="shared" ref="AP39:AP70" si="56">(J39+R39+Z39+AH39)/4</f>
        <v>836.61854384538617</v>
      </c>
      <c r="AQ39" s="23">
        <f t="shared" si="7"/>
        <v>1.2573114401279575</v>
      </c>
      <c r="AR39" s="42">
        <f t="shared" si="34"/>
        <v>0.5767238615104725</v>
      </c>
      <c r="AS39" s="34"/>
      <c r="AV39" s="27">
        <f>[5]超r不同兵种属性值!AK37</f>
        <v>410.91712843754925</v>
      </c>
      <c r="AW39" s="27">
        <f>[5]超r不同兵种属性值!AL37</f>
        <v>293.88793025853522</v>
      </c>
      <c r="AX39" s="27">
        <f>[5]超r不同兵种属性值!AM37</f>
        <v>877.71898634260515</v>
      </c>
      <c r="AY39" s="27">
        <f t="shared" si="8"/>
        <v>2.1359999999999997</v>
      </c>
      <c r="AZ39" s="27">
        <f t="shared" si="35"/>
        <v>0.73717474607990052</v>
      </c>
      <c r="BA39" s="39">
        <f t="shared" si="36"/>
        <v>0.28988862676370325</v>
      </c>
      <c r="BB39" s="39">
        <f t="shared" si="37"/>
        <v>0.14628649772376753</v>
      </c>
      <c r="BD39" s="27">
        <f>[5]超r不同兵种属性值!AP37</f>
        <v>821.8342568750985</v>
      </c>
      <c r="BE39" s="27">
        <f>[5]超r不同兵种属性值!AQ37</f>
        <v>145.95776402101751</v>
      </c>
      <c r="BF39" s="27">
        <f>[5]超r不同兵种属性值!AR37</f>
        <v>835.92284413581444</v>
      </c>
      <c r="BG39" s="27">
        <f t="shared" si="9"/>
        <v>1.0171428571428571</v>
      </c>
      <c r="BH39" s="27">
        <f t="shared" si="38"/>
        <v>0.58211320736186734</v>
      </c>
      <c r="BI39" s="39">
        <f t="shared" si="39"/>
        <v>0.28029442808178634</v>
      </c>
      <c r="BJ39" s="39">
        <f t="shared" si="40"/>
        <v>0.13542225082465731</v>
      </c>
      <c r="BL39" s="27">
        <f>[5]超r不同兵种属性值!AU37</f>
        <v>945.10939540636321</v>
      </c>
      <c r="BM39" s="27">
        <f>[5]超r不同兵种属性值!AV37</f>
        <v>58.843332792257058</v>
      </c>
      <c r="BN39" s="27">
        <f>[5]超r不同兵种属性值!AW37</f>
        <v>852.15435567243219</v>
      </c>
      <c r="BO39" s="27">
        <f t="shared" si="10"/>
        <v>0.9016462642465175</v>
      </c>
      <c r="BP39" s="27">
        <f t="shared" si="41"/>
        <v>0.35962678297823814</v>
      </c>
      <c r="BQ39" s="39">
        <f t="shared" si="42"/>
        <v>0.27139832909442851</v>
      </c>
      <c r="BR39" s="39">
        <f t="shared" si="43"/>
        <v>0.13497654702483194</v>
      </c>
      <c r="BT39" s="27">
        <f>[5]超r不同兵种属性值!AZ37</f>
        <v>862.92596971885337</v>
      </c>
      <c r="BU39" s="27">
        <f>[5]超r不同兵种属性值!BA37</f>
        <v>94.346572689261308</v>
      </c>
      <c r="BV39" s="27">
        <f>[5]超r不同兵种属性值!BB37</f>
        <v>835.92284413581444</v>
      </c>
      <c r="BW39" s="27">
        <f t="shared" si="11"/>
        <v>0.96870748299319731</v>
      </c>
      <c r="BX39" s="36">
        <f t="shared" si="44"/>
        <v>0.47380202157393592</v>
      </c>
      <c r="BY39" s="39">
        <f t="shared" si="45"/>
        <v>0.26905859659486026</v>
      </c>
      <c r="BZ39" s="39">
        <f t="shared" si="46"/>
        <v>0.1324095813400091</v>
      </c>
      <c r="CB39" s="23">
        <f t="shared" ref="CB39:CB70" si="57">(AV39+BD39+BL39+BT39)/4</f>
        <v>760.19668760946615</v>
      </c>
      <c r="CC39" s="23">
        <f t="shared" ref="CC39:CC70" si="58">(AW39+BE39+BM39+BU39)/4</f>
        <v>148.25889994026778</v>
      </c>
      <c r="CD39" s="23">
        <f t="shared" ref="CD39:CD70" si="59">(AX39+BF39+BN39+BV39)/4</f>
        <v>850.42975757166664</v>
      </c>
      <c r="CE39" s="23">
        <f t="shared" si="15"/>
        <v>1.1186970049105971</v>
      </c>
      <c r="CF39" s="23">
        <f t="shared" ref="CF39:CF70" si="60">1-1/(1+(CC39/($D$11*O39^2+$D$12*O39+$D$13)))</f>
        <v>0.74780451210480736</v>
      </c>
      <c r="CV39" s="39">
        <f>([3]超r分类武将战斗属性!S39+[3]超r分类武将战斗属性!Y39+[3]超r分类武将战斗属性!AE39+[3]超r分类武将战斗属性!AK39)/4</f>
        <v>218.16135731827694</v>
      </c>
      <c r="CW39" s="39">
        <f>CV39*[3]超r分类武将战斗属性!O38</f>
        <v>14.671123112838837</v>
      </c>
      <c r="CX39" s="39">
        <f>([2]超r各类型装备属性!I37+[2]超r各类型装备属性!N37+[2]超r各类型装备属性!S37+[2]超r各类型装备属性!X37)/4</f>
        <v>432.5703125</v>
      </c>
      <c r="CY39" s="7">
        <f t="shared" si="49"/>
        <v>0.32786360327294506</v>
      </c>
      <c r="CZ39" s="7">
        <f t="shared" si="49"/>
        <v>2.2048484419808605E-2</v>
      </c>
      <c r="DA39" s="7">
        <f t="shared" si="49"/>
        <v>0.65008791230724638</v>
      </c>
      <c r="DC39" s="39">
        <f>([3]超r分类武将战斗属性!T39+[3]超r分类武将战斗属性!Z39+[3]超r分类武将战斗属性!AF39+[3]超r分类武将战斗属性!AL39)/4</f>
        <v>60.2814276800502</v>
      </c>
      <c r="DD39" s="39">
        <f>DC39*[3]超r分类武将战斗属性!O38</f>
        <v>4.0538629653896781</v>
      </c>
      <c r="DE39" s="39">
        <f>([2]超r各类型装备属性!J37+[2]超r各类型装备属性!O37+[2]超r各类型装备属性!T37+[2]超r各类型装备属性!Y37)/4</f>
        <v>80.746458333333337</v>
      </c>
      <c r="DF39" s="7">
        <f t="shared" si="50"/>
        <v>0.42224158335122131</v>
      </c>
      <c r="DG39" s="7">
        <f t="shared" si="50"/>
        <v>2.8395304873668339E-2</v>
      </c>
      <c r="DH39" s="7">
        <f t="shared" si="50"/>
        <v>0.56558900027434944</v>
      </c>
      <c r="DJ39" s="39">
        <f>([3]超r分类武将战斗属性!U39+[3]超r分类武将战斗属性!AA39+[3]超r分类武将战斗属性!AG39+[3]超r分类武将战斗属性!AM39)/4</f>
        <v>281.31332917356758</v>
      </c>
      <c r="DK39" s="39">
        <f>DJ39*[3]超r分类武将战斗属性!O38</f>
        <v>18.918027171818494</v>
      </c>
      <c r="DL39" s="39">
        <f>([2]超r各类型装备属性!K37+[2]超r各类型装备属性!P37+[2]超r各类型装备属性!U37+[2]超r各类型装备属性!Z37)/4</f>
        <v>536.38718749999998</v>
      </c>
      <c r="DM39" s="7">
        <f t="shared" si="51"/>
        <v>0.3362504109466124</v>
      </c>
      <c r="DN39" s="7">
        <f t="shared" si="51"/>
        <v>2.2612488464413834E-2</v>
      </c>
      <c r="DO39" s="7">
        <f t="shared" si="51"/>
        <v>0.64113710058897366</v>
      </c>
    </row>
    <row r="40" spans="7:119" x14ac:dyDescent="0.15">
      <c r="G40" s="23">
        <v>34</v>
      </c>
      <c r="H40" s="27">
        <f>[2]超r各类型装备属性!I38+[3]超r分类武将战斗属性!AQ40</f>
        <v>410.93609676258933</v>
      </c>
      <c r="I40" s="27">
        <f>[2]超r各类型装备属性!J38+[3]超r分类武将战斗属性!T40</f>
        <v>331.03189637389403</v>
      </c>
      <c r="J40" s="27">
        <f>[2]超r各类型装备属性!K38+[3]超r分类武将战斗属性!AS40</f>
        <v>1257.8935096402859</v>
      </c>
      <c r="K40" s="27">
        <f t="shared" si="0"/>
        <v>3.0610440882418035</v>
      </c>
      <c r="L40" s="27">
        <f t="shared" si="22"/>
        <v>0.75551857498160901</v>
      </c>
      <c r="M40" s="39">
        <f t="shared" si="23"/>
        <v>0.2174265062235923</v>
      </c>
      <c r="N40" s="39">
        <f t="shared" si="24"/>
        <v>0.20964891827338097</v>
      </c>
      <c r="P40" s="27">
        <f>[2]超r各类型装备属性!N38+[3]超r分类武将战斗属性!AV40</f>
        <v>751.78741287769662</v>
      </c>
      <c r="Q40" s="27">
        <f>[2]超r各类型装备属性!O38+[3]超r分类武将战斗属性!AW40</f>
        <v>96.462719352517865</v>
      </c>
      <c r="R40" s="27">
        <f>[2]超r各类型装备属性!P38+[3]超r分类武将战斗属性!AX40</f>
        <v>801.95785158273225</v>
      </c>
      <c r="S40" s="27">
        <f t="shared" si="1"/>
        <v>1.0667348745744398</v>
      </c>
      <c r="T40" s="27">
        <f t="shared" si="25"/>
        <v>0.47382567469042325</v>
      </c>
      <c r="U40" s="39">
        <f t="shared" si="26"/>
        <v>0.15701491497027914</v>
      </c>
      <c r="V40" s="39">
        <f t="shared" si="27"/>
        <v>0.15911862134578017</v>
      </c>
      <c r="X40" s="27">
        <f>[2]超r各类型装备属性!S38+[3]超r分类武将战斗属性!BA40</f>
        <v>824.45763223021436</v>
      </c>
      <c r="Y40" s="27">
        <f>[2]超r各类型装备属性!T38+[3]超r分类武将战斗属性!BB40</f>
        <v>48.877719352517872</v>
      </c>
      <c r="Z40" s="27">
        <f>[2]超r各类型装备属性!U38+[3]超r分类武将战斗属性!BC40</f>
        <v>679.11719352517866</v>
      </c>
      <c r="AA40" s="27">
        <f t="shared" si="2"/>
        <v>0.82371387804139817</v>
      </c>
      <c r="AB40" s="27">
        <f t="shared" si="28"/>
        <v>0.31332329443910523</v>
      </c>
      <c r="AC40" s="39">
        <f t="shared" si="29"/>
        <v>0.1392194583299923</v>
      </c>
      <c r="AD40" s="39">
        <f t="shared" si="30"/>
        <v>0.13719539263134928</v>
      </c>
      <c r="AF40" s="27">
        <f>[2]超r各类型装备属性!X38+[3]超r分类武将战斗属性!BF40</f>
        <v>750.49469352517872</v>
      </c>
      <c r="AG40" s="27">
        <f>[2]超r各类型装备属性!Y38+[3]超r分类武将战斗属性!BG40</f>
        <v>110.29804838129468</v>
      </c>
      <c r="AH40" s="27">
        <f>[2]超r各类型装备属性!Z38+[3]超r分类武将战斗属性!BH40</f>
        <v>702.90969352517868</v>
      </c>
      <c r="AI40" s="27">
        <f t="shared" si="3"/>
        <v>0.93659515462196463</v>
      </c>
      <c r="AJ40" s="27">
        <f t="shared" si="31"/>
        <v>0.50730861215284495</v>
      </c>
      <c r="AK40" s="39">
        <f t="shared" si="32"/>
        <v>0.1401484021522276</v>
      </c>
      <c r="AL40" s="39">
        <f t="shared" si="33"/>
        <v>0.13884635921485011</v>
      </c>
      <c r="AN40" s="23">
        <f t="shared" si="54"/>
        <v>684.41895884891983</v>
      </c>
      <c r="AO40" s="23">
        <f t="shared" si="55"/>
        <v>146.66759586505611</v>
      </c>
      <c r="AP40" s="23">
        <f t="shared" si="56"/>
        <v>860.46956206834386</v>
      </c>
      <c r="AQ40" s="23">
        <f t="shared" si="7"/>
        <v>1.2572263683570546</v>
      </c>
      <c r="AR40" s="42">
        <f t="shared" si="34"/>
        <v>0.57791475333980535</v>
      </c>
      <c r="AS40" s="34"/>
      <c r="AV40" s="27">
        <f>[5]超r不同兵种属性值!AK38</f>
        <v>419.32849431803339</v>
      </c>
      <c r="AW40" s="27">
        <f>[5]超r不同兵种属性值!AL38</f>
        <v>303.76552344298483</v>
      </c>
      <c r="AX40" s="27">
        <f>[5]超r不同兵种属性值!AM38</f>
        <v>894.78757448966189</v>
      </c>
      <c r="AY40" s="27">
        <f t="shared" si="8"/>
        <v>2.1338582677165356</v>
      </c>
      <c r="AZ40" s="27">
        <f t="shared" si="35"/>
        <v>0.73929478190811904</v>
      </c>
      <c r="BA40" s="39">
        <f t="shared" si="36"/>
        <v>0.29582257094746628</v>
      </c>
      <c r="BB40" s="39">
        <f t="shared" si="37"/>
        <v>0.14913126241494365</v>
      </c>
      <c r="BD40" s="27">
        <f>[5]超r不同兵种属性值!AP38</f>
        <v>838.65698863606679</v>
      </c>
      <c r="BE40" s="27">
        <f>[5]超r不同兵种属性值!AQ38</f>
        <v>150.56204205434904</v>
      </c>
      <c r="BF40" s="27">
        <f>[5]超r不同兵种属性值!AR38</f>
        <v>852.17864237110643</v>
      </c>
      <c r="BG40" s="27">
        <f t="shared" si="9"/>
        <v>1.0161229846269215</v>
      </c>
      <c r="BH40" s="27">
        <f t="shared" si="38"/>
        <v>0.58429388735825538</v>
      </c>
      <c r="BI40" s="39">
        <f t="shared" si="39"/>
        <v>0.28603198153403986</v>
      </c>
      <c r="BJ40" s="39">
        <f t="shared" si="40"/>
        <v>0.13805574361818249</v>
      </c>
      <c r="BL40" s="27">
        <f>[5]超r不同兵种属性值!AU38</f>
        <v>964.45553693147679</v>
      </c>
      <c r="BM40" s="27">
        <f>[5]超r不同兵种属性值!AV38</f>
        <v>60.092744855025266</v>
      </c>
      <c r="BN40" s="27">
        <f>[5]超r不同兵种属性值!AW38</f>
        <v>868.72580047539986</v>
      </c>
      <c r="BO40" s="27">
        <f t="shared" si="10"/>
        <v>0.90074219827629198</v>
      </c>
      <c r="BP40" s="27">
        <f t="shared" si="41"/>
        <v>0.3593789750124976</v>
      </c>
      <c r="BQ40" s="39">
        <f t="shared" si="42"/>
        <v>0.27695378173288482</v>
      </c>
      <c r="BR40" s="39">
        <f t="shared" si="43"/>
        <v>0.13760137242627246</v>
      </c>
      <c r="BT40" s="27">
        <f>[5]超r不同兵种属性值!AZ38</f>
        <v>880.58983806787023</v>
      </c>
      <c r="BU40" s="27">
        <f>[5]超r不同兵种属性值!BA38</f>
        <v>96.412535701469096</v>
      </c>
      <c r="BV40" s="27">
        <f>[5]超r不同兵种属性值!BB38</f>
        <v>852.17864237110643</v>
      </c>
      <c r="BW40" s="27">
        <f t="shared" si="11"/>
        <v>0.96773617583516325</v>
      </c>
      <c r="BX40" s="36">
        <f t="shared" si="44"/>
        <v>0.47369593941915011</v>
      </c>
      <c r="BY40" s="39">
        <f t="shared" si="45"/>
        <v>0.27456615552250646</v>
      </c>
      <c r="BZ40" s="39">
        <f t="shared" si="46"/>
        <v>0.13498448816757389</v>
      </c>
      <c r="CB40" s="23">
        <f t="shared" si="57"/>
        <v>775.7577144883619</v>
      </c>
      <c r="CC40" s="23">
        <f t="shared" si="58"/>
        <v>152.70821151345706</v>
      </c>
      <c r="CD40" s="23">
        <f t="shared" si="59"/>
        <v>866.96766492681866</v>
      </c>
      <c r="CE40" s="23">
        <f t="shared" si="15"/>
        <v>1.1175753057107691</v>
      </c>
      <c r="CF40" s="23">
        <f t="shared" si="60"/>
        <v>0.75334003676175354</v>
      </c>
      <c r="CV40" s="39">
        <f>([3]超r分类武将战斗属性!S40+[3]超r分类武将战斗属性!Y40+[3]超r分类武将战斗属性!AE40+[3]超r分类武将战斗属性!AK40)/4</f>
        <v>222.76216925866561</v>
      </c>
      <c r="CW40" s="39">
        <f>CV40*[3]超r分类武将战斗属性!O39</f>
        <v>15.547414590254149</v>
      </c>
      <c r="CX40" s="39">
        <f>([2]超r各类型装备属性!I38+[2]超r各类型装备属性!N38+[2]超r各类型装备属性!S38+[2]超r各类型装备属性!X38)/4</f>
        <v>446.109375</v>
      </c>
      <c r="CY40" s="7">
        <f t="shared" si="49"/>
        <v>0.32547632758933936</v>
      </c>
      <c r="CZ40" s="7">
        <f t="shared" si="49"/>
        <v>2.2716224308576057E-2</v>
      </c>
      <c r="DA40" s="7">
        <f t="shared" si="49"/>
        <v>0.65180744810208446</v>
      </c>
      <c r="DC40" s="39">
        <f>([3]超r分类武将战斗属性!T40+[3]超r分类武将战斗属性!Z40+[3]超r分类武将战斗属性!AF40+[3]超r分类武将战斗属性!AL40)/4</f>
        <v>61.552704663578645</v>
      </c>
      <c r="DD40" s="39">
        <f>DC40*[3]超r分类武将战斗属性!O39</f>
        <v>4.2959961367807509</v>
      </c>
      <c r="DE40" s="39">
        <f>([2]超r各类型装备属性!J38+[2]超r各类型装备属性!O38+[2]超r各类型装备属性!T38+[2]超r各类型装备属性!Y38)/4</f>
        <v>83.273749999999993</v>
      </c>
      <c r="DF40" s="7">
        <f t="shared" si="50"/>
        <v>0.41967487297065403</v>
      </c>
      <c r="DG40" s="7">
        <f t="shared" si="50"/>
        <v>2.9290697181218892E-2</v>
      </c>
      <c r="DH40" s="7">
        <f t="shared" si="50"/>
        <v>0.56777197109453781</v>
      </c>
      <c r="DJ40" s="39">
        <f>([3]超r分类武将战斗属性!U40+[3]超r分类武将战斗属性!AA40+[3]超r分类武将战斗属性!AG40+[3]超r分类武将战斗属性!AM40)/4</f>
        <v>287.24595509670041</v>
      </c>
      <c r="DK40" s="39">
        <f>DJ40*[3]超r分类武将战斗属性!O39</f>
        <v>20.047981971643509</v>
      </c>
      <c r="DL40" s="39">
        <f>([2]超r各类型装备属性!K38+[2]超r各类型装备属性!P38+[2]超r各类型装备属性!U38+[2]超r各类型装备属性!Z38)/4</f>
        <v>553.17562499999997</v>
      </c>
      <c r="DM40" s="7">
        <f t="shared" si="51"/>
        <v>0.33382465546629708</v>
      </c>
      <c r="DN40" s="7">
        <f t="shared" si="51"/>
        <v>2.3298885696146417E-2</v>
      </c>
      <c r="DO40" s="7">
        <f t="shared" si="51"/>
        <v>0.64287645883755651</v>
      </c>
    </row>
    <row r="41" spans="7:119" x14ac:dyDescent="0.15">
      <c r="G41" s="23">
        <v>35</v>
      </c>
      <c r="H41" s="27">
        <f>[2]超r各类型装备属性!I39+[3]超r分类武将战斗属性!AQ41</f>
        <v>422.72660546669255</v>
      </c>
      <c r="I41" s="27">
        <f>[2]超r各类型装备属性!J39+[3]超r分类武将战斗属性!T41</f>
        <v>339.94777916534429</v>
      </c>
      <c r="J41" s="27">
        <f>[2]超r各类型装备属性!K39+[3]超r分类武将战斗属性!AS41</f>
        <v>1293.8901374934162</v>
      </c>
      <c r="K41" s="27">
        <f t="shared" si="0"/>
        <v>3.0608202104169768</v>
      </c>
      <c r="L41" s="27">
        <f t="shared" si="22"/>
        <v>0.75636769147385907</v>
      </c>
      <c r="M41" s="39">
        <f t="shared" si="23"/>
        <v>0.2236648706172977</v>
      </c>
      <c r="N41" s="39">
        <f t="shared" si="24"/>
        <v>0.21564835624890269</v>
      </c>
      <c r="P41" s="27">
        <f>[2]超r各类型装备属性!N39+[3]超r分类武将战斗属性!AV41</f>
        <v>773.10519869339032</v>
      </c>
      <c r="Q41" s="27">
        <f>[2]超r各类型装备属性!O39+[3]超r分类武将战斗属性!AW41</f>
        <v>99.25407109333851</v>
      </c>
      <c r="R41" s="27">
        <f>[2]超r各类型装备属性!P39+[3]超r分类武将战斗属性!AX41</f>
        <v>824.52584088006734</v>
      </c>
      <c r="S41" s="27">
        <f t="shared" si="1"/>
        <v>1.0665118308266224</v>
      </c>
      <c r="T41" s="27">
        <f t="shared" si="25"/>
        <v>0.4754593315162694</v>
      </c>
      <c r="U41" s="39">
        <f t="shared" si="26"/>
        <v>0.16146725118909569</v>
      </c>
      <c r="V41" s="39">
        <f t="shared" si="27"/>
        <v>0.16359639700001333</v>
      </c>
      <c r="X41" s="27">
        <f>[2]超r各类型装备属性!S39+[3]超r分类武将战斗属性!BA41</f>
        <v>847.84468645339552</v>
      </c>
      <c r="Y41" s="27">
        <f>[2]超r各类型装备属性!T39+[3]超r分类武将战斗属性!BB41</f>
        <v>50.224904426671856</v>
      </c>
      <c r="Z41" s="27">
        <f>[2]超r各类型装备属性!U39+[3]超r分类武将战斗属性!BC41</f>
        <v>698.36571093338512</v>
      </c>
      <c r="AA41" s="27">
        <f t="shared" si="2"/>
        <v>0.82369533251981175</v>
      </c>
      <c r="AB41" s="27">
        <f t="shared" si="28"/>
        <v>0.31444629506558641</v>
      </c>
      <c r="AC41" s="39">
        <f t="shared" si="29"/>
        <v>0.14316864006305227</v>
      </c>
      <c r="AD41" s="39">
        <f t="shared" si="30"/>
        <v>0.14108398200674452</v>
      </c>
      <c r="AF41" s="27">
        <f>[2]超r各类型装备属性!X39+[3]超r分类武将战斗属性!BF41</f>
        <v>771.90946093338516</v>
      </c>
      <c r="AG41" s="27">
        <f>[2]超r各类型装备属性!Y39+[3]超r分类武将战斗属性!BG41</f>
        <v>113.30496940001296</v>
      </c>
      <c r="AH41" s="27">
        <f>[2]超r各类型装备属性!Z39+[3]超r分类武将战斗属性!BH41</f>
        <v>722.88029426671847</v>
      </c>
      <c r="AI41" s="27">
        <f t="shared" si="3"/>
        <v>0.93648326760060552</v>
      </c>
      <c r="AJ41" s="27">
        <f t="shared" si="31"/>
        <v>0.5085387893507477</v>
      </c>
      <c r="AK41" s="39">
        <f t="shared" si="32"/>
        <v>0.14414742501090291</v>
      </c>
      <c r="AL41" s="39">
        <f t="shared" si="33"/>
        <v>0.1427911692378703</v>
      </c>
      <c r="AN41" s="23">
        <f t="shared" si="54"/>
        <v>703.89648788671593</v>
      </c>
      <c r="AO41" s="23">
        <f t="shared" si="55"/>
        <v>150.68293102134191</v>
      </c>
      <c r="AP41" s="23">
        <f t="shared" si="56"/>
        <v>884.91549589339672</v>
      </c>
      <c r="AQ41" s="23">
        <f t="shared" si="7"/>
        <v>1.2571670851067149</v>
      </c>
      <c r="AR41" s="42">
        <f t="shared" si="34"/>
        <v>0.57914226129223634</v>
      </c>
      <c r="AS41" s="34"/>
      <c r="AV41" s="27">
        <f>[5]超r不同兵种属性值!AK39</f>
        <v>427.93161048765563</v>
      </c>
      <c r="AW41" s="27">
        <f>[5]超r不同兵种属性值!AL39</f>
        <v>313.8165143576141</v>
      </c>
      <c r="AX41" s="27">
        <f>[5]超r不同兵种属性值!AM39</f>
        <v>912.25730917911085</v>
      </c>
      <c r="AY41" s="27">
        <f t="shared" si="8"/>
        <v>2.1317829457364339</v>
      </c>
      <c r="AZ41" s="27">
        <f t="shared" si="35"/>
        <v>0.74132830568595454</v>
      </c>
      <c r="BA41" s="39">
        <f t="shared" si="36"/>
        <v>0.30189178870381356</v>
      </c>
      <c r="BB41" s="39">
        <f t="shared" si="37"/>
        <v>0.15204288486318515</v>
      </c>
      <c r="BD41" s="27">
        <f>[5]超r不同兵种属性值!AP39</f>
        <v>855.86322097531126</v>
      </c>
      <c r="BE41" s="27">
        <f>[5]超r不同兵种属性值!AQ39</f>
        <v>155.24960752575413</v>
      </c>
      <c r="BF41" s="27">
        <f>[5]超r不同兵种属性值!AR39</f>
        <v>868.81648493248645</v>
      </c>
      <c r="BG41" s="27">
        <f t="shared" si="9"/>
        <v>1.0151347360649685</v>
      </c>
      <c r="BH41" s="27">
        <f t="shared" si="38"/>
        <v>0.58640165315694326</v>
      </c>
      <c r="BI41" s="39">
        <f t="shared" si="39"/>
        <v>0.29190033152386491</v>
      </c>
      <c r="BJ41" s="39">
        <f t="shared" si="40"/>
        <v>0.1407511288494088</v>
      </c>
      <c r="BL41" s="27">
        <f>[5]超r不同兵种属性值!AU39</f>
        <v>984.24270412160774</v>
      </c>
      <c r="BM41" s="27">
        <f>[5]超r不同兵种属性值!AV39</f>
        <v>61.370037162958361</v>
      </c>
      <c r="BN41" s="27">
        <f>[5]超r不同兵种属性值!AW39</f>
        <v>885.68670794088416</v>
      </c>
      <c r="BO41" s="27">
        <f t="shared" si="10"/>
        <v>0.89986616535940656</v>
      </c>
      <c r="BP41" s="27">
        <f t="shared" si="41"/>
        <v>0.35916207535221589</v>
      </c>
      <c r="BQ41" s="39">
        <f t="shared" si="42"/>
        <v>0.28263587963500614</v>
      </c>
      <c r="BR41" s="39">
        <f t="shared" si="43"/>
        <v>0.14028788656406885</v>
      </c>
      <c r="BT41" s="27">
        <f>[5]超r不同兵种属性值!AZ39</f>
        <v>898.65638202407672</v>
      </c>
      <c r="BU41" s="27">
        <f>[5]超r不同兵种属性值!BA39</f>
        <v>98.523789391343968</v>
      </c>
      <c r="BV41" s="27">
        <f>[5]超r不同兵种属性值!BB39</f>
        <v>868.81648493248645</v>
      </c>
      <c r="BW41" s="27">
        <f t="shared" si="11"/>
        <v>0.96679498672854158</v>
      </c>
      <c r="BX41" s="36">
        <f t="shared" si="44"/>
        <v>0.47361789572055368</v>
      </c>
      <c r="BY41" s="39">
        <f t="shared" si="45"/>
        <v>0.28019926790149768</v>
      </c>
      <c r="BZ41" s="39">
        <f t="shared" si="46"/>
        <v>0.13761991054346409</v>
      </c>
      <c r="CB41" s="23">
        <f t="shared" si="57"/>
        <v>791.6734794021628</v>
      </c>
      <c r="CC41" s="23">
        <f t="shared" si="58"/>
        <v>157.23998710941763</v>
      </c>
      <c r="CD41" s="23">
        <f t="shared" si="59"/>
        <v>883.89424674624206</v>
      </c>
      <c r="CE41" s="23">
        <f t="shared" si="15"/>
        <v>1.1164883878814791</v>
      </c>
      <c r="CF41" s="23">
        <f t="shared" si="60"/>
        <v>0.75873382015990365</v>
      </c>
      <c r="CV41" s="39">
        <f>([3]超r分类武将战斗属性!S41+[3]超r分类武将战斗属性!Y41+[3]超r分类武将战斗属性!AE41+[3]超r分类武将战斗属性!AK41)/4</f>
        <v>227.73259478957289</v>
      </c>
      <c r="CW41" s="39">
        <f>CV41*[3]超r分类武将战斗属性!O40</f>
        <v>16.515455597143031</v>
      </c>
      <c r="CX41" s="39">
        <f>([2]超r各类型装备属性!I39+[2]超r各类型装备属性!N39+[2]超r各类型装备属性!S39+[2]超r各类型装备属性!X39)/4</f>
        <v>459.6484375</v>
      </c>
      <c r="CY41" s="7">
        <f t="shared" si="49"/>
        <v>0.3235313696098791</v>
      </c>
      <c r="CZ41" s="7">
        <f t="shared" si="49"/>
        <v>2.3462903823723871E-2</v>
      </c>
      <c r="DA41" s="7">
        <f t="shared" si="49"/>
        <v>0.65300572656639699</v>
      </c>
      <c r="DC41" s="39">
        <f>([3]超r分类武将战斗属性!T41+[3]超r分类武将战斗属性!Z41+[3]超r分类武将战斗属性!AF41+[3]超r分类武将战斗属性!AL41)/4</f>
        <v>62.926111718171455</v>
      </c>
      <c r="DD41" s="39">
        <f>DC41*[3]超r分类武将战斗属性!O40</f>
        <v>4.5634811518421525</v>
      </c>
      <c r="DE41" s="39">
        <f>([2]超r各类型装备属性!J39+[2]超r各类型装备属性!O39+[2]超r各类型装备属性!T39+[2]超r各类型装备属性!Y39)/4</f>
        <v>85.801041666666663</v>
      </c>
      <c r="DF41" s="7">
        <f t="shared" si="50"/>
        <v>0.417606103701679</v>
      </c>
      <c r="DG41" s="7">
        <f t="shared" si="50"/>
        <v>3.0285322437720606E-2</v>
      </c>
      <c r="DH41" s="7">
        <f t="shared" si="50"/>
        <v>0.56941447239644061</v>
      </c>
      <c r="DJ41" s="39">
        <f>([3]超r分类武将战斗属性!U41+[3]超r分类武将战斗属性!AA41+[3]超r分类武将战斗属性!AG41+[3]超r分类武将战斗属性!AM41)/4</f>
        <v>293.65518801813346</v>
      </c>
      <c r="DK41" s="39">
        <f>DJ41*[3]超r分类武将战斗属性!O40</f>
        <v>21.296245375263382</v>
      </c>
      <c r="DL41" s="39">
        <f>([2]超r各类型装备属性!K39+[2]超r各类型装备属性!P39+[2]超r各类型装备属性!U39+[2]超r各类型装备属性!Z39)/4</f>
        <v>569.96406249999995</v>
      </c>
      <c r="DM41" s="7">
        <f t="shared" si="51"/>
        <v>0.33184545799106369</v>
      </c>
      <c r="DN41" s="7">
        <f t="shared" si="51"/>
        <v>2.4065852021003462E-2</v>
      </c>
      <c r="DO41" s="7">
        <f t="shared" si="51"/>
        <v>0.64408868998793289</v>
      </c>
    </row>
    <row r="42" spans="7:119" x14ac:dyDescent="0.15">
      <c r="G42" s="23">
        <v>36</v>
      </c>
      <c r="H42" s="27">
        <f>[2]超r各类型装备属性!I40+[3]超r分类武将战斗属性!AQ42</f>
        <v>434.7465324494508</v>
      </c>
      <c r="I42" s="27">
        <f>[2]超r各类型装备属性!J40+[3]超r分类武将战斗属性!T42</f>
        <v>349.11548829258902</v>
      </c>
      <c r="J42" s="27">
        <f>[2]超r各类型装备属性!K40+[3]超r分类武将战斗属性!AS42</f>
        <v>1330.6209038382428</v>
      </c>
      <c r="K42" s="27">
        <f t="shared" si="0"/>
        <v>3.0606820400412462</v>
      </c>
      <c r="L42" s="27">
        <f t="shared" si="22"/>
        <v>0.75724211510379069</v>
      </c>
      <c r="M42" s="39">
        <f t="shared" si="23"/>
        <v>0.23002462034362481</v>
      </c>
      <c r="N42" s="39">
        <f t="shared" si="24"/>
        <v>0.22177015063970715</v>
      </c>
      <c r="P42" s="27">
        <f>[2]超r各类型装备属性!N40+[3]超r分类武将战斗属性!AV42</f>
        <v>794.92770472212521</v>
      </c>
      <c r="Q42" s="27">
        <f>[2]超r各类型装备属性!O40+[3]超r分类武将战斗属性!AW42</f>
        <v>102.09130648989017</v>
      </c>
      <c r="R42" s="27">
        <f>[2]超r各类型装备属性!P40+[3]超r分类武将战斗属性!AX42</f>
        <v>847.69031770190554</v>
      </c>
      <c r="S42" s="27">
        <f t="shared" si="1"/>
        <v>1.0663741025332913</v>
      </c>
      <c r="T42" s="27">
        <f t="shared" si="25"/>
        <v>0.47703697605674367</v>
      </c>
      <c r="U42" s="39">
        <f t="shared" si="26"/>
        <v>0.16602500098624165</v>
      </c>
      <c r="V42" s="39">
        <f t="shared" si="27"/>
        <v>0.16819252335355267</v>
      </c>
      <c r="X42" s="27">
        <f>[2]超r各类型装备属性!S40+[3]超r分类武将战斗属性!BA42</f>
        <v>871.78234454534868</v>
      </c>
      <c r="Y42" s="27">
        <f>[2]超r各类型装备属性!T40+[3]超r分类武将战斗属性!BB42</f>
        <v>51.617973156556843</v>
      </c>
      <c r="Z42" s="27">
        <f>[2]超r各类型装备属性!U40+[3]超r分类武将战斗属性!BC42</f>
        <v>718.07306489890175</v>
      </c>
      <c r="AA42" s="27">
        <f t="shared" si="2"/>
        <v>0.82368388095011347</v>
      </c>
      <c r="AB42" s="27">
        <f t="shared" si="28"/>
        <v>0.31563295154173365</v>
      </c>
      <c r="AC42" s="39">
        <f t="shared" si="29"/>
        <v>0.14721079779556714</v>
      </c>
      <c r="AD42" s="39">
        <f t="shared" si="30"/>
        <v>0.14506526563614183</v>
      </c>
      <c r="AF42" s="27">
        <f>[2]超r各类型装备属性!X40+[3]超r分类武将战斗属性!BF42</f>
        <v>793.78306489890178</v>
      </c>
      <c r="AG42" s="27">
        <f>[2]超r各类型装备属性!Y40+[3]超r分类武将战斗属性!BG42</f>
        <v>116.42659955805877</v>
      </c>
      <c r="AH42" s="27">
        <f>[2]超r各类型装备属性!Z40+[3]超r分类武将战斗属性!BH42</f>
        <v>743.30973156556843</v>
      </c>
      <c r="AI42" s="27">
        <f t="shared" si="3"/>
        <v>0.93641419732258746</v>
      </c>
      <c r="AJ42" s="27">
        <f t="shared" si="31"/>
        <v>0.50986789285844591</v>
      </c>
      <c r="AK42" s="39">
        <f t="shared" si="32"/>
        <v>0.14823213163378185</v>
      </c>
      <c r="AL42" s="39">
        <f t="shared" si="33"/>
        <v>0.14682661364258143</v>
      </c>
      <c r="AN42" s="23">
        <f t="shared" si="54"/>
        <v>723.80991165395653</v>
      </c>
      <c r="AO42" s="23">
        <f t="shared" si="55"/>
        <v>154.81284187427369</v>
      </c>
      <c r="AP42" s="23">
        <f t="shared" si="56"/>
        <v>909.92350450115464</v>
      </c>
      <c r="AQ42" s="23">
        <f t="shared" si="7"/>
        <v>1.2571304839165789</v>
      </c>
      <c r="AR42" s="42">
        <f t="shared" si="34"/>
        <v>0.58040412566535682</v>
      </c>
      <c r="AS42" s="34"/>
      <c r="AV42" s="27">
        <f>[5]超r不同兵种属性值!AK40</f>
        <v>436.53478757796341</v>
      </c>
      <c r="AW42" s="27">
        <f>[5]超r不同兵种属性值!AL40</f>
        <v>323.90214772960337</v>
      </c>
      <c r="AX42" s="27">
        <f>[5]超r不同兵种属性值!AM40</f>
        <v>929.71912774238012</v>
      </c>
      <c r="AY42" s="27">
        <f t="shared" si="8"/>
        <v>2.1297709923664123</v>
      </c>
      <c r="AZ42" s="27">
        <f t="shared" si="35"/>
        <v>0.7431979981213841</v>
      </c>
      <c r="BA42" s="39">
        <f t="shared" si="36"/>
        <v>0.30796104943771674</v>
      </c>
      <c r="BB42" s="39">
        <f t="shared" si="37"/>
        <v>0.15495318795706337</v>
      </c>
      <c r="BD42" s="27">
        <f>[5]超r不同兵种属性值!AP40</f>
        <v>873.06957515592683</v>
      </c>
      <c r="BE42" s="27">
        <f>[5]超r不同兵种属性值!AQ40</f>
        <v>159.95167789116218</v>
      </c>
      <c r="BF42" s="27">
        <f>[5]超r不同兵种属性值!AR40</f>
        <v>885.44678832607622</v>
      </c>
      <c r="BG42" s="27">
        <f t="shared" si="9"/>
        <v>1.0141766630316247</v>
      </c>
      <c r="BH42" s="27">
        <f t="shared" si="38"/>
        <v>0.58833519964957626</v>
      </c>
      <c r="BI42" s="39">
        <f t="shared" si="39"/>
        <v>0.2977687230688541</v>
      </c>
      <c r="BJ42" s="39">
        <f t="shared" si="40"/>
        <v>0.14344529271065021</v>
      </c>
      <c r="BL42" s="27">
        <f>[5]超r不同兵种属性值!AU40</f>
        <v>1004.0300114293158</v>
      </c>
      <c r="BM42" s="27">
        <f>[5]超r不同兵种属性值!AV40</f>
        <v>62.64774050737185</v>
      </c>
      <c r="BN42" s="27">
        <f>[5]超r不同兵种属性值!AW40</f>
        <v>902.63992984697086</v>
      </c>
      <c r="BO42" s="27">
        <f t="shared" si="10"/>
        <v>0.89901688153921999</v>
      </c>
      <c r="BP42" s="27">
        <f t="shared" si="41"/>
        <v>0.35887352568859243</v>
      </c>
      <c r="BQ42" s="39">
        <f t="shared" si="42"/>
        <v>0.28831801777339694</v>
      </c>
      <c r="BR42" s="39">
        <f t="shared" si="43"/>
        <v>0.14297318335167214</v>
      </c>
      <c r="BT42" s="27">
        <f>[5]超r不同兵种属性值!AZ40</f>
        <v>916.72305391372322</v>
      </c>
      <c r="BU42" s="27">
        <f>[5]超r不同兵种属性值!BA40</f>
        <v>100.63626400652286</v>
      </c>
      <c r="BV42" s="27">
        <f>[5]超r不同兵种属性值!BB40</f>
        <v>885.44678832607622</v>
      </c>
      <c r="BW42" s="27">
        <f t="shared" si="11"/>
        <v>0.96588253622059494</v>
      </c>
      <c r="BX42" s="36">
        <f t="shared" si="44"/>
        <v>0.47345706077819738</v>
      </c>
      <c r="BY42" s="39">
        <f t="shared" si="45"/>
        <v>0.28583242016988036</v>
      </c>
      <c r="BZ42" s="39">
        <f t="shared" si="46"/>
        <v>0.14025413872056222</v>
      </c>
      <c r="CB42" s="23">
        <f t="shared" si="57"/>
        <v>807.58935701923224</v>
      </c>
      <c r="CC42" s="23">
        <f t="shared" si="58"/>
        <v>161.78445753366506</v>
      </c>
      <c r="CD42" s="23">
        <f t="shared" si="59"/>
        <v>900.81315856037588</v>
      </c>
      <c r="CE42" s="23">
        <f t="shared" si="15"/>
        <v>1.1154346583828538</v>
      </c>
      <c r="CF42" s="23">
        <f t="shared" si="60"/>
        <v>0.76391090931660055</v>
      </c>
      <c r="CV42" s="39">
        <f>([3]超r分类武将战斗属性!S42+[3]超r分类武将战斗属性!Y42+[3]超r分类武将战斗属性!AE42+[3]超r分类武将战斗属性!AK42)/4</f>
        <v>233.10174535215486</v>
      </c>
      <c r="CW42" s="39">
        <f>CV42*[3]超r分类武将战斗属性!O41</f>
        <v>17.520666301801739</v>
      </c>
      <c r="CX42" s="39">
        <f>([2]超r各类型装备属性!I40+[2]超r各类型装备属性!N40+[2]超r各类型装备属性!S40+[2]超r各类型装备属性!X40)/4</f>
        <v>473.1875</v>
      </c>
      <c r="CY42" s="7">
        <f t="shared" si="49"/>
        <v>0.32204829140775509</v>
      </c>
      <c r="CZ42" s="7">
        <f t="shared" si="49"/>
        <v>2.4206170735857686E-2</v>
      </c>
      <c r="DA42" s="7">
        <f t="shared" si="49"/>
        <v>0.65374553785638734</v>
      </c>
      <c r="DC42" s="39">
        <f>([3]超r分类武将战斗属性!T42+[3]超r分类武将战斗属性!Z42+[3]超r分类武将战斗属性!AF42+[3]超r分类武将战斗属性!AL42)/4</f>
        <v>64.409692794674356</v>
      </c>
      <c r="DD42" s="39">
        <f>DC42*[3]超r分类武将战斗属性!O41</f>
        <v>4.8412367412873216</v>
      </c>
      <c r="DE42" s="39">
        <f>([2]超r各类型装备属性!J40+[2]超r各类型装备属性!O40+[2]超r各类型装备属性!T40+[2]超r各类型装备属性!Y40)/4</f>
        <v>88.328333333333347</v>
      </c>
      <c r="DF42" s="7">
        <f t="shared" si="50"/>
        <v>0.41604877227809456</v>
      </c>
      <c r="DG42" s="7">
        <f t="shared" si="50"/>
        <v>3.1271544935651902E-2</v>
      </c>
      <c r="DH42" s="7">
        <f t="shared" si="50"/>
        <v>0.5705491370351975</v>
      </c>
      <c r="DJ42" s="39">
        <f>([3]超r分类武将战斗属性!U42+[3]超r分类武将战斗属性!AA42+[3]超r分类武将战斗属性!AG42+[3]超r分类武将战斗属性!AM42)/4</f>
        <v>300.57856637514703</v>
      </c>
      <c r="DK42" s="39">
        <f>DJ42*[3]超r分类武将战斗属性!O41</f>
        <v>22.592438126007504</v>
      </c>
      <c r="DL42" s="39">
        <f>([2]超r各类型装备属性!K40+[2]超r各类型装备属性!P40+[2]超r各类型装备属性!U40+[2]超r各类型装备属性!Z40)/4</f>
        <v>586.75250000000005</v>
      </c>
      <c r="DM42" s="7">
        <f t="shared" si="51"/>
        <v>0.3303338850884312</v>
      </c>
      <c r="DN42" s="7">
        <f t="shared" si="51"/>
        <v>2.4828942228933087E-2</v>
      </c>
      <c r="DO42" s="7">
        <f t="shared" si="51"/>
        <v>0.64483717268263563</v>
      </c>
    </row>
    <row r="43" spans="7:119" x14ac:dyDescent="0.15">
      <c r="G43" s="23">
        <v>37</v>
      </c>
      <c r="H43" s="27">
        <f>[2]超r各类型装备属性!I41+[3]超r分类武将战斗属性!AQ43</f>
        <v>446.72060552807159</v>
      </c>
      <c r="I43" s="27">
        <f>[2]超r各类型装备属性!J41+[3]超r分类武将战斗属性!T43</f>
        <v>358.1994332497726</v>
      </c>
      <c r="J43" s="27">
        <f>[2]超r各类型装备属性!K41+[3]超r分类武将战斗属性!AS43</f>
        <v>1367.2049376898292</v>
      </c>
      <c r="K43" s="27">
        <f t="shared" si="0"/>
        <v>3.0605369906177633</v>
      </c>
      <c r="L43" s="27">
        <f t="shared" si="22"/>
        <v>0.75796661481129946</v>
      </c>
      <c r="M43" s="39">
        <f t="shared" si="23"/>
        <v>0.23636010874501148</v>
      </c>
      <c r="N43" s="39">
        <f t="shared" si="24"/>
        <v>0.22786748961497152</v>
      </c>
      <c r="P43" s="27">
        <f>[2]超r各类型装备属性!N41+[3]超r分类武将战斗属性!AV43</f>
        <v>816.64933216175768</v>
      </c>
      <c r="Q43" s="27">
        <f>[2]超r各类型装备属性!O41+[3]超r分类武将战斗属性!AW43</f>
        <v>104.91937110561432</v>
      </c>
      <c r="R43" s="27">
        <f>[2]超r各类型装备属性!P41+[3]超r分类武将战斗属性!AX43</f>
        <v>870.73557437298632</v>
      </c>
      <c r="S43" s="27">
        <f t="shared" si="1"/>
        <v>1.0662294574686746</v>
      </c>
      <c r="T43" s="27">
        <f t="shared" si="25"/>
        <v>0.47842987682388416</v>
      </c>
      <c r="U43" s="39">
        <f t="shared" si="26"/>
        <v>0.17056168173804459</v>
      </c>
      <c r="V43" s="39">
        <f t="shared" si="27"/>
        <v>0.17276499491527503</v>
      </c>
      <c r="X43" s="27">
        <f>[2]超r各类型装备属性!S41+[3]超r分类武将战斗属性!BA43</f>
        <v>895.60995326737191</v>
      </c>
      <c r="Y43" s="27">
        <f>[2]超r各类型装备属性!T41+[3]超r分类武将战斗属性!BB43</f>
        <v>53.001871105614327</v>
      </c>
      <c r="Z43" s="27">
        <f>[2]超r各类型装备属性!U41+[3]超r分类武将战斗属性!BC43</f>
        <v>737.68871105614335</v>
      </c>
      <c r="AA43" s="27">
        <f t="shared" si="2"/>
        <v>0.82367185443272606</v>
      </c>
      <c r="AB43" s="27">
        <f t="shared" si="28"/>
        <v>0.31665239942365864</v>
      </c>
      <c r="AC43" s="39">
        <f t="shared" si="29"/>
        <v>0.15123437238557444</v>
      </c>
      <c r="AD43" s="39">
        <f t="shared" si="30"/>
        <v>0.14902802243558458</v>
      </c>
      <c r="AF43" s="27">
        <f>[2]超r各类型装备属性!X41+[3]超r分类武将战斗属性!BF43</f>
        <v>815.56496105614326</v>
      </c>
      <c r="AG43" s="27">
        <f>[2]超r各类型装备属性!Y41+[3]超r分类武将战斗属性!BG43</f>
        <v>119.52530276403581</v>
      </c>
      <c r="AH43" s="27">
        <f>[2]超r各类型装备属性!Z41+[3]超r分类武将战斗属性!BH43</f>
        <v>763.64746105614324</v>
      </c>
      <c r="AI43" s="27">
        <f t="shared" si="3"/>
        <v>0.9363416742024232</v>
      </c>
      <c r="AJ43" s="27">
        <f t="shared" si="31"/>
        <v>0.51099868772369472</v>
      </c>
      <c r="AK43" s="39">
        <f t="shared" si="32"/>
        <v>0.15229971261552627</v>
      </c>
      <c r="AL43" s="39">
        <f t="shared" si="33"/>
        <v>0.15084394292467027</v>
      </c>
      <c r="AN43" s="23">
        <f t="shared" si="54"/>
        <v>743.63621300333614</v>
      </c>
      <c r="AO43" s="23">
        <f t="shared" si="55"/>
        <v>158.91149455625927</v>
      </c>
      <c r="AP43" s="23">
        <f t="shared" si="56"/>
        <v>934.81917104377544</v>
      </c>
      <c r="AQ43" s="23">
        <f t="shared" si="7"/>
        <v>1.2570920494421667</v>
      </c>
      <c r="AR43" s="42">
        <f t="shared" si="34"/>
        <v>0.58147252191028598</v>
      </c>
      <c r="AS43" s="34"/>
      <c r="AV43" s="27">
        <f>[5]超r不同兵种属性值!AK41</f>
        <v>445.28573985643504</v>
      </c>
      <c r="AW43" s="27">
        <f>[5]超r不同兵种属性值!AL41</f>
        <v>334.1317055464076</v>
      </c>
      <c r="AX43" s="27">
        <f>[5]超r不同兵种属性值!AM41</f>
        <v>947.48770210053476</v>
      </c>
      <c r="AY43" s="27">
        <f t="shared" si="8"/>
        <v>2.1278195488721807</v>
      </c>
      <c r="AZ43" s="27">
        <f t="shared" si="35"/>
        <v>0.74497878520103622</v>
      </c>
      <c r="BA43" s="39">
        <f t="shared" si="36"/>
        <v>0.31413456074528051</v>
      </c>
      <c r="BB43" s="39">
        <f t="shared" si="37"/>
        <v>0.1579146170167558</v>
      </c>
      <c r="BD43" s="27">
        <f>[5]超r不同兵种属性值!AP41</f>
        <v>890.57147971287009</v>
      </c>
      <c r="BE43" s="27">
        <f>[5]超r不同兵种属性值!AQ41</f>
        <v>164.72224361606467</v>
      </c>
      <c r="BF43" s="27">
        <f>[5]超r不同兵种属性值!AR41</f>
        <v>902.36924009574727</v>
      </c>
      <c r="BG43" s="27">
        <f t="shared" si="9"/>
        <v>1.0132474042248478</v>
      </c>
      <c r="BH43" s="27">
        <f t="shared" si="38"/>
        <v>0.59018602459770242</v>
      </c>
      <c r="BI43" s="39">
        <f t="shared" si="39"/>
        <v>0.30373791489444618</v>
      </c>
      <c r="BJ43" s="39">
        <f t="shared" si="40"/>
        <v>0.14618678556994599</v>
      </c>
      <c r="BL43" s="27">
        <f>[5]超r不同兵种属性值!AU41</f>
        <v>1024.1572016698005</v>
      </c>
      <c r="BM43" s="27">
        <f>[5]超r不同兵种属性值!AV41</f>
        <v>63.947049859082021</v>
      </c>
      <c r="BN43" s="27">
        <f>[5]超r不同兵种属性值!AW41</f>
        <v>919.89097291314033</v>
      </c>
      <c r="BO43" s="27">
        <f t="shared" si="10"/>
        <v>0.8981931400895653</v>
      </c>
      <c r="BP43" s="27">
        <f t="shared" si="41"/>
        <v>0.35859422285970854</v>
      </c>
      <c r="BQ43" s="39">
        <f t="shared" si="42"/>
        <v>0.29409775695193358</v>
      </c>
      <c r="BR43" s="39">
        <f t="shared" si="43"/>
        <v>0.14570565336740166</v>
      </c>
      <c r="BT43" s="27">
        <f>[5]超r不同兵种属性值!AZ41</f>
        <v>935.10005369851365</v>
      </c>
      <c r="BU43" s="27">
        <f>[5]超r不同兵种属性值!BA41</f>
        <v>102.78400160595906</v>
      </c>
      <c r="BV43" s="27">
        <f>[5]超r不同兵种属性值!BB41</f>
        <v>902.36924009574727</v>
      </c>
      <c r="BW43" s="27">
        <f t="shared" si="11"/>
        <v>0.96499752783318826</v>
      </c>
      <c r="BX43" s="36">
        <f t="shared" si="44"/>
        <v>0.47330128771737756</v>
      </c>
      <c r="BY43" s="39">
        <f t="shared" si="45"/>
        <v>0.2915623320571431</v>
      </c>
      <c r="BZ43" s="39">
        <f t="shared" si="46"/>
        <v>0.14293464299172506</v>
      </c>
      <c r="CB43" s="23">
        <f t="shared" si="57"/>
        <v>823.77861873440474</v>
      </c>
      <c r="CC43" s="23">
        <f t="shared" si="58"/>
        <v>166.39625015687832</v>
      </c>
      <c r="CD43" s="23">
        <f t="shared" si="59"/>
        <v>918.0292888012923</v>
      </c>
      <c r="CE43" s="23">
        <f t="shared" si="15"/>
        <v>1.1144126199969691</v>
      </c>
      <c r="CF43" s="23">
        <f t="shared" si="60"/>
        <v>0.76894239172928336</v>
      </c>
      <c r="CV43" s="39">
        <f>([3]超r分类武将战斗属性!S43+[3]超r分类武将战斗属性!Y43+[3]超r分类武将战斗属性!AE43+[3]超r分类武将战斗属性!AK43)/4</f>
        <v>238.33826931213997</v>
      </c>
      <c r="CW43" s="39">
        <f>CV43*[3]超r分类武将战斗属性!O42</f>
        <v>18.571381191196117</v>
      </c>
      <c r="CX43" s="39">
        <f>([2]超r各类型装备属性!I41+[2]超r各类型装备属性!N41+[2]超r各类型装备属性!S41+[2]超r各类型装备属性!X41)/4</f>
        <v>486.72656249999994</v>
      </c>
      <c r="CY43" s="7">
        <f t="shared" si="49"/>
        <v>0.32050385006071608</v>
      </c>
      <c r="CZ43" s="7">
        <f t="shared" si="49"/>
        <v>2.4973745046911536E-2</v>
      </c>
      <c r="DA43" s="7">
        <f t="shared" si="49"/>
        <v>0.65452240489237223</v>
      </c>
      <c r="DC43" s="39">
        <f>([3]超r分类武将战斗属性!T43+[3]超r分类武将战斗属性!Z43+[3]超r分类武将战斗属性!AF43+[3]超r分类武将战斗属性!AL43)/4</f>
        <v>65.856627046775529</v>
      </c>
      <c r="DD43" s="39">
        <f>DC43*[3]超r分类武将战斗属性!O42</f>
        <v>5.1315658554620853</v>
      </c>
      <c r="DE43" s="39">
        <f>([2]超r各类型装备属性!J41+[2]超r各类型装备属性!O41+[2]超r各类型装备属性!T41+[2]超r各类型装备属性!Y41)/4</f>
        <v>90.855625000000003</v>
      </c>
      <c r="DF43" s="7">
        <f t="shared" si="50"/>
        <v>0.41442330670082761</v>
      </c>
      <c r="DG43" s="7">
        <f t="shared" si="50"/>
        <v>3.2291974031150798E-2</v>
      </c>
      <c r="DH43" s="7">
        <f t="shared" si="50"/>
        <v>0.57173727585725076</v>
      </c>
      <c r="DJ43" s="39">
        <f>([3]超r分类武将战斗属性!U43+[3]超r分类武将战斗属性!AA43+[3]超r分类武将战斗属性!AG43+[3]超r分类武将战斗属性!AM43)/4</f>
        <v>307.33092621828575</v>
      </c>
      <c r="DK43" s="39">
        <f>DJ43*[3]超r分类武将战斗属性!O42</f>
        <v>23.947307325489728</v>
      </c>
      <c r="DL43" s="39">
        <f>([2]超r各类型装备属性!K41+[2]超r各类型装备属性!P41+[2]超r各类型装备属性!U41+[2]超r各类型装备属性!Z41)/4</f>
        <v>603.54093749999993</v>
      </c>
      <c r="DM43" s="7">
        <f t="shared" si="51"/>
        <v>0.32875975989573941</v>
      </c>
      <c r="DN43" s="7">
        <f t="shared" si="51"/>
        <v>2.5617047732077725E-2</v>
      </c>
      <c r="DO43" s="7">
        <f t="shared" si="51"/>
        <v>0.6456231923721828</v>
      </c>
    </row>
    <row r="44" spans="7:119" x14ac:dyDescent="0.15">
      <c r="G44" s="23">
        <v>38</v>
      </c>
      <c r="H44" s="27">
        <f>[2]超r各类型装备属性!I42+[3]超r分类武将战斗属性!AQ44</f>
        <v>457.86245546919315</v>
      </c>
      <c r="I44" s="27">
        <f>[2]超r各类型装备属性!J42+[3]超r分类武将战斗属性!T44</f>
        <v>366.34293431522281</v>
      </c>
      <c r="J44" s="27">
        <f>[2]超r各类型装备属性!K42+[3]超r分类武将战斗属性!AS44</f>
        <v>1401.1258575014181</v>
      </c>
      <c r="K44" s="27">
        <f t="shared" si="0"/>
        <v>3.0601457725237999</v>
      </c>
      <c r="L44" s="27">
        <f t="shared" si="22"/>
        <v>0.75812406303597513</v>
      </c>
      <c r="M44" s="39">
        <f t="shared" si="23"/>
        <v>0.2422552674440176</v>
      </c>
      <c r="N44" s="39">
        <f t="shared" si="24"/>
        <v>0.23352097625023635</v>
      </c>
      <c r="P44" s="27">
        <f>[2]超r各类型装备属性!N42+[3]超r分类武将战斗属性!AV44</f>
        <v>836.54006869889167</v>
      </c>
      <c r="Q44" s="27">
        <f>[2]超r各类型装备属性!O42+[3]超r分类武将战斗属性!AW44</f>
        <v>107.58099109383863</v>
      </c>
      <c r="R44" s="27">
        <f>[2]超r各类型装备属性!P42+[3]超r分类武将战斗属性!AX44</f>
        <v>891.6170508865689</v>
      </c>
      <c r="S44" s="27">
        <f t="shared" si="1"/>
        <v>1.0658390246307519</v>
      </c>
      <c r="T44" s="27">
        <f t="shared" si="25"/>
        <v>0.47928591319844571</v>
      </c>
      <c r="U44" s="39">
        <f t="shared" si="26"/>
        <v>0.17471597090620122</v>
      </c>
      <c r="V44" s="39">
        <f t="shared" si="27"/>
        <v>0.17690814501717633</v>
      </c>
      <c r="X44" s="27">
        <f>[2]超r各类型装备属性!S42+[3]超r分类武将战斗属性!BA44</f>
        <v>917.44022645939685</v>
      </c>
      <c r="Y44" s="27">
        <f>[2]超r各类型装备属性!T42+[3]超r分类武将战斗属性!BB44</f>
        <v>54.219324427171969</v>
      </c>
      <c r="Z44" s="27">
        <f>[2]超r各类型装备属性!U42+[3]超r分类武将战斗属性!BC44</f>
        <v>755.63991093838627</v>
      </c>
      <c r="AA44" s="27">
        <f t="shared" si="2"/>
        <v>0.823639392676912</v>
      </c>
      <c r="AB44" s="27">
        <f t="shared" si="28"/>
        <v>0.31688800998305688</v>
      </c>
      <c r="AC44" s="39">
        <f t="shared" si="29"/>
        <v>0.15492067316099237</v>
      </c>
      <c r="AD44" s="39">
        <f t="shared" si="30"/>
        <v>0.15265452746230032</v>
      </c>
      <c r="AF44" s="27">
        <f>[2]超r各类型装备属性!X42+[3]超r分类武将战斗属性!BF44</f>
        <v>835.68241093838628</v>
      </c>
      <c r="AG44" s="27">
        <f>[2]超r各类型装备属性!Y42+[3]超r分类武将战斗属性!BG44</f>
        <v>122.20789440126325</v>
      </c>
      <c r="AH44" s="27">
        <f>[2]超r各类型装备属性!Z42+[3]超r分类武将战斗属性!BH44</f>
        <v>782.3207442717196</v>
      </c>
      <c r="AI44" s="27">
        <f t="shared" si="3"/>
        <v>0.93614599760841333</v>
      </c>
      <c r="AJ44" s="27">
        <f t="shared" si="31"/>
        <v>0.51114212498003231</v>
      </c>
      <c r="AK44" s="39">
        <f t="shared" si="32"/>
        <v>0.15605647263088446</v>
      </c>
      <c r="AL44" s="39">
        <f t="shared" si="33"/>
        <v>0.15453249269564831</v>
      </c>
      <c r="AN44" s="23">
        <f t="shared" si="54"/>
        <v>761.88129039146702</v>
      </c>
      <c r="AO44" s="23">
        <f t="shared" si="55"/>
        <v>162.58778605937417</v>
      </c>
      <c r="AP44" s="23">
        <f t="shared" si="56"/>
        <v>957.67589089952321</v>
      </c>
      <c r="AQ44" s="23">
        <f t="shared" si="7"/>
        <v>1.2569883300421432</v>
      </c>
      <c r="AR44" s="42">
        <f t="shared" si="34"/>
        <v>0.58177648433809703</v>
      </c>
      <c r="AS44" s="34"/>
      <c r="AV44" s="27">
        <f>[5]超r不同兵种属性值!AK42</f>
        <v>454.0977005621487</v>
      </c>
      <c r="AW44" s="27">
        <f>[5]超r不同兵种属性值!AL42</f>
        <v>344.44151509306687</v>
      </c>
      <c r="AX44" s="27">
        <f>[5]超r不同兵种属性值!AM42</f>
        <v>965.37807452841992</v>
      </c>
      <c r="AY44" s="27">
        <f t="shared" si="8"/>
        <v>2.1259259259259262</v>
      </c>
      <c r="AZ44" s="27">
        <f t="shared" si="35"/>
        <v>0.74664090839894892</v>
      </c>
      <c r="BA44" s="39">
        <f t="shared" si="36"/>
        <v>0.32035111150768875</v>
      </c>
      <c r="BB44" s="39">
        <f t="shared" si="37"/>
        <v>0.16089634575473666</v>
      </c>
      <c r="BD44" s="27">
        <f>[5]超r不同兵种属性值!AP42</f>
        <v>908.1954011242974</v>
      </c>
      <c r="BE44" s="27">
        <f>[5]超r不同兵种属性值!AQ42</f>
        <v>169.52980820986886</v>
      </c>
      <c r="BF44" s="27">
        <f>[5]超r不同兵种属性值!AR42</f>
        <v>919.40769002706645</v>
      </c>
      <c r="BG44" s="27">
        <f t="shared" si="9"/>
        <v>1.0123456790123455</v>
      </c>
      <c r="BH44" s="27">
        <f t="shared" si="38"/>
        <v>0.59191341689543209</v>
      </c>
      <c r="BI44" s="39">
        <f t="shared" si="39"/>
        <v>0.30974872173445012</v>
      </c>
      <c r="BJ44" s="39">
        <f t="shared" si="40"/>
        <v>0.14894707051304726</v>
      </c>
      <c r="BL44" s="27">
        <f>[5]超r不同兵种属性值!AU42</f>
        <v>1044.424711292942</v>
      </c>
      <c r="BM44" s="27">
        <f>[5]超r不同兵种属性值!AV42</f>
        <v>65.255521414116188</v>
      </c>
      <c r="BN44" s="27">
        <f>[5]超r不同兵种属性值!AW42</f>
        <v>937.26026653244639</v>
      </c>
      <c r="BO44" s="27">
        <f t="shared" si="10"/>
        <v>0.89739380579397465</v>
      </c>
      <c r="BP44" s="27">
        <f t="shared" si="41"/>
        <v>0.35828003734508562</v>
      </c>
      <c r="BQ44" s="39">
        <f t="shared" si="42"/>
        <v>0.29991779035056548</v>
      </c>
      <c r="BR44" s="39">
        <f t="shared" si="43"/>
        <v>0.14845685361814071</v>
      </c>
      <c r="BT44" s="27">
        <f>[5]超r不同兵种属性值!AZ42</f>
        <v>953.60517118051234</v>
      </c>
      <c r="BU44" s="27">
        <f>[5]超r不同兵种属性值!BA42</f>
        <v>104.94702412991882</v>
      </c>
      <c r="BV44" s="27">
        <f>[5]超r不同兵种属性值!BB42</f>
        <v>919.40769002706645</v>
      </c>
      <c r="BW44" s="27">
        <f t="shared" si="11"/>
        <v>0.9641387419165196</v>
      </c>
      <c r="BX44" s="36">
        <f t="shared" si="44"/>
        <v>0.47310297084657205</v>
      </c>
      <c r="BY44" s="39">
        <f t="shared" si="45"/>
        <v>0.29733219078691542</v>
      </c>
      <c r="BZ44" s="39">
        <f t="shared" si="46"/>
        <v>0.14563352128882556</v>
      </c>
      <c r="CB44" s="23">
        <f t="shared" si="57"/>
        <v>840.08074603997511</v>
      </c>
      <c r="CC44" s="23">
        <f t="shared" si="58"/>
        <v>171.04346721174267</v>
      </c>
      <c r="CD44" s="23">
        <f t="shared" si="59"/>
        <v>935.36343027874977</v>
      </c>
      <c r="CE44" s="23">
        <f t="shared" si="15"/>
        <v>1.1134208642299257</v>
      </c>
      <c r="CF44" s="23">
        <f t="shared" si="60"/>
        <v>0.77380014604953762</v>
      </c>
      <c r="CV44" s="39">
        <f>([3]超r分类武将战斗属性!S44+[3]超r分类武将战斗属性!Y44+[3]超r分类武将战斗属性!AE44+[3]超r分类武将战斗属性!AK44)/4</f>
        <v>242.08575711021388</v>
      </c>
      <c r="CW44" s="39">
        <f>CV44*[3]超r分类武将战斗属性!O43</f>
        <v>19.529908281253128</v>
      </c>
      <c r="CX44" s="39">
        <f>([2]超r各类型装备属性!I42+[2]超r各类型装备属性!N42+[2]超r各类型装备属性!S42+[2]超r各类型装备属性!X42)/4</f>
        <v>500.265625</v>
      </c>
      <c r="CY44" s="7">
        <f t="shared" si="49"/>
        <v>0.31774734484663125</v>
      </c>
      <c r="CZ44" s="7">
        <f t="shared" si="49"/>
        <v>2.5633794303070945E-2</v>
      </c>
      <c r="DA44" s="7">
        <f t="shared" si="49"/>
        <v>0.65661886085029775</v>
      </c>
      <c r="DC44" s="39">
        <f>([3]超r分类武将战斗属性!T44+[3]超r分类武将战斗属性!Z44+[3]超r分类武将战斗属性!AF44+[3]超r分类武将战斗属性!AL44)/4</f>
        <v>66.892117096243297</v>
      </c>
      <c r="DD44" s="39">
        <f>DC44*[3]超r分类武将战斗属性!O43</f>
        <v>5.3964220250831003</v>
      </c>
      <c r="DE44" s="39">
        <f>([2]超r各类型装备属性!J42+[2]超r各类型装备属性!O42+[2]超r各类型装备属性!T42+[2]超r各类型装备属性!Y42)/4</f>
        <v>93.382916666666674</v>
      </c>
      <c r="DF44" s="7">
        <f t="shared" si="50"/>
        <v>0.4114215385884859</v>
      </c>
      <c r="DG44" s="7">
        <f t="shared" si="50"/>
        <v>3.3190820515339468E-2</v>
      </c>
      <c r="DH44" s="7">
        <f t="shared" si="50"/>
        <v>0.57435382404779711</v>
      </c>
      <c r="DJ44" s="39">
        <f>([3]超r分类武将战斗属性!U44+[3]超r分类武将战斗属性!AA44+[3]超r分类武将战斗属性!AG44+[3]超r分类武将战斗属性!AM44)/4</f>
        <v>312.16321311580208</v>
      </c>
      <c r="DK44" s="39">
        <f>DJ44*[3]超r分类武将战斗属性!O43</f>
        <v>25.183302783721139</v>
      </c>
      <c r="DL44" s="39">
        <f>([2]超r各类型装备属性!K42+[2]超r各类型装备属性!P42+[2]超r各类型装备属性!U42+[2]超r各类型装备属性!Z42)/4</f>
        <v>620.32937500000003</v>
      </c>
      <c r="DM44" s="7">
        <f t="shared" si="51"/>
        <v>0.32595914346616189</v>
      </c>
      <c r="DN44" s="7">
        <f t="shared" si="51"/>
        <v>2.6296268939241058E-2</v>
      </c>
      <c r="DO44" s="7">
        <f t="shared" si="51"/>
        <v>0.64774458759459708</v>
      </c>
    </row>
    <row r="45" spans="7:119" x14ac:dyDescent="0.15">
      <c r="G45" s="23">
        <v>39</v>
      </c>
      <c r="H45" s="27">
        <f>[2]超r各类型装备属性!I43+[3]超r分类武将战斗属性!AQ45</f>
        <v>469.19010729279955</v>
      </c>
      <c r="I45" s="27">
        <f>[2]超r各类型装备属性!J43+[3]超r分类武将战斗属性!T45</f>
        <v>374.67554456776691</v>
      </c>
      <c r="J45" s="27">
        <f>[2]超r各类型装备属性!K43+[3]超r分类武将战斗属性!AS45</f>
        <v>1435.6413433369585</v>
      </c>
      <c r="K45" s="27">
        <f t="shared" si="0"/>
        <v>3.0598286729030328</v>
      </c>
      <c r="L45" s="27">
        <f t="shared" si="22"/>
        <v>0.75830585538983519</v>
      </c>
      <c r="M45" s="39">
        <f t="shared" si="23"/>
        <v>0.24824873401735431</v>
      </c>
      <c r="N45" s="39">
        <f t="shared" si="24"/>
        <v>0.23927355722282642</v>
      </c>
      <c r="P45" s="27">
        <f>[2]超r各类型装备属性!N43+[3]超r分类武将战斗属性!AV45</f>
        <v>856.83956937749235</v>
      </c>
      <c r="Q45" s="27">
        <f>[2]超r各类型装备属性!O43+[3]超r分类武将战斗属性!AW45</f>
        <v>110.27977145855991</v>
      </c>
      <c r="R45" s="27">
        <f>[2]超r各类型装备属性!P43+[3]超r分类武将战斗属性!AX45</f>
        <v>912.98161229461209</v>
      </c>
      <c r="S45" s="27">
        <f t="shared" si="1"/>
        <v>1.0655222341772892</v>
      </c>
      <c r="T45" s="27">
        <f t="shared" si="25"/>
        <v>0.4801039668359246</v>
      </c>
      <c r="U45" s="39">
        <f t="shared" si="26"/>
        <v>0.17895563270206605</v>
      </c>
      <c r="V45" s="39">
        <f t="shared" si="27"/>
        <v>0.18114714529654999</v>
      </c>
      <c r="X45" s="27">
        <f>[2]超r各类型装备属性!S43+[3]超r分类武将战斗属性!BA45</f>
        <v>939.7164241693855</v>
      </c>
      <c r="Y45" s="27">
        <f>[2]超r各类型装备属性!T43+[3]超r分类武将战斗属性!BB45</f>
        <v>55.473938125226567</v>
      </c>
      <c r="Z45" s="27">
        <f>[2]超r各类型装备属性!U43+[3]超r分类武将战斗属性!BC45</f>
        <v>773.96271458559909</v>
      </c>
      <c r="AA45" s="27">
        <f t="shared" si="2"/>
        <v>0.8236130546187953</v>
      </c>
      <c r="AB45" s="27">
        <f t="shared" si="28"/>
        <v>0.31718616848519032</v>
      </c>
      <c r="AC45" s="39">
        <f t="shared" si="29"/>
        <v>0.15868227358483375</v>
      </c>
      <c r="AD45" s="39">
        <f t="shared" si="30"/>
        <v>0.15635610395668675</v>
      </c>
      <c r="AF45" s="27">
        <f>[2]超r各类型装备属性!X43+[3]超r分类武将战斗属性!BF45</f>
        <v>856.1714645855991</v>
      </c>
      <c r="AG45" s="27">
        <f>[2]超r各类型装备属性!Y43+[3]超r分类武将战斗属性!BG45</f>
        <v>124.98338697973308</v>
      </c>
      <c r="AH45" s="27">
        <f>[2]超r各类型装备属性!Z43+[3]超r分类武将战斗属性!BH45</f>
        <v>801.36563125226576</v>
      </c>
      <c r="AI45" s="27">
        <f t="shared" si="3"/>
        <v>0.93598731609227337</v>
      </c>
      <c r="AJ45" s="27">
        <f t="shared" si="31"/>
        <v>0.51138156686059832</v>
      </c>
      <c r="AK45" s="39">
        <f t="shared" si="32"/>
        <v>0.15988262643988779</v>
      </c>
      <c r="AL45" s="39">
        <f t="shared" si="33"/>
        <v>0.15829444567945991</v>
      </c>
      <c r="AN45" s="23">
        <f t="shared" si="54"/>
        <v>780.47939135631907</v>
      </c>
      <c r="AO45" s="23">
        <f t="shared" si="55"/>
        <v>166.35316028282162</v>
      </c>
      <c r="AP45" s="23">
        <f t="shared" si="56"/>
        <v>980.98782536735882</v>
      </c>
      <c r="AQ45" s="23">
        <f t="shared" si="7"/>
        <v>1.2569042004588944</v>
      </c>
      <c r="AR45" s="42">
        <f t="shared" si="34"/>
        <v>0.58211610956811555</v>
      </c>
      <c r="AS45" s="34"/>
      <c r="AV45" s="27">
        <f>[5]超r不同兵种属性值!AK43</f>
        <v>462.99874435952523</v>
      </c>
      <c r="AW45" s="27">
        <f>[5]超r不同兵种属性值!AL43</f>
        <v>354.85305224635147</v>
      </c>
      <c r="AX45" s="27">
        <f>[5]超r不同兵种属性值!AM43</f>
        <v>983.44988765417406</v>
      </c>
      <c r="AY45" s="27">
        <f t="shared" si="8"/>
        <v>2.1240875912408761</v>
      </c>
      <c r="AZ45" s="27">
        <f t="shared" si="35"/>
        <v>0.74820412116105284</v>
      </c>
      <c r="BA45" s="39">
        <f t="shared" si="36"/>
        <v>0.32663050748467393</v>
      </c>
      <c r="BB45" s="39">
        <f t="shared" si="37"/>
        <v>0.16390831460902902</v>
      </c>
      <c r="BD45" s="27">
        <f>[5]超r不同兵种属性值!AP43</f>
        <v>925.99748871905047</v>
      </c>
      <c r="BE45" s="27">
        <f>[5]超r不同兵种属性值!AQ43</f>
        <v>174.38492853249272</v>
      </c>
      <c r="BF45" s="27">
        <f>[5]超r不同兵种属性值!AR43</f>
        <v>936.61894062302281</v>
      </c>
      <c r="BG45" s="27">
        <f t="shared" si="9"/>
        <v>1.0114702815432741</v>
      </c>
      <c r="BH45" s="27">
        <f t="shared" si="38"/>
        <v>0.59353983407806243</v>
      </c>
      <c r="BI45" s="39">
        <f t="shared" si="39"/>
        <v>0.31582029385412086</v>
      </c>
      <c r="BJ45" s="39">
        <f t="shared" si="40"/>
        <v>0.1517353497323109</v>
      </c>
      <c r="BL45" s="27">
        <f>[5]超r不同兵种属性值!AU43</f>
        <v>1064.897112026908</v>
      </c>
      <c r="BM45" s="27">
        <f>[5]超r不同兵种属性值!AV43</f>
        <v>66.577191707172602</v>
      </c>
      <c r="BN45" s="27">
        <f>[5]超r不同兵种属性值!AW43</f>
        <v>954.80571616910095</v>
      </c>
      <c r="BO45" s="27">
        <f t="shared" si="10"/>
        <v>0.89661780972599237</v>
      </c>
      <c r="BP45" s="27">
        <f t="shared" si="41"/>
        <v>0.35794729531179903</v>
      </c>
      <c r="BQ45" s="39">
        <f t="shared" si="42"/>
        <v>0.30579666043561099</v>
      </c>
      <c r="BR45" s="39">
        <f t="shared" si="43"/>
        <v>0.15123595600984879</v>
      </c>
      <c r="BT45" s="27">
        <f>[5]超r不同兵种属性值!AZ43</f>
        <v>972.29736315500315</v>
      </c>
      <c r="BU45" s="27">
        <f>[5]超r不同兵种属性值!BA43</f>
        <v>107.13182624961277</v>
      </c>
      <c r="BV45" s="27">
        <f>[5]超r不同兵种属性值!BB43</f>
        <v>936.61894062302281</v>
      </c>
      <c r="BW45" s="27">
        <f t="shared" si="11"/>
        <v>0.96330503004121337</v>
      </c>
      <c r="BX45" s="36">
        <f t="shared" si="44"/>
        <v>0.47287999405299819</v>
      </c>
      <c r="BY45" s="39">
        <f t="shared" si="45"/>
        <v>0.30316037897040093</v>
      </c>
      <c r="BZ45" s="39">
        <f t="shared" si="46"/>
        <v>0.1483597710877583</v>
      </c>
      <c r="CB45" s="23">
        <f t="shared" si="57"/>
        <v>856.54767706512166</v>
      </c>
      <c r="CC45" s="23">
        <f t="shared" si="58"/>
        <v>175.73674968390739</v>
      </c>
      <c r="CD45" s="23">
        <f t="shared" si="59"/>
        <v>952.87337126733019</v>
      </c>
      <c r="CE45" s="23">
        <f t="shared" si="15"/>
        <v>1.1124580648356426</v>
      </c>
      <c r="CF45" s="23">
        <f t="shared" si="60"/>
        <v>0.77850305690139709</v>
      </c>
      <c r="CV45" s="39">
        <f>([3]超r分类武将战斗属性!S45+[3]超r分类武将战斗属性!Y45+[3]超r分类武将战斗属性!AE45+[3]超r分类武将战斗属性!AK45)/4</f>
        <v>246.13266778785311</v>
      </c>
      <c r="CW45" s="39">
        <f>CV45*[3]超r分类武将战斗属性!O44</f>
        <v>20.54203606846594</v>
      </c>
      <c r="CX45" s="39">
        <f>([2]超r各类型装备属性!I43+[2]超r各类型装备属性!N43+[2]超r各类型装备属性!S43+[2]超r各类型装备属性!X43)/4</f>
        <v>513.8046875</v>
      </c>
      <c r="CY45" s="7">
        <f t="shared" si="49"/>
        <v>0.31536088013819702</v>
      </c>
      <c r="CZ45" s="7">
        <f t="shared" si="49"/>
        <v>2.6319767435201508E-2</v>
      </c>
      <c r="DA45" s="7">
        <f t="shared" si="49"/>
        <v>0.65831935242660145</v>
      </c>
      <c r="DC45" s="39">
        <f>([3]超r分类武将战斗属性!T45+[3]超r分类武将战斗属性!Z45+[3]超r分类武将战斗属性!AF45+[3]超r分类武将战斗属性!AL45)/4</f>
        <v>68.01034241506467</v>
      </c>
      <c r="DD45" s="39">
        <f>DC45*[3]超r分类武将战斗属性!O44</f>
        <v>5.6760889136550627</v>
      </c>
      <c r="DE45" s="39">
        <f>([2]超r各类型装备属性!J43+[2]超r各类型装备属性!O43+[2]超r各类型装备属性!T43+[2]超r各类型装备属性!Y43)/4</f>
        <v>95.910208333333344</v>
      </c>
      <c r="DF45" s="7">
        <f t="shared" si="50"/>
        <v>0.40883108141401342</v>
      </c>
      <c r="DG45" s="7">
        <f t="shared" si="50"/>
        <v>3.4120715855382532E-2</v>
      </c>
      <c r="DH45" s="7">
        <f t="shared" si="50"/>
        <v>0.57654575464796542</v>
      </c>
      <c r="DJ45" s="39">
        <f>([3]超r分类武将战斗属性!U45+[3]超r分类武将战斗属性!AA45+[3]超r分类武将战斗属性!AG45+[3]超r分类武将战斗属性!AM45)/4</f>
        <v>317.38159793696849</v>
      </c>
      <c r="DK45" s="39">
        <f>DJ45*[3]超r分类武将战斗属性!O44</f>
        <v>26.488414930390292</v>
      </c>
      <c r="DL45" s="39">
        <f>([2]超r各类型装备属性!K43+[2]超r各类型装备属性!P43+[2]超r各类型装备属性!U43+[2]超r各类型装备属性!Z43)/4</f>
        <v>637.11781250000013</v>
      </c>
      <c r="DM45" s="7">
        <f t="shared" si="51"/>
        <v>0.32353265731724645</v>
      </c>
      <c r="DN45" s="7">
        <f t="shared" si="51"/>
        <v>2.7001777438441656E-2</v>
      </c>
      <c r="DO45" s="7">
        <f t="shared" si="51"/>
        <v>0.64946556524431198</v>
      </c>
    </row>
    <row r="46" spans="7:119" x14ac:dyDescent="0.15">
      <c r="G46" s="23">
        <v>40</v>
      </c>
      <c r="H46" s="27">
        <f>[2]超r各类型装备属性!I44+[3]超r分类武将战斗属性!AQ46</f>
        <v>480.72557066702092</v>
      </c>
      <c r="I46" s="27">
        <f>[2]超r各类型装备属性!J44+[3]超r分类武将战斗属性!T46</f>
        <v>383.21212500000001</v>
      </c>
      <c r="J46" s="27">
        <f>[2]超r各类型装备属性!K44+[3]超r分类武将战斗属性!AS46</f>
        <v>1470.8218261344671</v>
      </c>
      <c r="K46" s="27">
        <f t="shared" si="0"/>
        <v>3.0595872486950473</v>
      </c>
      <c r="L46" s="27">
        <f t="shared" si="22"/>
        <v>0.75851727628270993</v>
      </c>
      <c r="M46" s="39">
        <f t="shared" si="23"/>
        <v>0.2543521537920746</v>
      </c>
      <c r="N46" s="39">
        <f t="shared" si="24"/>
        <v>0.24513697102241117</v>
      </c>
      <c r="P46" s="27">
        <f>[2]超r各类型装备属性!N44+[3]超r分类武将战斗属性!AV46</f>
        <v>877.5962554674461</v>
      </c>
      <c r="Q46" s="27">
        <f>[2]超r各类型装备属性!O44+[3]超r分类武将战斗属性!AW46</f>
        <v>113.02011413340419</v>
      </c>
      <c r="R46" s="27">
        <f>[2]超r各类型装备属性!P44+[3]超r分类武将战斗属性!AX46</f>
        <v>934.8864837342544</v>
      </c>
      <c r="S46" s="27">
        <f t="shared" si="1"/>
        <v>1.0652808485791601</v>
      </c>
      <c r="T46" s="27">
        <f t="shared" si="25"/>
        <v>0.48089549505218399</v>
      </c>
      <c r="U46" s="39">
        <f t="shared" si="26"/>
        <v>0.18329078017281661</v>
      </c>
      <c r="V46" s="39">
        <f t="shared" si="27"/>
        <v>0.18549334994727265</v>
      </c>
      <c r="X46" s="27">
        <f>[2]超r各类型装备属性!S44+[3]超r分类武将战斗属性!BA46</f>
        <v>962.49136960085025</v>
      </c>
      <c r="Y46" s="27">
        <f>[2]超r各类型装备属性!T44+[3]超r分类武将战斗属性!BB46</f>
        <v>56.770114133404192</v>
      </c>
      <c r="Z46" s="27">
        <f>[2]超r各类型装备属性!U44+[3]超r分类武将战斗属性!BC46</f>
        <v>792.70114133404184</v>
      </c>
      <c r="AA46" s="27">
        <f t="shared" si="2"/>
        <v>0.82359298625480537</v>
      </c>
      <c r="AB46" s="27">
        <f t="shared" si="28"/>
        <v>0.31755931022699047</v>
      </c>
      <c r="AC46" s="39">
        <f t="shared" si="29"/>
        <v>0.16252809348207536</v>
      </c>
      <c r="AD46" s="39">
        <f t="shared" si="30"/>
        <v>0.1601416447139479</v>
      </c>
      <c r="AF46" s="27">
        <f>[2]超r各类型装备属性!X44+[3]超r分类武将战斗属性!BF46</f>
        <v>877.07614133404184</v>
      </c>
      <c r="AG46" s="27">
        <f>[2]超r各类型装备属性!Y44+[3]超r分类武将战斗属性!BG46</f>
        <v>127.86278533351046</v>
      </c>
      <c r="AH46" s="27">
        <f>[2]超r各类型装备属性!Z44+[3]超r分类武将战斗属性!BH46</f>
        <v>820.82614133404184</v>
      </c>
      <c r="AI46" s="27">
        <f t="shared" si="3"/>
        <v>0.9358664574840182</v>
      </c>
      <c r="AJ46" s="27">
        <f t="shared" si="31"/>
        <v>0.51173200988231393</v>
      </c>
      <c r="AK46" s="39">
        <f t="shared" si="32"/>
        <v>0.16378639427339717</v>
      </c>
      <c r="AL46" s="39">
        <f t="shared" si="33"/>
        <v>0.16213849705363789</v>
      </c>
      <c r="AN46" s="23">
        <f t="shared" si="54"/>
        <v>799.47233426733976</v>
      </c>
      <c r="AO46" s="23">
        <f t="shared" si="55"/>
        <v>170.21628465007973</v>
      </c>
      <c r="AP46" s="23">
        <f t="shared" si="56"/>
        <v>1004.8088981342014</v>
      </c>
      <c r="AQ46" s="23">
        <f t="shared" si="7"/>
        <v>1.2568401119909147</v>
      </c>
      <c r="AR46" s="42">
        <f t="shared" si="34"/>
        <v>0.58250102267198645</v>
      </c>
      <c r="AS46" s="34"/>
      <c r="AV46" s="27">
        <f>[5]超r不同兵种属性值!AK44</f>
        <v>472.03183123475299</v>
      </c>
      <c r="AW46" s="27">
        <f>[5]超r不同兵种属性值!AL44</f>
        <v>365.4001801500678</v>
      </c>
      <c r="AX46" s="27">
        <f>[5]超r不同兵种属性值!AM44</f>
        <v>1001.7941742032527</v>
      </c>
      <c r="AY46" s="27">
        <f t="shared" si="8"/>
        <v>2.1223021582733814</v>
      </c>
      <c r="AZ46" s="27">
        <f t="shared" si="35"/>
        <v>0.74969233708030869</v>
      </c>
      <c r="BA46" s="39">
        <f t="shared" si="36"/>
        <v>0.33300305554479936</v>
      </c>
      <c r="BB46" s="39">
        <f t="shared" si="37"/>
        <v>0.16696569570054212</v>
      </c>
      <c r="BD46" s="27">
        <f>[5]超r不同兵种属性值!AP44</f>
        <v>944.06366246950597</v>
      </c>
      <c r="BE46" s="27">
        <f>[5]超r不同兵种属性值!AQ44</f>
        <v>179.30417762010762</v>
      </c>
      <c r="BF46" s="27">
        <f>[5]超r不同兵种属性值!AR44</f>
        <v>954.08968971738364</v>
      </c>
      <c r="BG46" s="27">
        <f t="shared" si="9"/>
        <v>1.0106200753682768</v>
      </c>
      <c r="BH46" s="27">
        <f t="shared" si="38"/>
        <v>0.59509356636328858</v>
      </c>
      <c r="BI46" s="39">
        <f t="shared" si="39"/>
        <v>0.32198193508122741</v>
      </c>
      <c r="BJ46" s="39">
        <f t="shared" si="40"/>
        <v>0.15456566856203147</v>
      </c>
      <c r="BL46" s="27">
        <f>[5]超r不同兵种属性值!AU44</f>
        <v>1085.6732118399318</v>
      </c>
      <c r="BM46" s="27">
        <f>[5]超r不同兵种属性值!AV44</f>
        <v>67.918249098525621</v>
      </c>
      <c r="BN46" s="27">
        <f>[5]超r不同兵种属性值!AW44</f>
        <v>972.6157031099541</v>
      </c>
      <c r="BO46" s="27">
        <f t="shared" si="10"/>
        <v>0.89586414448011031</v>
      </c>
      <c r="BP46" s="27">
        <f t="shared" si="41"/>
        <v>0.35761834063292697</v>
      </c>
      <c r="BQ46" s="39">
        <f t="shared" si="42"/>
        <v>0.31176274097799028</v>
      </c>
      <c r="BR46" s="39">
        <f t="shared" si="43"/>
        <v>0.15405695965059976</v>
      </c>
      <c r="BT46" s="27">
        <f>[5]超r不同兵种属性值!AZ44</f>
        <v>991.26684559298133</v>
      </c>
      <c r="BU46" s="27">
        <f>[5]超r不同兵种属性值!BA44</f>
        <v>109.34838104862624</v>
      </c>
      <c r="BV46" s="27">
        <f>[5]超r不同兵种属性值!BB44</f>
        <v>954.08968971738364</v>
      </c>
      <c r="BW46" s="27">
        <f t="shared" si="11"/>
        <v>0.96249530987454934</v>
      </c>
      <c r="BX46" s="36">
        <f t="shared" si="44"/>
        <v>0.4726567808816553</v>
      </c>
      <c r="BY46" s="39">
        <f t="shared" si="45"/>
        <v>0.30907502576745605</v>
      </c>
      <c r="BZ46" s="39">
        <f t="shared" si="46"/>
        <v>0.1511271252634564</v>
      </c>
      <c r="CB46" s="23">
        <f t="shared" si="57"/>
        <v>873.25888778429294</v>
      </c>
      <c r="CC46" s="23">
        <f t="shared" si="58"/>
        <v>180.49274697933183</v>
      </c>
      <c r="CD46" s="23">
        <f t="shared" si="59"/>
        <v>970.64731418699353</v>
      </c>
      <c r="CE46" s="23">
        <f t="shared" si="15"/>
        <v>1.1115229718987492</v>
      </c>
      <c r="CF46" s="23">
        <f t="shared" si="60"/>
        <v>0.78307343439104626</v>
      </c>
      <c r="CV46" s="39">
        <f>([3]超r分类武将战斗属性!S46+[3]超r分类武将战斗属性!Y46+[3]超r分类武将战斗属性!AE46+[3]超r分类武将战斗属性!AK46)/4</f>
        <v>250.50253124999998</v>
      </c>
      <c r="CW46" s="39">
        <f>CV46*[3]超r分类武将战斗属性!O45</f>
        <v>21.626053017339743</v>
      </c>
      <c r="CX46" s="39">
        <f>([2]超r各类型装备属性!I44+[2]超r各类型装备属性!N44+[2]超r各类型装备属性!S44+[2]超r各类型装备属性!X44)/4</f>
        <v>527.34375</v>
      </c>
      <c r="CY46" s="7">
        <f t="shared" si="49"/>
        <v>0.31333483413102464</v>
      </c>
      <c r="CZ46" s="7">
        <f t="shared" si="49"/>
        <v>2.7050408238527106E-2</v>
      </c>
      <c r="DA46" s="7">
        <f t="shared" si="49"/>
        <v>0.65961475763044819</v>
      </c>
      <c r="DC46" s="39">
        <f>([3]超r分类武将战斗属性!T46+[3]超r分类武将战斗属性!Z46+[3]超r分类武将战斗属性!AF46+[3]超r分类武将战斗属性!AL46)/4</f>
        <v>69.217804687499992</v>
      </c>
      <c r="DD46" s="39">
        <f>DC46*[3]超r分类武将战斗属性!O45</f>
        <v>5.9756199126859819</v>
      </c>
      <c r="DE46" s="39">
        <f>([2]超r各类型装备属性!J44+[2]超r各类型装备属性!O44+[2]超r各类型装备属性!T44+[2]超r各类型装备属性!Y44)/4</f>
        <v>98.4375</v>
      </c>
      <c r="DF46" s="7">
        <f t="shared" si="50"/>
        <v>0.40664619621908527</v>
      </c>
      <c r="DG46" s="7">
        <f t="shared" si="50"/>
        <v>3.5106041263738647E-2</v>
      </c>
      <c r="DH46" s="7">
        <f t="shared" si="50"/>
        <v>0.57830835752502652</v>
      </c>
      <c r="DJ46" s="39">
        <f>([3]超r分类武将战斗属性!U46+[3]超r分类武将战斗属性!AA46+[3]超r分类武将战斗属性!AG46+[3]超r分类武将战斗属性!AM46)/4</f>
        <v>323.01642187499999</v>
      </c>
      <c r="DK46" s="39">
        <f>DJ46*[3]超r分类武将战斗属性!O45</f>
        <v>27.886226259201251</v>
      </c>
      <c r="DL46" s="39">
        <f>([2]超r各类型装备属性!K44+[2]超r各类型装备属性!P44+[2]超r各类型装备属性!U44+[2]超r各类型装备属性!Z44)/4</f>
        <v>653.90625</v>
      </c>
      <c r="DM46" s="7">
        <f t="shared" si="51"/>
        <v>0.32147050297305207</v>
      </c>
      <c r="DN46" s="7">
        <f t="shared" si="51"/>
        <v>2.7752766034399499E-2</v>
      </c>
      <c r="DO46" s="7">
        <f t="shared" si="51"/>
        <v>0.65077673099254829</v>
      </c>
    </row>
    <row r="47" spans="7:119" x14ac:dyDescent="0.15">
      <c r="G47" s="23">
        <v>41</v>
      </c>
      <c r="H47" s="27">
        <f>[2]超r各类型装备属性!I45+[3]超r分类武将战斗属性!AQ47</f>
        <v>490.52110687086224</v>
      </c>
      <c r="I47" s="27">
        <f>[2]超r各类型装备属性!J45+[3]超r分类武将战斗属性!T47</f>
        <v>390.67202900491566</v>
      </c>
      <c r="J47" s="27">
        <f>[2]超r各类型装备属性!K45+[3]超r分类武将战斗属性!AS47</f>
        <v>1500.8235419867592</v>
      </c>
      <c r="K47" s="27">
        <f t="shared" si="0"/>
        <v>3.059651299331092</v>
      </c>
      <c r="L47" s="27">
        <f t="shared" si="22"/>
        <v>0.75815655398230275</v>
      </c>
      <c r="M47" s="39">
        <f t="shared" si="23"/>
        <v>0.25953497718035046</v>
      </c>
      <c r="N47" s="39">
        <f t="shared" si="24"/>
        <v>0.25013725699779321</v>
      </c>
      <c r="P47" s="27">
        <f>[2]超r各类型装备属性!N45+[3]超r分类武将战斗属性!AV47</f>
        <v>895.56243511589696</v>
      </c>
      <c r="Q47" s="27">
        <f>[2]超r各类型装备属性!O45+[3]超r分类武将战斗属性!AW47</f>
        <v>115.31522137417247</v>
      </c>
      <c r="R47" s="27">
        <f>[2]超r各类型装备属性!P45+[3]超r分类武将战斗属性!AX47</f>
        <v>954.08287786424194</v>
      </c>
      <c r="S47" s="27">
        <f t="shared" si="1"/>
        <v>1.0653449055629178</v>
      </c>
      <c r="T47" s="27">
        <f t="shared" si="25"/>
        <v>0.48060981090534227</v>
      </c>
      <c r="U47" s="39">
        <f t="shared" si="26"/>
        <v>0.18704311510357075</v>
      </c>
      <c r="V47" s="39">
        <f t="shared" si="27"/>
        <v>0.18930215830639718</v>
      </c>
      <c r="X47" s="27">
        <f>[2]超r各类型装备属性!S45+[3]超r分类武将战斗属性!BA47</f>
        <v>982.19265649006934</v>
      </c>
      <c r="Y47" s="27">
        <f>[2]超r各类型装备属性!T45+[3]超r分类武将战斗属性!BB47</f>
        <v>57.945221374172455</v>
      </c>
      <c r="Z47" s="27">
        <f>[2]超r各类型装备属性!U45+[3]超r分类武将战斗属性!BC47</f>
        <v>808.93221374172458</v>
      </c>
      <c r="AA47" s="27">
        <f t="shared" si="2"/>
        <v>0.82359831179404008</v>
      </c>
      <c r="AB47" s="27">
        <f t="shared" si="28"/>
        <v>0.31739463265794821</v>
      </c>
      <c r="AC47" s="39">
        <f t="shared" si="29"/>
        <v>0.16585488964709039</v>
      </c>
      <c r="AD47" s="39">
        <f t="shared" si="30"/>
        <v>0.1634206492407525</v>
      </c>
      <c r="AF47" s="27">
        <f>[2]超r各类型装备属性!X45+[3]超r分类武将战斗属性!BF47</f>
        <v>894.98721374172464</v>
      </c>
      <c r="AG47" s="27">
        <f>[2]超r各类型装备属性!Y45+[3]超r分类武将战斗属性!BG47</f>
        <v>130.52055343543111</v>
      </c>
      <c r="AH47" s="27">
        <f>[2]超r各类型装备属性!Z45+[3]超r分类武将战斗属性!BH47</f>
        <v>837.61721374172453</v>
      </c>
      <c r="AI47" s="27">
        <f t="shared" si="3"/>
        <v>0.93589852556647146</v>
      </c>
      <c r="AJ47" s="27">
        <f t="shared" si="31"/>
        <v>0.51156333902231732</v>
      </c>
      <c r="AK47" s="39">
        <f t="shared" si="32"/>
        <v>0.16713113235139582</v>
      </c>
      <c r="AL47" s="39">
        <f t="shared" si="33"/>
        <v>0.16545525209713077</v>
      </c>
      <c r="AN47" s="23">
        <f t="shared" si="54"/>
        <v>815.8158530546383</v>
      </c>
      <c r="AO47" s="23">
        <f t="shared" si="55"/>
        <v>173.61325629717291</v>
      </c>
      <c r="AP47" s="23">
        <f t="shared" si="56"/>
        <v>1025.3639618336126</v>
      </c>
      <c r="AQ47" s="23">
        <f t="shared" si="7"/>
        <v>1.2568571179321519</v>
      </c>
      <c r="AR47" s="42">
        <f t="shared" si="34"/>
        <v>0.58213915662100713</v>
      </c>
      <c r="AS47" s="34"/>
      <c r="AV47" s="27">
        <f>[5]超r不同兵种属性值!AK45</f>
        <v>481.08524769537729</v>
      </c>
      <c r="AW47" s="27">
        <f>[5]超r不同兵种属性值!AL45</f>
        <v>375.99712266688351</v>
      </c>
      <c r="AX47" s="27">
        <f>[5]超r不同兵种属性值!AM45</f>
        <v>1020.1736812831051</v>
      </c>
      <c r="AY47" s="27">
        <f t="shared" si="8"/>
        <v>2.1205673758865249</v>
      </c>
      <c r="AZ47" s="27">
        <f t="shared" si="35"/>
        <v>0.75106724409240078</v>
      </c>
      <c r="BA47" s="39">
        <f t="shared" si="36"/>
        <v>0.339389945464111</v>
      </c>
      <c r="BB47" s="39">
        <f t="shared" si="37"/>
        <v>0.17002894688051751</v>
      </c>
      <c r="BD47" s="27">
        <f>[5]超r不同兵种属性值!AP45</f>
        <v>962.17049539075458</v>
      </c>
      <c r="BE47" s="27">
        <f>[5]超r不同兵种属性值!AQ45</f>
        <v>184.24541401099555</v>
      </c>
      <c r="BF47" s="27">
        <f>[5]超r不同兵种属性值!AR45</f>
        <v>971.59398217438559</v>
      </c>
      <c r="BG47" s="27">
        <f t="shared" si="9"/>
        <v>1.0097939885173925</v>
      </c>
      <c r="BH47" s="27">
        <f t="shared" si="38"/>
        <v>0.59652329349001332</v>
      </c>
      <c r="BI47" s="39">
        <f t="shared" si="39"/>
        <v>0.32815744350713766</v>
      </c>
      <c r="BJ47" s="39">
        <f t="shared" si="40"/>
        <v>0.15740142152685313</v>
      </c>
      <c r="BL47" s="27">
        <f>[5]超r不同兵种属性值!AU45</f>
        <v>1106.4960696993676</v>
      </c>
      <c r="BM47" s="27">
        <f>[5]超r不同兵种属性值!AV45</f>
        <v>69.262627859689061</v>
      </c>
      <c r="BN47" s="27">
        <f>[5]超r不同兵种属性值!AW45</f>
        <v>990.45988474087858</v>
      </c>
      <c r="BO47" s="27">
        <f t="shared" si="10"/>
        <v>0.89513185980857957</v>
      </c>
      <c r="BP47" s="27">
        <f t="shared" si="41"/>
        <v>0.35723998908150623</v>
      </c>
      <c r="BQ47" s="39">
        <f t="shared" si="42"/>
        <v>0.3177422485963563</v>
      </c>
      <c r="BR47" s="39">
        <f t="shared" si="43"/>
        <v>0.15688337954154258</v>
      </c>
      <c r="BT47" s="27">
        <f>[5]超r不同兵种属性值!AZ45</f>
        <v>1010.2790201602922</v>
      </c>
      <c r="BU47" s="27">
        <f>[5]超r不同兵种属性值!BA45</f>
        <v>111.57083403999177</v>
      </c>
      <c r="BV47" s="27">
        <f>[5]超r不同兵种属性值!BB45</f>
        <v>971.59398217438559</v>
      </c>
      <c r="BW47" s="27">
        <f t="shared" si="11"/>
        <v>0.96170856049275488</v>
      </c>
      <c r="BX47" s="36">
        <f t="shared" si="44"/>
        <v>0.47237579939745089</v>
      </c>
      <c r="BY47" s="39">
        <f t="shared" si="45"/>
        <v>0.31500298388530451</v>
      </c>
      <c r="BZ47" s="39">
        <f t="shared" si="46"/>
        <v>0.15389979268383394</v>
      </c>
      <c r="CB47" s="23">
        <f t="shared" si="57"/>
        <v>890.0077082364478</v>
      </c>
      <c r="CC47" s="23">
        <f t="shared" si="58"/>
        <v>185.26899964438996</v>
      </c>
      <c r="CD47" s="23">
        <f t="shared" si="59"/>
        <v>988.45538259318869</v>
      </c>
      <c r="CE47" s="23">
        <f t="shared" si="15"/>
        <v>1.1106144064210581</v>
      </c>
      <c r="CF47" s="23">
        <f t="shared" si="60"/>
        <v>0.78747731288195555</v>
      </c>
      <c r="CV47" s="39">
        <f>([3]超r分类武将战斗属性!S47+[3]超r分类武将战斗属性!Y47+[3]超r分类武将战斗属性!AE47+[3]超r分类武将战斗属性!AK47)/4</f>
        <v>255.22071259111647</v>
      </c>
      <c r="CW47" s="39">
        <f>CV47*[3]超r分类武将战斗属性!O46</f>
        <v>22.751390463521833</v>
      </c>
      <c r="CX47" s="39">
        <f>([2]超r各类型装备属性!I45+[2]超r各类型装备属性!N45+[2]超r各类型装备属性!S45+[2]超r各类型装备属性!X45)/4</f>
        <v>537.84375000000011</v>
      </c>
      <c r="CY47" s="7">
        <f t="shared" si="49"/>
        <v>0.31284108004949907</v>
      </c>
      <c r="CZ47" s="7">
        <f t="shared" si="49"/>
        <v>2.7887899430164769E-2</v>
      </c>
      <c r="DA47" s="7">
        <f t="shared" si="49"/>
        <v>0.65927102052033626</v>
      </c>
      <c r="DC47" s="39">
        <f>([3]超r分类武将战斗属性!T47+[3]超r分类武将战斗属性!Z47+[3]超r分类武将战斗属性!AF47+[3]超r分类武将战斗属性!AL47)/4</f>
        <v>70.521512689650606</v>
      </c>
      <c r="DD47" s="39">
        <f>DC47*[3]超r分类武将战斗属性!O46</f>
        <v>6.2865684175520862</v>
      </c>
      <c r="DE47" s="39">
        <f>([2]超r各类型装备属性!J45+[2]超r各类型装备属性!O45+[2]超r各类型装备属性!T45+[2]超r各类型装备属性!Y45)/4</f>
        <v>100.39750000000001</v>
      </c>
      <c r="DF47" s="7">
        <f t="shared" si="50"/>
        <v>0.40619889398848263</v>
      </c>
      <c r="DG47" s="7">
        <f t="shared" si="50"/>
        <v>3.6210186662194735E-2</v>
      </c>
      <c r="DH47" s="7">
        <f t="shared" si="50"/>
        <v>0.5782824545848626</v>
      </c>
      <c r="DJ47" s="39">
        <f>([3]超r分类武将战斗属性!U47+[3]超r分类武将战斗属性!AA47+[3]超r分类武将战斗属性!AG47+[3]超r分类武将战斗属性!AM47)/4</f>
        <v>329.10039255170284</v>
      </c>
      <c r="DK47" s="39">
        <f>DJ47*[3]超r分类武将战斗属性!O46</f>
        <v>29.337319281909735</v>
      </c>
      <c r="DL47" s="39">
        <f>([2]超r各类型装备属性!K45+[2]超r各类型装备属性!P45+[2]超r各类型装备属性!U45+[2]超r各类型装备属性!Z45)/4</f>
        <v>666.92624999999998</v>
      </c>
      <c r="DM47" s="7">
        <f t="shared" si="51"/>
        <v>0.3209595858656738</v>
      </c>
      <c r="DN47" s="7">
        <f t="shared" si="51"/>
        <v>2.8611615361873181E-2</v>
      </c>
      <c r="DO47" s="7">
        <f t="shared" si="51"/>
        <v>0.65042879877245297</v>
      </c>
    </row>
    <row r="48" spans="7:119" x14ac:dyDescent="0.15">
      <c r="G48" s="23">
        <v>42</v>
      </c>
      <c r="H48" s="27">
        <f>[2]超r各类型装备属性!I46+[3]超r分类武将战斗属性!AQ48</f>
        <v>500.57153386852644</v>
      </c>
      <c r="I48" s="27">
        <f>[2]超r各类型装备属性!J46+[3]超r分类武将战斗属性!T48</f>
        <v>398.36919220105716</v>
      </c>
      <c r="J48" s="27">
        <f>[2]超r各类型装备属性!K46+[3]超r分类武将战斗属性!AS48</f>
        <v>1531.6409083792846</v>
      </c>
      <c r="K48" s="27">
        <f t="shared" si="0"/>
        <v>3.0597842760702516</v>
      </c>
      <c r="L48" s="27">
        <f t="shared" si="22"/>
        <v>0.75786132293471442</v>
      </c>
      <c r="M48" s="39">
        <f t="shared" si="23"/>
        <v>0.2648526634225008</v>
      </c>
      <c r="N48" s="39">
        <f t="shared" si="24"/>
        <v>0.25527348472988076</v>
      </c>
      <c r="P48" s="27">
        <f>[2]超r各类型装备属性!N46+[3]超r分类武将战斗属性!AV48</f>
        <v>914.08937451075815</v>
      </c>
      <c r="Q48" s="27">
        <f>[2]超r各类型装备属性!O46+[3]超r分类武将战斗属性!AW48</f>
        <v>117.66130677370529</v>
      </c>
      <c r="R48" s="27">
        <f>[2]超r各类型装备属性!P46+[3]超r分类武将战斗属性!AX48</f>
        <v>973.9419880581687</v>
      </c>
      <c r="S48" s="27">
        <f t="shared" si="1"/>
        <v>1.0654778572165824</v>
      </c>
      <c r="T48" s="27">
        <f t="shared" si="25"/>
        <v>0.48036531005531635</v>
      </c>
      <c r="U48" s="39">
        <f t="shared" si="26"/>
        <v>0.19091256777584753</v>
      </c>
      <c r="V48" s="39">
        <f t="shared" si="27"/>
        <v>0.19324245794804931</v>
      </c>
      <c r="X48" s="27">
        <f>[2]超r各类型装备属性!S46+[3]超r分类武将战斗属性!BA48</f>
        <v>1002.5056812844634</v>
      </c>
      <c r="Y48" s="27">
        <f>[2]超r各类型装备属性!T46+[3]超r分类武将战斗属性!BB48</f>
        <v>59.17130677370529</v>
      </c>
      <c r="Z48" s="27">
        <f>[2]超r各类型装备属性!U46+[3]超r分类武将战斗属性!BC48</f>
        <v>825.67306773705286</v>
      </c>
      <c r="AA48" s="27">
        <f t="shared" si="2"/>
        <v>0.82360936516505001</v>
      </c>
      <c r="AB48" s="27">
        <f t="shared" si="28"/>
        <v>0.31735528056942564</v>
      </c>
      <c r="AC48" s="39">
        <f t="shared" si="29"/>
        <v>0.16928498501932851</v>
      </c>
      <c r="AD48" s="39">
        <f t="shared" si="30"/>
        <v>0.16680263994687944</v>
      </c>
      <c r="AF48" s="27">
        <f>[2]超r各类型装备属性!X46+[3]超r分类武将战斗属性!BF48</f>
        <v>913.40806773705276</v>
      </c>
      <c r="AG48" s="27">
        <f>[2]超r各类型装备属性!Y46+[3]超r分类武将战斗属性!BG48</f>
        <v>133.3057669342632</v>
      </c>
      <c r="AH48" s="27">
        <f>[2]超r各类型装备属性!Z46+[3]超r分类武将战斗属性!BH48</f>
        <v>854.91806773705275</v>
      </c>
      <c r="AI48" s="27">
        <f t="shared" si="3"/>
        <v>0.93596509373416459</v>
      </c>
      <c r="AJ48" s="27">
        <f t="shared" si="31"/>
        <v>0.51156196480942739</v>
      </c>
      <c r="AK48" s="39">
        <f t="shared" si="32"/>
        <v>0.17057106773801173</v>
      </c>
      <c r="AL48" s="39">
        <f t="shared" si="33"/>
        <v>0.16887270473818325</v>
      </c>
      <c r="AN48" s="23">
        <f t="shared" si="54"/>
        <v>832.6436643502002</v>
      </c>
      <c r="AO48" s="23">
        <f t="shared" si="55"/>
        <v>177.12689317068271</v>
      </c>
      <c r="AP48" s="23">
        <f t="shared" si="56"/>
        <v>1046.5435079778897</v>
      </c>
      <c r="AQ48" s="23">
        <f t="shared" si="7"/>
        <v>1.2568924172318277</v>
      </c>
      <c r="AR48" s="42">
        <f t="shared" si="34"/>
        <v>0.58187543431011146</v>
      </c>
      <c r="AS48" s="34"/>
      <c r="AV48" s="27">
        <f>[5]超r不同兵种属性值!AK46</f>
        <v>490.35182428755974</v>
      </c>
      <c r="AW48" s="27">
        <f>[5]超r不同兵种属性值!AL46</f>
        <v>386.79500545200511</v>
      </c>
      <c r="AX48" s="27">
        <f>[5]超r不同兵种属性值!AM46</f>
        <v>1038.9972220918223</v>
      </c>
      <c r="AY48" s="27">
        <f t="shared" si="8"/>
        <v>2.1188811188811187</v>
      </c>
      <c r="AZ48" s="27">
        <f t="shared" si="35"/>
        <v>0.75240967047583274</v>
      </c>
      <c r="BA48" s="39">
        <f t="shared" si="36"/>
        <v>0.34592721290127676</v>
      </c>
      <c r="BB48" s="39">
        <f t="shared" si="37"/>
        <v>0.17316620368197039</v>
      </c>
      <c r="BD48" s="27">
        <f>[5]超r不同兵种属性值!AP46</f>
        <v>980.70364857511947</v>
      </c>
      <c r="BE48" s="27">
        <f>[5]超r不同兵种属性值!AQ46</f>
        <v>189.28266224247059</v>
      </c>
      <c r="BF48" s="27">
        <f>[5]超r不同兵种属性值!AR46</f>
        <v>989.52116389697346</v>
      </c>
      <c r="BG48" s="27">
        <f t="shared" si="9"/>
        <v>1.0089910089910088</v>
      </c>
      <c r="BH48" s="27">
        <f t="shared" si="38"/>
        <v>0.59793110438744634</v>
      </c>
      <c r="BI48" s="39">
        <f t="shared" si="39"/>
        <v>0.3344783525333882</v>
      </c>
      <c r="BJ48" s="39">
        <f t="shared" si="40"/>
        <v>0.16030568394394895</v>
      </c>
      <c r="BL48" s="27">
        <f>[5]超r不同兵种属性值!AU46</f>
        <v>1127.8091958613873</v>
      </c>
      <c r="BM48" s="27">
        <f>[5]超r不同兵种属性值!AV46</f>
        <v>70.638094967298812</v>
      </c>
      <c r="BN48" s="27">
        <f>[5]超r不同兵种属性值!AW46</f>
        <v>1008.7351670794391</v>
      </c>
      <c r="BO48" s="27">
        <f t="shared" si="10"/>
        <v>0.89442005862436424</v>
      </c>
      <c r="BP48" s="27">
        <f t="shared" si="41"/>
        <v>0.35690569363539015</v>
      </c>
      <c r="BQ48" s="39">
        <f t="shared" si="42"/>
        <v>0.32386254203144993</v>
      </c>
      <c r="BR48" s="39">
        <f t="shared" si="43"/>
        <v>0.15977808340539396</v>
      </c>
      <c r="BT48" s="27">
        <f>[5]超r不同兵种属性值!AZ46</f>
        <v>1029.7388310038755</v>
      </c>
      <c r="BU48" s="27">
        <f>[5]超r不同兵种属性值!BA46</f>
        <v>113.8439200443845</v>
      </c>
      <c r="BV48" s="27">
        <f>[5]超r不同兵种属性值!BB46</f>
        <v>989.52116389697346</v>
      </c>
      <c r="BW48" s="27">
        <f t="shared" si="11"/>
        <v>0.96094381808667495</v>
      </c>
      <c r="BX48" s="36">
        <f t="shared" si="44"/>
        <v>0.47213864150611384</v>
      </c>
      <c r="BY48" s="39">
        <f t="shared" si="45"/>
        <v>0.32107051410146181</v>
      </c>
      <c r="BZ48" s="39">
        <f t="shared" si="46"/>
        <v>0.15673944546177437</v>
      </c>
      <c r="CB48" s="23">
        <f t="shared" si="57"/>
        <v>907.15087493198541</v>
      </c>
      <c r="CC48" s="23">
        <f t="shared" si="58"/>
        <v>190.13992067653976</v>
      </c>
      <c r="CD48" s="23">
        <f t="shared" si="59"/>
        <v>1006.6936792413021</v>
      </c>
      <c r="CE48" s="23">
        <f t="shared" si="15"/>
        <v>1.1097312553623233</v>
      </c>
      <c r="CF48" s="23">
        <f t="shared" si="60"/>
        <v>0.79178805481763992</v>
      </c>
      <c r="CV48" s="39">
        <f>([3]超r分类武将战斗属性!S48+[3]超r分类武将战斗属性!Y48+[3]超r分类武将战斗属性!AE48+[3]超r分类武将战斗属性!AK48)/4</f>
        <v>260.31455431834053</v>
      </c>
      <c r="CW48" s="39">
        <f>CV48*[3]超r分类武将战斗属性!O47</f>
        <v>23.985360031859681</v>
      </c>
      <c r="CX48" s="39">
        <f>([2]超r各类型装备属性!I46+[2]超r各类型装备属性!N46+[2]超r各类型装备属性!S46+[2]超r各类型装备属性!X46)/4</f>
        <v>548.34375</v>
      </c>
      <c r="CY48" s="7">
        <f t="shared" si="49"/>
        <v>0.31263620377330498</v>
      </c>
      <c r="CZ48" s="7">
        <f t="shared" si="49"/>
        <v>2.8806272189169892E-2</v>
      </c>
      <c r="DA48" s="7">
        <f t="shared" si="49"/>
        <v>0.65855752403752521</v>
      </c>
      <c r="DC48" s="39">
        <f>([3]超r分类武将战斗属性!T48+[3]超r分类武将战斗属性!Z48+[3]超r分类武将战斗属性!AF48+[3]超r分类武将战斗属性!AL48)/4</f>
        <v>71.929021587962509</v>
      </c>
      <c r="DD48" s="39">
        <f>DC48*[3]超r分类武将战斗属性!O47</f>
        <v>6.6275336930138584</v>
      </c>
      <c r="DE48" s="39">
        <f>([2]超r各类型装备属性!J46+[2]超r各类型装备属性!O46+[2]超r各类型装备属性!T46+[2]超r各类型装备属性!Y46)/4</f>
        <v>102.3575</v>
      </c>
      <c r="DF48" s="7">
        <f t="shared" si="50"/>
        <v>0.40608752460108016</v>
      </c>
      <c r="DG48" s="7">
        <f t="shared" si="50"/>
        <v>3.7416868632294285E-2</v>
      </c>
      <c r="DH48" s="7">
        <f t="shared" si="50"/>
        <v>0.57787667455650815</v>
      </c>
      <c r="DJ48" s="39">
        <f>([3]超r分类武将战斗属性!U48+[3]超r分类武将战斗属性!AA48+[3]超r分类武将战斗属性!AG48+[3]超r分类武将战斗属性!AM48)/4</f>
        <v>335.66876741049174</v>
      </c>
      <c r="DK48" s="39">
        <f>DJ48*[3]超r分类武将战斗属性!O47</f>
        <v>30.928490567398008</v>
      </c>
      <c r="DL48" s="39">
        <f>([2]超r各类型装备属性!K46+[2]超r各类型装备属性!P46+[2]超r各类型装备属性!U46+[2]超r各类型装备属性!Z46)/4</f>
        <v>679.94624999999996</v>
      </c>
      <c r="DM48" s="7">
        <f t="shared" si="51"/>
        <v>0.32074038475386862</v>
      </c>
      <c r="DN48" s="7">
        <f t="shared" si="51"/>
        <v>2.9552990708582593E-2</v>
      </c>
      <c r="DO48" s="7">
        <f t="shared" si="51"/>
        <v>0.64970662453754879</v>
      </c>
    </row>
    <row r="49" spans="7:119" x14ac:dyDescent="0.15">
      <c r="G49" s="23">
        <v>43</v>
      </c>
      <c r="H49" s="27">
        <f>[2]超r各类型装备属性!I47+[3]超r分类武将战斗属性!AQ49</f>
        <v>510.84972050609827</v>
      </c>
      <c r="I49" s="27">
        <f>[2]超r各类型装备属性!J47+[3]超r分类武将战斗属性!T49</f>
        <v>406.3222291809401</v>
      </c>
      <c r="J49" s="27">
        <f>[2]超r各类型装备属性!K47+[3]超r分类武将战斗属性!AS49</f>
        <v>1563.1871056195146</v>
      </c>
      <c r="K49" s="27">
        <f t="shared" si="0"/>
        <v>3.059974475606773</v>
      </c>
      <c r="L49" s="27">
        <f t="shared" si="22"/>
        <v>0.75763665909330624</v>
      </c>
      <c r="M49" s="39">
        <f t="shared" si="23"/>
        <v>0.27029085741063408</v>
      </c>
      <c r="N49" s="39">
        <f t="shared" si="24"/>
        <v>0.26053118426991911</v>
      </c>
      <c r="P49" s="27">
        <f>[2]超r各类型装备属性!N47+[3]超r分类武将战斗属性!AV49</f>
        <v>933.11738511341628</v>
      </c>
      <c r="Q49" s="27">
        <f>[2]超r各类型装备属性!O47+[3]超r分类武将战斗属性!AW49</f>
        <v>120.05294410121967</v>
      </c>
      <c r="R49" s="27">
        <f>[2]超r各类型装备属性!P47+[3]超r分类武将战斗属性!AX49</f>
        <v>994.39327331585559</v>
      </c>
      <c r="S49" s="27">
        <f t="shared" si="1"/>
        <v>1.0656679311520827</v>
      </c>
      <c r="T49" s="27">
        <f t="shared" si="25"/>
        <v>0.48014850416119237</v>
      </c>
      <c r="U49" s="39">
        <f t="shared" si="26"/>
        <v>0.19488667191174103</v>
      </c>
      <c r="V49" s="39">
        <f t="shared" si="27"/>
        <v>0.1973002526420348</v>
      </c>
      <c r="X49" s="27">
        <f>[2]超r各类型装备属性!S47+[3]超r分类武将战斗属性!BA49</f>
        <v>1023.3653292146358</v>
      </c>
      <c r="Y49" s="27">
        <f>[2]超r各类型装备属性!T47+[3]超r分类武将战斗属性!BB49</f>
        <v>60.442944101219659</v>
      </c>
      <c r="Z49" s="27">
        <f>[2]超r各类型装备属性!U47+[3]超r分类武将战斗属性!BC49</f>
        <v>842.8694410121966</v>
      </c>
      <c r="AA49" s="27">
        <f t="shared" si="2"/>
        <v>0.8236251678166997</v>
      </c>
      <c r="AB49" s="27">
        <f t="shared" si="28"/>
        <v>0.31741418759438522</v>
      </c>
      <c r="AC49" s="39">
        <f t="shared" si="29"/>
        <v>0.17280738419700031</v>
      </c>
      <c r="AD49" s="39">
        <f t="shared" si="30"/>
        <v>0.17027665474993878</v>
      </c>
      <c r="AF49" s="27">
        <f>[2]超r各类型装备属性!X47+[3]超r分类武将战斗属性!BF49</f>
        <v>932.28444101219657</v>
      </c>
      <c r="AG49" s="27">
        <f>[2]超r各类型装备属性!Y47+[3]超r分类武将战斗属性!BG49</f>
        <v>136.20486025304913</v>
      </c>
      <c r="AH49" s="27">
        <f>[2]超r各类型装备属性!Z47+[3]超r分类武将战斗属性!BH49</f>
        <v>872.67444101219644</v>
      </c>
      <c r="AI49" s="27">
        <f t="shared" si="3"/>
        <v>0.93606028656310025</v>
      </c>
      <c r="AJ49" s="27">
        <f t="shared" si="31"/>
        <v>0.51169273911208069</v>
      </c>
      <c r="AK49" s="39">
        <f t="shared" si="32"/>
        <v>0.17409606741590972</v>
      </c>
      <c r="AL49" s="39">
        <f t="shared" si="33"/>
        <v>0.17238013649623635</v>
      </c>
      <c r="AN49" s="23">
        <f t="shared" si="54"/>
        <v>849.90421896158671</v>
      </c>
      <c r="AO49" s="23">
        <f t="shared" si="55"/>
        <v>180.75574440910711</v>
      </c>
      <c r="AP49" s="23">
        <f t="shared" si="56"/>
        <v>1068.2810652399407</v>
      </c>
      <c r="AQ49" s="23">
        <f t="shared" si="7"/>
        <v>1.2569428900413824</v>
      </c>
      <c r="AR49" s="42">
        <f t="shared" si="34"/>
        <v>0.58170245187862424</v>
      </c>
      <c r="AS49" s="34"/>
      <c r="AV49" s="27">
        <f>[5]超r不同兵种属性值!AK47</f>
        <v>499.55991660253352</v>
      </c>
      <c r="AW49" s="27">
        <f>[5]超r不同兵种属性值!AL47</f>
        <v>397.58078879953359</v>
      </c>
      <c r="AX49" s="27">
        <f>[5]超r不同兵种属性值!AM47</f>
        <v>1057.6889268757088</v>
      </c>
      <c r="AY49" s="27">
        <f t="shared" si="8"/>
        <v>2.1172413793103448</v>
      </c>
      <c r="AZ49" s="27">
        <f t="shared" si="35"/>
        <v>0.75362080965916745</v>
      </c>
      <c r="BA49" s="39">
        <f t="shared" si="36"/>
        <v>0.35242322158908895</v>
      </c>
      <c r="BB49" s="39">
        <f t="shared" si="37"/>
        <v>0.17628148781261813</v>
      </c>
      <c r="BD49" s="27">
        <f>[5]超r不同兵种属性值!AP47</f>
        <v>999.11983320506704</v>
      </c>
      <c r="BE49" s="27">
        <f>[5]超r不同兵种属性值!AQ47</f>
        <v>194.31158135436473</v>
      </c>
      <c r="BF49" s="27">
        <f>[5]超r不同兵种属性值!AR47</f>
        <v>1007.3227875006751</v>
      </c>
      <c r="BG49" s="27">
        <f t="shared" si="9"/>
        <v>1.0082101806239736</v>
      </c>
      <c r="BH49" s="27">
        <f t="shared" si="38"/>
        <v>0.59918786834627591</v>
      </c>
      <c r="BI49" s="39">
        <f t="shared" si="39"/>
        <v>0.34075936831621439</v>
      </c>
      <c r="BJ49" s="39">
        <f t="shared" si="40"/>
        <v>0.16318960553271575</v>
      </c>
      <c r="BL49" s="27">
        <f>[5]超r不同兵种属性值!AU47</f>
        <v>1148.9878081858269</v>
      </c>
      <c r="BM49" s="27">
        <f>[5]超r不同兵种属性值!AV47</f>
        <v>72.005532806847924</v>
      </c>
      <c r="BN49" s="27">
        <f>[5]超r不同兵种属性值!AW47</f>
        <v>1026.8824532773872</v>
      </c>
      <c r="BO49" s="27">
        <f t="shared" si="10"/>
        <v>0.893727893334886</v>
      </c>
      <c r="BP49" s="27">
        <f t="shared" si="41"/>
        <v>0.35648856532563855</v>
      </c>
      <c r="BQ49" s="39">
        <f t="shared" si="42"/>
        <v>0.32994420837116528</v>
      </c>
      <c r="BR49" s="39">
        <f t="shared" si="43"/>
        <v>0.1626525133869641</v>
      </c>
      <c r="BT49" s="27">
        <f>[5]超r不同兵种属性值!AZ47</f>
        <v>1049.0758248653203</v>
      </c>
      <c r="BU49" s="27">
        <f>[5]超r不同兵种属性值!BA47</f>
        <v>116.10461510003711</v>
      </c>
      <c r="BV49" s="27">
        <f>[5]超r不同兵种属性值!BB47</f>
        <v>1007.3227875006751</v>
      </c>
      <c r="BW49" s="27">
        <f t="shared" si="11"/>
        <v>0.96020017202283214</v>
      </c>
      <c r="BX49" s="36">
        <f t="shared" si="44"/>
        <v>0.4718076953036614</v>
      </c>
      <c r="BY49" s="39">
        <f t="shared" si="45"/>
        <v>0.32709975022749804</v>
      </c>
      <c r="BZ49" s="39">
        <f t="shared" si="46"/>
        <v>0.1595592099233801</v>
      </c>
      <c r="CB49" s="23">
        <f t="shared" si="57"/>
        <v>924.18584571468682</v>
      </c>
      <c r="CC49" s="23">
        <f t="shared" si="58"/>
        <v>195.00062951519584</v>
      </c>
      <c r="CD49" s="23">
        <f t="shared" si="59"/>
        <v>1024.8042387886114</v>
      </c>
      <c r="CE49" s="23">
        <f t="shared" si="15"/>
        <v>1.1088724670914158</v>
      </c>
      <c r="CF49" s="23">
        <f t="shared" si="60"/>
        <v>0.79591889172309727</v>
      </c>
      <c r="CV49" s="39">
        <f>([3]超r分类武将战斗属性!S49+[3]超r分类武将战斗属性!Y49+[3]超r分类武将战斗属性!AE49+[3]超r分类武将战斗属性!AK49)/4</f>
        <v>265.81352953648855</v>
      </c>
      <c r="CW49" s="39">
        <f>CV49*[3]超r分类武将战斗属性!O48</f>
        <v>25.246939425098184</v>
      </c>
      <c r="CX49" s="39">
        <f>([2]超r各类型装备属性!I47+[2]超r各类型装备属性!N47+[2]超r各类型装备属性!S47+[2]超r各类型装备属性!X47)/4</f>
        <v>558.84375</v>
      </c>
      <c r="CY49" s="7">
        <f t="shared" si="49"/>
        <v>0.31275704203617155</v>
      </c>
      <c r="CZ49" s="7">
        <f t="shared" si="49"/>
        <v>2.9705629013049146E-2</v>
      </c>
      <c r="DA49" s="7">
        <f t="shared" si="49"/>
        <v>0.65753732895077932</v>
      </c>
      <c r="DC49" s="39">
        <f>([3]超r分类武将战斗属性!T49+[3]超r分类武将战斗属性!Z49+[3]超r分类武将战斗属性!AF49+[3]超r分类武将战斗属性!AL49)/4</f>
        <v>73.448475266661291</v>
      </c>
      <c r="DD49" s="39">
        <f>DC49*[3]超r分类武将战斗属性!O48</f>
        <v>6.9761279990402851</v>
      </c>
      <c r="DE49" s="39">
        <f>([2]超r各类型装备属性!J47+[2]超r各类型装备属性!O47+[2]超r各类型装备属性!T47+[2]超r各类型装备属性!Y47)/4</f>
        <v>104.31750000000001</v>
      </c>
      <c r="DF49" s="7">
        <f t="shared" si="50"/>
        <v>0.40634102947469425</v>
      </c>
      <c r="DG49" s="7">
        <f t="shared" si="50"/>
        <v>3.8594225715179002E-2</v>
      </c>
      <c r="DH49" s="7">
        <f t="shared" si="50"/>
        <v>0.57711858807594352</v>
      </c>
      <c r="DJ49" s="39">
        <f>([3]超r分类武将战斗属性!U49+[3]超r分类武将战斗属性!AA49+[3]超r分类武将战斗属性!AG49+[3]超r分类武将战斗属性!AM49)/4</f>
        <v>342.75955124441941</v>
      </c>
      <c r="DK49" s="39">
        <f>DJ49*[3]超r分类武将战斗属性!O48</f>
        <v>32.555263995521337</v>
      </c>
      <c r="DL49" s="39">
        <f>([2]超r各类型装备属性!K47+[2]超r各类型装备属性!P47+[2]超r各类型装备属性!U47+[2]超r各类型装备属性!Z47)/4</f>
        <v>692.96624999999995</v>
      </c>
      <c r="DM49" s="7">
        <f t="shared" si="51"/>
        <v>0.32085147101941197</v>
      </c>
      <c r="DN49" s="7">
        <f t="shared" si="51"/>
        <v>3.0474436976199028E-2</v>
      </c>
      <c r="DO49" s="7">
        <f t="shared" si="51"/>
        <v>0.64867409200438897</v>
      </c>
    </row>
    <row r="50" spans="7:119" x14ac:dyDescent="0.15">
      <c r="G50" s="23">
        <v>44</v>
      </c>
      <c r="H50" s="27">
        <f>[2]超r各类型装备属性!I48+[3]超r分类武将战斗属性!AQ50</f>
        <v>521.42594180413869</v>
      </c>
      <c r="I50" s="27">
        <f>[2]超r各类型装备属性!J48+[3]超r分类武将战斗属性!T50</f>
        <v>414.55120438049966</v>
      </c>
      <c r="J50" s="27">
        <f>[2]超r各类型装备属性!K48+[3]超r分类武将战斗属性!AS50</f>
        <v>1595.687013773244</v>
      </c>
      <c r="K50" s="27">
        <f t="shared" si="0"/>
        <v>3.060237103378769</v>
      </c>
      <c r="L50" s="27">
        <f t="shared" si="22"/>
        <v>0.75748769725562948</v>
      </c>
      <c r="M50" s="39">
        <f t="shared" si="23"/>
        <v>0.27588674169531152</v>
      </c>
      <c r="N50" s="39">
        <f t="shared" si="24"/>
        <v>0.26594783562887397</v>
      </c>
      <c r="P50" s="27">
        <f>[2]超r各类型装备属性!N48+[3]超r分类武将战斗属性!AV50</f>
        <v>952.80107196910535</v>
      </c>
      <c r="Q50" s="27">
        <f>[2]超r各类型装备属性!O48+[3]超r分类武将战斗属性!AW50</f>
        <v>122.50418836082774</v>
      </c>
      <c r="R50" s="27">
        <f>[2]超r各类型装备属性!P48+[3]超r分类武将战斗属性!AX50</f>
        <v>1015.6194486907607</v>
      </c>
      <c r="S50" s="27">
        <f t="shared" si="1"/>
        <v>1.0659302120555256</v>
      </c>
      <c r="T50" s="27">
        <f t="shared" si="25"/>
        <v>0.47998659197472016</v>
      </c>
      <c r="U50" s="39">
        <f t="shared" si="26"/>
        <v>0.19899771762094928</v>
      </c>
      <c r="V50" s="39">
        <f t="shared" si="27"/>
        <v>0.2015117953751509</v>
      </c>
      <c r="X50" s="27">
        <f>[2]超r各类型装备属性!S48+[3]超r分类武将战斗属性!BA50</f>
        <v>1044.9402603299332</v>
      </c>
      <c r="Y50" s="27">
        <f>[2]超r各类型装备属性!T48+[3]超r分类武将战斗属性!BB50</f>
        <v>61.774188360827758</v>
      </c>
      <c r="Z50" s="27">
        <f>[2]超r各类型装备属性!U48+[3]超r分类武将战斗属性!BC50</f>
        <v>860.66188360827755</v>
      </c>
      <c r="AA50" s="27">
        <f t="shared" si="2"/>
        <v>0.823646974169154</v>
      </c>
      <c r="AB50" s="27">
        <f t="shared" si="28"/>
        <v>0.31761457183606745</v>
      </c>
      <c r="AC50" s="39">
        <f t="shared" si="29"/>
        <v>0.17645056743159965</v>
      </c>
      <c r="AD50" s="39">
        <f t="shared" si="30"/>
        <v>0.1738710875976319</v>
      </c>
      <c r="AF50" s="27">
        <f>[2]超r各类型装备属性!X48+[3]超r分类武将战斗属性!BF50</f>
        <v>951.75688360827758</v>
      </c>
      <c r="AG50" s="27">
        <f>[2]超r各类型装备属性!Y48+[3]超r分类武将战斗属性!BG50</f>
        <v>139.25297090206939</v>
      </c>
      <c r="AH50" s="27">
        <f>[2]超r各类型装备属性!Z48+[3]超r分类武将战斗属性!BH50</f>
        <v>891.02688360827756</v>
      </c>
      <c r="AI50" s="27">
        <f t="shared" si="3"/>
        <v>0.93619168818641807</v>
      </c>
      <c r="AJ50" s="27">
        <f t="shared" si="31"/>
        <v>0.5120103311744566</v>
      </c>
      <c r="AK50" s="39">
        <f t="shared" si="32"/>
        <v>0.17773237789136836</v>
      </c>
      <c r="AL50" s="39">
        <f t="shared" si="33"/>
        <v>0.17600531034237582</v>
      </c>
      <c r="AN50" s="23">
        <f t="shared" si="54"/>
        <v>867.73103942786361</v>
      </c>
      <c r="AO50" s="23">
        <f t="shared" si="55"/>
        <v>184.52063800105614</v>
      </c>
      <c r="AP50" s="23">
        <f t="shared" si="56"/>
        <v>1090.7488074201399</v>
      </c>
      <c r="AQ50" s="23">
        <f t="shared" si="7"/>
        <v>1.2570125509620154</v>
      </c>
      <c r="AR50" s="42">
        <f t="shared" si="34"/>
        <v>0.58164250066992307</v>
      </c>
      <c r="AS50" s="34"/>
      <c r="AV50" s="27">
        <f>[5]超r不同兵种属性值!AK48</f>
        <v>509.00383308376757</v>
      </c>
      <c r="AW50" s="27">
        <f>[5]超r不同兵种属性值!AL48</f>
        <v>408.58811091077939</v>
      </c>
      <c r="AX50" s="27">
        <f>[5]超r不同兵种属性值!AM48</f>
        <v>1076.8720550275627</v>
      </c>
      <c r="AY50" s="27">
        <f t="shared" si="8"/>
        <v>2.1156462585034013</v>
      </c>
      <c r="AZ50" s="27">
        <f t="shared" si="35"/>
        <v>0.75481616232076842</v>
      </c>
      <c r="BA50" s="39">
        <f t="shared" si="36"/>
        <v>0.35908559653175848</v>
      </c>
      <c r="BB50" s="39">
        <f t="shared" si="37"/>
        <v>0.17947867583792712</v>
      </c>
      <c r="BD50" s="27">
        <f>[5]超r不同兵种属性值!AP48</f>
        <v>1018.0076661675351</v>
      </c>
      <c r="BE50" s="27">
        <f>[5]超r不同兵种属性值!AQ48</f>
        <v>199.44639990221094</v>
      </c>
      <c r="BF50" s="27">
        <f>[5]超r不同兵种属性值!AR48</f>
        <v>1025.5924333595833</v>
      </c>
      <c r="BG50" s="27">
        <f t="shared" si="9"/>
        <v>1.0074505992873337</v>
      </c>
      <c r="BH50" s="27">
        <f t="shared" si="38"/>
        <v>0.60044122452158777</v>
      </c>
      <c r="BI50" s="39">
        <f t="shared" si="39"/>
        <v>0.34720124427067939</v>
      </c>
      <c r="BJ50" s="39">
        <f t="shared" si="40"/>
        <v>0.16614934826655683</v>
      </c>
      <c r="BL50" s="27">
        <f>[5]超r不同兵种属性值!AU48</f>
        <v>1170.7088160926653</v>
      </c>
      <c r="BM50" s="27">
        <f>[5]超r不同兵种属性值!AV48</f>
        <v>73.407355519563751</v>
      </c>
      <c r="BN50" s="27">
        <f>[5]超r不同兵种属性值!AW48</f>
        <v>1045.5068495413227</v>
      </c>
      <c r="BO50" s="27">
        <f t="shared" si="10"/>
        <v>0.89305456247505322</v>
      </c>
      <c r="BP50" s="27">
        <f t="shared" si="41"/>
        <v>0.35612621786435616</v>
      </c>
      <c r="BQ50" s="39">
        <f t="shared" si="42"/>
        <v>0.33618162943672153</v>
      </c>
      <c r="BR50" s="39">
        <f t="shared" si="43"/>
        <v>0.16560251496988687</v>
      </c>
      <c r="BT50" s="27">
        <f>[5]超r不同兵种属性值!AZ48</f>
        <v>1068.9080494759119</v>
      </c>
      <c r="BU50" s="27">
        <f>[5]超r不同兵种属性值!BA48</f>
        <v>118.42129994193776</v>
      </c>
      <c r="BV50" s="27">
        <f>[5]超r不同兵种属性值!BB48</f>
        <v>1025.5924333595833</v>
      </c>
      <c r="BW50" s="27">
        <f t="shared" si="11"/>
        <v>0.9594767612260322</v>
      </c>
      <c r="BX50" s="36">
        <f t="shared" si="44"/>
        <v>0.47153255943692252</v>
      </c>
      <c r="BY50" s="39">
        <f t="shared" si="45"/>
        <v>0.33328339831357701</v>
      </c>
      <c r="BZ50" s="39">
        <f t="shared" si="46"/>
        <v>0.16245310877586228</v>
      </c>
      <c r="CB50" s="23">
        <f t="shared" si="57"/>
        <v>941.6570912049699</v>
      </c>
      <c r="CC50" s="23">
        <f t="shared" si="58"/>
        <v>199.96579156862296</v>
      </c>
      <c r="CD50" s="23">
        <f t="shared" si="59"/>
        <v>1043.3909428220129</v>
      </c>
      <c r="CE50" s="23">
        <f t="shared" si="15"/>
        <v>1.1080370472088323</v>
      </c>
      <c r="CF50" s="23">
        <f t="shared" si="60"/>
        <v>0.79997262950969217</v>
      </c>
      <c r="CV50" s="39">
        <f>([3]超r分类武将战斗属性!S50+[3]超r分类武将战斗属性!Y50+[3]超r分类武将战斗属性!AE50+[3]超r分类武将战斗属性!AK50)/4</f>
        <v>271.74940693579117</v>
      </c>
      <c r="CW50" s="39">
        <f>CV50*[3]超r分类武将战斗属性!O49</f>
        <v>26.63788249207256</v>
      </c>
      <c r="CX50" s="39">
        <f>([2]超r各类型装备属性!I48+[2]超r各类型装备属性!N48+[2]超r各类型装备属性!S48+[2]超r各类型装备属性!X48)/4</f>
        <v>569.34375</v>
      </c>
      <c r="CY50" s="7">
        <f t="shared" si="49"/>
        <v>0.31317239396549479</v>
      </c>
      <c r="CZ50" s="7">
        <f t="shared" si="49"/>
        <v>3.0698316968857289E-2</v>
      </c>
      <c r="DA50" s="7">
        <f t="shared" si="49"/>
        <v>0.65612928906564805</v>
      </c>
      <c r="DC50" s="39">
        <f>([3]超r分类武将战斗属性!T50+[3]超r分类武将战斗属性!Z50+[3]超r分类武将战斗属性!AF50+[3]超r分类武将战斗属性!AL50)/4</f>
        <v>75.088651916468606</v>
      </c>
      <c r="DD50" s="39">
        <f>DC50*[3]超r分类武将战斗属性!O49</f>
        <v>7.3604675307042591</v>
      </c>
      <c r="DE50" s="39">
        <f>([2]超r各类型装备属性!J48+[2]超r各类型装备属性!O48+[2]超r各类型装备属性!T48+[2]超r各类型装备属性!Y48)/4</f>
        <v>106.2775</v>
      </c>
      <c r="DF50" s="7">
        <f t="shared" si="50"/>
        <v>0.4069390434041249</v>
      </c>
      <c r="DG50" s="7">
        <f t="shared" si="50"/>
        <v>3.9889670935682166E-2</v>
      </c>
      <c r="DH50" s="7">
        <f t="shared" si="50"/>
        <v>0.57596538333772562</v>
      </c>
      <c r="DJ50" s="39">
        <f>([3]超r分类武将战斗属性!U50+[3]超r分类武将战斗属性!AA50+[3]超r分类武将战斗属性!AG50+[3]超r分类武将战斗属性!AM50)/4</f>
        <v>350.41370894352019</v>
      </c>
      <c r="DK50" s="39">
        <f>DJ50*[3]超r分类武将战斗属性!O49</f>
        <v>34.348848476619878</v>
      </c>
      <c r="DL50" s="39">
        <f>([2]超r各类型装备属性!K48+[2]超r各类型装备属性!P48+[2]超r各类型装备属性!U48+[2]超r各类型装备属性!Z48)/4</f>
        <v>705.98624999999993</v>
      </c>
      <c r="DM50" s="7">
        <f t="shared" si="51"/>
        <v>0.32125976811501217</v>
      </c>
      <c r="DN50" s="7">
        <f t="shared" si="51"/>
        <v>3.1491071310783679E-2</v>
      </c>
      <c r="DO50" s="7">
        <f t="shared" si="51"/>
        <v>0.64724916057420423</v>
      </c>
    </row>
    <row r="51" spans="7:119" x14ac:dyDescent="0.15">
      <c r="G51" s="23">
        <v>45</v>
      </c>
      <c r="H51" s="27">
        <f>[2]超r各类型装备属性!I49+[3]超r分类武将战斗属性!AQ51</f>
        <v>532.28017985500514</v>
      </c>
      <c r="I51" s="27">
        <f>[2]超r各类型装备属性!J49+[3]超r分类武将战斗属性!T51</f>
        <v>423.07774430788641</v>
      </c>
      <c r="J51" s="27">
        <f>[2]超r各类型装备属性!K49+[3]超r分类武将战斗属性!AS51</f>
        <v>1629.0765755360162</v>
      </c>
      <c r="K51" s="27">
        <f t="shared" si="0"/>
        <v>3.0605621572829969</v>
      </c>
      <c r="L51" s="27">
        <f t="shared" si="22"/>
        <v>0.75741962263839713</v>
      </c>
      <c r="M51" s="39">
        <f t="shared" si="23"/>
        <v>0.28162972479100806</v>
      </c>
      <c r="N51" s="39">
        <f t="shared" si="24"/>
        <v>0.27151276258933604</v>
      </c>
      <c r="P51" s="27">
        <f>[2]超r各类型装备属性!N49+[3]超r分类武将战斗属性!AV51</f>
        <v>973.09639568101124</v>
      </c>
      <c r="Q51" s="27">
        <f>[2]超r各类型装备属性!O49+[3]超r分类武将战斗属性!AW51</f>
        <v>125.01103597100101</v>
      </c>
      <c r="R51" s="27">
        <f>[2]超r各类型装备属性!P49+[3]超r分类武将战斗属性!AX51</f>
        <v>1037.5684676230132</v>
      </c>
      <c r="S51" s="27">
        <f t="shared" si="1"/>
        <v>1.0662545583645717</v>
      </c>
      <c r="T51" s="27">
        <f t="shared" si="25"/>
        <v>0.47986848428531337</v>
      </c>
      <c r="U51" s="39">
        <f t="shared" si="26"/>
        <v>0.20323650703446347</v>
      </c>
      <c r="V51" s="39">
        <f t="shared" si="27"/>
        <v>0.20586675944901053</v>
      </c>
      <c r="X51" s="27">
        <f>[2]超r各类型装备属性!S49+[3]超r分类武将战斗属性!BA51</f>
        <v>1067.1824316520124</v>
      </c>
      <c r="Y51" s="27">
        <f>[2]超r各类型装备属性!T49+[3]超r分类武将战斗属性!BB51</f>
        <v>63.161035971001027</v>
      </c>
      <c r="Z51" s="27">
        <f>[2]超r各类型装备属性!U49+[3]超r分类武将战斗属性!BC51</f>
        <v>879.01035971001022</v>
      </c>
      <c r="AA51" s="27">
        <f t="shared" si="2"/>
        <v>0.82367394143594608</v>
      </c>
      <c r="AB51" s="27">
        <f t="shared" si="28"/>
        <v>0.31793368871901373</v>
      </c>
      <c r="AC51" s="39">
        <f t="shared" si="29"/>
        <v>0.18020642209591564</v>
      </c>
      <c r="AD51" s="39">
        <f t="shared" si="30"/>
        <v>0.17757785044646679</v>
      </c>
      <c r="AF51" s="27">
        <f>[2]超r各类型装备属性!X49+[3]超r分类武将战斗属性!BF51</f>
        <v>971.78535971001031</v>
      </c>
      <c r="AG51" s="27">
        <f>[2]超r各类型装备属性!Y49+[3]超r分类武将战斗属性!BG51</f>
        <v>142.44008992750256</v>
      </c>
      <c r="AH51" s="27">
        <f>[2]超r各类型装备属性!Z49+[3]超r分类武将战斗属性!BH51</f>
        <v>909.93535971001018</v>
      </c>
      <c r="AI51" s="27">
        <f t="shared" si="3"/>
        <v>0.93635425829171093</v>
      </c>
      <c r="AJ51" s="27">
        <f t="shared" si="31"/>
        <v>0.5124848666655335</v>
      </c>
      <c r="AK51" s="39">
        <f t="shared" si="32"/>
        <v>0.18147252282166393</v>
      </c>
      <c r="AL51" s="39">
        <f t="shared" si="33"/>
        <v>0.17974031796740941</v>
      </c>
      <c r="AN51" s="23">
        <f t="shared" si="54"/>
        <v>886.08609172450974</v>
      </c>
      <c r="AO51" s="23">
        <f t="shared" si="55"/>
        <v>188.42247654434775</v>
      </c>
      <c r="AP51" s="23">
        <f t="shared" si="56"/>
        <v>1113.8976906447624</v>
      </c>
      <c r="AQ51" s="23">
        <f t="shared" si="7"/>
        <v>1.257098718790274</v>
      </c>
      <c r="AR51" s="42">
        <f t="shared" si="34"/>
        <v>0.5816900344627709</v>
      </c>
      <c r="AS51" s="34"/>
      <c r="AV51" s="27">
        <f>[5]超r不同兵种属性值!AK49</f>
        <v>518.43743998183072</v>
      </c>
      <c r="AW51" s="27">
        <f>[5]超r不同兵种属性值!AL49</f>
        <v>419.62117625375032</v>
      </c>
      <c r="AX51" s="27">
        <f>[5]超r不同兵种属性值!AM49</f>
        <v>1096.0254603642732</v>
      </c>
      <c r="AY51" s="27">
        <f t="shared" si="8"/>
        <v>2.114093959731544</v>
      </c>
      <c r="AZ51" s="27">
        <f t="shared" si="35"/>
        <v>0.75590914957626865</v>
      </c>
      <c r="BA51" s="39">
        <f t="shared" si="36"/>
        <v>0.36574069839988066</v>
      </c>
      <c r="BB51" s="39">
        <f t="shared" si="37"/>
        <v>0.1826709100607122</v>
      </c>
      <c r="BD51" s="27">
        <f>[5]超r不同兵种属性值!AP49</f>
        <v>1036.8748799636614</v>
      </c>
      <c r="BE51" s="27">
        <f>[5]超r不同兵种属性值!AQ49</f>
        <v>204.59141926799765</v>
      </c>
      <c r="BF51" s="27">
        <f>[5]超r不同兵种属性值!AR49</f>
        <v>1043.833771775498</v>
      </c>
      <c r="BG51" s="27">
        <f t="shared" si="9"/>
        <v>1.006711409395973</v>
      </c>
      <c r="BH51" s="27">
        <f t="shared" si="38"/>
        <v>0.60157771609867128</v>
      </c>
      <c r="BI51" s="39">
        <f t="shared" si="39"/>
        <v>0.3536360878613935</v>
      </c>
      <c r="BJ51" s="39">
        <f t="shared" si="40"/>
        <v>0.16910450510150521</v>
      </c>
      <c r="BL51" s="27">
        <f>[5]超r不同兵种属性值!AU49</f>
        <v>1192.4061119582107</v>
      </c>
      <c r="BM51" s="27">
        <f>[5]超r不同兵种属性值!AV49</f>
        <v>74.808086977244031</v>
      </c>
      <c r="BN51" s="27">
        <f>[5]超r不同兵种属性值!AW49</f>
        <v>1064.1023887031777</v>
      </c>
      <c r="BO51" s="27">
        <f t="shared" si="10"/>
        <v>0.8923993076114578</v>
      </c>
      <c r="BP51" s="27">
        <f t="shared" si="41"/>
        <v>0.35570713448284319</v>
      </c>
      <c r="BQ51" s="39">
        <f t="shared" si="42"/>
        <v>0.34241224133455861</v>
      </c>
      <c r="BR51" s="39">
        <f t="shared" si="43"/>
        <v>0.16854794574709814</v>
      </c>
      <c r="BT51" s="27">
        <f>[5]超r不同兵种属性值!AZ49</f>
        <v>1088.7186239618445</v>
      </c>
      <c r="BU51" s="27">
        <f>[5]超r不同兵种属性值!BA49</f>
        <v>120.73677293536596</v>
      </c>
      <c r="BV51" s="27">
        <f>[5]超r不同兵种属性值!BB49</f>
        <v>1043.833771775498</v>
      </c>
      <c r="BW51" s="27">
        <f t="shared" si="11"/>
        <v>0.9587727708533077</v>
      </c>
      <c r="BX51" s="36">
        <f t="shared" si="44"/>
        <v>0.47119221629372077</v>
      </c>
      <c r="BY51" s="39">
        <f t="shared" si="45"/>
        <v>0.33946029593395988</v>
      </c>
      <c r="BZ51" s="39">
        <f t="shared" si="46"/>
        <v>0.16534252374959668</v>
      </c>
      <c r="CB51" s="23">
        <f t="shared" si="57"/>
        <v>959.10926396638683</v>
      </c>
      <c r="CC51" s="23">
        <f t="shared" si="58"/>
        <v>204.93936385858947</v>
      </c>
      <c r="CD51" s="23">
        <f t="shared" si="59"/>
        <v>1061.9488481546118</v>
      </c>
      <c r="CE51" s="23">
        <f t="shared" si="15"/>
        <v>1.1072240547056473</v>
      </c>
      <c r="CF51" s="23">
        <f t="shared" si="60"/>
        <v>0.80387493228494067</v>
      </c>
      <c r="CV51" s="39">
        <f>([3]超r分类武将战斗属性!S51+[3]超r分类武将战斗属性!Y51+[3]超r分类武将战斗属性!AE51+[3]超r分类武将战斗属性!AK51)/4</f>
        <v>278.15642848748683</v>
      </c>
      <c r="CW51" s="39">
        <f>CV51*[3]超r分类武将战斗属性!O50</f>
        <v>28.085913237022879</v>
      </c>
      <c r="CX51" s="39">
        <f>([2]超r各类型装备属性!I49+[2]超r各类型装备属性!N49+[2]超r各类型装备属性!S49+[2]超r各类型装备属性!X49)/4</f>
        <v>579.84375</v>
      </c>
      <c r="CY51" s="7">
        <f t="shared" si="49"/>
        <v>0.31391580466649238</v>
      </c>
      <c r="CZ51" s="7">
        <f t="shared" si="49"/>
        <v>3.1696596413517554E-2</v>
      </c>
      <c r="DA51" s="7">
        <f t="shared" si="49"/>
        <v>0.6543875989199901</v>
      </c>
      <c r="DC51" s="39">
        <f>([3]超r分类武将战斗属性!T51+[3]超r分类武将战斗属性!Z51+[3]超r分类武将战斗属性!AF51+[3]超r分类武将战斗属性!AL51)/4</f>
        <v>76.859013134700305</v>
      </c>
      <c r="DD51" s="39">
        <f>DC51*[3]超r分类武将战斗属性!O50</f>
        <v>7.7605812891773738</v>
      </c>
      <c r="DE51" s="39">
        <f>([2]超r各类型装备属性!J49+[2]超r各类型装备属性!O49+[2]超r各类型装备属性!T49+[2]超r各类型装备属性!Y49)/4</f>
        <v>108.23750000000001</v>
      </c>
      <c r="DF51" s="7">
        <f t="shared" si="50"/>
        <v>0.40790788097199493</v>
      </c>
      <c r="DG51" s="7">
        <f t="shared" si="50"/>
        <v>4.1187131341789883E-2</v>
      </c>
      <c r="DH51" s="7">
        <f t="shared" si="50"/>
        <v>0.57444049131009522</v>
      </c>
      <c r="DJ51" s="39">
        <f>([3]超r分类武将战斗属性!U51+[3]超r分类武将战斗属性!AA51+[3]超r分类武将战斗属性!AG51+[3]超r分类武将战斗属性!AM51)/4</f>
        <v>358.67539462860145</v>
      </c>
      <c r="DK51" s="39">
        <f>DJ51*[3]超r分类武将战斗属性!O50</f>
        <v>36.21604601616108</v>
      </c>
      <c r="DL51" s="39">
        <f>([2]超r各类型装备属性!K49+[2]超r各类型装备属性!P49+[2]超r各类型装备属性!U49+[2]超r各类型装备属性!Z49)/4</f>
        <v>719.00624999999991</v>
      </c>
      <c r="DM51" s="7">
        <f t="shared" si="51"/>
        <v>0.32200030365534538</v>
      </c>
      <c r="DN51" s="7">
        <f t="shared" si="51"/>
        <v>3.251290160696714E-2</v>
      </c>
      <c r="DO51" s="7">
        <f t="shared" si="51"/>
        <v>0.64548679473768755</v>
      </c>
    </row>
    <row r="52" spans="7:119" x14ac:dyDescent="0.15">
      <c r="G52" s="23">
        <v>46</v>
      </c>
      <c r="H52" s="27">
        <f>[2]超r各类型装备属性!I50+[3]超r分类武将战斗属性!AQ52</f>
        <v>543.54480678619029</v>
      </c>
      <c r="I52" s="27">
        <f>[2]超r各类型装备属性!J50+[3]超r分类武将战斗属性!T52</f>
        <v>432.00863117317419</v>
      </c>
      <c r="J52" s="27">
        <f>[2]超r各类型装备属性!K50+[3]超r分类武将战斗属性!AS52</f>
        <v>1663.7793817158092</v>
      </c>
      <c r="K52" s="27">
        <f t="shared" si="0"/>
        <v>3.0609792623228507</v>
      </c>
      <c r="L52" s="27">
        <f t="shared" si="22"/>
        <v>0.75747316119221686</v>
      </c>
      <c r="M52" s="39">
        <f t="shared" si="23"/>
        <v>0.28758984486041822</v>
      </c>
      <c r="N52" s="39">
        <f t="shared" si="24"/>
        <v>0.27729656361930155</v>
      </c>
      <c r="P52" s="27">
        <f>[2]超r各类型装备属性!N50+[3]超r分类武将战斗属性!AV52</f>
        <v>994.29457492961888</v>
      </c>
      <c r="Q52" s="27">
        <f>[2]超r各类型装备属性!O50+[3]超r分类武将战斗属性!AW52</f>
        <v>127.59996135723807</v>
      </c>
      <c r="R52" s="27">
        <f>[2]超r各类型装备属性!P50+[3]超r分类武将战斗属性!AX52</f>
        <v>1060.5844976440949</v>
      </c>
      <c r="S52" s="27">
        <f t="shared" si="1"/>
        <v>1.0666703051448996</v>
      </c>
      <c r="T52" s="27">
        <f t="shared" si="25"/>
        <v>0.47984348638581409</v>
      </c>
      <c r="U52" s="39">
        <f t="shared" si="26"/>
        <v>0.20766386276725537</v>
      </c>
      <c r="V52" s="39">
        <f t="shared" si="27"/>
        <v>0.21043343207224102</v>
      </c>
      <c r="X52" s="27">
        <f>[2]超r各类型装备属性!S50+[3]超r分类武将战斗属性!BA52</f>
        <v>1090.4095362868568</v>
      </c>
      <c r="Y52" s="27">
        <f>[2]超r各类型装备属性!T50+[3]超r分类武将战斗属性!BB52</f>
        <v>64.629961357238074</v>
      </c>
      <c r="Z52" s="27">
        <f>[2]超r各类型装备属性!U50+[3]超r分类武将战斗属性!BC52</f>
        <v>898.17961357238073</v>
      </c>
      <c r="AA52" s="27">
        <f t="shared" si="2"/>
        <v>0.82370850921840655</v>
      </c>
      <c r="AB52" s="27">
        <f t="shared" si="28"/>
        <v>0.31845269112160435</v>
      </c>
      <c r="AC52" s="39">
        <f t="shared" si="29"/>
        <v>0.18412859444222507</v>
      </c>
      <c r="AD52" s="39">
        <f t="shared" si="30"/>
        <v>0.1814504269843194</v>
      </c>
      <c r="AF52" s="27">
        <f>[2]超r各类型装备属性!X50+[3]超r分类武将战斗属性!BF52</f>
        <v>992.63461357238066</v>
      </c>
      <c r="AG52" s="27">
        <f>[2]超r各类型装备属性!Y50+[3]超r分类武将战斗属性!BG52</f>
        <v>145.83240339309518</v>
      </c>
      <c r="AH52" s="27">
        <f>[2]超r各类型装备属性!Z50+[3]超r分类武将战斗属性!BH52</f>
        <v>929.66461357238063</v>
      </c>
      <c r="AI52" s="27">
        <f t="shared" si="3"/>
        <v>0.93656276021508256</v>
      </c>
      <c r="AJ52" s="27">
        <f t="shared" si="31"/>
        <v>0.51321896859464988</v>
      </c>
      <c r="AK52" s="39">
        <f t="shared" si="32"/>
        <v>0.18536594090987502</v>
      </c>
      <c r="AL52" s="39">
        <f t="shared" si="33"/>
        <v>0.18363745453281594</v>
      </c>
      <c r="AN52" s="23">
        <f t="shared" si="54"/>
        <v>905.22088289376165</v>
      </c>
      <c r="AO52" s="23">
        <f t="shared" si="55"/>
        <v>192.51773932018639</v>
      </c>
      <c r="AP52" s="23">
        <f t="shared" si="56"/>
        <v>1138.0520266261663</v>
      </c>
      <c r="AQ52" s="23">
        <f t="shared" si="7"/>
        <v>1.2572092051037338</v>
      </c>
      <c r="AR52" s="42">
        <f t="shared" si="34"/>
        <v>0.58190985017542629</v>
      </c>
      <c r="AS52" s="34"/>
      <c r="AV52" s="27">
        <f>[5]超r不同兵种属性值!AK50</f>
        <v>528.04540544928443</v>
      </c>
      <c r="AW52" s="27">
        <f>[5]超r不同兵种属性值!AL50</f>
        <v>430.8290990155752</v>
      </c>
      <c r="AX52" s="27">
        <f>[5]超r不同兵种属性值!AM50</f>
        <v>1115.5396313796143</v>
      </c>
      <c r="AY52" s="27">
        <f t="shared" si="8"/>
        <v>2.112582781456954</v>
      </c>
      <c r="AZ52" s="27">
        <f t="shared" si="35"/>
        <v>0.75697053682550974</v>
      </c>
      <c r="BA52" s="39">
        <f t="shared" si="36"/>
        <v>0.37251880454975977</v>
      </c>
      <c r="BB52" s="39">
        <f t="shared" si="37"/>
        <v>0.18592327189660238</v>
      </c>
      <c r="BD52" s="27">
        <f>[5]超r不同兵种属性值!AP50</f>
        <v>1056.0908108985689</v>
      </c>
      <c r="BE52" s="27">
        <f>[5]超r不同兵种属性值!AQ50</f>
        <v>209.8193664036892</v>
      </c>
      <c r="BF52" s="27">
        <f>[5]超r不同兵种属性值!AR50</f>
        <v>1062.4186965520134</v>
      </c>
      <c r="BG52" s="27">
        <f t="shared" si="9"/>
        <v>1.0059918006937874</v>
      </c>
      <c r="BH52" s="27">
        <f t="shared" si="38"/>
        <v>0.60268785047534845</v>
      </c>
      <c r="BI52" s="39">
        <f t="shared" si="39"/>
        <v>0.36018986476519266</v>
      </c>
      <c r="BJ52" s="39">
        <f t="shared" si="40"/>
        <v>0.17211532405722424</v>
      </c>
      <c r="BL52" s="27">
        <f>[5]超r不同兵种属性值!AU50</f>
        <v>1214.5044325333542</v>
      </c>
      <c r="BM52" s="27">
        <f>[5]超r不同兵种属性值!AV50</f>
        <v>76.23436979334042</v>
      </c>
      <c r="BN52" s="27">
        <f>[5]超r不同兵种属性值!AW50</f>
        <v>1083.0481858054507</v>
      </c>
      <c r="BO52" s="27">
        <f t="shared" si="10"/>
        <v>0.89176141049259339</v>
      </c>
      <c r="BP52" s="27">
        <f t="shared" si="41"/>
        <v>0.35531492491516092</v>
      </c>
      <c r="BQ52" s="39">
        <f t="shared" si="42"/>
        <v>0.34875801179143601</v>
      </c>
      <c r="BR52" s="39">
        <f t="shared" si="43"/>
        <v>0.17154885544904994</v>
      </c>
      <c r="BT52" s="27">
        <f>[5]超r不同兵种属性值!AZ50</f>
        <v>1108.8953514434975</v>
      </c>
      <c r="BU52" s="27">
        <f>[5]超r不同兵种属性值!BA50</f>
        <v>123.09402829016433</v>
      </c>
      <c r="BV52" s="27">
        <f>[5]超r不同兵种属性值!BB50</f>
        <v>1062.4186965520134</v>
      </c>
      <c r="BW52" s="27">
        <f t="shared" si="11"/>
        <v>0.95808742923217838</v>
      </c>
      <c r="BX52" s="36">
        <f t="shared" si="44"/>
        <v>0.470877669019095</v>
      </c>
      <c r="BY52" s="39">
        <f t="shared" si="45"/>
        <v>0.34575135932826151</v>
      </c>
      <c r="BZ52" s="39">
        <f t="shared" si="46"/>
        <v>0.16828636255739718</v>
      </c>
      <c r="CB52" s="23">
        <f t="shared" si="57"/>
        <v>976.88400008117628</v>
      </c>
      <c r="CC52" s="23">
        <f t="shared" si="58"/>
        <v>209.9942158756923</v>
      </c>
      <c r="CD52" s="23">
        <f t="shared" si="59"/>
        <v>1080.8563025722729</v>
      </c>
      <c r="CE52" s="23">
        <f t="shared" si="15"/>
        <v>1.1064325984277117</v>
      </c>
      <c r="CF52" s="23">
        <f t="shared" si="60"/>
        <v>0.80768802939867768</v>
      </c>
      <c r="CV52" s="39">
        <f>([3]超r分类武将战斗属性!S52+[3]超r分类武将战斗属性!Y52+[3]超r分类武将战斗属性!AE52+[3]超r分类武将战斗属性!AK52)/4</f>
        <v>285.20366602419244</v>
      </c>
      <c r="CW52" s="39">
        <f>CV52*[3]超r分类武将战斗属性!O51</f>
        <v>29.67346686956925</v>
      </c>
      <c r="CX52" s="39">
        <f>([2]超r各类型装备属性!I50+[2]超r各类型装备属性!N50+[2]超r各类型装备属性!S50+[2]超r各类型装备属性!X50)/4</f>
        <v>590.34375</v>
      </c>
      <c r="CY52" s="7">
        <f t="shared" si="49"/>
        <v>0.31506527457969002</v>
      </c>
      <c r="CZ52" s="7">
        <f t="shared" si="49"/>
        <v>3.278036049578386E-2</v>
      </c>
      <c r="DA52" s="7">
        <f t="shared" si="49"/>
        <v>0.65215436492452616</v>
      </c>
      <c r="DC52" s="39">
        <f>([3]超r分类武将战斗属性!T52+[3]超r分类武将战斗属性!Z52+[3]超r分类武将战斗属性!AF52+[3]超r分类武将战斗属性!AL52)/4</f>
        <v>78.806276138263684</v>
      </c>
      <c r="DD52" s="39">
        <f>DC52*[3]超r分类武将战斗属性!O51</f>
        <v>8.1992474244862379</v>
      </c>
      <c r="DE52" s="39">
        <f>([2]超r各类型装备属性!J50+[2]超r各类型装备属性!O50+[2]超r各类型装备属性!T50+[2]超r各类型装备属性!Y50)/4</f>
        <v>110.19750000000002</v>
      </c>
      <c r="DF52" s="7">
        <f t="shared" si="50"/>
        <v>0.40934553052899098</v>
      </c>
      <c r="DG52" s="7">
        <f t="shared" si="50"/>
        <v>4.2589568386992314E-2</v>
      </c>
      <c r="DH52" s="7">
        <f t="shared" si="50"/>
        <v>0.57240179730515506</v>
      </c>
      <c r="DJ52" s="39">
        <f>([3]超r分类武将战斗属性!U52+[3]超r分类武将战斗属性!AA52+[3]超r分类武将战斗属性!AG52+[3]超r分类武将战斗属性!AM52)/4</f>
        <v>367.76262197856391</v>
      </c>
      <c r="DK52" s="39">
        <f>DJ52*[3]超r分类武将战斗属性!O51</f>
        <v>38.263154647602455</v>
      </c>
      <c r="DL52" s="39">
        <f>([2]超r各类型装备属性!K50+[2]超r各类型装备属性!P50+[2]超r各类型装备属性!U50+[2]超r各类型装备属性!Z50)/4</f>
        <v>732.02625000000012</v>
      </c>
      <c r="DM52" s="7">
        <f t="shared" si="51"/>
        <v>0.32315097497679574</v>
      </c>
      <c r="DN52" s="7">
        <f t="shared" si="51"/>
        <v>3.3621621641530937E-2</v>
      </c>
      <c r="DO52" s="7">
        <f t="shared" si="51"/>
        <v>0.6432274033816735</v>
      </c>
    </row>
    <row r="53" spans="7:119" x14ac:dyDescent="0.15">
      <c r="G53" s="23">
        <v>47</v>
      </c>
      <c r="H53" s="27">
        <f>[2]超r各类型装备属性!I51+[3]超r分类武将战斗属性!AQ53</f>
        <v>555.32638663980788</v>
      </c>
      <c r="I53" s="27">
        <f>[2]超r各类型装备属性!J51+[3]超r分类武将战斗属性!T53</f>
        <v>441.29801237480228</v>
      </c>
      <c r="J53" s="27">
        <f>[2]超r各类型装备属性!K51+[3]超r分类武将战斗属性!AS53</f>
        <v>1700.1364372473854</v>
      </c>
      <c r="K53" s="27">
        <f t="shared" si="0"/>
        <v>3.0615084716839083</v>
      </c>
      <c r="L53" s="27">
        <f t="shared" si="22"/>
        <v>0.75762175223679329</v>
      </c>
      <c r="M53" s="39">
        <f t="shared" si="23"/>
        <v>0.29382348499460742</v>
      </c>
      <c r="N53" s="39">
        <f t="shared" si="24"/>
        <v>0.28335607287456421</v>
      </c>
      <c r="P53" s="27">
        <f>[2]超r各类型装备属性!N51+[3]超r分类武将战斗属性!AV53</f>
        <v>1016.6300506075775</v>
      </c>
      <c r="Q53" s="27">
        <f>[2]超r各类型装备属性!O51+[3]超r分类武将战斗属性!AW53</f>
        <v>130.29227732796159</v>
      </c>
      <c r="R53" s="27">
        <f>[2]超r各类型装备属性!P51+[3]超r分类武将战斗属性!AX53</f>
        <v>1084.9446052635005</v>
      </c>
      <c r="S53" s="27">
        <f t="shared" si="1"/>
        <v>1.0671970640795987</v>
      </c>
      <c r="T53" s="27">
        <f t="shared" si="25"/>
        <v>0.47994689774734323</v>
      </c>
      <c r="U53" s="39">
        <f t="shared" si="26"/>
        <v>0.21232874908261848</v>
      </c>
      <c r="V53" s="39">
        <f t="shared" si="27"/>
        <v>0.21526678675863101</v>
      </c>
      <c r="X53" s="27">
        <f>[2]超r各类型装备属性!S51+[3]超r分类武将战斗属性!BA53</f>
        <v>1114.8773279355391</v>
      </c>
      <c r="Y53" s="27">
        <f>[2]超r各类型装备属性!T51+[3]超r分类武将战斗属性!BB53</f>
        <v>66.202277327961582</v>
      </c>
      <c r="Z53" s="27">
        <f>[2]超r各类型装备属性!U51+[3]超r分类武将战斗属性!BC53</f>
        <v>918.38277327961578</v>
      </c>
      <c r="AA53" s="27">
        <f t="shared" si="2"/>
        <v>0.82375230912644015</v>
      </c>
      <c r="AB53" s="27">
        <f t="shared" si="28"/>
        <v>0.31922823001536904</v>
      </c>
      <c r="AC53" s="39">
        <f t="shared" si="29"/>
        <v>0.18826027151900357</v>
      </c>
      <c r="AD53" s="39">
        <f t="shared" si="30"/>
        <v>0.18553187338982144</v>
      </c>
      <c r="AF53" s="27">
        <f>[2]超r各类型装备属性!X51+[3]超r分类武将战斗属性!BF53</f>
        <v>1014.517773279616</v>
      </c>
      <c r="AG53" s="27">
        <f>[2]超r各类型装备属性!Y51+[3]超r分类武将战斗属性!BG53</f>
        <v>149.48319331990399</v>
      </c>
      <c r="AH53" s="27">
        <f>[2]超r各类型装备属性!Z51+[3]超r分类武将战斗属性!BH53</f>
        <v>950.42777327961585</v>
      </c>
      <c r="AI53" s="27">
        <f t="shared" si="3"/>
        <v>0.93682712941261015</v>
      </c>
      <c r="AJ53" s="27">
        <f t="shared" si="31"/>
        <v>0.51428318671013407</v>
      </c>
      <c r="AK53" s="39">
        <f t="shared" si="32"/>
        <v>0.18945243198498898</v>
      </c>
      <c r="AL53" s="39">
        <f t="shared" si="33"/>
        <v>0.18773881941325746</v>
      </c>
      <c r="AN53" s="23">
        <f t="shared" si="54"/>
        <v>925.33788461563506</v>
      </c>
      <c r="AO53" s="23">
        <f t="shared" si="55"/>
        <v>196.81894008765735</v>
      </c>
      <c r="AP53" s="23">
        <f t="shared" si="56"/>
        <v>1163.4728972675293</v>
      </c>
      <c r="AQ53" s="23">
        <f t="shared" si="7"/>
        <v>1.2573492522148386</v>
      </c>
      <c r="AR53" s="42">
        <f t="shared" si="34"/>
        <v>0.58230638248928801</v>
      </c>
      <c r="AS53" s="34"/>
      <c r="AV53" s="27">
        <f>[5]超r不同兵种属性值!AK51</f>
        <v>537.73251242369213</v>
      </c>
      <c r="AW53" s="27">
        <f>[5]超r不同兵种属性值!AL51</f>
        <v>442.1356213261468</v>
      </c>
      <c r="AX53" s="27">
        <f>[5]超r不同兵种属性值!AM51</f>
        <v>1135.2130817833499</v>
      </c>
      <c r="AY53" s="27">
        <f t="shared" si="8"/>
        <v>2.1111111111111107</v>
      </c>
      <c r="AZ53" s="27">
        <f t="shared" si="35"/>
        <v>0.7579697939872887</v>
      </c>
      <c r="BA53" s="39">
        <f t="shared" si="36"/>
        <v>0.37935274245057654</v>
      </c>
      <c r="BB53" s="39">
        <f t="shared" si="37"/>
        <v>0.18920218029722499</v>
      </c>
      <c r="BD53" s="27">
        <f>[5]超r不同兵种属性值!AP51</f>
        <v>1075.4650248473843</v>
      </c>
      <c r="BE53" s="27">
        <f>[5]超r不同兵种属性值!AQ51</f>
        <v>215.09300496947682</v>
      </c>
      <c r="BF53" s="27">
        <f>[5]超r不同兵种属性值!AR51</f>
        <v>1081.1553159841428</v>
      </c>
      <c r="BG53" s="27">
        <f t="shared" si="9"/>
        <v>1.0052910052910051</v>
      </c>
      <c r="BH53" s="27">
        <f t="shared" si="38"/>
        <v>0.60373085237795276</v>
      </c>
      <c r="BI53" s="39">
        <f t="shared" si="39"/>
        <v>0.36679762560369311</v>
      </c>
      <c r="BJ53" s="39">
        <f t="shared" si="40"/>
        <v>0.17515071804620788</v>
      </c>
      <c r="BL53" s="27">
        <f>[5]超r不同兵种属性值!AU51</f>
        <v>1236.7847785744918</v>
      </c>
      <c r="BM53" s="27">
        <f>[5]超r不同兵种属性值!AV51</f>
        <v>77.67247401675553</v>
      </c>
      <c r="BN53" s="27">
        <f>[5]超r不同兵种属性值!AW51</f>
        <v>1102.148623090631</v>
      </c>
      <c r="BO53" s="27">
        <f t="shared" si="10"/>
        <v>0.89114019042258796</v>
      </c>
      <c r="BP53" s="27">
        <f t="shared" si="41"/>
        <v>0.35490790938378369</v>
      </c>
      <c r="BQ53" s="39">
        <f t="shared" si="42"/>
        <v>0.35515605281885643</v>
      </c>
      <c r="BR53" s="39">
        <f t="shared" si="43"/>
        <v>0.17457425930253798</v>
      </c>
      <c r="BT53" s="27">
        <f>[5]超r不同兵种属性值!AZ51</f>
        <v>1129.2382760897533</v>
      </c>
      <c r="BU53" s="27">
        <f>[5]超r不同兵种属性值!BA51</f>
        <v>125.47091956552815</v>
      </c>
      <c r="BV53" s="27">
        <f>[5]超r不同兵种属性值!BB51</f>
        <v>1081.1553159841428</v>
      </c>
      <c r="BW53" s="27">
        <f t="shared" si="11"/>
        <v>0.95742000503905278</v>
      </c>
      <c r="BX53" s="36">
        <f t="shared" si="44"/>
        <v>0.47054373474490974</v>
      </c>
      <c r="BY53" s="39">
        <f t="shared" si="45"/>
        <v>0.35209424266707195</v>
      </c>
      <c r="BZ53" s="39">
        <f t="shared" si="46"/>
        <v>0.17125422969027845</v>
      </c>
      <c r="CB53" s="23">
        <f t="shared" si="57"/>
        <v>994.80514798383047</v>
      </c>
      <c r="CC53" s="23">
        <f t="shared" si="58"/>
        <v>215.09300496947682</v>
      </c>
      <c r="CD53" s="23">
        <f t="shared" si="59"/>
        <v>1099.9180842105666</v>
      </c>
      <c r="CE53" s="23">
        <f t="shared" si="15"/>
        <v>1.1056618338171735</v>
      </c>
      <c r="CF53" s="23">
        <f t="shared" si="60"/>
        <v>0.81138695075806666</v>
      </c>
      <c r="CV53" s="39">
        <f>([3]超r分类武将战斗属性!S53+[3]超r分类武将战斗属性!Y53+[3]超r分类武将战斗属性!AE53+[3]超r分类武将战斗属性!AK53)/4</f>
        <v>292.81851959343697</v>
      </c>
      <c r="CW53" s="39">
        <f>CV53*[3]超r分类武将战斗属性!O52</f>
        <v>31.67561502219813</v>
      </c>
      <c r="CX53" s="39">
        <f>([2]超r各类型装备属性!I51+[2]超r各类型装备属性!N51+[2]超r各类型装备属性!S51+[2]超r各类型装备属性!X51)/4</f>
        <v>600.84375</v>
      </c>
      <c r="CY53" s="7">
        <f t="shared" si="49"/>
        <v>0.31644497049320242</v>
      </c>
      <c r="CZ53" s="7">
        <f t="shared" si="49"/>
        <v>3.4231404062047541E-2</v>
      </c>
      <c r="DA53" s="7">
        <f t="shared" si="49"/>
        <v>0.64932362544475009</v>
      </c>
      <c r="DC53" s="39">
        <f>([3]超r分类武将战斗属性!T53+[3]超r分类武将战斗属性!Z53+[3]超r分类武将战斗属性!AF53+[3]超r分类武将战斗属性!AL53)/4</f>
        <v>80.910380413976014</v>
      </c>
      <c r="DD53" s="39">
        <f>DC53*[3]超r分类武将战斗属性!O52</f>
        <v>8.7524725719231693</v>
      </c>
      <c r="DE53" s="39">
        <f>([2]超r各类型装备属性!J51+[2]超r各类型装备属性!O51+[2]超r各类型装备属性!T51+[2]超r各类型装备属性!Y51)/4</f>
        <v>112.1575</v>
      </c>
      <c r="DF53" s="7">
        <f t="shared" si="50"/>
        <v>0.41109041832021309</v>
      </c>
      <c r="DG53" s="7">
        <f t="shared" si="50"/>
        <v>4.4469666222290781E-2</v>
      </c>
      <c r="DH53" s="7">
        <f t="shared" si="50"/>
        <v>0.56985115329880531</v>
      </c>
      <c r="DJ53" s="39">
        <f>([3]超r分类武将战斗属性!U53+[3]超r分类武将战斗属性!AA53+[3]超r分类武将战斗属性!AG53+[3]超r分类武将战斗属性!AM53)/4</f>
        <v>377.58177526522138</v>
      </c>
      <c r="DK53" s="39">
        <f>DJ53*[3]超r分类武将战斗属性!O52</f>
        <v>40.844872002308122</v>
      </c>
      <c r="DL53" s="39">
        <f>([2]超r各类型装备属性!K51+[2]超r各类型装备属性!P51+[2]超r各类型装备属性!U51+[2]超r各类型装备属性!Z51)/4</f>
        <v>745.04624999999999</v>
      </c>
      <c r="DM53" s="7">
        <f t="shared" si="51"/>
        <v>0.32452992772929212</v>
      </c>
      <c r="DN53" s="7">
        <f t="shared" si="51"/>
        <v>3.5105993528714095E-2</v>
      </c>
      <c r="DO53" s="7">
        <f t="shared" si="51"/>
        <v>0.64036407874199397</v>
      </c>
    </row>
    <row r="54" spans="7:119" x14ac:dyDescent="0.15">
      <c r="G54" s="23">
        <v>48</v>
      </c>
      <c r="H54" s="27">
        <f>[2]超r各类型装备属性!I52+[3]超r分类武将战斗属性!AQ54</f>
        <v>566.19732266609708</v>
      </c>
      <c r="I54" s="27">
        <f>[2]超r各类型装备属性!J52+[3]超r分类武将战斗属性!T54</f>
        <v>449.3820202742495</v>
      </c>
      <c r="J54" s="27">
        <f>[2]超r各类型装备属性!K52+[3]超r分类武将战斗属性!AS54</f>
        <v>1733.579432531511</v>
      </c>
      <c r="K54" s="27">
        <f t="shared" si="0"/>
        <v>3.0617937654110965</v>
      </c>
      <c r="L54" s="27">
        <f t="shared" si="22"/>
        <v>0.75722119516019237</v>
      </c>
      <c r="M54" s="39">
        <f t="shared" si="23"/>
        <v>0.29957530299793506</v>
      </c>
      <c r="N54" s="39">
        <f t="shared" si="24"/>
        <v>0.28892990542191849</v>
      </c>
      <c r="P54" s="27">
        <f>[2]超r各类型装备属性!N52+[3]超r分类武将战斗属性!AV54</f>
        <v>1036.9621098654138</v>
      </c>
      <c r="Q54" s="27">
        <f>[2]超r各类型装备属性!O52+[3]超r分类武将战斗属性!AW54</f>
        <v>132.80246453321942</v>
      </c>
      <c r="R54" s="27">
        <f>[2]超r各类型装备属性!P52+[3]超r分类武将战斗属性!AX54</f>
        <v>1106.9370389318526</v>
      </c>
      <c r="S54" s="27">
        <f t="shared" si="1"/>
        <v>1.0674807000185578</v>
      </c>
      <c r="T54" s="27">
        <f t="shared" si="25"/>
        <v>0.479634796508705</v>
      </c>
      <c r="U54" s="39">
        <f t="shared" si="26"/>
        <v>0.21657521091591764</v>
      </c>
      <c r="V54" s="39">
        <f t="shared" si="27"/>
        <v>0.21963036486743104</v>
      </c>
      <c r="X54" s="27">
        <f>[2]超r各类型装备属性!S52+[3]超r分类武将战斗属性!BA54</f>
        <v>1137.1595743986331</v>
      </c>
      <c r="Y54" s="27">
        <f>[2]超r各类型装备属性!T52+[3]超r分类武将战斗属性!BB54</f>
        <v>67.592464533219442</v>
      </c>
      <c r="Z54" s="27">
        <f>[2]超r各类型装备属性!U52+[3]超r分类武将战斗属性!BC54</f>
        <v>936.76464533219428</v>
      </c>
      <c r="AA54" s="27">
        <f t="shared" si="2"/>
        <v>0.82377589427375286</v>
      </c>
      <c r="AB54" s="27">
        <f t="shared" si="28"/>
        <v>0.31932573130035824</v>
      </c>
      <c r="AC54" s="39">
        <f t="shared" si="29"/>
        <v>0.19202289334661146</v>
      </c>
      <c r="AD54" s="39">
        <f t="shared" si="30"/>
        <v>0.18924538289539286</v>
      </c>
      <c r="AF54" s="27">
        <f>[2]超r各类型装备属性!X52+[3]超r分类武将战斗属性!BF54</f>
        <v>1034.5796453321943</v>
      </c>
      <c r="AG54" s="27">
        <f>[2]超r各类型装备属性!Y52+[3]超r分类武将战斗属性!BG54</f>
        <v>152.67866133304858</v>
      </c>
      <c r="AH54" s="27">
        <f>[2]超r各类型装备属性!Z52+[3]超r分类武将战斗属性!BH54</f>
        <v>969.3696453321943</v>
      </c>
      <c r="AI54" s="27">
        <f t="shared" si="3"/>
        <v>0.93696956991739222</v>
      </c>
      <c r="AJ54" s="27">
        <f t="shared" si="31"/>
        <v>0.51448763330853287</v>
      </c>
      <c r="AK54" s="39">
        <f t="shared" si="32"/>
        <v>0.19319881332067121</v>
      </c>
      <c r="AL54" s="39">
        <f t="shared" si="33"/>
        <v>0.19148042376932234</v>
      </c>
      <c r="AN54" s="23">
        <f t="shared" si="54"/>
        <v>943.72466306558454</v>
      </c>
      <c r="AO54" s="23">
        <f t="shared" si="55"/>
        <v>200.61390266843424</v>
      </c>
      <c r="AP54" s="23">
        <f t="shared" si="56"/>
        <v>1186.6626905319381</v>
      </c>
      <c r="AQ54" s="23">
        <f t="shared" si="7"/>
        <v>1.2574246885497264</v>
      </c>
      <c r="AR54" s="42">
        <f t="shared" si="34"/>
        <v>0.58200595112182041</v>
      </c>
      <c r="AS54" s="34"/>
      <c r="AV54" s="27">
        <f>[5]超r不同兵种属性值!AK52</f>
        <v>547.5068738021605</v>
      </c>
      <c r="AW54" s="27">
        <f>[5]超r不同兵种属性值!AL52</f>
        <v>453.54762965288649</v>
      </c>
      <c r="AX54" s="27">
        <f>[5]超r不同兵种属性值!AM52</f>
        <v>1155.0628886019774</v>
      </c>
      <c r="AY54" s="27">
        <f t="shared" si="8"/>
        <v>2.1096774193548389</v>
      </c>
      <c r="AZ54" s="27">
        <f t="shared" si="35"/>
        <v>0.75891342225311031</v>
      </c>
      <c r="BA54" s="39">
        <f t="shared" si="36"/>
        <v>0.38624823548653303</v>
      </c>
      <c r="BB54" s="39">
        <f t="shared" si="37"/>
        <v>0.19251048143366289</v>
      </c>
      <c r="BD54" s="27">
        <f>[5]超r不同兵种属性值!AP52</f>
        <v>1095.013747604321</v>
      </c>
      <c r="BE54" s="27">
        <f>[5]超r不同兵种属性值!AQ52</f>
        <v>220.41567048551494</v>
      </c>
      <c r="BF54" s="27">
        <f>[5]超r不同兵种属性值!AR52</f>
        <v>1100.0598939066449</v>
      </c>
      <c r="BG54" s="27">
        <f t="shared" si="9"/>
        <v>1.0046082949308754</v>
      </c>
      <c r="BH54" s="27">
        <f t="shared" si="38"/>
        <v>0.60471409767890305</v>
      </c>
      <c r="BI54" s="39">
        <f t="shared" si="39"/>
        <v>0.37346490433909113</v>
      </c>
      <c r="BJ54" s="39">
        <f t="shared" si="40"/>
        <v>0.17821332186319297</v>
      </c>
      <c r="BL54" s="27">
        <f>[5]超r不同兵种属性值!AU52</f>
        <v>1259.2658097449691</v>
      </c>
      <c r="BM54" s="27">
        <f>[5]超r不同兵种属性值!AV52</f>
        <v>79.123574020441254</v>
      </c>
      <c r="BN54" s="27">
        <f>[5]超r不同兵种属性值!AW52</f>
        <v>1121.4202801960944</v>
      </c>
      <c r="BO54" s="27">
        <f t="shared" si="10"/>
        <v>0.89053500183826029</v>
      </c>
      <c r="BP54" s="27">
        <f t="shared" si="41"/>
        <v>0.35449062304528789</v>
      </c>
      <c r="BQ54" s="39">
        <f t="shared" si="42"/>
        <v>0.36161172273986486</v>
      </c>
      <c r="BR54" s="39">
        <f t="shared" si="43"/>
        <v>0.17762678343062202</v>
      </c>
      <c r="BT54" s="27">
        <f>[5]超r不同兵种属性值!AZ52</f>
        <v>1149.764434984537</v>
      </c>
      <c r="BU54" s="27">
        <f>[5]超r不同兵种属性值!BA52</f>
        <v>127.86934730089168</v>
      </c>
      <c r="BV54" s="27">
        <f>[5]超r不同兵种属性值!BB52</f>
        <v>1100.0598939066449</v>
      </c>
      <c r="BW54" s="27">
        <f t="shared" si="11"/>
        <v>0.95676980469607187</v>
      </c>
      <c r="BX54" s="36">
        <f t="shared" si="44"/>
        <v>0.47019545577145216</v>
      </c>
      <c r="BY54" s="39">
        <f t="shared" si="45"/>
        <v>0.35849425807918545</v>
      </c>
      <c r="BZ54" s="39">
        <f t="shared" si="46"/>
        <v>0.17424870132804768</v>
      </c>
      <c r="CB54" s="23">
        <f t="shared" si="57"/>
        <v>1012.8877165339968</v>
      </c>
      <c r="CC54" s="23">
        <f t="shared" si="58"/>
        <v>220.23905536493359</v>
      </c>
      <c r="CD54" s="23">
        <f t="shared" si="59"/>
        <v>1119.1507391528405</v>
      </c>
      <c r="CE54" s="23">
        <f t="shared" si="15"/>
        <v>1.1049109599062623</v>
      </c>
      <c r="CF54" s="23">
        <f t="shared" si="60"/>
        <v>0.81497863092927303</v>
      </c>
      <c r="CV54" s="39">
        <f>([3]超r分类武将战斗属性!S54+[3]超r分类武将战斗属性!Y54+[3]超r分类武将战斗属性!AE54+[3]超r分类武将战斗属性!AK54)/4</f>
        <v>298.52486543422839</v>
      </c>
      <c r="CW54" s="39">
        <f>CV54*[3]超r分类武将战斗属性!O53</f>
        <v>33.856047631356191</v>
      </c>
      <c r="CX54" s="39">
        <f>([2]超r各类型装备属性!I52+[2]超r各类型装备属性!N52+[2]超r各类型装备属性!S52+[2]超r各类型装备属性!X52)/4</f>
        <v>611.34375</v>
      </c>
      <c r="CY54" s="7">
        <f t="shared" si="49"/>
        <v>0.31632623064496757</v>
      </c>
      <c r="CZ54" s="7">
        <f t="shared" si="49"/>
        <v>3.5874920892051909E-2</v>
      </c>
      <c r="DA54" s="7">
        <f t="shared" si="49"/>
        <v>0.64779884846298053</v>
      </c>
      <c r="DC54" s="39">
        <f>([3]超r分类武将战斗属性!T54+[3]超r分类武将战斗属性!Z54+[3]超r分类武将战斗属性!AF54+[3]超r分类武将战斗属性!AL54)/4</f>
        <v>82.487133869984163</v>
      </c>
      <c r="DD54" s="39">
        <f>DC54*[3]超r分类武将战斗属性!O53</f>
        <v>9.354960529716843</v>
      </c>
      <c r="DE54" s="39">
        <f>([2]超r各类型装备属性!J52+[2]超r各类型装备属性!O52+[2]超r各类型装备属性!T52+[2]超r各类型装备属性!Y52)/4</f>
        <v>114.11750000000001</v>
      </c>
      <c r="DF54" s="7">
        <f t="shared" si="50"/>
        <v>0.41117356660129006</v>
      </c>
      <c r="DG54" s="7">
        <f t="shared" si="50"/>
        <v>4.6631666127238985E-2</v>
      </c>
      <c r="DH54" s="7">
        <f t="shared" si="50"/>
        <v>0.56884143362989326</v>
      </c>
      <c r="DJ54" s="39">
        <f>([3]超r分类武将战斗属性!U54+[3]超r分类武将战斗属性!AA54+[3]超r分类武将战斗属性!AG54+[3]超r分类武将战斗属性!AM54)/4</f>
        <v>384.93995805992608</v>
      </c>
      <c r="DK54" s="39">
        <f>DJ54*[3]超r分类武将战斗属性!O53</f>
        <v>43.65648247201193</v>
      </c>
      <c r="DL54" s="39">
        <f>([2]超r各类型装备属性!K52+[2]超r各类型装备属性!P52+[2]超r各类型装备属性!U52+[2]超r各类型装备属性!Z52)/4</f>
        <v>758.06624999999997</v>
      </c>
      <c r="DM54" s="7">
        <f t="shared" si="51"/>
        <v>0.32438869202786796</v>
      </c>
      <c r="DN54" s="7">
        <f t="shared" si="51"/>
        <v>3.678929389146153E-2</v>
      </c>
      <c r="DO54" s="7">
        <f t="shared" si="51"/>
        <v>0.63882201408067041</v>
      </c>
    </row>
    <row r="55" spans="7:119" x14ac:dyDescent="0.15">
      <c r="G55" s="23">
        <v>49</v>
      </c>
      <c r="H55" s="27">
        <f>[2]超r各类型装备属性!I53+[3]超r分类武将战斗属性!AQ55</f>
        <v>577.03868329888905</v>
      </c>
      <c r="I55" s="27">
        <f>[2]超r各类型装备属性!J53+[3]超r分类武将战斗属性!T55</f>
        <v>457.36482309060091</v>
      </c>
      <c r="J55" s="27">
        <f>[2]超r各类型装备属性!K53+[3]超r分类武将战斗属性!AS55</f>
        <v>1766.9277865564454</v>
      </c>
      <c r="K55" s="27">
        <f t="shared" si="0"/>
        <v>3.0620612407734003</v>
      </c>
      <c r="L55" s="27">
        <f t="shared" si="22"/>
        <v>0.7567443880403979</v>
      </c>
      <c r="M55" s="39">
        <f t="shared" si="23"/>
        <v>0.30531147264491493</v>
      </c>
      <c r="N55" s="39">
        <f t="shared" si="24"/>
        <v>0.29448796442607422</v>
      </c>
      <c r="P55" s="27">
        <f>[2]超r各类型装备属性!N53+[3]超r分类武将战斗属性!AV55</f>
        <v>1057.2291032575561</v>
      </c>
      <c r="Q55" s="27">
        <f>[2]超r各类型装备属性!O53+[3]超r分类武将战斗属性!AW55</f>
        <v>135.30673665977781</v>
      </c>
      <c r="R55" s="27">
        <f>[2]超r各类型装备属性!P53+[3]超r分类武将战斗属性!AX55</f>
        <v>1128.8525765771117</v>
      </c>
      <c r="S55" s="27">
        <f t="shared" si="1"/>
        <v>1.0677464071873048</v>
      </c>
      <c r="T55" s="27">
        <f t="shared" si="25"/>
        <v>0.47925583761778556</v>
      </c>
      <c r="U55" s="39">
        <f t="shared" si="26"/>
        <v>0.22080808338712529</v>
      </c>
      <c r="V55" s="39">
        <f t="shared" si="27"/>
        <v>0.22397868582879196</v>
      </c>
      <c r="X55" s="27">
        <f>[2]超r各类型装备属性!S53+[3]超r分类武将战斗属性!BA55</f>
        <v>1159.370839917334</v>
      </c>
      <c r="Y55" s="27">
        <f>[2]超r各类型装备属性!T53+[3]超r分类武将战斗属性!BB55</f>
        <v>68.976736659777828</v>
      </c>
      <c r="Z55" s="27">
        <f>[2]超r各类型装备属性!U53+[3]超r分类武将战斗属性!BC55</f>
        <v>955.08736659777833</v>
      </c>
      <c r="AA55" s="27">
        <f t="shared" si="2"/>
        <v>0.82379798914545621</v>
      </c>
      <c r="AB55" s="27">
        <f t="shared" si="28"/>
        <v>0.31934156842575323</v>
      </c>
      <c r="AC55" s="39">
        <f t="shared" si="29"/>
        <v>0.19577352919914456</v>
      </c>
      <c r="AD55" s="39">
        <f t="shared" si="30"/>
        <v>0.19294694274702601</v>
      </c>
      <c r="AF55" s="27">
        <f>[2]超r各类型装备属性!X53+[3]超r分类武将战斗属性!BF55</f>
        <v>1054.5823665977782</v>
      </c>
      <c r="AG55" s="27">
        <f>[2]超r各类型装备属性!Y53+[3]超r分类武将战斗属性!BG55</f>
        <v>155.85934164944456</v>
      </c>
      <c r="AH55" s="27">
        <f>[2]超r各类型装备属性!Z53+[3]超r分类武将战斗属性!BH55</f>
        <v>988.25236659777818</v>
      </c>
      <c r="AI55" s="27">
        <f t="shared" si="3"/>
        <v>0.93710306363836771</v>
      </c>
      <c r="AJ55" s="27">
        <f t="shared" si="31"/>
        <v>0.51459218314677146</v>
      </c>
      <c r="AK55" s="39">
        <f t="shared" si="32"/>
        <v>0.19693414875775503</v>
      </c>
      <c r="AL55" s="39">
        <f t="shared" si="33"/>
        <v>0.1952103440193142</v>
      </c>
      <c r="AN55" s="23">
        <f t="shared" si="54"/>
        <v>962.0552482678894</v>
      </c>
      <c r="AO55" s="23">
        <f t="shared" si="55"/>
        <v>204.37690951490026</v>
      </c>
      <c r="AP55" s="23">
        <f t="shared" si="56"/>
        <v>1209.7800240822785</v>
      </c>
      <c r="AQ55" s="23">
        <f t="shared" si="7"/>
        <v>1.2574953738471877</v>
      </c>
      <c r="AR55" s="42">
        <f t="shared" si="34"/>
        <v>0.58161271195310293</v>
      </c>
      <c r="AS55" s="34"/>
      <c r="AV55" s="27">
        <f>[5]超r不同兵种属性值!AK53</f>
        <v>557.45982144804736</v>
      </c>
      <c r="AW55" s="27">
        <f>[5]超r不同兵种属性值!AL53</f>
        <v>465.14163445665099</v>
      </c>
      <c r="AX55" s="27">
        <f>[5]超r不同兵种属性值!AM53</f>
        <v>1175.2815343904692</v>
      </c>
      <c r="AY55" s="27">
        <f t="shared" si="8"/>
        <v>2.1082802547770698</v>
      </c>
      <c r="AZ55" s="27">
        <f t="shared" si="35"/>
        <v>0.75983467155615925</v>
      </c>
      <c r="BA55" s="39">
        <f t="shared" si="36"/>
        <v>0.39326971530726451</v>
      </c>
      <c r="BB55" s="39">
        <f t="shared" si="37"/>
        <v>0.19588025573174486</v>
      </c>
      <c r="BD55" s="27">
        <f>[5]超r不同兵种属性值!AP53</f>
        <v>1114.9196428960947</v>
      </c>
      <c r="BE55" s="27">
        <f>[5]超r不同兵种属性值!AQ53</f>
        <v>225.82448817895423</v>
      </c>
      <c r="BF55" s="27">
        <f>[5]超r不同兵种属性值!AR53</f>
        <v>1119.3157470385422</v>
      </c>
      <c r="BG55" s="27">
        <f t="shared" si="9"/>
        <v>1.0039429784652716</v>
      </c>
      <c r="BH55" s="27">
        <f t="shared" si="38"/>
        <v>0.60568010347135726</v>
      </c>
      <c r="BI55" s="39">
        <f t="shared" si="39"/>
        <v>0.38025400018121247</v>
      </c>
      <c r="BJ55" s="39">
        <f t="shared" si="40"/>
        <v>0.18133283341974862</v>
      </c>
      <c r="BL55" s="27">
        <f>[5]超r不同兵种属性值!AU53</f>
        <v>1282.1575893305089</v>
      </c>
      <c r="BM55" s="27">
        <f>[5]超r不同兵种属性值!AV53</f>
        <v>80.600878642488368</v>
      </c>
      <c r="BN55" s="27">
        <f>[5]超r不同兵种属性值!AW53</f>
        <v>1141.0500333888051</v>
      </c>
      <c r="BO55" s="27">
        <f t="shared" si="10"/>
        <v>0.88994523207136766</v>
      </c>
      <c r="BP55" s="27">
        <f t="shared" si="41"/>
        <v>0.35410143007612116</v>
      </c>
      <c r="BQ55" s="39">
        <f t="shared" si="42"/>
        <v>0.36818534348653215</v>
      </c>
      <c r="BR55" s="39">
        <f t="shared" si="43"/>
        <v>0.18073602800264676</v>
      </c>
      <c r="BT55" s="27">
        <f>[5]超r不同兵种属性值!AZ53</f>
        <v>1170.6656250408994</v>
      </c>
      <c r="BU55" s="27">
        <f>[5]超r不同兵种属性值!BA53</f>
        <v>130.31067163785565</v>
      </c>
      <c r="BV55" s="27">
        <f>[5]超r不同兵种属性值!BB53</f>
        <v>1119.3157470385422</v>
      </c>
      <c r="BW55" s="27">
        <f t="shared" si="11"/>
        <v>0.9561361699669253</v>
      </c>
      <c r="BX55" s="36">
        <f t="shared" si="44"/>
        <v>0.46987471983631912</v>
      </c>
      <c r="BY55" s="39">
        <f t="shared" si="45"/>
        <v>0.36501120745962823</v>
      </c>
      <c r="BZ55" s="39">
        <f t="shared" si="46"/>
        <v>0.17729881470803924</v>
      </c>
      <c r="CB55" s="23">
        <f t="shared" si="57"/>
        <v>1031.3006696788875</v>
      </c>
      <c r="CC55" s="23">
        <f t="shared" si="58"/>
        <v>225.46941822898731</v>
      </c>
      <c r="CD55" s="23">
        <f t="shared" si="59"/>
        <v>1138.7407654640897</v>
      </c>
      <c r="CE55" s="23">
        <f t="shared" si="15"/>
        <v>1.1041792165408517</v>
      </c>
      <c r="CF55" s="23">
        <f t="shared" si="60"/>
        <v>0.81849164846880795</v>
      </c>
      <c r="CV55" s="39">
        <f>([3]超r分类武将战斗属性!S55+[3]超r分类武将战斗属性!Y55+[3]超r分类武将战斗属性!AE55+[3]超r分类武将战斗属性!AK55)/4</f>
        <v>304.07096989345143</v>
      </c>
      <c r="CW55" s="39">
        <f>CV55*[3]超r分类武将战斗属性!O54</f>
        <v>36.140528374437991</v>
      </c>
      <c r="CX55" s="39">
        <f>([2]超r各类型装备属性!I53+[2]超r各类型装备属性!N53+[2]超r各类型装备属性!S53+[2]超r各类型装备属性!X53)/4</f>
        <v>621.84375</v>
      </c>
      <c r="CY55" s="7">
        <f t="shared" si="49"/>
        <v>0.3160639375346781</v>
      </c>
      <c r="CZ55" s="7">
        <f t="shared" si="49"/>
        <v>3.7565959376560119E-2</v>
      </c>
      <c r="DA55" s="7">
        <f t="shared" si="49"/>
        <v>0.64637010308876175</v>
      </c>
      <c r="DC55" s="39">
        <f>([3]超r分类武将战斗属性!T55+[3]超r分类武将战斗属性!Z55+[3]超r分类武将战斗属性!AF55+[3]超r分类武将战斗属性!AL55)/4</f>
        <v>84.019610102137875</v>
      </c>
      <c r="DD55" s="39">
        <f>DC55*[3]超r分类武将战斗属性!O54</f>
        <v>9.9861986297789169</v>
      </c>
      <c r="DE55" s="39">
        <f>([2]超r各类型装备属性!J53+[2]超r各类型装备属性!O53+[2]超r各类型装备属性!T53+[2]超r各类型装备属性!Y53)/4</f>
        <v>116.0775</v>
      </c>
      <c r="DF55" s="7">
        <f t="shared" si="50"/>
        <v>0.41110128488371311</v>
      </c>
      <c r="DG55" s="7">
        <f t="shared" si="50"/>
        <v>4.8861677444294975E-2</v>
      </c>
      <c r="DH55" s="7">
        <f t="shared" si="50"/>
        <v>0.56795799621158904</v>
      </c>
      <c r="DJ55" s="39">
        <f>([3]超r分类武将战斗属性!U55+[3]超r分类武将战斗属性!AA55+[3]超r分类武将战斗属性!AG55+[3]超r分类武将战斗属性!AM55)/4</f>
        <v>392.09151380997685</v>
      </c>
      <c r="DK55" s="39">
        <f>DJ55*[3]超r分类武将战斗属性!O54</f>
        <v>46.602260272301621</v>
      </c>
      <c r="DL55" s="39">
        <f>([2]超r各类型装备属性!K53+[2]超r各类型装备属性!P53+[2]超r各类型装备属性!U53+[2]超r各类型装备属性!Z53)/4</f>
        <v>771.08624999999995</v>
      </c>
      <c r="DM55" s="7">
        <f t="shared" si="51"/>
        <v>0.32410149449063003</v>
      </c>
      <c r="DN55" s="7">
        <f t="shared" si="51"/>
        <v>3.852126778804553E-2</v>
      </c>
      <c r="DO55" s="7">
        <f t="shared" si="51"/>
        <v>0.63737723772132437</v>
      </c>
    </row>
    <row r="56" spans="7:119" x14ac:dyDescent="0.15">
      <c r="G56" s="23">
        <v>50</v>
      </c>
      <c r="H56" s="27">
        <f>[2]超r各类型装备属性!I54+[3]超r分类武将战斗属性!AQ56</f>
        <v>588.15273340295369</v>
      </c>
      <c r="I56" s="27">
        <f>[2]超r各类型装备属性!J54+[3]超r分类武将战斗属性!T56</f>
        <v>465.62879999999996</v>
      </c>
      <c r="J56" s="27">
        <f>[2]超r各类型装备属性!K54+[3]超r分类武将战斗属性!AS56</f>
        <v>1801.148746889452</v>
      </c>
      <c r="K56" s="27">
        <f t="shared" si="0"/>
        <v>3.0623826849673987</v>
      </c>
      <c r="L56" s="27">
        <f t="shared" si="22"/>
        <v>0.75634668163672647</v>
      </c>
      <c r="M56" s="39">
        <f t="shared" si="23"/>
        <v>0.31119192243542532</v>
      </c>
      <c r="N56" s="39">
        <f t="shared" si="24"/>
        <v>0.30019145781490869</v>
      </c>
      <c r="P56" s="27">
        <f>[2]超r各类型装备属性!N54+[3]超r分类武将战斗属性!AV56</f>
        <v>1078.0960134864981</v>
      </c>
      <c r="Q56" s="27">
        <f>[2]超r各类型装备属性!O54+[3]超r分类武将战斗属性!AW56</f>
        <v>137.86554668059074</v>
      </c>
      <c r="R56" s="27">
        <f>[2]超r各类型装备属性!P54+[3]超r分类武将战斗属性!AX56</f>
        <v>1151.4771068476798</v>
      </c>
      <c r="S56" s="27">
        <f t="shared" si="1"/>
        <v>1.0680654528383531</v>
      </c>
      <c r="T56" s="27">
        <f t="shared" si="25"/>
        <v>0.47892340111671405</v>
      </c>
      <c r="U56" s="39">
        <f t="shared" si="26"/>
        <v>0.22516625177245153</v>
      </c>
      <c r="V56" s="39">
        <f t="shared" si="27"/>
        <v>0.22846767993009515</v>
      </c>
      <c r="X56" s="27">
        <f>[2]超r各类型装备属性!S54+[3]超r分类武将战斗属性!BA56</f>
        <v>1182.236560167089</v>
      </c>
      <c r="Y56" s="27">
        <f>[2]超r各类型装备属性!T54+[3]超r分类武将战斗属性!BB56</f>
        <v>70.415546680590751</v>
      </c>
      <c r="Z56" s="27">
        <f>[2]超r各类型装备属性!U54+[3]超r分类武将战斗属性!BC56</f>
        <v>973.95546680590746</v>
      </c>
      <c r="AA56" s="27">
        <f t="shared" si="2"/>
        <v>0.82382452008441986</v>
      </c>
      <c r="AB56" s="27">
        <f t="shared" si="28"/>
        <v>0.31946724149468242</v>
      </c>
      <c r="AC56" s="39">
        <f t="shared" si="29"/>
        <v>0.19963467750204136</v>
      </c>
      <c r="AD56" s="39">
        <f t="shared" si="30"/>
        <v>0.19675868016280967</v>
      </c>
      <c r="AF56" s="27">
        <f>[2]超r各类型装备属性!X54+[3]超r分类武将战斗属性!BF56</f>
        <v>1075.1304668059074</v>
      </c>
      <c r="AG56" s="27">
        <f>[2]超r各类型装备属性!Y54+[3]超r分类武将战斗属性!BG56</f>
        <v>159.17636670147687</v>
      </c>
      <c r="AH56" s="27">
        <f>[2]超r各类型装备属性!Z54+[3]超r分类武将战斗属性!BH56</f>
        <v>1007.6804668059074</v>
      </c>
      <c r="AI56" s="27">
        <f t="shared" si="3"/>
        <v>0.93726342794434381</v>
      </c>
      <c r="AJ56" s="27">
        <f t="shared" si="31"/>
        <v>0.51484001962921222</v>
      </c>
      <c r="AK56" s="39">
        <f t="shared" si="32"/>
        <v>0.20077132900203687</v>
      </c>
      <c r="AL56" s="39">
        <f t="shared" si="33"/>
        <v>0.1990479934431422</v>
      </c>
      <c r="AN56" s="23">
        <f t="shared" si="54"/>
        <v>980.90394346561209</v>
      </c>
      <c r="AO56" s="23">
        <f t="shared" si="55"/>
        <v>208.27156501566458</v>
      </c>
      <c r="AP56" s="23">
        <f t="shared" si="56"/>
        <v>1233.5654468372368</v>
      </c>
      <c r="AQ56" s="23">
        <f t="shared" si="7"/>
        <v>1.2575802707846717</v>
      </c>
      <c r="AR56" s="42">
        <f t="shared" si="34"/>
        <v>0.58132317870819139</v>
      </c>
      <c r="AS56" s="34"/>
      <c r="AV56" s="27">
        <f>[5]超r不同兵种属性值!AK54</f>
        <v>567.40293791585179</v>
      </c>
      <c r="AW56" s="27">
        <f>[5]超r不同兵种属性值!AL54</f>
        <v>476.76121072677859</v>
      </c>
      <c r="AX56" s="27">
        <f>[5]超r不同兵种属性值!AM54</f>
        <v>1195.4715987535242</v>
      </c>
      <c r="AY56" s="27">
        <f t="shared" si="8"/>
        <v>2.1069182389937104</v>
      </c>
      <c r="AZ56" s="27">
        <f t="shared" si="35"/>
        <v>0.76067440448960888</v>
      </c>
      <c r="BA56" s="39">
        <f t="shared" si="36"/>
        <v>0.4002842595526292</v>
      </c>
      <c r="BB56" s="39">
        <f t="shared" si="37"/>
        <v>0.19924526645892068</v>
      </c>
      <c r="BD56" s="27">
        <f>[5]超r不同兵种属性值!AP54</f>
        <v>1134.8058758317036</v>
      </c>
      <c r="BE56" s="27">
        <f>[5]超r不同兵种属性值!AQ54</f>
        <v>231.24346149023393</v>
      </c>
      <c r="BF56" s="27">
        <f>[5]超r不同兵种属性值!AR54</f>
        <v>1138.5443797652611</v>
      </c>
      <c r="BG56" s="27">
        <f t="shared" si="9"/>
        <v>1.0032943995208146</v>
      </c>
      <c r="BH56" s="27">
        <f t="shared" si="38"/>
        <v>0.60655062931789461</v>
      </c>
      <c r="BI56" s="39">
        <f t="shared" si="39"/>
        <v>0.3870363899888386</v>
      </c>
      <c r="BJ56" s="39">
        <f t="shared" si="40"/>
        <v>0.18444793518111388</v>
      </c>
      <c r="BL56" s="27">
        <f>[5]超r不同兵种属性值!AU54</f>
        <v>1305.026757206459</v>
      </c>
      <c r="BM56" s="27">
        <f>[5]超r不同兵种属性值!AV54</f>
        <v>82.077154541286745</v>
      </c>
      <c r="BN56" s="27">
        <f>[5]超r不同兵种属性值!AW54</f>
        <v>1160.6520376247809</v>
      </c>
      <c r="BO56" s="27">
        <f t="shared" si="10"/>
        <v>0.88937029927974287</v>
      </c>
      <c r="BP56" s="27">
        <f t="shared" si="41"/>
        <v>0.35366322335137534</v>
      </c>
      <c r="BQ56" s="39">
        <f t="shared" si="42"/>
        <v>0.37475247103756471</v>
      </c>
      <c r="BR56" s="39">
        <f t="shared" si="43"/>
        <v>0.18384087729306708</v>
      </c>
      <c r="BT56" s="27">
        <f>[5]超r不同兵种属性值!AZ54</f>
        <v>1191.5461696232887</v>
      </c>
      <c r="BU56" s="27">
        <f>[5]超r不同兵种属性值!BA54</f>
        <v>132.75087604068983</v>
      </c>
      <c r="BV56" s="27">
        <f>[5]超r不同兵种属性值!BB54</f>
        <v>1138.5443797652611</v>
      </c>
      <c r="BW56" s="27">
        <f t="shared" si="11"/>
        <v>0.95551847573410909</v>
      </c>
      <c r="BX56" s="36">
        <f t="shared" si="44"/>
        <v>0.46949766486872369</v>
      </c>
      <c r="BY56" s="39">
        <f t="shared" si="45"/>
        <v>0.3715217196224555</v>
      </c>
      <c r="BZ56" s="39">
        <f t="shared" si="46"/>
        <v>0.18034461639529636</v>
      </c>
      <c r="CB56" s="23">
        <f t="shared" si="57"/>
        <v>1049.6954351443258</v>
      </c>
      <c r="CC56" s="23">
        <f t="shared" si="58"/>
        <v>230.70817569974727</v>
      </c>
      <c r="CD56" s="23">
        <f t="shared" si="59"/>
        <v>1158.3030989772069</v>
      </c>
      <c r="CE56" s="23">
        <f t="shared" si="15"/>
        <v>1.1034658818135648</v>
      </c>
      <c r="CF56" s="23">
        <f t="shared" si="60"/>
        <v>0.82187907468188137</v>
      </c>
      <c r="CV56" s="39">
        <f>([3]超r分类武将战斗属性!S56+[3]超r分类武将战斗属性!Y56+[3]超r分类武将战斗属性!AE56+[3]超r分类武将战斗属性!AK56)/4</f>
        <v>310.06226666666663</v>
      </c>
      <c r="CW56" s="39">
        <f>CV56*[3]超r分类武将战斗属性!O55</f>
        <v>38.49792679894545</v>
      </c>
      <c r="CX56" s="39">
        <f>([2]超r各类型装备属性!I54+[2]超r各类型装备属性!N54+[2]超r各类型装备属性!S54+[2]超r各类型装备属性!X54)/4</f>
        <v>632.34375</v>
      </c>
      <c r="CY56" s="7">
        <f t="shared" si="49"/>
        <v>0.31609850152216928</v>
      </c>
      <c r="CZ56" s="7">
        <f t="shared" si="49"/>
        <v>3.9247397316937271E-2</v>
      </c>
      <c r="DA56" s="7">
        <f t="shared" si="49"/>
        <v>0.6446541011608935</v>
      </c>
      <c r="DC56" s="39">
        <f>([3]超r分类武将战斗属性!T56+[3]超r分类武将战斗属性!Z56+[3]超r分类武将战斗属性!AF56+[3]超r分类武将战斗属性!AL56)/4</f>
        <v>85.675099999999986</v>
      </c>
      <c r="DD56" s="39">
        <f>DC56*[3]超r分类武将战斗属性!O55</f>
        <v>10.637585036550716</v>
      </c>
      <c r="DE56" s="39">
        <f>([2]超r各类型装备属性!J54+[2]超r各类型装备属性!O54+[2]超r各类型装备属性!T54+[2]超r各类型装备属性!Y54)/4</f>
        <v>118.03750000000001</v>
      </c>
      <c r="DF56" s="7">
        <f t="shared" si="50"/>
        <v>0.41136244399736549</v>
      </c>
      <c r="DG56" s="7">
        <f t="shared" si="50"/>
        <v>5.1075551459704251E-2</v>
      </c>
      <c r="DH56" s="7">
        <f t="shared" si="50"/>
        <v>0.56674803394847562</v>
      </c>
      <c r="DJ56" s="39">
        <f>([3]超r分类武将战斗属性!U56+[3]超r分类武将战斗属性!AA56+[3]超r分类武将战斗属性!AG56+[3]超r分类武将战斗属性!AM56)/4</f>
        <v>399.81713333333329</v>
      </c>
      <c r="DK56" s="39">
        <f>DJ56*[3]超r分类武将战斗属性!O55</f>
        <v>49.642063503903344</v>
      </c>
      <c r="DL56" s="39">
        <f>([2]超r各类型装备属性!K54+[2]超r各类型装备属性!P54+[2]超r各类型装备属性!U54+[2]超r各类型装备属性!Z54)/4</f>
        <v>784.10625000000005</v>
      </c>
      <c r="DM56" s="7">
        <f t="shared" si="51"/>
        <v>0.3241150555557733</v>
      </c>
      <c r="DN56" s="7">
        <f t="shared" si="51"/>
        <v>4.0242748069169436E-2</v>
      </c>
      <c r="DO56" s="7">
        <f t="shared" si="51"/>
        <v>0.63564219637505726</v>
      </c>
    </row>
    <row r="57" spans="7:119" x14ac:dyDescent="0.15">
      <c r="G57" s="23">
        <v>51</v>
      </c>
      <c r="H57" s="27">
        <f>[2]超r各类型装备属性!I55+[3]超r分类武将战斗属性!AQ57</f>
        <v>593.81428599081482</v>
      </c>
      <c r="I57" s="27">
        <f>[2]超r各类型装备属性!J55+[3]超r分类武将战斗属性!T57</f>
        <v>470.30619900044815</v>
      </c>
      <c r="J57" s="27">
        <f>[2]超r各类型装备属性!K55+[3]超r分类武将战斗属性!AS57</f>
        <v>1819.0887151706077</v>
      </c>
      <c r="K57" s="27">
        <f t="shared" si="0"/>
        <v>3.0633966849338239</v>
      </c>
      <c r="L57" s="27">
        <f t="shared" si="22"/>
        <v>0.75451055924589816</v>
      </c>
      <c r="M57" s="39">
        <f t="shared" si="23"/>
        <v>0.31418745290519312</v>
      </c>
      <c r="N57" s="39">
        <f t="shared" si="24"/>
        <v>0.30318145252843459</v>
      </c>
      <c r="P57" s="27">
        <f>[2]超r各类型装备属性!N55+[3]超r分类武将战斗属性!AV57</f>
        <v>1090.0794291797927</v>
      </c>
      <c r="Q57" s="27">
        <f>[2]超r各类型装备属性!O55+[3]超r分类武将战斗属性!AW57</f>
        <v>139.04210719816297</v>
      </c>
      <c r="R57" s="27">
        <f>[2]超r各类型装备属性!P55+[3]超r分类武将战斗属性!AX57</f>
        <v>1165.3711435761188</v>
      </c>
      <c r="S57" s="27">
        <f t="shared" si="1"/>
        <v>1.0690699341542276</v>
      </c>
      <c r="T57" s="27">
        <f t="shared" si="25"/>
        <v>0.47607034179145824</v>
      </c>
      <c r="U57" s="39">
        <f t="shared" si="26"/>
        <v>0.22766905371340695</v>
      </c>
      <c r="V57" s="39">
        <f t="shared" si="27"/>
        <v>0.23122443324922989</v>
      </c>
      <c r="X57" s="27">
        <f>[2]超r各类型装备属性!S55+[3]超r分类武将战斗属性!BA57</f>
        <v>1195.3227863779557</v>
      </c>
      <c r="Y57" s="27">
        <f>[2]超r各类型装备属性!T55+[3]超r分类武将战斗属性!BB57</f>
        <v>71.44460719816297</v>
      </c>
      <c r="Z57" s="27">
        <f>[2]超r各类型装备属性!U55+[3]超r分类武将战斗属性!BC57</f>
        <v>984.83607198162986</v>
      </c>
      <c r="AA57" s="27">
        <f t="shared" si="2"/>
        <v>0.82390805496635877</v>
      </c>
      <c r="AB57" s="27">
        <f t="shared" si="28"/>
        <v>0.318288963636436</v>
      </c>
      <c r="AC57" s="39">
        <f t="shared" si="29"/>
        <v>0.20184444214420055</v>
      </c>
      <c r="AD57" s="39">
        <f t="shared" si="30"/>
        <v>0.19895678221851115</v>
      </c>
      <c r="AF57" s="27">
        <f>[2]超r各类型装备属性!X55+[3]超r分类武将战斗属性!BF57</f>
        <v>1086.2323219816299</v>
      </c>
      <c r="AG57" s="27">
        <f>[2]超r各类型装备属性!Y55+[3]超r分类武将战斗属性!BG57</f>
        <v>161.71214299540745</v>
      </c>
      <c r="AH57" s="27">
        <f>[2]超r各类型装备属性!Z55+[3]超r分类武将战斗属性!BH57</f>
        <v>1018.6348219816298</v>
      </c>
      <c r="AI57" s="27">
        <f t="shared" si="3"/>
        <v>0.93776883763071883</v>
      </c>
      <c r="AJ57" s="27">
        <f t="shared" si="31"/>
        <v>0.51380879453982919</v>
      </c>
      <c r="AK57" s="39">
        <f t="shared" si="32"/>
        <v>0.20284450457173295</v>
      </c>
      <c r="AL57" s="39">
        <f t="shared" si="33"/>
        <v>0.20121181668772933</v>
      </c>
      <c r="AN57" s="23">
        <f t="shared" si="54"/>
        <v>991.36220588254832</v>
      </c>
      <c r="AO57" s="23">
        <f t="shared" si="55"/>
        <v>210.6262640980454</v>
      </c>
      <c r="AP57" s="23">
        <f t="shared" si="56"/>
        <v>1246.9826881774966</v>
      </c>
      <c r="AQ57" s="23">
        <f t="shared" si="7"/>
        <v>1.2578477177949154</v>
      </c>
      <c r="AR57" s="42">
        <f t="shared" si="34"/>
        <v>0.57920645663846804</v>
      </c>
      <c r="AS57" s="34"/>
      <c r="AV57" s="27">
        <f>[5]超r不同兵种属性值!AK55</f>
        <v>577.62406956691405</v>
      </c>
      <c r="AW57" s="27">
        <f>[5]超r不同兵种属性值!AL55</f>
        <v>488.64843649076835</v>
      </c>
      <c r="AX57" s="27">
        <f>[5]超r不同兵种属性值!AM55</f>
        <v>1216.23950051667</v>
      </c>
      <c r="AY57" s="27">
        <f t="shared" si="8"/>
        <v>2.1055900621118013</v>
      </c>
      <c r="AZ57" s="27">
        <f t="shared" si="35"/>
        <v>0.76152793047316814</v>
      </c>
      <c r="BA57" s="39">
        <f t="shared" si="36"/>
        <v>0.40749493443874013</v>
      </c>
      <c r="BB57" s="39">
        <f t="shared" si="37"/>
        <v>0.202706583419445</v>
      </c>
      <c r="BD57" s="27">
        <f>[5]超r不同兵种属性值!AP55</f>
        <v>1155.2481391338281</v>
      </c>
      <c r="BE57" s="27">
        <f>[5]超r不同兵种属性值!AQ55</f>
        <v>236.78999125103311</v>
      </c>
      <c r="BF57" s="27">
        <f>[5]超r不同兵种属性值!AR55</f>
        <v>1158.3233338253999</v>
      </c>
      <c r="BG57" s="27">
        <f t="shared" si="9"/>
        <v>1.0026619343389529</v>
      </c>
      <c r="BH57" s="27">
        <f t="shared" si="38"/>
        <v>0.60744977441725734</v>
      </c>
      <c r="BI57" s="39">
        <f t="shared" si="39"/>
        <v>0.39400841926728847</v>
      </c>
      <c r="BJ57" s="39">
        <f t="shared" si="40"/>
        <v>0.18765219080897697</v>
      </c>
      <c r="BL57" s="27">
        <f>[5]超r不同兵种属性值!AU55</f>
        <v>1328.5353600039023</v>
      </c>
      <c r="BM57" s="27">
        <f>[5]超r不同兵种属性值!AV55</f>
        <v>83.594042365895021</v>
      </c>
      <c r="BN57" s="27">
        <f>[5]超r不同兵种属性值!AW55</f>
        <v>1180.8150490453106</v>
      </c>
      <c r="BO57" s="27">
        <f t="shared" si="10"/>
        <v>0.88880965053263039</v>
      </c>
      <c r="BP57" s="27">
        <f t="shared" si="41"/>
        <v>0.35329282036704712</v>
      </c>
      <c r="BQ57" s="39">
        <f t="shared" si="42"/>
        <v>0.38150321920447655</v>
      </c>
      <c r="BR57" s="39">
        <f t="shared" si="43"/>
        <v>0.18703458702540521</v>
      </c>
      <c r="BT57" s="27">
        <f>[5]超r不同兵种属性值!AZ55</f>
        <v>1213.0105460905197</v>
      </c>
      <c r="BU57" s="27">
        <f>[5]超r不同兵种属性值!BA55</f>
        <v>135.25731318430223</v>
      </c>
      <c r="BV57" s="27">
        <f>[5]超r不同兵种属性值!BB55</f>
        <v>1158.3233338253999</v>
      </c>
      <c r="BW57" s="27">
        <f t="shared" si="11"/>
        <v>0.95491612794185976</v>
      </c>
      <c r="BX57" s="36">
        <f t="shared" si="44"/>
        <v>0.46919166718412275</v>
      </c>
      <c r="BY57" s="39">
        <f t="shared" si="45"/>
        <v>0.37821426940275532</v>
      </c>
      <c r="BZ57" s="39">
        <f t="shared" si="46"/>
        <v>0.18347758858862567</v>
      </c>
      <c r="CB57" s="23">
        <f t="shared" si="57"/>
        <v>1068.604528698791</v>
      </c>
      <c r="CC57" s="23">
        <f t="shared" si="58"/>
        <v>236.07244582299967</v>
      </c>
      <c r="CD57" s="23">
        <f t="shared" si="59"/>
        <v>1178.4253043031949</v>
      </c>
      <c r="CE57" s="23">
        <f t="shared" si="15"/>
        <v>1.1027702696881976</v>
      </c>
      <c r="CF57" s="23">
        <f t="shared" si="60"/>
        <v>0.82521909841349672</v>
      </c>
      <c r="CV57" s="39">
        <f>([3]超r分类武将战斗属性!S57+[3]超r分类武将战斗属性!Y57+[3]超r分类武将战斗属性!AE57+[3]超r分类武将战斗属性!AK57)/4</f>
        <v>316.53398175070953</v>
      </c>
      <c r="CW57" s="39">
        <f>CV57*[3]超r分类武将战斗属性!O56</f>
        <v>41.101661631838724</v>
      </c>
      <c r="CX57" s="39">
        <f>([2]超r各类型装备属性!I55+[2]超r各类型装备属性!N55+[2]超r各类型装备属性!S55+[2]超r各类型装备属性!X55)/4</f>
        <v>633.7265625</v>
      </c>
      <c r="CY57" s="7">
        <f t="shared" si="49"/>
        <v>0.31929195996423826</v>
      </c>
      <c r="CZ57" s="7">
        <f t="shared" si="49"/>
        <v>4.1459782698946505E-2</v>
      </c>
      <c r="DA57" s="7">
        <f t="shared" si="49"/>
        <v>0.63924825733681523</v>
      </c>
      <c r="DC57" s="39">
        <f>([3]超r分类武将战斗属性!T57+[3]超r分类武将战斗属性!Z57+[3]超r分类武将战斗属性!AF57+[3]超r分类武将战斗属性!AL57)/4</f>
        <v>87.463337062696056</v>
      </c>
      <c r="DD57" s="39">
        <f>DC57*[3]超r分类武将战斗属性!O56</f>
        <v>11.357038082481752</v>
      </c>
      <c r="DE57" s="39">
        <f>([2]超r各类型装备属性!J55+[2]超r各类型装备属性!O55+[2]超r各类型装备属性!T55+[2]超r各类型装备属性!Y55)/4</f>
        <v>118.29562500000002</v>
      </c>
      <c r="DF57" s="7">
        <f t="shared" si="50"/>
        <v>0.41525370749576768</v>
      </c>
      <c r="DG57" s="7">
        <f t="shared" si="50"/>
        <v>5.3920331973391085E-2</v>
      </c>
      <c r="DH57" s="7">
        <f t="shared" si="50"/>
        <v>0.56163757880135046</v>
      </c>
      <c r="DJ57" s="39">
        <f>([3]超r分类武将战斗属性!U57+[3]超r分类武将战斗属性!AA57+[3]超r分类武将战斗属性!AG57+[3]超r分类武将战斗属性!AM57)/4</f>
        <v>408.16223962591494</v>
      </c>
      <c r="DK57" s="39">
        <f>DJ57*[3]超r分类武将战斗属性!O56</f>
        <v>52.999511051581514</v>
      </c>
      <c r="DL57" s="39">
        <f>([2]超r各类型装备属性!K55+[2]超r各类型装备属性!P55+[2]超r各类型装备属性!U55+[2]超r各类型装备属性!Z55)/4</f>
        <v>785.82093750000001</v>
      </c>
      <c r="DM57" s="7">
        <f t="shared" si="51"/>
        <v>0.32731989264618949</v>
      </c>
      <c r="DN57" s="7">
        <f t="shared" si="51"/>
        <v>4.2502202760362234E-2</v>
      </c>
      <c r="DO57" s="7">
        <f t="shared" si="51"/>
        <v>0.63017790459344825</v>
      </c>
    </row>
    <row r="58" spans="7:119" x14ac:dyDescent="0.15">
      <c r="G58" s="23">
        <v>52</v>
      </c>
      <c r="H58" s="27">
        <f>[2]超r各类型装备属性!I56+[3]超r分类武将战斗属性!AQ58</f>
        <v>599.52212798201003</v>
      </c>
      <c r="I58" s="27">
        <f>[2]超r各类型装备属性!J56+[3]超r分类武将战斗属性!T58</f>
        <v>475.25093924944724</v>
      </c>
      <c r="J58" s="27">
        <f>[2]超r各类型装备属性!K56+[3]超r分类武将战斗属性!AS58</f>
        <v>1837.1768095424322</v>
      </c>
      <c r="K58" s="27">
        <f t="shared" si="0"/>
        <v>3.0644020025188472</v>
      </c>
      <c r="L58" s="27">
        <f t="shared" si="22"/>
        <v>0.7527762536308541</v>
      </c>
      <c r="M58" s="39">
        <f t="shared" si="23"/>
        <v>0.31720747512275671</v>
      </c>
      <c r="N58" s="39">
        <f t="shared" si="24"/>
        <v>0.30619613492373871</v>
      </c>
      <c r="P58" s="27">
        <f>[2]超r各类型装备属性!N56+[3]超r分类武将战斗属性!AV58</f>
        <v>1102.1646815604222</v>
      </c>
      <c r="Q58" s="27">
        <f>[2]超r各类型装备属性!O56+[3]超r分类武将战斗属性!AW58</f>
        <v>140.22792559640203</v>
      </c>
      <c r="R58" s="27">
        <f>[2]超r各类型装备属性!P56+[3]超r分类武将战斗属性!AX58</f>
        <v>1179.3855327532262</v>
      </c>
      <c r="S58" s="27">
        <f t="shared" si="1"/>
        <v>1.0700628975730526</v>
      </c>
      <c r="T58" s="27">
        <f t="shared" si="25"/>
        <v>0.47325067432521206</v>
      </c>
      <c r="U58" s="39">
        <f t="shared" si="26"/>
        <v>0.230193124803764</v>
      </c>
      <c r="V58" s="39">
        <f t="shared" si="27"/>
        <v>0.23400506602246549</v>
      </c>
      <c r="X58" s="27">
        <f>[2]超r各类型装备属性!S56+[3]超r分类武将战斗属性!BA58</f>
        <v>1208.5201071568245</v>
      </c>
      <c r="Y58" s="27">
        <f>[2]超r各类型装备属性!T56+[3]超r分类武将战斗属性!BB58</f>
        <v>72.482925596402026</v>
      </c>
      <c r="Z58" s="27">
        <f>[2]超r各类型装备属性!U56+[3]超r分类武将战斗属性!BC58</f>
        <v>995.80925596402017</v>
      </c>
      <c r="AA58" s="27">
        <f t="shared" si="2"/>
        <v>0.82399063951593676</v>
      </c>
      <c r="AB58" s="27">
        <f t="shared" si="28"/>
        <v>0.31712459668280968</v>
      </c>
      <c r="AC58" s="39">
        <f t="shared" si="29"/>
        <v>0.20407296642296935</v>
      </c>
      <c r="AD58" s="39">
        <f t="shared" si="30"/>
        <v>0.20117358706343849</v>
      </c>
      <c r="AF58" s="27">
        <f>[2]超r各类型装备属性!X56+[3]超r分类武将战斗属性!BF58</f>
        <v>1097.4267559640202</v>
      </c>
      <c r="AG58" s="27">
        <f>[2]超r各类型装备属性!Y56+[3]超r分类武将战斗属性!BG58</f>
        <v>164.27106399100504</v>
      </c>
      <c r="AH58" s="27">
        <f>[2]超r各类型装备属性!Z56+[3]超r分类武将战斗属性!BH58</f>
        <v>1029.6817559640201</v>
      </c>
      <c r="AI58" s="27">
        <f t="shared" si="3"/>
        <v>0.93826922878284447</v>
      </c>
      <c r="AJ58" s="27">
        <f t="shared" si="31"/>
        <v>0.51278451191789243</v>
      </c>
      <c r="AK58" s="39">
        <f t="shared" si="32"/>
        <v>0.2049349684339907</v>
      </c>
      <c r="AL58" s="39">
        <f t="shared" si="33"/>
        <v>0.20339392710400397</v>
      </c>
      <c r="AN58" s="23">
        <f t="shared" si="54"/>
        <v>1001.9084181658193</v>
      </c>
      <c r="AO58" s="23">
        <f t="shared" si="55"/>
        <v>213.05821360831411</v>
      </c>
      <c r="AP58" s="23">
        <f t="shared" si="56"/>
        <v>1260.5133385559247</v>
      </c>
      <c r="AQ58" s="23">
        <f t="shared" si="7"/>
        <v>1.2581123341228435</v>
      </c>
      <c r="AR58" s="42">
        <f t="shared" si="34"/>
        <v>0.57717734375337892</v>
      </c>
      <c r="AS58" s="34"/>
      <c r="AV58" s="27">
        <f>[5]超r不同兵种属性值!AK56</f>
        <v>586.84531583146111</v>
      </c>
      <c r="AW58" s="27">
        <f>[5]超r不同兵种属性值!AL56</f>
        <v>499.71858795955097</v>
      </c>
      <c r="AX58" s="27">
        <f>[5]超r不同兵种属性值!AM56</f>
        <v>1234.8953578539335</v>
      </c>
      <c r="AY58" s="27">
        <f t="shared" si="8"/>
        <v>2.1042944785276076</v>
      </c>
      <c r="AZ58" s="27">
        <f t="shared" si="35"/>
        <v>0.76200009749086739</v>
      </c>
      <c r="BA58" s="39">
        <f t="shared" si="36"/>
        <v>0.41400022280879095</v>
      </c>
      <c r="BB58" s="39">
        <f t="shared" si="37"/>
        <v>0.20581589297565558</v>
      </c>
      <c r="BD58" s="27">
        <f>[5]超r不同兵种属性值!AP56</f>
        <v>1173.6906316629222</v>
      </c>
      <c r="BE58" s="27">
        <f>[5]超r不同兵种属性值!AQ56</f>
        <v>241.93868235505633</v>
      </c>
      <c r="BF58" s="27">
        <f>[5]超r不同兵种属性值!AR56</f>
        <v>1176.0908170037462</v>
      </c>
      <c r="BG58" s="27">
        <f t="shared" si="9"/>
        <v>1.0020449897750512</v>
      </c>
      <c r="BH58" s="27">
        <f t="shared" si="38"/>
        <v>0.60785760337559391</v>
      </c>
      <c r="BI58" s="39">
        <f t="shared" si="39"/>
        <v>0.40029840761055935</v>
      </c>
      <c r="BJ58" s="39">
        <f t="shared" si="40"/>
        <v>0.19053058153651878</v>
      </c>
      <c r="BL58" s="27">
        <f>[5]超r不同兵种属性值!AU56</f>
        <v>1349.7442264123604</v>
      </c>
      <c r="BM58" s="27">
        <f>[5]超r不同兵种属性值!AV56</f>
        <v>84.966561065168605</v>
      </c>
      <c r="BN58" s="27">
        <f>[5]超r不同兵种属性值!AW56</f>
        <v>1198.9275318970228</v>
      </c>
      <c r="BO58" s="27">
        <f t="shared" si="10"/>
        <v>0.8882627600369809</v>
      </c>
      <c r="BP58" s="27">
        <f t="shared" si="41"/>
        <v>0.35249024375086324</v>
      </c>
      <c r="BQ58" s="39">
        <f t="shared" si="42"/>
        <v>0.38759357332985017</v>
      </c>
      <c r="BR58" s="39">
        <f t="shared" si="43"/>
        <v>0.1899035043490061</v>
      </c>
      <c r="BT58" s="27">
        <f>[5]超r不同兵种属性值!AZ56</f>
        <v>1232.3751632460683</v>
      </c>
      <c r="BU58" s="27">
        <f>[5]超r不同兵种属性值!BA56</f>
        <v>137.53062002921359</v>
      </c>
      <c r="BV58" s="27">
        <f>[5]超r不同兵种属性值!BB56</f>
        <v>1176.0908170037462</v>
      </c>
      <c r="BW58" s="27">
        <f t="shared" si="11"/>
        <v>0.95432856169052493</v>
      </c>
      <c r="BX58" s="36">
        <f t="shared" si="44"/>
        <v>0.46841159906112939</v>
      </c>
      <c r="BY58" s="39">
        <f t="shared" si="45"/>
        <v>0.3842521184168094</v>
      </c>
      <c r="BZ58" s="39">
        <f t="shared" si="46"/>
        <v>0.18629194523124454</v>
      </c>
      <c r="CB58" s="23">
        <f t="shared" si="57"/>
        <v>1085.6638342882029</v>
      </c>
      <c r="CC58" s="23">
        <f t="shared" si="58"/>
        <v>241.03861285224741</v>
      </c>
      <c r="CD58" s="23">
        <f t="shared" si="59"/>
        <v>1196.5011309396123</v>
      </c>
      <c r="CE58" s="23">
        <f t="shared" si="15"/>
        <v>1.1020917277990363</v>
      </c>
      <c r="CF58" s="23">
        <f t="shared" si="60"/>
        <v>0.82820149013909816</v>
      </c>
      <c r="CV58" s="39">
        <f>([3]超r分类武将战斗属性!S58+[3]超r分类武将战斗属性!Y58+[3]超r分类武将战斗属性!AE58+[3]超r分类武将战斗属性!AK58)/4</f>
        <v>323.42898714495811</v>
      </c>
      <c r="CW58" s="39">
        <f>CV58*[3]超r分类武将战斗属性!O57</f>
        <v>43.37005602086105</v>
      </c>
      <c r="CX58" s="39">
        <f>([2]超r各类型装备属性!I56+[2]超r各类型装备属性!N56+[2]超r各类型装备属性!S56+[2]超r各类型装备属性!X56)/4</f>
        <v>635.10937500000011</v>
      </c>
      <c r="CY58" s="7">
        <f t="shared" si="49"/>
        <v>0.3228129250945464</v>
      </c>
      <c r="CZ58" s="7">
        <f t="shared" si="49"/>
        <v>4.3287445473567381E-2</v>
      </c>
      <c r="DA58" s="7">
        <f t="shared" si="49"/>
        <v>0.63389962943188616</v>
      </c>
      <c r="DC58" s="39">
        <f>([3]超r分类武将战斗属性!T58+[3]超r分类武将战斗属性!Z58+[3]超r分类武将战斗属性!AF58+[3]超r分类武将战斗属性!AL58)/4</f>
        <v>89.368535921633168</v>
      </c>
      <c r="DD58" s="39">
        <f>DC58*[3]超r分类武将战斗属性!O57</f>
        <v>11.983831268922133</v>
      </c>
      <c r="DE58" s="39">
        <f>([2]超r各类型装备属性!J56+[2]超r各类型装备属性!O56+[2]超r各类型装备属性!T56+[2]超r各类型装备属性!Y56)/4</f>
        <v>118.55375000000001</v>
      </c>
      <c r="DF58" s="7">
        <f t="shared" si="50"/>
        <v>0.41945595247469852</v>
      </c>
      <c r="DG58" s="7">
        <f t="shared" si="50"/>
        <v>5.6246746210653911E-2</v>
      </c>
      <c r="DH58" s="7">
        <f t="shared" si="50"/>
        <v>0.55643829914930687</v>
      </c>
      <c r="DJ58" s="39">
        <f>([3]超r分类武将战斗属性!U58+[3]超r分类武将战斗属性!AA58+[3]超r分类武将战斗属性!AG58+[3]超r分类武将战斗属性!AM58)/4</f>
        <v>417.05316763428812</v>
      </c>
      <c r="DK58" s="39">
        <f>DJ58*[3]超r分类武将战斗属性!O57</f>
        <v>55.924545921636621</v>
      </c>
      <c r="DL58" s="39">
        <f>([2]超r各类型装备属性!K56+[2]超r各类型装备属性!P56+[2]超r各类型装备属性!U56+[2]超r各类型装备属性!Z56)/4</f>
        <v>787.53562499999998</v>
      </c>
      <c r="DM58" s="7">
        <f t="shared" si="51"/>
        <v>0.33085978139039335</v>
      </c>
      <c r="DN58" s="7">
        <f t="shared" si="51"/>
        <v>4.4366484836808759E-2</v>
      </c>
      <c r="DO58" s="7">
        <f t="shared" si="51"/>
        <v>0.62477373377279788</v>
      </c>
    </row>
    <row r="59" spans="7:119" x14ac:dyDescent="0.15">
      <c r="G59" s="23">
        <v>53</v>
      </c>
      <c r="H59" s="27">
        <f>[2]超r各类型装备属性!I57+[3]超r分类武将战斗属性!AQ59</f>
        <v>605.63180869718735</v>
      </c>
      <c r="I59" s="27">
        <f>[2]超r各类型装备属性!J57+[3]超r分类武将战斗属性!T59</f>
        <v>480.54010444116</v>
      </c>
      <c r="J59" s="27">
        <f>[2]超r各类型装备属性!K57+[3]超r分类武将战斗属性!AS59</f>
        <v>1856.5507878309998</v>
      </c>
      <c r="K59" s="27">
        <f t="shared" si="0"/>
        <v>3.0654776733486684</v>
      </c>
      <c r="L59" s="27">
        <f t="shared" si="22"/>
        <v>0.75117242854348809</v>
      </c>
      <c r="M59" s="39">
        <f t="shared" si="23"/>
        <v>0.32044011042179232</v>
      </c>
      <c r="N59" s="39">
        <f t="shared" si="24"/>
        <v>0.30942513130516663</v>
      </c>
      <c r="P59" s="27">
        <f>[2]超r各类型装备属性!N57+[3]超r分类武将战斗属性!AV59</f>
        <v>1115.1339791338123</v>
      </c>
      <c r="Q59" s="27">
        <f>[2]超r各类型装备属性!O57+[3]超r分类武将战斗属性!AW59</f>
        <v>141.49411173943747</v>
      </c>
      <c r="R59" s="27">
        <f>[2]超r各类型装备属性!P57+[3]超r分类武将战斗属性!AX59</f>
        <v>1194.4447026126873</v>
      </c>
      <c r="S59" s="27">
        <f t="shared" si="1"/>
        <v>1.0711221476189614</v>
      </c>
      <c r="T59" s="27">
        <f t="shared" si="25"/>
        <v>0.47058960587220589</v>
      </c>
      <c r="U59" s="39">
        <f t="shared" si="26"/>
        <v>0.23290183357013619</v>
      </c>
      <c r="V59" s="39">
        <f t="shared" si="27"/>
        <v>0.23699299655013631</v>
      </c>
      <c r="X59" s="27">
        <f>[2]超r各类型装备属性!S57+[3]超r分类武将战斗属性!BA59</f>
        <v>1222.6818408732497</v>
      </c>
      <c r="Y59" s="27">
        <f>[2]超r各类型装备属性!T57+[3]超r分类武将战斗属性!BB59</f>
        <v>73.601611739437487</v>
      </c>
      <c r="Z59" s="27">
        <f>[2]超r各类型装备属性!U57+[3]超r分类武将战斗属性!BC59</f>
        <v>1007.5861173943749</v>
      </c>
      <c r="AA59" s="27">
        <f t="shared" si="2"/>
        <v>0.82407874535435022</v>
      </c>
      <c r="AB59" s="27">
        <f t="shared" si="28"/>
        <v>0.31618310050118104</v>
      </c>
      <c r="AC59" s="39">
        <f t="shared" si="29"/>
        <v>0.20646434327478044</v>
      </c>
      <c r="AD59" s="39">
        <f t="shared" si="30"/>
        <v>0.20355275098876269</v>
      </c>
      <c r="AF59" s="27">
        <f>[2]超r各类型装备属性!X57+[3]超r分类武将战斗属性!BF59</f>
        <v>1109.4248673943748</v>
      </c>
      <c r="AG59" s="27">
        <f>[2]超r各类型装备属性!Y57+[3]超r分类武将战斗属性!BG59</f>
        <v>167.03090434859371</v>
      </c>
      <c r="AH59" s="27">
        <f>[2]超r各类型装备属性!Z57+[3]超r分类武将战斗属性!BH59</f>
        <v>1041.5323673943747</v>
      </c>
      <c r="AI59" s="27">
        <f t="shared" si="3"/>
        <v>0.93880387758077366</v>
      </c>
      <c r="AJ59" s="27">
        <f t="shared" si="31"/>
        <v>0.51203347932876597</v>
      </c>
      <c r="AK59" s="39">
        <f t="shared" si="32"/>
        <v>0.20717551211846402</v>
      </c>
      <c r="AL59" s="39">
        <f t="shared" si="33"/>
        <v>0.20573478862111105</v>
      </c>
      <c r="AN59" s="23">
        <f t="shared" si="54"/>
        <v>1013.218124024656</v>
      </c>
      <c r="AO59" s="23">
        <f t="shared" si="55"/>
        <v>215.66668306715715</v>
      </c>
      <c r="AP59" s="23">
        <f t="shared" si="56"/>
        <v>1275.0284938081093</v>
      </c>
      <c r="AQ59" s="23">
        <f t="shared" si="7"/>
        <v>1.258394874287782</v>
      </c>
      <c r="AR59" s="42">
        <f t="shared" si="34"/>
        <v>0.57534638242622127</v>
      </c>
      <c r="AS59" s="34"/>
      <c r="AV59" s="27">
        <f>[5]超r不同兵种属性值!AK57</f>
        <v>596.22958827308423</v>
      </c>
      <c r="AW59" s="27">
        <f>[5]超r不同兵种属性值!AL57</f>
        <v>510.95068958675222</v>
      </c>
      <c r="AX59" s="27">
        <f>[5]超r不同兵种属性值!AM57</f>
        <v>1253.8888917015772</v>
      </c>
      <c r="AY59" s="27">
        <f t="shared" si="8"/>
        <v>2.103030303030303</v>
      </c>
      <c r="AZ59" s="27">
        <f t="shared" si="35"/>
        <v>0.76246424395491996</v>
      </c>
      <c r="BA59" s="39">
        <f t="shared" si="36"/>
        <v>0.42062052082757273</v>
      </c>
      <c r="BB59" s="39">
        <f t="shared" si="37"/>
        <v>0.20898148195026287</v>
      </c>
      <c r="BD59" s="27">
        <f>[5]超r不同兵种属性值!AP57</f>
        <v>1192.4591765461685</v>
      </c>
      <c r="BE59" s="27">
        <f>[5]超r不同兵种属性值!AQ57</f>
        <v>247.16426568411495</v>
      </c>
      <c r="BF59" s="27">
        <f>[5]超r不同兵种属性值!AR57</f>
        <v>1194.179896858645</v>
      </c>
      <c r="BG59" s="27">
        <f t="shared" si="9"/>
        <v>1.0014430014430016</v>
      </c>
      <c r="BH59" s="27">
        <f t="shared" si="38"/>
        <v>0.60826320575237602</v>
      </c>
      <c r="BI59" s="39">
        <f t="shared" si="39"/>
        <v>0.40669959922549637</v>
      </c>
      <c r="BJ59" s="39">
        <f t="shared" si="40"/>
        <v>0.19346107198367221</v>
      </c>
      <c r="BL59" s="27">
        <f>[5]超r不同兵种属性值!AU57</f>
        <v>1371.3280530280936</v>
      </c>
      <c r="BM59" s="27">
        <f>[5]超r不同兵种属性值!AV57</f>
        <v>86.362952483192203</v>
      </c>
      <c r="BN59" s="27">
        <f>[5]超r不同兵种属性值!AW57</f>
        <v>1217.3678560209487</v>
      </c>
      <c r="BO59" s="27">
        <f t="shared" si="10"/>
        <v>0.88772912749274091</v>
      </c>
      <c r="BP59" s="27">
        <f t="shared" si="41"/>
        <v>0.35172238343555751</v>
      </c>
      <c r="BQ59" s="39">
        <f t="shared" si="42"/>
        <v>0.39379160131205554</v>
      </c>
      <c r="BR59" s="39">
        <f t="shared" si="43"/>
        <v>0.19282434992081821</v>
      </c>
      <c r="BT59" s="27">
        <f>[5]超r不同兵种属性值!AZ57</f>
        <v>1252.0821353734771</v>
      </c>
      <c r="BU59" s="27">
        <f>[5]超r不同兵种属性值!BA57</f>
        <v>139.84293979495976</v>
      </c>
      <c r="BV59" s="27">
        <f>[5]超r不同兵种属性值!BB57</f>
        <v>1194.179896858645</v>
      </c>
      <c r="BW59" s="27">
        <f t="shared" si="11"/>
        <v>0.95375523946952512</v>
      </c>
      <c r="BX59" s="36">
        <f t="shared" si="44"/>
        <v>0.4676662596215867</v>
      </c>
      <c r="BY59" s="39">
        <f t="shared" si="45"/>
        <v>0.39039671302839835</v>
      </c>
      <c r="BZ59" s="39">
        <f t="shared" si="46"/>
        <v>0.18915724255768532</v>
      </c>
      <c r="CB59" s="23">
        <f t="shared" si="57"/>
        <v>1103.0247383052058</v>
      </c>
      <c r="CC59" s="23">
        <f t="shared" si="58"/>
        <v>246.08021188725479</v>
      </c>
      <c r="CD59" s="23">
        <f t="shared" si="59"/>
        <v>1214.9041353599539</v>
      </c>
      <c r="CE59" s="23">
        <f t="shared" si="15"/>
        <v>1.101429635410218</v>
      </c>
      <c r="CF59" s="23">
        <f t="shared" si="60"/>
        <v>0.83112684336013776</v>
      </c>
      <c r="CV59" s="39">
        <f>([3]超r分类武将战斗属性!S59+[3]超r分类武将战斗属性!Y59+[3]超r分类武将战斗属性!AE59+[3]超r分类武将战斗属性!AK59)/4</f>
        <v>330.86933203183668</v>
      </c>
      <c r="CW59" s="39">
        <f>CV59*[3]超r分类武将战斗属性!O58</f>
        <v>45.856604492819336</v>
      </c>
      <c r="CX59" s="39">
        <f>([2]超r各类型装备属性!I57+[2]超r各类型装备属性!N57+[2]超r各类型装备属性!S57+[2]超r各类型装备属性!X57)/4</f>
        <v>636.4921875</v>
      </c>
      <c r="CY59" s="7">
        <f t="shared" si="49"/>
        <v>0.32655291509943929</v>
      </c>
      <c r="CZ59" s="7">
        <f t="shared" si="49"/>
        <v>4.52583736961494E-2</v>
      </c>
      <c r="DA59" s="7">
        <f t="shared" si="49"/>
        <v>0.62818871120441122</v>
      </c>
      <c r="DC59" s="39">
        <f>([3]超r分类武将战斗属性!T59+[3]超r分类武将战斗属性!Z59+[3]超r分类武将战斗属性!AF59+[3]超r分类武将战斗属性!AL59)/4</f>
        <v>91.424420693007505</v>
      </c>
      <c r="DD59" s="39">
        <f>DC59*[3]超r分类武将战斗属性!O58</f>
        <v>12.67090387301587</v>
      </c>
      <c r="DE59" s="39">
        <f>([2]超r各类型装备属性!J57+[2]超r各类型装备属性!O57+[2]超r各类型装备属性!T57+[2]超r各类型装备属性!Y57)/4</f>
        <v>118.811875</v>
      </c>
      <c r="DF59" s="7">
        <f t="shared" si="50"/>
        <v>0.42391536510318822</v>
      </c>
      <c r="DG59" s="7">
        <f t="shared" si="50"/>
        <v>5.8752254603323388E-2</v>
      </c>
      <c r="DH59" s="7">
        <f t="shared" si="50"/>
        <v>0.55090509720967329</v>
      </c>
      <c r="DJ59" s="39">
        <f>([3]超r分类武将战斗属性!U59+[3]超r分类武将战斗属性!AA59+[3]超r分类武将战斗属性!AG59+[3]超r分类武将战斗属性!AM59)/4</f>
        <v>426.64729656736836</v>
      </c>
      <c r="DK59" s="39">
        <f>DJ59*[3]超r分类武将战斗属性!O58</f>
        <v>59.130884740740726</v>
      </c>
      <c r="DL59" s="39">
        <f>([2]超r各类型装备属性!K57+[2]超r各类型装备属性!P57+[2]超r各类型装备属性!U57+[2]超r各类型装备属性!Z57)/4</f>
        <v>789.25031249999995</v>
      </c>
      <c r="DM59" s="7">
        <f t="shared" si="51"/>
        <v>0.33461785257293114</v>
      </c>
      <c r="DN59" s="7">
        <f t="shared" si="51"/>
        <v>4.6376128084899E-2</v>
      </c>
      <c r="DO59" s="7">
        <f t="shared" si="51"/>
        <v>0.6190060193421697</v>
      </c>
    </row>
    <row r="60" spans="7:119" x14ac:dyDescent="0.15">
      <c r="G60" s="23">
        <v>54</v>
      </c>
      <c r="H60" s="27">
        <f>[2]超r各类型装备属性!I58+[3]超r分类武将战斗属性!AQ60</f>
        <v>612.09937631541789</v>
      </c>
      <c r="I60" s="27">
        <f>[2]超r各类型装备属性!J58+[3]超r分类武将战斗属性!T60</f>
        <v>486.20064199698368</v>
      </c>
      <c r="J60" s="27">
        <f>[2]超r各类型装备属性!K58+[3]超r分类武将战斗属性!AS60</f>
        <v>1877.0700042093374</v>
      </c>
      <c r="K60" s="27">
        <f t="shared" si="0"/>
        <v>3.0666098951260388</v>
      </c>
      <c r="L60" s="27">
        <f t="shared" si="22"/>
        <v>0.74970727300187467</v>
      </c>
      <c r="M60" s="39">
        <f t="shared" si="23"/>
        <v>0.32386210387059156</v>
      </c>
      <c r="N60" s="39">
        <f t="shared" si="24"/>
        <v>0.31284500070155624</v>
      </c>
      <c r="P60" s="27">
        <f>[2]超r各类型装备属性!N58+[3]超r分类武将战斗属性!AV60</f>
        <v>1128.8906278939194</v>
      </c>
      <c r="Q60" s="27">
        <f>[2]超r各类型装备属性!O58+[3]超r分类武将战斗属性!AW60</f>
        <v>142.83187526308359</v>
      </c>
      <c r="R60" s="27">
        <f>[2]超r各类型装备属性!P58+[3]超r分类武将战斗属性!AX60</f>
        <v>1210.4343784200864</v>
      </c>
      <c r="S60" s="27">
        <f t="shared" si="1"/>
        <v>1.0722335260044604</v>
      </c>
      <c r="T60" s="27">
        <f t="shared" si="25"/>
        <v>0.46806815504555732</v>
      </c>
      <c r="U60" s="39">
        <f t="shared" si="26"/>
        <v>0.23577498494025045</v>
      </c>
      <c r="V60" s="39">
        <f t="shared" si="27"/>
        <v>0.24016555127382663</v>
      </c>
      <c r="X60" s="27">
        <f>[2]超r各类型装备属性!S58+[3]超r分类武将战斗属性!BA60</f>
        <v>1237.7025031570031</v>
      </c>
      <c r="Y60" s="27">
        <f>[2]超r各类型装备属性!T58+[3]超r分类武将战斗属性!BB60</f>
        <v>74.791875263083597</v>
      </c>
      <c r="Z60" s="27">
        <f>[2]超r各类型装备属性!U58+[3]超r分类武将战斗属性!BC60</f>
        <v>1020.0787526308359</v>
      </c>
      <c r="AA60" s="27">
        <f t="shared" si="2"/>
        <v>0.82417119625186575</v>
      </c>
      <c r="AB60" s="27">
        <f t="shared" si="28"/>
        <v>0.31542863544940336</v>
      </c>
      <c r="AC60" s="39">
        <f t="shared" si="29"/>
        <v>0.20900076041151691</v>
      </c>
      <c r="AD60" s="39">
        <f t="shared" si="30"/>
        <v>0.20607651568299723</v>
      </c>
      <c r="AF60" s="27">
        <f>[2]超r各类型装备属性!X58+[3]超r分类武将战斗属性!BF60</f>
        <v>1122.1387526308358</v>
      </c>
      <c r="AG60" s="27">
        <f>[2]超r各类型装备属性!Y58+[3]超r分类武将战斗属性!BG60</f>
        <v>169.96968815770896</v>
      </c>
      <c r="AH60" s="27">
        <f>[2]超r各类型装备属性!Z58+[3]超r分类武将战斗属性!BH60</f>
        <v>1054.0987526308359</v>
      </c>
      <c r="AI60" s="27">
        <f t="shared" si="3"/>
        <v>0.93936578712705421</v>
      </c>
      <c r="AJ60" s="27">
        <f t="shared" si="31"/>
        <v>0.51151057109253162</v>
      </c>
      <c r="AK60" s="39">
        <f t="shared" si="32"/>
        <v>0.20954972037924105</v>
      </c>
      <c r="AL60" s="39">
        <f t="shared" si="33"/>
        <v>0.20821703755670831</v>
      </c>
      <c r="AN60" s="23">
        <f t="shared" si="54"/>
        <v>1025.207814999294</v>
      </c>
      <c r="AO60" s="23">
        <f t="shared" si="55"/>
        <v>218.44852017021498</v>
      </c>
      <c r="AP60" s="23">
        <f t="shared" si="56"/>
        <v>1290.4204719727741</v>
      </c>
      <c r="AQ60" s="23">
        <f t="shared" si="7"/>
        <v>1.2586916068072138</v>
      </c>
      <c r="AR60" s="42">
        <f t="shared" si="34"/>
        <v>0.57370425494355981</v>
      </c>
      <c r="AS60" s="34"/>
      <c r="AV60" s="27">
        <f>[5]超r不同兵种属性值!AK58</f>
        <v>605.58111289258954</v>
      </c>
      <c r="AW60" s="27">
        <f>[5]超r不同兵种属性值!AL58</f>
        <v>522.1777260870233</v>
      </c>
      <c r="AX60" s="27">
        <f>[5]超r不同兵种属性值!AM58</f>
        <v>1272.8082073371195</v>
      </c>
      <c r="AY60" s="27">
        <f t="shared" si="8"/>
        <v>2.101796407185629</v>
      </c>
      <c r="AZ60" s="27">
        <f t="shared" si="35"/>
        <v>0.76286261617271833</v>
      </c>
      <c r="BA60" s="39">
        <f t="shared" si="36"/>
        <v>0.42721771632634192</v>
      </c>
      <c r="BB60" s="39">
        <f t="shared" si="37"/>
        <v>0.21213470122285324</v>
      </c>
      <c r="BD60" s="27">
        <f>[5]超r不同兵种属性值!AP58</f>
        <v>1211.1622257851791</v>
      </c>
      <c r="BE60" s="27">
        <f>[5]超r不同兵种属性值!AQ58</f>
        <v>252.38590094206126</v>
      </c>
      <c r="BF60" s="27">
        <f>[5]超r不同兵种属性值!AR58</f>
        <v>1212.1982927020183</v>
      </c>
      <c r="BG60" s="27">
        <f t="shared" si="9"/>
        <v>1.0008554319931564</v>
      </c>
      <c r="BH60" s="27">
        <f t="shared" si="38"/>
        <v>0.60859008846686802</v>
      </c>
      <c r="BI60" s="39">
        <f t="shared" si="39"/>
        <v>0.41307845292498468</v>
      </c>
      <c r="BJ60" s="39">
        <f t="shared" si="40"/>
        <v>0.1963801113884176</v>
      </c>
      <c r="BL60" s="27">
        <f>[5]超r不同兵种属性值!AU58</f>
        <v>1392.8365596529561</v>
      </c>
      <c r="BM60" s="27">
        <f>[5]超r不同兵种属性值!AV58</f>
        <v>87.754867856291412</v>
      </c>
      <c r="BN60" s="27">
        <f>[5]超r不同兵种属性值!AW58</f>
        <v>1235.7361236282711</v>
      </c>
      <c r="BO60" s="27">
        <f t="shared" si="10"/>
        <v>0.88720827656632684</v>
      </c>
      <c r="BP60" s="27">
        <f t="shared" si="41"/>
        <v>0.35091438259489882</v>
      </c>
      <c r="BQ60" s="39">
        <f t="shared" si="42"/>
        <v>0.39996800034869223</v>
      </c>
      <c r="BR60" s="39">
        <f t="shared" si="43"/>
        <v>0.19573378213806958</v>
      </c>
      <c r="BT60" s="27">
        <f>[5]超r不同兵种属性值!AZ58</f>
        <v>1271.720337074438</v>
      </c>
      <c r="BU60" s="27">
        <f>[5]超r不同兵种属性值!BA58</f>
        <v>142.14838099035634</v>
      </c>
      <c r="BV60" s="27">
        <f>[5]超r不同兵种属性值!BB58</f>
        <v>1212.1982927020183</v>
      </c>
      <c r="BW60" s="27">
        <f t="shared" si="11"/>
        <v>0.95319564951729185</v>
      </c>
      <c r="BX60" s="36">
        <f t="shared" si="44"/>
        <v>0.46687403311957942</v>
      </c>
      <c r="BY60" s="39">
        <f t="shared" si="45"/>
        <v>0.39651986515815618</v>
      </c>
      <c r="BZ60" s="39">
        <f t="shared" si="46"/>
        <v>0.19201134358719613</v>
      </c>
      <c r="CB60" s="23">
        <f t="shared" si="57"/>
        <v>1120.3250588512908</v>
      </c>
      <c r="CC60" s="23">
        <f t="shared" si="58"/>
        <v>251.11671896893307</v>
      </c>
      <c r="CD60" s="23">
        <f t="shared" si="59"/>
        <v>1233.2352290923568</v>
      </c>
      <c r="CE60" s="23">
        <f t="shared" si="15"/>
        <v>1.1007834015217306</v>
      </c>
      <c r="CF60" s="23">
        <f t="shared" si="60"/>
        <v>0.83395143195234334</v>
      </c>
      <c r="CV60" s="39">
        <f>([3]超r分类武将战斗属性!S60+[3]超r分类武将战斗属性!Y60+[3]超r分类武将战斗属性!AE60+[3]超r分类武将战斗属性!AK60)/4</f>
        <v>338.89768316189077</v>
      </c>
      <c r="CW60" s="39">
        <f>CV60*[3]超r分类武将战斗属性!O59</f>
        <v>48.435131837403318</v>
      </c>
      <c r="CX60" s="39">
        <f>([2]超r各类型装备属性!I58+[2]超r各类型装备属性!N58+[2]超r各类型装备属性!S58+[2]超r各类型装备属性!X58)/4</f>
        <v>637.875</v>
      </c>
      <c r="CY60" s="7">
        <f t="shared" si="49"/>
        <v>0.33056486519479383</v>
      </c>
      <c r="CZ60" s="7">
        <f t="shared" si="49"/>
        <v>4.7244208568032298E-2</v>
      </c>
      <c r="DA60" s="7">
        <f t="shared" si="49"/>
        <v>0.62219092623717398</v>
      </c>
      <c r="DC60" s="39">
        <f>([3]超r分类武将战斗属性!T60+[3]超r分类武将战斗属性!Z60+[3]超r分类武将战斗属性!AF60+[3]超r分类武将战斗属性!AL60)/4</f>
        <v>93.642780873680323</v>
      </c>
      <c r="DD60" s="39">
        <f>DC60*[3]超r分类武将战斗属性!O59</f>
        <v>13.383391691914071</v>
      </c>
      <c r="DE60" s="39">
        <f>([2]超r各类型装备属性!J58+[2]超r各类型装备属性!O58+[2]超r各类型装备属性!T58+[2]超r各类型装备属性!Y58)/4</f>
        <v>119.07000000000001</v>
      </c>
      <c r="DF60" s="7">
        <f t="shared" si="50"/>
        <v>0.42867207706746613</v>
      </c>
      <c r="DG60" s="7">
        <f t="shared" si="50"/>
        <v>6.1265655091120502E-2</v>
      </c>
      <c r="DH60" s="7">
        <f t="shared" si="50"/>
        <v>0.54507121360776778</v>
      </c>
      <c r="DJ60" s="39">
        <f>([3]超r分类武将战斗属性!U60+[3]超r分类武将战斗属性!AA60+[3]超r分类武将战斗属性!AG60+[3]超r分类武将战斗属性!AM60)/4</f>
        <v>436.99964407717493</v>
      </c>
      <c r="DK60" s="39">
        <f>DJ60*[3]超r分类武将战斗属性!O59</f>
        <v>62.455827895599015</v>
      </c>
      <c r="DL60" s="39">
        <f>([2]超r各类型装备属性!K58+[2]超r各类型装备属性!P58+[2]超r各类型装备属性!U58+[2]超r各类型装备属性!Z58)/4</f>
        <v>790.96500000000003</v>
      </c>
      <c r="DM60" s="7">
        <f t="shared" si="51"/>
        <v>0.33864903228720239</v>
      </c>
      <c r="DN60" s="7">
        <f t="shared" si="51"/>
        <v>4.839959474613538E-2</v>
      </c>
      <c r="DO60" s="7">
        <f t="shared" si="51"/>
        <v>0.61295137296666213</v>
      </c>
    </row>
    <row r="61" spans="7:119" x14ac:dyDescent="0.15">
      <c r="G61" s="23">
        <v>55</v>
      </c>
      <c r="H61" s="27">
        <f>[2]超r各类型装备属性!I59+[3]超r分类武将战斗属性!AQ61</f>
        <v>619.00297764375057</v>
      </c>
      <c r="I61" s="27">
        <f>[2]超r各类型装备属性!J59+[3]超r分类武将战斗属性!T61</f>
        <v>492.2615932768386</v>
      </c>
      <c r="J61" s="27">
        <f>[2]超r各类型装备属性!K59+[3]超r分类武将战斗属性!AS61</f>
        <v>1898.9845284600019</v>
      </c>
      <c r="K61" s="27">
        <f t="shared" si="0"/>
        <v>3.0678116213407103</v>
      </c>
      <c r="L61" s="27">
        <f t="shared" si="22"/>
        <v>0.74838907942996236</v>
      </c>
      <c r="M61" s="39">
        <f t="shared" si="23"/>
        <v>0.32751480298611146</v>
      </c>
      <c r="N61" s="39">
        <f t="shared" si="24"/>
        <v>0.31649742141000031</v>
      </c>
      <c r="P61" s="27">
        <f>[2]超r各类型装备属性!N59+[3]超r分类武将战斗属性!AV61</f>
        <v>1143.6065508162512</v>
      </c>
      <c r="Q61" s="27">
        <f>[2]超r各类型装备属性!O59+[3]超r分类武将战斗属性!AW61</f>
        <v>144.25684552875012</v>
      </c>
      <c r="R61" s="27">
        <f>[2]超r各类型装备属性!P59+[3]超r分类武将战斗属性!AX61</f>
        <v>1227.5577418737516</v>
      </c>
      <c r="S61" s="27">
        <f t="shared" si="1"/>
        <v>1.0734091554456209</v>
      </c>
      <c r="T61" s="27">
        <f t="shared" si="25"/>
        <v>0.46570995156702977</v>
      </c>
      <c r="U61" s="39">
        <f t="shared" si="26"/>
        <v>0.23884848596830641</v>
      </c>
      <c r="V61" s="39">
        <f t="shared" si="27"/>
        <v>0.24356304402256973</v>
      </c>
      <c r="X61" s="27">
        <f>[2]超r各类型装备属性!S59+[3]超r分类武将战斗属性!BA61</f>
        <v>1253.7696463450015</v>
      </c>
      <c r="Y61" s="27">
        <f>[2]超r各类型装备属性!T59+[3]超r分类武将战斗属性!BB61</f>
        <v>76.069345528750119</v>
      </c>
      <c r="Z61" s="27">
        <f>[2]超r各类型装备属性!U59+[3]超r分类武将战斗属性!BC61</f>
        <v>1033.4434552875011</v>
      </c>
      <c r="AA61" s="27">
        <f t="shared" si="2"/>
        <v>0.82426900212507381</v>
      </c>
      <c r="AB61" s="27">
        <f t="shared" si="28"/>
        <v>0.31489651703219435</v>
      </c>
      <c r="AC61" s="39">
        <f t="shared" si="29"/>
        <v>0.21171388827169901</v>
      </c>
      <c r="AD61" s="39">
        <f t="shared" si="30"/>
        <v>0.20877645561363667</v>
      </c>
      <c r="AF61" s="27">
        <f>[2]超r各类型装备属性!X59+[3]超r分类武将战斗属性!BF61</f>
        <v>1135.7247052875011</v>
      </c>
      <c r="AG61" s="27">
        <f>[2]超r各类型装备属性!Y59+[3]超r分类武将战斗属性!BG61</f>
        <v>173.12648882187528</v>
      </c>
      <c r="AH61" s="27">
        <f>[2]超r各类型装备属性!Z59+[3]超r分类武将战斗属性!BH61</f>
        <v>1067.5372052875011</v>
      </c>
      <c r="AI61" s="27">
        <f t="shared" si="3"/>
        <v>0.93996124264749636</v>
      </c>
      <c r="AJ61" s="27">
        <f t="shared" si="31"/>
        <v>0.51126091589646294</v>
      </c>
      <c r="AK61" s="39">
        <f t="shared" si="32"/>
        <v>0.21208677969887976</v>
      </c>
      <c r="AL61" s="39">
        <f t="shared" si="33"/>
        <v>0.21087154672345701</v>
      </c>
      <c r="AN61" s="23">
        <f t="shared" si="54"/>
        <v>1038.0259700231261</v>
      </c>
      <c r="AO61" s="23">
        <f t="shared" si="55"/>
        <v>221.42856828905354</v>
      </c>
      <c r="AP61" s="23">
        <f t="shared" si="56"/>
        <v>1306.8807327271888</v>
      </c>
      <c r="AQ61" s="23">
        <f t="shared" si="7"/>
        <v>1.2590058153343437</v>
      </c>
      <c r="AR61" s="42">
        <f t="shared" si="34"/>
        <v>0.57227247206940834</v>
      </c>
      <c r="AS61" s="34"/>
      <c r="AV61" s="27">
        <f>[5]超r不同兵种属性值!AK59</f>
        <v>615.02882127966143</v>
      </c>
      <c r="AW61" s="27">
        <f>[5]超r不同兵种属性值!AL59</f>
        <v>533.51020828164712</v>
      </c>
      <c r="AX61" s="27">
        <f>[5]超r不同兵种属性值!AM59</f>
        <v>1291.9244470667441</v>
      </c>
      <c r="AY61" s="27">
        <f t="shared" si="8"/>
        <v>2.1005917159763308</v>
      </c>
      <c r="AZ61" s="27">
        <f t="shared" si="35"/>
        <v>0.76323664799281976</v>
      </c>
      <c r="BA61" s="39">
        <f t="shared" si="36"/>
        <v>0.43388276633485823</v>
      </c>
      <c r="BB61" s="39">
        <f t="shared" si="37"/>
        <v>0.21532074117779068</v>
      </c>
      <c r="BD61" s="27">
        <f>[5]超r不同兵种属性值!AP59</f>
        <v>1230.0576425593229</v>
      </c>
      <c r="BE61" s="27">
        <f>[5]超r不同兵种属性值!AQ59</f>
        <v>257.65704465443804</v>
      </c>
      <c r="BF61" s="27">
        <f>[5]超r不同兵种属性值!AR59</f>
        <v>1230.4042353016612</v>
      </c>
      <c r="BG61" s="27">
        <f t="shared" si="9"/>
        <v>1.0002817695125386</v>
      </c>
      <c r="BH61" s="27">
        <f t="shared" si="38"/>
        <v>0.60889224912903916</v>
      </c>
      <c r="BI61" s="39">
        <f t="shared" si="39"/>
        <v>0.41952291541090481</v>
      </c>
      <c r="BJ61" s="39">
        <f t="shared" si="40"/>
        <v>0.19932953398468245</v>
      </c>
      <c r="BL61" s="27">
        <f>[5]超r不同兵种属性值!AU59</f>
        <v>1414.5662889432213</v>
      </c>
      <c r="BM61" s="27">
        <f>[5]超r不同兵种属性值!AV59</f>
        <v>89.160982966578132</v>
      </c>
      <c r="BN61" s="27">
        <f>[5]超r不同兵种属性值!AW59</f>
        <v>1254.2955796764506</v>
      </c>
      <c r="BO61" s="27">
        <f t="shared" si="10"/>
        <v>0.88669975347249097</v>
      </c>
      <c r="BP61" s="27">
        <f t="shared" si="41"/>
        <v>0.35011638582373517</v>
      </c>
      <c r="BQ61" s="39">
        <f t="shared" si="42"/>
        <v>0.40620792585331228</v>
      </c>
      <c r="BR61" s="39">
        <f t="shared" si="43"/>
        <v>0.19867349754921201</v>
      </c>
      <c r="BT61" s="27">
        <f>[5]超r不同兵种属性值!AZ59</f>
        <v>1291.5605246872888</v>
      </c>
      <c r="BU61" s="27">
        <f>[5]超r不同兵种属性值!BA59</f>
        <v>144.4771846438021</v>
      </c>
      <c r="BV61" s="27">
        <f>[5]超r不同兵种属性值!BB59</f>
        <v>1230.4042353016612</v>
      </c>
      <c r="BW61" s="27">
        <f t="shared" si="11"/>
        <v>0.95264930429765593</v>
      </c>
      <c r="BX61" s="36">
        <f t="shared" si="44"/>
        <v>0.46608973757156447</v>
      </c>
      <c r="BY61" s="39">
        <f t="shared" si="45"/>
        <v>0.40270599609246049</v>
      </c>
      <c r="BZ61" s="39">
        <f t="shared" si="46"/>
        <v>0.19489515188891934</v>
      </c>
      <c r="CB61" s="23">
        <f t="shared" si="57"/>
        <v>1137.8033193673737</v>
      </c>
      <c r="CC61" s="23">
        <f t="shared" si="58"/>
        <v>256.20135513661631</v>
      </c>
      <c r="CD61" s="23">
        <f t="shared" si="59"/>
        <v>1251.7571243366292</v>
      </c>
      <c r="CE61" s="23">
        <f t="shared" si="15"/>
        <v>1.1001524631098938</v>
      </c>
      <c r="CF61" s="23">
        <f t="shared" si="60"/>
        <v>0.83670875663599942</v>
      </c>
      <c r="CV61" s="39">
        <f>([3]超r分类武将战斗属性!S61+[3]超r分类武将战斗属性!Y61+[3]超r分类武将战斗属性!AE61+[3]超r分类武将战斗属性!AK61)/4</f>
        <v>347.56002268832776</v>
      </c>
      <c r="CW61" s="39">
        <f>CV61*[3]超r分类武将战斗属性!O60</f>
        <v>51.208134834798294</v>
      </c>
      <c r="CX61" s="39">
        <f>([2]超r各类型装备属性!I59+[2]超r各类型装备属性!N59+[2]超r各类型装备属性!S59+[2]超r各类型装备属性!X59)/4</f>
        <v>639.2578125</v>
      </c>
      <c r="CY61" s="7">
        <f t="shared" si="49"/>
        <v>0.33482786820890859</v>
      </c>
      <c r="CZ61" s="7">
        <f t="shared" si="49"/>
        <v>4.9332228974634837E-2</v>
      </c>
      <c r="DA61" s="7">
        <f t="shared" si="49"/>
        <v>0.61583990281645651</v>
      </c>
      <c r="DC61" s="39">
        <f>([3]超r分类武将战斗属性!T61+[3]超r分类武将战斗属性!Z61+[3]超r分类武将战斗属性!AF61+[3]超r分类武将战斗属性!AL61)/4</f>
        <v>96.036322058616889</v>
      </c>
      <c r="DD61" s="39">
        <f>DC61*[3]超r分类武将战斗属性!O60</f>
        <v>14.149616204352162</v>
      </c>
      <c r="DE61" s="39">
        <f>([2]超r各类型装备属性!J59+[2]超r各类型装备属性!O59+[2]超r各类型装备属性!T59+[2]超r各类型装备属性!Y59)/4</f>
        <v>119.328125</v>
      </c>
      <c r="DF61" s="7">
        <f t="shared" si="50"/>
        <v>0.43371242834958301</v>
      </c>
      <c r="DG61" s="7">
        <f t="shared" si="50"/>
        <v>6.3901493441809232E-2</v>
      </c>
      <c r="DH61" s="7">
        <f t="shared" si="50"/>
        <v>0.53890121731821294</v>
      </c>
      <c r="DJ61" s="39">
        <f>([3]超r分类武将战斗属性!U61+[3]超r分类武将战斗属性!AA61+[3]超r分类武将战斗属性!AG61+[3]超r分类武将战斗属性!AM61)/4</f>
        <v>448.16950294021217</v>
      </c>
      <c r="DK61" s="39">
        <f>DJ61*[3]超r分类武将战斗属性!O60</f>
        <v>66.031542286976759</v>
      </c>
      <c r="DL61" s="39">
        <f>([2]超r各类型装备属性!K59+[2]超r各类型装备属性!P59+[2]超r各类型装备属性!U59+[2]超r各类型装备属性!Z59)/4</f>
        <v>792.6796875</v>
      </c>
      <c r="DM61" s="7">
        <f t="shared" si="51"/>
        <v>0.34293068351002115</v>
      </c>
      <c r="DN61" s="7">
        <f t="shared" si="51"/>
        <v>5.0526066100295655E-2</v>
      </c>
      <c r="DO61" s="7">
        <f t="shared" si="51"/>
        <v>0.60654325038968326</v>
      </c>
    </row>
    <row r="62" spans="7:119" x14ac:dyDescent="0.15">
      <c r="G62" s="23">
        <v>56</v>
      </c>
      <c r="H62" s="27">
        <f>[2]超r各类型装备属性!I60+[3]超r分类武将战斗属性!AQ62</f>
        <v>626.36427955881209</v>
      </c>
      <c r="I62" s="27">
        <f>[2]超r各类型装备属性!J60+[3]超r分类武将战斗属性!T62</f>
        <v>498.75425533985248</v>
      </c>
      <c r="J62" s="27">
        <f>[2]超r各类型装备属性!K60+[3]超r分类武将战斗属性!AS62</f>
        <v>1922.3636945881985</v>
      </c>
      <c r="K62" s="27">
        <f t="shared" si="0"/>
        <v>3.0690825727518187</v>
      </c>
      <c r="L62" s="27">
        <f t="shared" si="22"/>
        <v>0.74722620587951494</v>
      </c>
      <c r="M62" s="39">
        <f t="shared" si="23"/>
        <v>0.3314096717242393</v>
      </c>
      <c r="N62" s="39">
        <f t="shared" si="24"/>
        <v>0.32039394909803309</v>
      </c>
      <c r="P62" s="27">
        <f>[2]超r各类型装备属性!N60+[3]超r分类武将战斗属性!AV62</f>
        <v>1159.3294150293866</v>
      </c>
      <c r="Q62" s="27">
        <f>[2]超r各类型装备属性!O60+[3]超r分类武将战斗属性!AW62</f>
        <v>145.77335591176242</v>
      </c>
      <c r="R62" s="27">
        <f>[2]超r各类型装备属性!P60+[3]超r分类武将战斗属性!AX62</f>
        <v>1245.8711268529114</v>
      </c>
      <c r="S62" s="27">
        <f t="shared" si="1"/>
        <v>1.0746480773295406</v>
      </c>
      <c r="T62" s="27">
        <f t="shared" si="25"/>
        <v>0.46351807811374601</v>
      </c>
      <c r="U62" s="39">
        <f t="shared" si="26"/>
        <v>0.24213229219494287</v>
      </c>
      <c r="V62" s="39">
        <f t="shared" si="27"/>
        <v>0.2471966521533554</v>
      </c>
      <c r="X62" s="27">
        <f>[2]超r各类型装备属性!S60+[3]超r分类武将战斗属性!BA62</f>
        <v>1270.9352709411492</v>
      </c>
      <c r="Y62" s="27">
        <f>[2]超r各类型装备属性!T60+[3]超r分类武将战斗属性!BB62</f>
        <v>77.438355911762415</v>
      </c>
      <c r="Z62" s="27">
        <f>[2]超r各类型装备属性!U60+[3]超r分类武将战斗属性!BC62</f>
        <v>1047.7235591176241</v>
      </c>
      <c r="AA62" s="27">
        <f t="shared" si="2"/>
        <v>0.82437208493062508</v>
      </c>
      <c r="AB62" s="27">
        <f t="shared" si="28"/>
        <v>0.31458755736701804</v>
      </c>
      <c r="AC62" s="39">
        <f t="shared" si="29"/>
        <v>0.2146125077577084</v>
      </c>
      <c r="AD62" s="39">
        <f t="shared" si="30"/>
        <v>0.21166132507426758</v>
      </c>
      <c r="AF62" s="27">
        <f>[2]超r各类型装备属性!X60+[3]超r分类武将战斗属性!BF62</f>
        <v>1150.2260591176241</v>
      </c>
      <c r="AG62" s="27">
        <f>[2]超r各类型装备属性!Y60+[3]超r分类武将战斗属性!BG62</f>
        <v>176.51213977940606</v>
      </c>
      <c r="AH62" s="27">
        <f>[2]超r各类型装备属性!Z60+[3]超r分类武将战斗属性!BH62</f>
        <v>1081.8910591176241</v>
      </c>
      <c r="AI62" s="27">
        <f t="shared" si="3"/>
        <v>0.94058993929208834</v>
      </c>
      <c r="AJ62" s="27">
        <f t="shared" si="31"/>
        <v>0.51128536263220603</v>
      </c>
      <c r="AK62" s="39">
        <f t="shared" si="32"/>
        <v>0.21479478228153578</v>
      </c>
      <c r="AL62" s="39">
        <f t="shared" si="33"/>
        <v>0.21370687587508624</v>
      </c>
      <c r="AN62" s="23">
        <f t="shared" si="54"/>
        <v>1051.7137561617428</v>
      </c>
      <c r="AO62" s="23">
        <f t="shared" si="55"/>
        <v>224.61952673569584</v>
      </c>
      <c r="AP62" s="23">
        <f t="shared" si="56"/>
        <v>1324.4623599190895</v>
      </c>
      <c r="AQ62" s="23">
        <f t="shared" si="7"/>
        <v>1.2593372979666539</v>
      </c>
      <c r="AR62" s="42">
        <f t="shared" si="34"/>
        <v>0.57105760155812857</v>
      </c>
      <c r="AS62" s="34"/>
      <c r="AV62" s="27">
        <f>[5]超r不同兵种属性值!AK60</f>
        <v>624.53672609260798</v>
      </c>
      <c r="AW62" s="27">
        <f>[5]超r不同兵种属性值!AL60</f>
        <v>544.91742416969066</v>
      </c>
      <c r="AX62" s="27">
        <f>[5]超r不同兵种属性值!AM60</f>
        <v>1311.1618986388671</v>
      </c>
      <c r="AY62" s="27">
        <f t="shared" si="8"/>
        <v>2.0994152046783627</v>
      </c>
      <c r="AZ62" s="27">
        <f t="shared" si="35"/>
        <v>0.76357742141073404</v>
      </c>
      <c r="BA62" s="39">
        <f t="shared" si="36"/>
        <v>0.44059028295774821</v>
      </c>
      <c r="BB62" s="39">
        <f t="shared" si="37"/>
        <v>0.21852698310647786</v>
      </c>
      <c r="BD62" s="27">
        <f>[5]超r不同兵种属性值!AP60</f>
        <v>1249.073452185216</v>
      </c>
      <c r="BE62" s="27">
        <f>[5]超r不同兵种属性值!AQ60</f>
        <v>262.96283203899281</v>
      </c>
      <c r="BF62" s="27">
        <f>[5]超r不同兵种属性值!AR60</f>
        <v>1248.7256177513018</v>
      </c>
      <c r="BG62" s="27">
        <f t="shared" si="9"/>
        <v>0.99972152603731534</v>
      </c>
      <c r="BH62" s="27">
        <f t="shared" si="38"/>
        <v>0.60915749370185757</v>
      </c>
      <c r="BI62" s="39">
        <f t="shared" si="39"/>
        <v>0.42600843902958246</v>
      </c>
      <c r="BJ62" s="39">
        <f t="shared" si="40"/>
        <v>0.20229765821642864</v>
      </c>
      <c r="BL62" s="27">
        <f>[5]超r不同兵种属性值!AU60</f>
        <v>1436.4344700129982</v>
      </c>
      <c r="BM62" s="27">
        <f>[5]超r不同兵种属性值!AV60</f>
        <v>90.576086591208636</v>
      </c>
      <c r="BN62" s="27">
        <f>[5]超r不同兵种属性值!AW60</f>
        <v>1272.9727171251134</v>
      </c>
      <c r="BO62" s="27">
        <f t="shared" si="10"/>
        <v>0.88620312565570381</v>
      </c>
      <c r="BP62" s="27">
        <f t="shared" si="41"/>
        <v>0.3493152857875782</v>
      </c>
      <c r="BQ62" s="39">
        <f t="shared" si="42"/>
        <v>0.41248760927569539</v>
      </c>
      <c r="BR62" s="39">
        <f t="shared" si="43"/>
        <v>0.20163185304472478</v>
      </c>
      <c r="BT62" s="27">
        <f>[5]超r不同兵种属性值!AZ60</f>
        <v>1311.5271247944768</v>
      </c>
      <c r="BU62" s="27">
        <f>[5]超r不同兵种属性值!BA60</f>
        <v>146.82091455510431</v>
      </c>
      <c r="BV62" s="27">
        <f>[5]超r不同兵种属性值!BB60</f>
        <v>1248.7256177513018</v>
      </c>
      <c r="BW62" s="27">
        <f t="shared" si="11"/>
        <v>0.9521157390831575</v>
      </c>
      <c r="BX62" s="36">
        <f t="shared" si="44"/>
        <v>0.46529913485898933</v>
      </c>
      <c r="BY62" s="39">
        <f t="shared" si="45"/>
        <v>0.40893154219041961</v>
      </c>
      <c r="BZ62" s="39">
        <f t="shared" si="46"/>
        <v>0.19779724578041369</v>
      </c>
      <c r="CB62" s="23">
        <f t="shared" si="57"/>
        <v>1155.3929432713246</v>
      </c>
      <c r="CC62" s="23">
        <f t="shared" si="58"/>
        <v>261.31931433874911</v>
      </c>
      <c r="CD62" s="23">
        <f t="shared" si="59"/>
        <v>1270.3964628166459</v>
      </c>
      <c r="CE62" s="23">
        <f t="shared" si="15"/>
        <v>1.0995362834913167</v>
      </c>
      <c r="CF62" s="23">
        <f t="shared" si="60"/>
        <v>0.83939319631934373</v>
      </c>
      <c r="CV62" s="39">
        <f>([3]超r分类武将战斗属性!S62+[3]超r分类武将战斗属性!Y62+[3]超r分类武将战斗属性!AE62+[3]超r分类武将战斗属性!AK62)/4</f>
        <v>356.90590428809969</v>
      </c>
      <c r="CW62" s="39">
        <f>CV62*[3]超r分类武将战斗属性!O61</f>
        <v>54.167226873643294</v>
      </c>
      <c r="CX62" s="39">
        <f>([2]超r各类型装备属性!I60+[2]超r各类型装备属性!N60+[2]超r各类型装备属性!S60+[2]超r各类型装备属性!X60)/4</f>
        <v>640.640625</v>
      </c>
      <c r="CY62" s="7">
        <f t="shared" si="49"/>
        <v>0.33935650474957868</v>
      </c>
      <c r="CZ62" s="7">
        <f t="shared" si="49"/>
        <v>5.1503773299807376E-2</v>
      </c>
      <c r="DA62" s="7">
        <f t="shared" si="49"/>
        <v>0.60913972195061417</v>
      </c>
      <c r="DC62" s="39">
        <f>([3]超r分类武将战斗属性!T62+[3]超r分类武将战斗属性!Z62+[3]超r分类武将战斗属性!AF62+[3]超r分类武将战斗属性!AL62)/4</f>
        <v>98.618736711185448</v>
      </c>
      <c r="DD62" s="39">
        <f>DC62*[3]超r分类武将战斗属性!O61</f>
        <v>14.967260057190911</v>
      </c>
      <c r="DE62" s="39">
        <f>([2]超r各类型装备属性!J60+[2]超r各类型装备属性!O60+[2]超r各类型装备属性!T60+[2]超r各类型装备属性!Y60)/4</f>
        <v>119.58625000000001</v>
      </c>
      <c r="DF62" s="7">
        <f t="shared" si="50"/>
        <v>0.43904792314529112</v>
      </c>
      <c r="DG62" s="7">
        <f t="shared" si="50"/>
        <v>6.6633833107495197E-2</v>
      </c>
      <c r="DH62" s="7">
        <f t="shared" si="50"/>
        <v>0.5323947198086395</v>
      </c>
      <c r="DJ62" s="39">
        <f>([3]超r分类武将战斗属性!U62+[3]超r分类武将战斗属性!AA62+[3]超r分类武将战斗属性!AG62+[3]超r分类武将战斗属性!AM62)/4</f>
        <v>460.22077131886545</v>
      </c>
      <c r="DK62" s="39">
        <f>DJ62*[3]超r分类武将战斗属性!O61</f>
        <v>69.847213600224251</v>
      </c>
      <c r="DL62" s="39">
        <f>([2]超r各类型装备属性!K60+[2]超r各类型装备属性!P60+[2]超r各类型装备属性!U60+[2]超r各类型装备属性!Z60)/4</f>
        <v>794.39437499999997</v>
      </c>
      <c r="DM62" s="7">
        <f t="shared" si="51"/>
        <v>0.34747742574351453</v>
      </c>
      <c r="DN62" s="7">
        <f t="shared" si="51"/>
        <v>5.273627678214364E-2</v>
      </c>
      <c r="DO62" s="7">
        <f t="shared" si="51"/>
        <v>0.59978629747434198</v>
      </c>
    </row>
    <row r="63" spans="7:119" x14ac:dyDescent="0.15">
      <c r="G63" s="23">
        <v>57</v>
      </c>
      <c r="H63" s="27">
        <f>[2]超r各类型装备属性!I61+[3]超r分类武将战斗属性!AQ63</f>
        <v>633.86009344284059</v>
      </c>
      <c r="I63" s="27">
        <f>[2]超r各类型装备属性!J61+[3]超r分类武将战斗属性!T63</f>
        <v>505.36058971849712</v>
      </c>
      <c r="J63" s="27">
        <f>[2]超r各类型装备属性!K61+[3]超r分类武将战斗属性!AS63</f>
        <v>1946.1732990170901</v>
      </c>
      <c r="K63" s="27">
        <f t="shared" si="0"/>
        <v>3.0703515162886488</v>
      </c>
      <c r="L63" s="27">
        <f t="shared" si="22"/>
        <v>0.74609523980915582</v>
      </c>
      <c r="M63" s="39">
        <f t="shared" si="23"/>
        <v>0.33537571081631784</v>
      </c>
      <c r="N63" s="39">
        <f t="shared" si="24"/>
        <v>0.32436221650284836</v>
      </c>
      <c r="P63" s="27">
        <f>[2]超r各类型装备属性!N61+[3]超r分类武将战斗属性!AV63</f>
        <v>1175.3482055742493</v>
      </c>
      <c r="Q63" s="27">
        <f>[2]超r各类型装备属性!O61+[3]超r分类武将战斗属性!AW63</f>
        <v>147.31676868856812</v>
      </c>
      <c r="R63" s="27">
        <f>[2]超r各类型装备属性!P61+[3]超r分类武将战斗属性!AX63</f>
        <v>1264.5342429513855</v>
      </c>
      <c r="S63" s="27">
        <f t="shared" si="1"/>
        <v>1.0758805237070677</v>
      </c>
      <c r="T63" s="27">
        <f t="shared" si="25"/>
        <v>0.46137882726979984</v>
      </c>
      <c r="U63" s="39">
        <f t="shared" si="26"/>
        <v>0.24547790425527341</v>
      </c>
      <c r="V63" s="39">
        <f t="shared" si="27"/>
        <v>0.25089965137924314</v>
      </c>
      <c r="X63" s="27">
        <f>[2]超r各类型装备属性!S61+[3]超r分类武将战斗属性!BA63</f>
        <v>1288.4237242628174</v>
      </c>
      <c r="Y63" s="27">
        <f>[2]超r各类型装备属性!T61+[3]超r分类武将战斗属性!BB63</f>
        <v>78.83426868856813</v>
      </c>
      <c r="Z63" s="27">
        <f>[2]超r各类型装备属性!U61+[3]超r分类武将战斗属性!BC63</f>
        <v>1062.2726868856812</v>
      </c>
      <c r="AA63" s="27">
        <f t="shared" si="2"/>
        <v>0.82447464050964259</v>
      </c>
      <c r="AB63" s="27">
        <f t="shared" si="28"/>
        <v>0.31431333273329565</v>
      </c>
      <c r="AC63" s="39">
        <f t="shared" si="29"/>
        <v>0.21756564070631837</v>
      </c>
      <c r="AD63" s="39">
        <f t="shared" si="30"/>
        <v>0.2146005428051882</v>
      </c>
      <c r="AF63" s="27">
        <f>[2]超r各类型装备属性!X61+[3]超r分类武将战斗属性!BF63</f>
        <v>1164.9964368856813</v>
      </c>
      <c r="AG63" s="27">
        <f>[2]超r各类型装备属性!Y61+[3]超r分类武将战斗属性!BG63</f>
        <v>179.96504672142026</v>
      </c>
      <c r="AH63" s="27">
        <f>[2]超r各类型装备属性!Z61+[3]超r分类武将战斗属性!BH63</f>
        <v>1096.5139368856812</v>
      </c>
      <c r="AI63" s="27">
        <f t="shared" si="3"/>
        <v>0.94121655841019525</v>
      </c>
      <c r="AJ63" s="27">
        <f t="shared" si="31"/>
        <v>0.51134416693146523</v>
      </c>
      <c r="AK63" s="39">
        <f t="shared" si="32"/>
        <v>0.21755302276109828</v>
      </c>
      <c r="AL63" s="39">
        <f t="shared" si="33"/>
        <v>0.21659534555766544</v>
      </c>
      <c r="AN63" s="23">
        <f t="shared" si="54"/>
        <v>1065.657115041397</v>
      </c>
      <c r="AO63" s="23">
        <f t="shared" si="55"/>
        <v>227.86916845426339</v>
      </c>
      <c r="AP63" s="23">
        <f t="shared" si="56"/>
        <v>1342.3735414349594</v>
      </c>
      <c r="AQ63" s="23">
        <f t="shared" si="7"/>
        <v>1.2596674131742769</v>
      </c>
      <c r="AR63" s="42">
        <f t="shared" si="34"/>
        <v>0.56988781378528264</v>
      </c>
      <c r="AS63" s="34"/>
      <c r="AV63" s="27">
        <f>[5]超r不同兵种属性值!AK61</f>
        <v>634.04765449820331</v>
      </c>
      <c r="AW63" s="27">
        <f>[5]超r不同兵种属性值!AL61</f>
        <v>556.349329207094</v>
      </c>
      <c r="AX63" s="27">
        <f>[5]超r不同兵种属性值!AM61</f>
        <v>1330.4005698430508</v>
      </c>
      <c r="AY63" s="27">
        <f t="shared" si="8"/>
        <v>2.098265895953757</v>
      </c>
      <c r="AZ63" s="27">
        <f t="shared" si="35"/>
        <v>0.7638705553884142</v>
      </c>
      <c r="BA63" s="39">
        <f t="shared" si="36"/>
        <v>0.44729993262659851</v>
      </c>
      <c r="BB63" s="39">
        <f t="shared" si="37"/>
        <v>0.22173342830717513</v>
      </c>
      <c r="BD63" s="27">
        <f>[5]超r不同兵种属性值!AP61</f>
        <v>1268.0953089964066</v>
      </c>
      <c r="BE63" s="27">
        <f>[5]超r不同兵种属性值!AQ61</f>
        <v>268.27912317496231</v>
      </c>
      <c r="BF63" s="27">
        <f>[5]超r不同兵种属性值!AR61</f>
        <v>1267.0481617552864</v>
      </c>
      <c r="BG63" s="27">
        <f t="shared" si="9"/>
        <v>0.99917423616845569</v>
      </c>
      <c r="BH63" s="27">
        <f t="shared" si="38"/>
        <v>0.60936641412504278</v>
      </c>
      <c r="BI63" s="39">
        <f t="shared" si="39"/>
        <v>0.43249602509860252</v>
      </c>
      <c r="BJ63" s="39">
        <f t="shared" si="40"/>
        <v>0.20526597062379992</v>
      </c>
      <c r="BL63" s="27">
        <f>[5]超r不同兵种属性值!AU61</f>
        <v>1458.3096053458673</v>
      </c>
      <c r="BM63" s="27">
        <f>[5]超r不同兵种属性值!AV61</f>
        <v>91.991885132398281</v>
      </c>
      <c r="BN63" s="27">
        <f>[5]超r不同兵种属性值!AW61</f>
        <v>1291.6510386825735</v>
      </c>
      <c r="BO63" s="27">
        <f t="shared" si="10"/>
        <v>0.88571798056300433</v>
      </c>
      <c r="BP63" s="27">
        <f t="shared" si="41"/>
        <v>0.34849122317044723</v>
      </c>
      <c r="BQ63" s="39">
        <f t="shared" si="42"/>
        <v>0.41876928968952998</v>
      </c>
      <c r="BR63" s="39">
        <f t="shared" si="43"/>
        <v>0.20459039609653612</v>
      </c>
      <c r="BT63" s="27">
        <f>[5]超r不同兵种属性值!AZ61</f>
        <v>1331.5000744462268</v>
      </c>
      <c r="BU63" s="27">
        <f>[5]超r不同兵种属性值!BA61</f>
        <v>149.16612449755419</v>
      </c>
      <c r="BV63" s="27">
        <f>[5]超r不同兵种属性值!BB61</f>
        <v>1267.0481617552864</v>
      </c>
      <c r="BW63" s="27">
        <f t="shared" si="11"/>
        <v>0.95159451063662459</v>
      </c>
      <c r="BX63" s="36">
        <f t="shared" si="44"/>
        <v>0.46448053742180606</v>
      </c>
      <c r="BY63" s="39">
        <f t="shared" si="45"/>
        <v>0.4151590680637115</v>
      </c>
      <c r="BZ63" s="39">
        <f t="shared" si="46"/>
        <v>0.20069952366128629</v>
      </c>
      <c r="CB63" s="23">
        <f t="shared" si="57"/>
        <v>1172.988160821676</v>
      </c>
      <c r="CC63" s="23">
        <f t="shared" si="58"/>
        <v>266.44661550300219</v>
      </c>
      <c r="CD63" s="23">
        <f t="shared" si="59"/>
        <v>1289.0369830090492</v>
      </c>
      <c r="CE63" s="23">
        <f t="shared" si="15"/>
        <v>1.0989343508003364</v>
      </c>
      <c r="CF63" s="23">
        <f t="shared" si="60"/>
        <v>0.84199546605823739</v>
      </c>
      <c r="CV63" s="39">
        <f>([3]超r分类武将战斗属性!S63+[3]超r分类武将战斗属性!Y63+[3]超r分类武将战斗属性!AE63+[3]超r分类武将战斗属性!AK63)/4</f>
        <v>366.43176705428715</v>
      </c>
      <c r="CW63" s="39">
        <f>CV63*[3]超r分类武将战斗属性!O62</f>
        <v>57.201910487109899</v>
      </c>
      <c r="CX63" s="39">
        <f>([2]超r各类型装备属性!I61+[2]超r各类型装备属性!N61+[2]超r各类型装备属性!S61+[2]超r各类型装备属性!X61)/4</f>
        <v>642.0234375</v>
      </c>
      <c r="CY63" s="7">
        <f t="shared" si="49"/>
        <v>0.343855224989562</v>
      </c>
      <c r="CZ63" s="7">
        <f t="shared" si="49"/>
        <v>5.3677594490501579E-2</v>
      </c>
      <c r="DA63" s="7">
        <f t="shared" si="49"/>
        <v>0.60246718051993642</v>
      </c>
      <c r="DC63" s="39">
        <f>([3]超r分类武将战斗属性!T63+[3]超r分类武将战斗属性!Z63+[3]超r分类武将战斗属性!AF63+[3]超r分类武将战斗属性!AL63)/4</f>
        <v>101.25088300184248</v>
      </c>
      <c r="DD63" s="39">
        <f>DC63*[3]超r分类武将战斗属性!O62</f>
        <v>15.805791055648786</v>
      </c>
      <c r="DE63" s="39">
        <f>([2]超r各类型装备属性!J61+[2]超r各类型装备属性!O61+[2]超r各类型装备属性!T61+[2]超r各类型装备属性!Y61)/4</f>
        <v>119.844375</v>
      </c>
      <c r="DF63" s="7">
        <f t="shared" si="50"/>
        <v>0.44433779123639972</v>
      </c>
      <c r="DG63" s="7">
        <f t="shared" si="50"/>
        <v>6.936344729243718E-2</v>
      </c>
      <c r="DH63" s="7">
        <f t="shared" si="50"/>
        <v>0.52593501706684154</v>
      </c>
      <c r="DJ63" s="39">
        <f>([3]超r分类武将战斗属性!U63+[3]超r分类武将战斗属性!AA63+[3]超r分类武将战斗属性!AG63+[3]超r分类武将战斗属性!AM63)/4</f>
        <v>472.50412067526503</v>
      </c>
      <c r="DK63" s="39">
        <f>DJ63*[3]超r分类武将战斗属性!O62</f>
        <v>73.760358259694357</v>
      </c>
      <c r="DL63" s="39">
        <f>([2]超r各类型装备属性!K61+[2]超r各类型装备属性!P61+[2]超r各类型装备属性!U61+[2]超r各类型装备属性!Z61)/4</f>
        <v>796.10906250000016</v>
      </c>
      <c r="DM63" s="7">
        <f t="shared" si="51"/>
        <v>0.351991532975368</v>
      </c>
      <c r="DN63" s="7">
        <f t="shared" si="51"/>
        <v>5.4947714613658591E-2</v>
      </c>
      <c r="DO63" s="7">
        <f t="shared" si="51"/>
        <v>0.59306075241097356</v>
      </c>
    </row>
    <row r="64" spans="7:119" x14ac:dyDescent="0.15">
      <c r="G64" s="23">
        <v>58</v>
      </c>
      <c r="H64" s="27">
        <f>[2]超r各类型装备属性!I62+[3]超r分类武将战斗属性!AQ64</f>
        <v>640.10545079828012</v>
      </c>
      <c r="I64" s="27">
        <f>[2]超r各类型装备属性!J62+[3]超r分类武将战斗属性!T64</f>
        <v>510.58776004100673</v>
      </c>
      <c r="J64" s="27">
        <f>[2]超r各类型装备属性!K62+[3]超r分类武将战斗属性!AS64</f>
        <v>1965.9814425544964</v>
      </c>
      <c r="K64" s="27">
        <f t="shared" si="0"/>
        <v>3.071339948914209</v>
      </c>
      <c r="L64" s="27">
        <f t="shared" si="22"/>
        <v>0.74444053181692005</v>
      </c>
      <c r="M64" s="39">
        <f t="shared" si="23"/>
        <v>0.3386801326975028</v>
      </c>
      <c r="N64" s="39">
        <f t="shared" si="24"/>
        <v>0.32766357375908273</v>
      </c>
      <c r="P64" s="27">
        <f>[2]超r各类型装备属性!N62+[3]超r分类武将战斗属性!AV64</f>
        <v>1188.6159917562163</v>
      </c>
      <c r="Q64" s="27">
        <f>[2]超r各类型装备属性!O62+[3]超r分类武将战斗属性!AW64</f>
        <v>148.61009015965604</v>
      </c>
      <c r="R64" s="27">
        <f>[2]超r各类型装备属性!P62+[3]超r分类武将战斗属性!AX64</f>
        <v>1279.9461720755285</v>
      </c>
      <c r="S64" s="27">
        <f t="shared" si="1"/>
        <v>1.0768374150715985</v>
      </c>
      <c r="T64" s="27">
        <f t="shared" si="25"/>
        <v>0.4588287652962808</v>
      </c>
      <c r="U64" s="39">
        <f t="shared" si="26"/>
        <v>0.24824895400088057</v>
      </c>
      <c r="V64" s="39">
        <f t="shared" si="27"/>
        <v>0.25395757382450956</v>
      </c>
      <c r="X64" s="27">
        <f>[2]超r各类型装备属性!S62+[3]超r分类武将战斗属性!BA64</f>
        <v>1302.9110819158725</v>
      </c>
      <c r="Y64" s="27">
        <f>[2]超r各类型装备属性!T62+[3]超r分类武将战斗属性!BB64</f>
        <v>79.980090159656044</v>
      </c>
      <c r="Z64" s="27">
        <f>[2]超r各类型装备属性!U62+[3]超r分类武将战斗属性!BC64</f>
        <v>1074.3209015965604</v>
      </c>
      <c r="AA64" s="27">
        <f t="shared" si="2"/>
        <v>0.82455427427696715</v>
      </c>
      <c r="AB64" s="27">
        <f t="shared" si="28"/>
        <v>0.31332783009530141</v>
      </c>
      <c r="AC64" s="39">
        <f t="shared" si="29"/>
        <v>0.22001200302530774</v>
      </c>
      <c r="AD64" s="39">
        <f t="shared" si="30"/>
        <v>0.21703452557506278</v>
      </c>
      <c r="AF64" s="27">
        <f>[2]超r各类型装备属性!X62+[3]超r分类武将战斗属性!BF64</f>
        <v>1177.2659015965603</v>
      </c>
      <c r="AG64" s="27">
        <f>[2]超r各类型装备属性!Y62+[3]超r分类武将战斗属性!BG64</f>
        <v>182.79272539914007</v>
      </c>
      <c r="AH64" s="27">
        <f>[2]超r各类型装备属性!Z62+[3]超r分类武将战斗属性!BH64</f>
        <v>1108.6359015965602</v>
      </c>
      <c r="AI64" s="27">
        <f t="shared" si="3"/>
        <v>0.94170390911099444</v>
      </c>
      <c r="AJ64" s="27">
        <f t="shared" si="31"/>
        <v>0.51049050216093073</v>
      </c>
      <c r="AK64" s="39">
        <f t="shared" si="32"/>
        <v>0.21984423932708877</v>
      </c>
      <c r="AL64" s="39">
        <f t="shared" si="33"/>
        <v>0.21898980772277732</v>
      </c>
      <c r="AN64" s="23">
        <f t="shared" si="54"/>
        <v>1077.2246065167324</v>
      </c>
      <c r="AO64" s="23">
        <f t="shared" si="55"/>
        <v>230.49266643986471</v>
      </c>
      <c r="AP64" s="23">
        <f t="shared" si="56"/>
        <v>1357.2211044557864</v>
      </c>
      <c r="AQ64" s="23">
        <f t="shared" si="7"/>
        <v>1.2599239715145747</v>
      </c>
      <c r="AR64" s="42">
        <f t="shared" si="34"/>
        <v>0.5680339892337809</v>
      </c>
      <c r="AS64" s="34"/>
      <c r="AV64" s="27">
        <f>[5]超r不同兵种属性值!AK62</f>
        <v>643.7136309470917</v>
      </c>
      <c r="AW64" s="27">
        <f>[5]超r不同兵种属性值!AL62</f>
        <v>567.93934067560542</v>
      </c>
      <c r="AX64" s="27">
        <f>[5]超r不同兵种属性值!AM62</f>
        <v>1349.9594431861865</v>
      </c>
      <c r="AY64" s="27">
        <f t="shared" si="8"/>
        <v>2.097142857142857</v>
      </c>
      <c r="AZ64" s="27">
        <f t="shared" si="35"/>
        <v>0.76416114273793523</v>
      </c>
      <c r="BA64" s="39">
        <f t="shared" si="36"/>
        <v>0.45411896363110532</v>
      </c>
      <c r="BB64" s="39">
        <f t="shared" si="37"/>
        <v>0.22499324053103109</v>
      </c>
      <c r="BD64" s="27">
        <f>[5]超r不同兵种属性值!AP62</f>
        <v>1287.4272618941834</v>
      </c>
      <c r="BE64" s="27">
        <f>[5]超r不同兵种属性值!AQ62</f>
        <v>273.67025224264921</v>
      </c>
      <c r="BF64" s="27">
        <f>[5]超r不同兵种属性值!AR62</f>
        <v>1285.6756601773204</v>
      </c>
      <c r="BG64" s="27">
        <f t="shared" si="9"/>
        <v>0.99863945578231283</v>
      </c>
      <c r="BH64" s="27">
        <f t="shared" si="38"/>
        <v>0.60957812335682926</v>
      </c>
      <c r="BI64" s="39">
        <f t="shared" si="39"/>
        <v>0.4390893724017314</v>
      </c>
      <c r="BJ64" s="39">
        <f t="shared" si="40"/>
        <v>0.20828368665015456</v>
      </c>
      <c r="BL64" s="27">
        <f>[5]超r不同兵种属性值!AU62</f>
        <v>1480.5413511783106</v>
      </c>
      <c r="BM64" s="27">
        <f>[5]超r不同兵种属性值!AV62</f>
        <v>93.430435577463584</v>
      </c>
      <c r="BN64" s="27">
        <f>[5]超r不同兵种属性值!AW62</f>
        <v>1310.6402361030937</v>
      </c>
      <c r="BO64" s="27">
        <f t="shared" si="10"/>
        <v>0.88524392450099509</v>
      </c>
      <c r="BP64" s="27">
        <f t="shared" si="41"/>
        <v>0.34769931944280419</v>
      </c>
      <c r="BQ64" s="39">
        <f t="shared" si="42"/>
        <v>0.42515337464424874</v>
      </c>
      <c r="BR64" s="39">
        <f t="shared" si="43"/>
        <v>0.20759818016937834</v>
      </c>
      <c r="BT64" s="27">
        <f>[5]超r不同兵种属性值!AZ62</f>
        <v>1351.7986249888925</v>
      </c>
      <c r="BU64" s="27">
        <f>[5]超r不同兵种属性值!BA62</f>
        <v>151.54858054297245</v>
      </c>
      <c r="BV64" s="27">
        <f>[5]超r不同兵种属性值!BB62</f>
        <v>1285.6756601773204</v>
      </c>
      <c r="BW64" s="27">
        <f t="shared" si="11"/>
        <v>0.95108519598315511</v>
      </c>
      <c r="BX64" s="36">
        <f t="shared" si="44"/>
        <v>0.46369439383544475</v>
      </c>
      <c r="BY64" s="39">
        <f t="shared" si="45"/>
        <v>0.42148811564550914</v>
      </c>
      <c r="BZ64" s="39">
        <f t="shared" si="46"/>
        <v>0.20365010610412293</v>
      </c>
      <c r="CB64" s="23">
        <f t="shared" si="57"/>
        <v>1190.8702172521196</v>
      </c>
      <c r="CC64" s="23">
        <f t="shared" si="58"/>
        <v>271.64715225967268</v>
      </c>
      <c r="CD64" s="23">
        <f t="shared" si="59"/>
        <v>1307.9877499109803</v>
      </c>
      <c r="CE64" s="23">
        <f t="shared" si="15"/>
        <v>1.0983461765708644</v>
      </c>
      <c r="CF64" s="23">
        <f t="shared" si="60"/>
        <v>0.84455015488638951</v>
      </c>
      <c r="CV64" s="39">
        <f>([3]超r分类武将战斗属性!S64+[3]超r分类武将战斗属性!Y64+[3]超r分类武将战斗属性!AE64+[3]超r分类武将战斗属性!AK64)/4</f>
        <v>373.77395339826069</v>
      </c>
      <c r="CW64" s="39">
        <f>CV64*[3]超r分类武将战斗属性!O63</f>
        <v>60.044403118471635</v>
      </c>
      <c r="CX64" s="39">
        <f>([2]超r各类型装备属性!I62+[2]超r各类型装备属性!N62+[2]超r各类型装备属性!S62+[2]超r各类型装备属性!X62)/4</f>
        <v>643.40625</v>
      </c>
      <c r="CY64" s="7">
        <f t="shared" si="49"/>
        <v>0.34697866270144001</v>
      </c>
      <c r="CZ64" s="7">
        <f t="shared" si="49"/>
        <v>5.5739910465495826E-2</v>
      </c>
      <c r="DA64" s="7">
        <f t="shared" si="49"/>
        <v>0.59728142683306418</v>
      </c>
      <c r="DC64" s="39">
        <f>([3]超r分类武将战斗属性!T64+[3]超r分类武将战斗属性!Z64+[3]超r分类武将战斗属性!AF64+[3]超r分类武将战斗属性!AL64)/4</f>
        <v>103.27964501794045</v>
      </c>
      <c r="DD64" s="39">
        <f>DC64*[3]超r分类武将战斗属性!O63</f>
        <v>16.591216651156635</v>
      </c>
      <c r="DE64" s="39">
        <f>([2]超r各类型装备属性!J62+[2]超r各类型装备属性!O62+[2]超r各类型装备属性!T62+[2]超r各类型装备属性!Y62)/4</f>
        <v>120.10249999999999</v>
      </c>
      <c r="DF64" s="7">
        <f t="shared" si="50"/>
        <v>0.44808213039127648</v>
      </c>
      <c r="DG64" s="7">
        <f t="shared" si="50"/>
        <v>7.1981538100194906E-2</v>
      </c>
      <c r="DH64" s="7">
        <f t="shared" si="50"/>
        <v>0.52106863899435429</v>
      </c>
      <c r="DJ64" s="39">
        <f>([3]超r分类武将战斗属性!U64+[3]超r分类武将战斗属性!AA64+[3]超r分类武将战斗属性!AG64+[3]超r分类武将战斗属性!AM64)/4</f>
        <v>481.97167675038878</v>
      </c>
      <c r="DK64" s="39">
        <f>DJ64*[3]超r分类武将战斗属性!O63</f>
        <v>77.425677705397632</v>
      </c>
      <c r="DL64" s="39">
        <f>([2]超r各类型装备属性!K62+[2]超r各类型装备属性!P62+[2]超r各类型装备属性!U62+[2]超r各类型装备属性!Z62)/4</f>
        <v>797.82375000000002</v>
      </c>
      <c r="DM64" s="7">
        <f t="shared" si="51"/>
        <v>0.35511655040440004</v>
      </c>
      <c r="DN64" s="7">
        <f t="shared" si="51"/>
        <v>5.7047210252778598E-2</v>
      </c>
      <c r="DO64" s="7">
        <f t="shared" si="51"/>
        <v>0.58783623934282137</v>
      </c>
    </row>
    <row r="65" spans="7:119" x14ac:dyDescent="0.15">
      <c r="G65" s="23">
        <v>59</v>
      </c>
      <c r="H65" s="27">
        <f>[2]超r各类型装备属性!I63+[3]超r分类武将战斗属性!AQ65</f>
        <v>646.68431214198586</v>
      </c>
      <c r="I65" s="27">
        <f>[2]超r各类型装备属性!J63+[3]超r分类武将战斗属性!T65</f>
        <v>516.18006894466305</v>
      </c>
      <c r="J65" s="27">
        <f>[2]超r各类型装备属性!K63+[3]超r分类武将战斗属性!AS65</f>
        <v>1986.8567988543548</v>
      </c>
      <c r="K65" s="27">
        <f t="shared" si="0"/>
        <v>3.0723751319610195</v>
      </c>
      <c r="L65" s="27">
        <f t="shared" si="22"/>
        <v>0.74291885107134892</v>
      </c>
      <c r="M65" s="39">
        <f t="shared" si="23"/>
        <v>0.34216101171533653</v>
      </c>
      <c r="N65" s="39">
        <f t="shared" si="24"/>
        <v>0.33114279980905914</v>
      </c>
      <c r="P65" s="27">
        <f>[2]超r各类型装备属性!N63+[3]超r分类武将战斗属性!AV65</f>
        <v>1202.6174867123691</v>
      </c>
      <c r="Q65" s="27">
        <f>[2]超r各类型装备属性!O63+[3]超r分类武将战斗属性!AW65</f>
        <v>149.97011242839716</v>
      </c>
      <c r="R65" s="27">
        <f>[2]超r各类型装备属性!P63+[3]超r分类武将战斗属性!AX65</f>
        <v>1296.2252115691631</v>
      </c>
      <c r="S65" s="27">
        <f t="shared" si="1"/>
        <v>1.0778366570343927</v>
      </c>
      <c r="T65" s="27">
        <f t="shared" si="25"/>
        <v>0.45640482399200932</v>
      </c>
      <c r="U65" s="39">
        <f t="shared" si="26"/>
        <v>0.25117324283884063</v>
      </c>
      <c r="V65" s="39">
        <f t="shared" si="27"/>
        <v>0.25718754197800853</v>
      </c>
      <c r="X65" s="27">
        <f>[2]超r各类型装备属性!S63+[3]超r分类武将战斗属性!BA65</f>
        <v>1318.198849140766</v>
      </c>
      <c r="Y65" s="27">
        <f>[2]超r各类型装备属性!T63+[3]超r分类武将战斗属性!BB65</f>
        <v>81.192612428397183</v>
      </c>
      <c r="Z65" s="27">
        <f>[2]超r各类型装备属性!U63+[3]超r分类武将战斗属性!BC65</f>
        <v>1087.0361242839717</v>
      </c>
      <c r="AA65" s="27">
        <f t="shared" si="2"/>
        <v>0.82463743993747851</v>
      </c>
      <c r="AB65" s="27">
        <f t="shared" si="28"/>
        <v>0.31250450726587953</v>
      </c>
      <c r="AC65" s="39">
        <f t="shared" si="29"/>
        <v>0.22259352400215568</v>
      </c>
      <c r="AD65" s="39">
        <f t="shared" si="30"/>
        <v>0.21960325743110548</v>
      </c>
      <c r="AF65" s="27">
        <f>[2]超r各类型装备属性!X63+[3]超r分类武将战斗属性!BF65</f>
        <v>1190.2023742839719</v>
      </c>
      <c r="AG65" s="27">
        <f>[2]超r各类型装备属性!Y63+[3]超r分类武将战斗属性!BG65</f>
        <v>185.78715607099295</v>
      </c>
      <c r="AH65" s="27">
        <f>[2]超r各类型装备属性!Z63+[3]超r分类武将战斗属性!BH65</f>
        <v>1121.4248742839718</v>
      </c>
      <c r="AI65" s="27">
        <f t="shared" si="3"/>
        <v>0.94221360880633698</v>
      </c>
      <c r="AJ65" s="27">
        <f t="shared" si="31"/>
        <v>0.50983399468367829</v>
      </c>
      <c r="AK65" s="39">
        <f t="shared" si="32"/>
        <v>0.22226001387189018</v>
      </c>
      <c r="AL65" s="39">
        <f t="shared" si="33"/>
        <v>0.22151602454992037</v>
      </c>
      <c r="AN65" s="23">
        <f t="shared" si="54"/>
        <v>1089.4257555697732</v>
      </c>
      <c r="AO65" s="23">
        <f t="shared" si="55"/>
        <v>233.28248746811258</v>
      </c>
      <c r="AP65" s="23">
        <f t="shared" si="56"/>
        <v>1372.8857522478654</v>
      </c>
      <c r="AQ65" s="23">
        <f t="shared" si="7"/>
        <v>1.2601921197740014</v>
      </c>
      <c r="AR65" s="42">
        <f t="shared" si="34"/>
        <v>0.566353674875955</v>
      </c>
      <c r="AS65" s="34"/>
      <c r="AV65" s="27">
        <f>[5]超r不同兵种属性值!AK63</f>
        <v>653.28758285256311</v>
      </c>
      <c r="AW65" s="27">
        <f>[5]超r不同兵种属性值!AL63</f>
        <v>579.46977688052198</v>
      </c>
      <c r="AX65" s="27">
        <f>[5]超r不同兵种属性值!AM63</f>
        <v>1369.3203007813611</v>
      </c>
      <c r="AY65" s="27">
        <f t="shared" si="8"/>
        <v>2.0960451977401129</v>
      </c>
      <c r="AZ65" s="27">
        <f t="shared" si="35"/>
        <v>0.76438146846537514</v>
      </c>
      <c r="BA65" s="39">
        <f t="shared" si="36"/>
        <v>0.46087307432279589</v>
      </c>
      <c r="BB65" s="39">
        <f t="shared" si="37"/>
        <v>0.22822005013022684</v>
      </c>
      <c r="BD65" s="27">
        <f>[5]超r不同兵种属性值!AP63</f>
        <v>1306.5751657051262</v>
      </c>
      <c r="BE65" s="27">
        <f>[5]超r不同兵种属性值!AQ63</f>
        <v>279.03130657431507</v>
      </c>
      <c r="BF65" s="27">
        <f>[5]超r不同兵种属性值!AR63</f>
        <v>1304.1145721727248</v>
      </c>
      <c r="BG65" s="27">
        <f t="shared" si="9"/>
        <v>0.99811676082862522</v>
      </c>
      <c r="BH65" s="27">
        <f t="shared" si="38"/>
        <v>0.60970285141970848</v>
      </c>
      <c r="BI65" s="39">
        <f t="shared" si="39"/>
        <v>0.44561994800472543</v>
      </c>
      <c r="BJ65" s="39">
        <f t="shared" si="40"/>
        <v>0.21127085105497101</v>
      </c>
      <c r="BL65" s="27">
        <f>[5]超r不同兵种属性值!AU63</f>
        <v>1502.5614405608949</v>
      </c>
      <c r="BM65" s="27">
        <f>[5]超r不同兵种属性值!AV63</f>
        <v>94.855880674072722</v>
      </c>
      <c r="BN65" s="27">
        <f>[5]超r不同兵种属性值!AW63</f>
        <v>1329.4371852246222</v>
      </c>
      <c r="BO65" s="27">
        <f t="shared" si="10"/>
        <v>0.88478058157033057</v>
      </c>
      <c r="BP65" s="27">
        <f t="shared" si="41"/>
        <v>0.3468528209517735</v>
      </c>
      <c r="BQ65" s="39">
        <f t="shared" si="42"/>
        <v>0.43147668017267782</v>
      </c>
      <c r="BR65" s="39">
        <f t="shared" si="43"/>
        <v>0.21057551317265016</v>
      </c>
      <c r="BT65" s="27">
        <f>[5]超r不同兵种属性值!AZ63</f>
        <v>1371.9039239903825</v>
      </c>
      <c r="BU65" s="27">
        <f>[5]超r不同兵种属性值!BA63</f>
        <v>153.91012545170554</v>
      </c>
      <c r="BV65" s="27">
        <f>[5]超r不同兵种属性值!BB63</f>
        <v>1304.1145721727248</v>
      </c>
      <c r="BW65" s="27">
        <f t="shared" si="11"/>
        <v>0.95058739126535741</v>
      </c>
      <c r="BX65" s="36">
        <f t="shared" si="44"/>
        <v>0.46284566020187079</v>
      </c>
      <c r="BY65" s="39">
        <f t="shared" si="45"/>
        <v>0.42775690778213171</v>
      </c>
      <c r="BZ65" s="39">
        <f t="shared" si="46"/>
        <v>0.20657081659170484</v>
      </c>
      <c r="CB65" s="23">
        <f t="shared" si="57"/>
        <v>1208.5820282772418</v>
      </c>
      <c r="CC65" s="23">
        <f t="shared" si="58"/>
        <v>276.81677239515386</v>
      </c>
      <c r="CD65" s="23">
        <f t="shared" si="59"/>
        <v>1326.7466575878584</v>
      </c>
      <c r="CE65" s="23">
        <f t="shared" si="15"/>
        <v>1.0977712944143749</v>
      </c>
      <c r="CF65" s="23">
        <f t="shared" si="60"/>
        <v>0.84700907596154507</v>
      </c>
      <c r="CV65" s="39">
        <f>([3]超r分类武将战斗属性!S65+[3]超r分类武将战斗属性!Y65+[3]超r分类武将战斗属性!AE65+[3]超r分类武将战斗属性!AK65)/4</f>
        <v>381.69427582904984</v>
      </c>
      <c r="CW65" s="39">
        <f>CV65*[3]超r分类武将战斗属性!O64</f>
        <v>62.94241724072333</v>
      </c>
      <c r="CX65" s="39">
        <f>([2]超r各类型装备属性!I63+[2]超r各类型装备属性!N63+[2]超r各类型装备属性!S63+[2]超r各类型装备属性!X63)/4</f>
        <v>644.7890625</v>
      </c>
      <c r="CY65" s="7">
        <f t="shared" si="49"/>
        <v>0.35036281626132704</v>
      </c>
      <c r="CZ65" s="7">
        <f t="shared" si="49"/>
        <v>5.7775774915294016E-2</v>
      </c>
      <c r="DA65" s="7">
        <f t="shared" si="49"/>
        <v>0.5918614088233789</v>
      </c>
      <c r="DC65" s="39">
        <f>([3]超r分类武将战斗属性!T65+[3]超r分类武将战斗属性!Z65+[3]超r分类武将战斗属性!AF65+[3]超r分类武将战斗属性!AL65)/4</f>
        <v>105.46815516329009</v>
      </c>
      <c r="DD65" s="39">
        <f>DC65*[3]超r分类武将战斗属性!O64</f>
        <v>17.3919837112525</v>
      </c>
      <c r="DE65" s="39">
        <f>([2]超r各类型装备属性!J63+[2]超r各类型装备属性!O63+[2]超r各类型装备属性!T63+[2]超r各类型装备属性!Y63)/4</f>
        <v>120.360625</v>
      </c>
      <c r="DF65" s="7">
        <f t="shared" si="50"/>
        <v>0.45210489783424723</v>
      </c>
      <c r="DG65" s="7">
        <f t="shared" si="50"/>
        <v>7.4553319025414691E-2</v>
      </c>
      <c r="DH65" s="7">
        <f t="shared" si="50"/>
        <v>0.51594367972628941</v>
      </c>
      <c r="DJ65" s="39">
        <f>([3]超r分类武将战斗属性!U65+[3]超r分类武将战斗属性!AA65+[3]超r分类武将战斗属性!AG65+[3]超r分类武将战斗属性!AM65)/4</f>
        <v>492.18472409535377</v>
      </c>
      <c r="DK65" s="39">
        <f>DJ65*[3]超r分类武将战斗属性!O64</f>
        <v>81.162590652511668</v>
      </c>
      <c r="DL65" s="39">
        <f>([2]超r各类型装备属性!K63+[2]超r各类型装备属性!P63+[2]超r各类型装备属性!U63+[2]超r各类型装备属性!Z63)/4</f>
        <v>799.53843749999999</v>
      </c>
      <c r="DM65" s="7">
        <f t="shared" si="51"/>
        <v>0.35850377446884091</v>
      </c>
      <c r="DN65" s="7">
        <f t="shared" si="51"/>
        <v>5.9118240916712708E-2</v>
      </c>
      <c r="DO65" s="7">
        <f t="shared" si="51"/>
        <v>0.58237798461444634</v>
      </c>
    </row>
    <row r="66" spans="7:119" x14ac:dyDescent="0.15">
      <c r="G66" s="23">
        <v>60</v>
      </c>
      <c r="H66" s="27">
        <f>[2]超r各类型装备属性!I64+[3]超r分类武将战斗属性!AQ66</f>
        <v>653.74497564111493</v>
      </c>
      <c r="I66" s="27">
        <f>[2]超r各类型装备属性!J64+[3]超r分类武将战斗属性!T66</f>
        <v>522.16600199999993</v>
      </c>
      <c r="J66" s="27">
        <f>[2]超r各类型装备属性!K64+[3]超r分类武将战斗属性!AS66</f>
        <v>2009.2739220515678</v>
      </c>
      <c r="K66" s="27">
        <f t="shared" si="0"/>
        <v>3.0734827752689222</v>
      </c>
      <c r="L66" s="27">
        <f t="shared" si="22"/>
        <v>0.74153821757500871</v>
      </c>
      <c r="M66" s="39">
        <f t="shared" si="23"/>
        <v>0.3458968125085265</v>
      </c>
      <c r="N66" s="39">
        <f t="shared" si="24"/>
        <v>0.33487898700859464</v>
      </c>
      <c r="P66" s="27">
        <f>[2]超r各类型装备属性!N64+[3]超r分类武将战斗属性!AV66</f>
        <v>1217.6789464104529</v>
      </c>
      <c r="Q66" s="27">
        <f>[2]超r各类型装备属性!O64+[3]超r分类武将战斗属性!AW66</f>
        <v>151.426495128223</v>
      </c>
      <c r="R66" s="27">
        <f>[2]超r各类型装备属性!P64+[3]超r分类武将战斗属性!AX66</f>
        <v>1313.756936666899</v>
      </c>
      <c r="S66" s="27">
        <f t="shared" si="1"/>
        <v>1.0789025633888725</v>
      </c>
      <c r="T66" s="27">
        <f t="shared" si="25"/>
        <v>0.45415255638274998</v>
      </c>
      <c r="U66" s="39">
        <f t="shared" si="26"/>
        <v>0.25431891111329419</v>
      </c>
      <c r="V66" s="39">
        <f t="shared" si="27"/>
        <v>0.2606660588624799</v>
      </c>
      <c r="X66" s="27">
        <f>[2]超r各类型装备属性!S64+[3]超r分类武将战斗属性!BA66</f>
        <v>1334.642941538676</v>
      </c>
      <c r="Y66" s="27">
        <f>[2]超r各类型装备属性!T64+[3]超r分类武将战斗属性!BB66</f>
        <v>82.501495128222984</v>
      </c>
      <c r="Z66" s="27">
        <f>[2]超r各类型装备属性!U64+[3]超r分类武将战斗属性!BC66</f>
        <v>1100.7149512822298</v>
      </c>
      <c r="AA66" s="27">
        <f t="shared" si="2"/>
        <v>0.82472616234964191</v>
      </c>
      <c r="AB66" s="27">
        <f t="shared" si="28"/>
        <v>0.31191315228002225</v>
      </c>
      <c r="AC66" s="39">
        <f t="shared" si="29"/>
        <v>0.2253703042111915</v>
      </c>
      <c r="AD66" s="39">
        <f t="shared" si="30"/>
        <v>0.22236665682469298</v>
      </c>
      <c r="AF66" s="27">
        <f>[2]超r各类型装备属性!X64+[3]超r分类武将战斗属性!BF66</f>
        <v>1204.1024512822298</v>
      </c>
      <c r="AG66" s="27">
        <f>[2]超r各类型装备属性!Y64+[3]超r分类武将战斗属性!BG66</f>
        <v>189.02248782055744</v>
      </c>
      <c r="AH66" s="27">
        <f>[2]超r各类型装备属性!Z64+[3]超r分类武将战斗属性!BH66</f>
        <v>1135.1774512822299</v>
      </c>
      <c r="AI66" s="27">
        <f t="shared" si="3"/>
        <v>0.94275819310341669</v>
      </c>
      <c r="AJ66" s="27">
        <f t="shared" si="31"/>
        <v>0.50946369566681615</v>
      </c>
      <c r="AK66" s="39">
        <f t="shared" si="32"/>
        <v>0.22485573319929594</v>
      </c>
      <c r="AL66" s="39">
        <f t="shared" si="33"/>
        <v>0.22423258296932935</v>
      </c>
      <c r="AN66" s="23">
        <f t="shared" si="54"/>
        <v>1102.5423287181184</v>
      </c>
      <c r="AO66" s="23">
        <f t="shared" si="55"/>
        <v>236.27912001925085</v>
      </c>
      <c r="AP66" s="23">
        <f t="shared" si="56"/>
        <v>1389.7308153207318</v>
      </c>
      <c r="AQ66" s="23">
        <f t="shared" si="7"/>
        <v>1.2604784225713275</v>
      </c>
      <c r="AR66" s="42">
        <f t="shared" si="34"/>
        <v>0.56488385078455816</v>
      </c>
      <c r="AS66" s="34"/>
      <c r="AV66" s="27">
        <f>[5]超r不同兵种属性值!AK64</f>
        <v>663.07257759263939</v>
      </c>
      <c r="AW66" s="27">
        <f>[5]超r不同兵种属性值!AL64</f>
        <v>591.20884571947067</v>
      </c>
      <c r="AX66" s="27">
        <f>[5]超r不同兵种属性值!AM64</f>
        <v>1389.1185284761998</v>
      </c>
      <c r="AY66" s="27">
        <f t="shared" si="8"/>
        <v>2.0949720670391061</v>
      </c>
      <c r="AZ66" s="27">
        <f t="shared" si="35"/>
        <v>0.76461728159531206</v>
      </c>
      <c r="BA66" s="39">
        <f t="shared" si="36"/>
        <v>0.46777606884842293</v>
      </c>
      <c r="BB66" s="39">
        <f t="shared" si="37"/>
        <v>0.23151975474603331</v>
      </c>
      <c r="BD66" s="27">
        <f>[5]超r不同兵种属性值!AP64</f>
        <v>1326.1451551852788</v>
      </c>
      <c r="BE66" s="27">
        <f>[5]超r不同兵种属性值!AQ64</f>
        <v>284.49147463192571</v>
      </c>
      <c r="BF66" s="27">
        <f>[5]超r不同兵种属性值!AR64</f>
        <v>1322.97002712019</v>
      </c>
      <c r="BG66" s="27">
        <f t="shared" si="9"/>
        <v>0.99760574620909792</v>
      </c>
      <c r="BH66" s="27">
        <f t="shared" si="38"/>
        <v>0.60985353452900104</v>
      </c>
      <c r="BI66" s="39">
        <f t="shared" si="39"/>
        <v>0.45229447995933536</v>
      </c>
      <c r="BJ66" s="39">
        <f t="shared" si="40"/>
        <v>0.21432549678839208</v>
      </c>
      <c r="BL66" s="27">
        <f>[5]超r不同兵种属性值!AU64</f>
        <v>1525.0669284630706</v>
      </c>
      <c r="BM66" s="27">
        <f>[5]超r不同兵种属性值!AV64</f>
        <v>96.312217974349849</v>
      </c>
      <c r="BN66" s="27">
        <f>[5]超r不同兵种属性值!AW64</f>
        <v>1348.6587655108735</v>
      </c>
      <c r="BO66" s="27">
        <f t="shared" si="10"/>
        <v>0.88432759267163619</v>
      </c>
      <c r="BP66" s="27">
        <f t="shared" si="41"/>
        <v>0.34605817407278294</v>
      </c>
      <c r="BQ66" s="39">
        <f t="shared" si="42"/>
        <v>0.43793937310726577</v>
      </c>
      <c r="BR66" s="39">
        <f t="shared" si="43"/>
        <v>0.21362010540893756</v>
      </c>
      <c r="BT66" s="27">
        <f>[5]超r不同兵种属性值!AZ64</f>
        <v>1392.4524129445424</v>
      </c>
      <c r="BU66" s="27">
        <f>[5]超r不同兵种属性值!BA64</f>
        <v>156.3221384045217</v>
      </c>
      <c r="BV66" s="27">
        <f>[5]超r不同兵种属性值!BB64</f>
        <v>1322.97002712019</v>
      </c>
      <c r="BW66" s="27">
        <f t="shared" si="11"/>
        <v>0.95010071067533164</v>
      </c>
      <c r="BX66" s="36">
        <f t="shared" si="44"/>
        <v>0.46205116561899939</v>
      </c>
      <c r="BY66" s="39">
        <f t="shared" si="45"/>
        <v>0.43416388566223019</v>
      </c>
      <c r="BZ66" s="39">
        <f t="shared" si="46"/>
        <v>0.20955750718532096</v>
      </c>
      <c r="CB66" s="23">
        <f t="shared" si="57"/>
        <v>1226.6842685463828</v>
      </c>
      <c r="CC66" s="23">
        <f t="shared" si="58"/>
        <v>282.08366918256701</v>
      </c>
      <c r="CD66" s="23">
        <f t="shared" si="59"/>
        <v>1345.9293370568632</v>
      </c>
      <c r="CE66" s="23">
        <f t="shared" si="15"/>
        <v>1.0972092587865216</v>
      </c>
      <c r="CF66" s="23">
        <f t="shared" si="60"/>
        <v>0.84943553495696922</v>
      </c>
      <c r="CV66" s="39">
        <f>([3]超r分类武将战斗属性!S66+[3]超r分类武将战斗属性!Y66+[3]超r分类武将战斗属性!AE66+[3]超r分类武将战斗属性!AK66)/4</f>
        <v>390.23783649999996</v>
      </c>
      <c r="CW66" s="39">
        <f>CV66*[3]超r分类武将战斗属性!O65</f>
        <v>66.132617218118369</v>
      </c>
      <c r="CX66" s="39">
        <f>([2]超r各类型装备属性!I64+[2]超r各类型装备属性!N64+[2]超r各类型装备属性!S64+[2]超r各类型装备属性!X64)/4</f>
        <v>646.171875</v>
      </c>
      <c r="CY66" s="7">
        <f t="shared" si="49"/>
        <v>0.35394363221747122</v>
      </c>
      <c r="CZ66" s="7">
        <f t="shared" si="49"/>
        <v>5.9981930394462139E-2</v>
      </c>
      <c r="DA66" s="7">
        <f t="shared" si="49"/>
        <v>0.58607443738806664</v>
      </c>
      <c r="DC66" s="39">
        <f>([3]超r分类武将战斗属性!T66+[3]超r分类武将战斗属性!Z66+[3]超r分类武将战斗属性!AF66+[3]超r分类武将战斗属性!AL66)/4</f>
        <v>107.82887587499999</v>
      </c>
      <c r="DD66" s="39">
        <f>DC66*[3]超r分类武将战斗属性!O65</f>
        <v>18.273486336585343</v>
      </c>
      <c r="DE66" s="39">
        <f>([2]超r各类型装备属性!J64+[2]超r各类型装备属性!O64+[2]超r各类型装备属性!T64+[2]超r各类型装备属性!Y64)/4</f>
        <v>120.61874999999999</v>
      </c>
      <c r="DF66" s="7">
        <f t="shared" si="50"/>
        <v>0.45636227130952001</v>
      </c>
      <c r="DG66" s="7">
        <f t="shared" si="50"/>
        <v>7.7338557613963133E-2</v>
      </c>
      <c r="DH66" s="7">
        <f t="shared" si="50"/>
        <v>0.51049263257021005</v>
      </c>
      <c r="DJ66" s="39">
        <f>([3]超r分类武将战斗属性!U66+[3]超r分类武将战斗属性!AA66+[3]超r分类武将战斗属性!AG66+[3]超r分类武将战斗属性!AM66)/4</f>
        <v>503.20142075000001</v>
      </c>
      <c r="DK66" s="39">
        <f>DJ66*[3]超r分类武将战斗属性!O65</f>
        <v>85.2762695707316</v>
      </c>
      <c r="DL66" s="39">
        <f>([2]超r各类型装备属性!K64+[2]超r各类型装备属性!P64+[2]超r各类型装备属性!U64+[2]超r各类型装备属性!Z64)/4</f>
        <v>801.25312500000007</v>
      </c>
      <c r="DM66" s="7">
        <f t="shared" si="51"/>
        <v>0.36208553138678706</v>
      </c>
      <c r="DN66" s="7">
        <f t="shared" si="51"/>
        <v>6.1361717413635206E-2</v>
      </c>
      <c r="DO66" s="7">
        <f t="shared" si="51"/>
        <v>0.57655275119957761</v>
      </c>
    </row>
    <row r="67" spans="7:119" x14ac:dyDescent="0.15">
      <c r="G67" s="23">
        <v>61</v>
      </c>
      <c r="H67" s="27">
        <f>[2]超r各类型装备属性!I65+[3]超r分类武将战斗属性!AQ67</f>
        <v>669.77397492524301</v>
      </c>
      <c r="I67" s="27">
        <f>[2]超r各类型装备属性!J65+[3]超r分类武将战斗属性!T67</f>
        <v>534.25625280779741</v>
      </c>
      <c r="J67" s="27">
        <f>[2]超r各类型装备属性!K65+[3]超r分类武将战斗属性!AS67</f>
        <v>2058.6857197607774</v>
      </c>
      <c r="K67" s="27">
        <f t="shared" si="0"/>
        <v>3.0737021694379183</v>
      </c>
      <c r="L67" s="27">
        <f t="shared" si="22"/>
        <v>0.74235637305442703</v>
      </c>
      <c r="M67" s="39">
        <f t="shared" si="23"/>
        <v>0.35437776451071068</v>
      </c>
      <c r="N67" s="39">
        <f t="shared" si="24"/>
        <v>0.34311428662679622</v>
      </c>
      <c r="P67" s="27">
        <f>[2]超r各类型装备属性!N65+[3]超r分类武将战斗属性!AV67</f>
        <v>1247.9267448355345</v>
      </c>
      <c r="Q67" s="27">
        <f>[2]超r各类型装备属性!O65+[3]超r分类武将战斗属性!AW67</f>
        <v>155.10254498504858</v>
      </c>
      <c r="R67" s="27">
        <f>[2]超r各类型装备属性!P65+[3]超r分类武将战斗属性!AX67</f>
        <v>1346.6543348056316</v>
      </c>
      <c r="S67" s="27">
        <f t="shared" si="1"/>
        <v>1.079113289605079</v>
      </c>
      <c r="T67" s="27">
        <f t="shared" si="25"/>
        <v>0.45548392395533965</v>
      </c>
      <c r="U67" s="39">
        <f t="shared" si="26"/>
        <v>0.26063632933072978</v>
      </c>
      <c r="V67" s="39">
        <f t="shared" si="27"/>
        <v>0.26719332039794275</v>
      </c>
      <c r="X67" s="27">
        <f>[2]超r各类型装备属性!S65+[3]超r分类武将战斗属性!BA67</f>
        <v>1367.7830398205831</v>
      </c>
      <c r="Y67" s="27">
        <f>[2]超r各类型装备属性!T65+[3]超r分类武将战斗属性!BB67</f>
        <v>84.610044985048589</v>
      </c>
      <c r="Z67" s="27">
        <f>[2]超r各类型装备属性!U65+[3]超r分类武将战斗属性!BC67</f>
        <v>1128.0704498504861</v>
      </c>
      <c r="AA67" s="27">
        <f t="shared" si="2"/>
        <v>0.82474370350319526</v>
      </c>
      <c r="AB67" s="27">
        <f t="shared" si="28"/>
        <v>0.31333566970198956</v>
      </c>
      <c r="AC67" s="39">
        <f t="shared" si="29"/>
        <v>0.23096640321185125</v>
      </c>
      <c r="AD67" s="39">
        <f t="shared" si="30"/>
        <v>0.22789302017181545</v>
      </c>
      <c r="AF67" s="27">
        <f>[2]超r各类型装备属性!X65+[3]超r分类武将战斗属性!BF67</f>
        <v>1233.809199850486</v>
      </c>
      <c r="AG67" s="27">
        <f>[2]超r各类型装备属性!Y65+[3]超r分类武将战斗属性!BG67</f>
        <v>193.90198746262149</v>
      </c>
      <c r="AH67" s="27">
        <f>[2]超r各类型装备属性!Z65+[3]超r分类武将战斗属性!BH67</f>
        <v>1163.3166998504857</v>
      </c>
      <c r="AI67" s="27">
        <f t="shared" si="3"/>
        <v>0.94286596338514683</v>
      </c>
      <c r="AJ67" s="27">
        <f t="shared" si="31"/>
        <v>0.51118045847982552</v>
      </c>
      <c r="AK67" s="39">
        <f t="shared" si="32"/>
        <v>0.23040321192352681</v>
      </c>
      <c r="AL67" s="39">
        <f t="shared" si="33"/>
        <v>0.22979095305688607</v>
      </c>
      <c r="AN67" s="23">
        <f t="shared" si="54"/>
        <v>1129.8232398579617</v>
      </c>
      <c r="AO67" s="23">
        <f t="shared" si="55"/>
        <v>241.96770756012901</v>
      </c>
      <c r="AP67" s="23">
        <f t="shared" si="56"/>
        <v>1424.1818010668453</v>
      </c>
      <c r="AQ67" s="23">
        <f t="shared" si="7"/>
        <v>1.2605350561260269</v>
      </c>
      <c r="AR67" s="42">
        <f t="shared" si="34"/>
        <v>0.56615504676415296</v>
      </c>
      <c r="AS67" s="34"/>
      <c r="AV67" s="27">
        <f>[5]超r不同兵种属性值!AK65</f>
        <v>672.89139372934835</v>
      </c>
      <c r="AW67" s="27">
        <f>[5]超r不同兵种属性值!AL65</f>
        <v>602.9999119497254</v>
      </c>
      <c r="AX67" s="27">
        <f>[5]超r不同兵种属性值!AM65</f>
        <v>1408.9825316211216</v>
      </c>
      <c r="AY67" s="27">
        <f t="shared" si="8"/>
        <v>2.0939226519337013</v>
      </c>
      <c r="AZ67" s="27">
        <f t="shared" si="35"/>
        <v>0.76482075453743281</v>
      </c>
      <c r="BA67" s="39">
        <f t="shared" si="36"/>
        <v>0.47470292326585428</v>
      </c>
      <c r="BB67" s="39">
        <f t="shared" si="37"/>
        <v>0.23483042193685358</v>
      </c>
      <c r="BD67" s="27">
        <f>[5]超r不同兵种属性值!AP65</f>
        <v>1345.7827874586967</v>
      </c>
      <c r="BE67" s="27">
        <f>[5]超r不同兵种属性值!AQ65</f>
        <v>289.97529674524401</v>
      </c>
      <c r="BF67" s="27">
        <f>[5]超r不同兵种属性值!AR65</f>
        <v>1341.8881253534489</v>
      </c>
      <c r="BG67" s="27">
        <f t="shared" si="9"/>
        <v>0.99710602473033394</v>
      </c>
      <c r="BH67" s="27">
        <f t="shared" si="38"/>
        <v>0.60996669241478974</v>
      </c>
      <c r="BI67" s="39">
        <f t="shared" si="39"/>
        <v>0.45899208213509213</v>
      </c>
      <c r="BJ67" s="39">
        <f t="shared" si="40"/>
        <v>0.21739029094019977</v>
      </c>
      <c r="BL67" s="27">
        <f>[5]超r不同兵种属性值!AU65</f>
        <v>1547.6502055775011</v>
      </c>
      <c r="BM67" s="27">
        <f>[5]超r不同兵种属性值!AV65</f>
        <v>97.773721851280982</v>
      </c>
      <c r="BN67" s="27">
        <f>[5]超r不同兵种属性值!AW65</f>
        <v>1367.9442054573994</v>
      </c>
      <c r="BO67" s="27">
        <f t="shared" si="10"/>
        <v>0.88388461457733281</v>
      </c>
      <c r="BP67" s="27">
        <f t="shared" si="41"/>
        <v>0.3452538467735764</v>
      </c>
      <c r="BQ67" s="39">
        <f t="shared" si="42"/>
        <v>0.44442440405090333</v>
      </c>
      <c r="BR67" s="39">
        <f t="shared" si="43"/>
        <v>0.21667481266298044</v>
      </c>
      <c r="BT67" s="27">
        <f>[5]超r不同兵种属性值!AZ65</f>
        <v>1413.0719268316313</v>
      </c>
      <c r="BU67" s="27">
        <f>[5]超r不同兵种属性值!BA65</f>
        <v>158.74288680797332</v>
      </c>
      <c r="BV67" s="27">
        <f>[5]超r不同兵种属性值!BB65</f>
        <v>1341.8881253534489</v>
      </c>
      <c r="BW67" s="27">
        <f t="shared" si="11"/>
        <v>0.94962478545746098</v>
      </c>
      <c r="BX67" s="36">
        <f t="shared" si="44"/>
        <v>0.46124347770404528</v>
      </c>
      <c r="BY67" s="39">
        <f t="shared" si="45"/>
        <v>0.44059300897478493</v>
      </c>
      <c r="BZ67" s="39">
        <f t="shared" si="46"/>
        <v>0.21255412043065533</v>
      </c>
      <c r="CB67" s="23">
        <f t="shared" si="57"/>
        <v>1244.8490783992945</v>
      </c>
      <c r="CC67" s="23">
        <f t="shared" si="58"/>
        <v>287.37295433855593</v>
      </c>
      <c r="CD67" s="23">
        <f t="shared" si="59"/>
        <v>1365.1757469463548</v>
      </c>
      <c r="CE67" s="23">
        <f t="shared" si="15"/>
        <v>1.0966596438355274</v>
      </c>
      <c r="CF67" s="23">
        <f t="shared" si="60"/>
        <v>0.85179606320836054</v>
      </c>
      <c r="CV67" s="39">
        <f>([3]超r分类武将战斗属性!S67+[3]超r分类武将战斗属性!Y67+[3]超r分类武将战斗属性!AE67+[3]超r分类武将战斗属性!AK67)/4</f>
        <v>399.45323361234585</v>
      </c>
      <c r="CW67" s="39">
        <f>CV67*[3]超r分类武将战斗属性!O66</f>
        <v>69.502818745615812</v>
      </c>
      <c r="CX67" s="39">
        <f>([2]超r各类型装备属性!I65+[2]超r各类型装备属性!N65+[2]超r各类型装备属性!S65+[2]超r各类型装备属性!X65)/4</f>
        <v>660.8671875</v>
      </c>
      <c r="CY67" s="7">
        <f t="shared" si="49"/>
        <v>0.35355374143530988</v>
      </c>
      <c r="CZ67" s="7">
        <f t="shared" si="49"/>
        <v>6.1516541963107005E-2</v>
      </c>
      <c r="DA67" s="7">
        <f t="shared" si="49"/>
        <v>0.58492971660158311</v>
      </c>
      <c r="DC67" s="39">
        <f>([3]超r分类武将战斗属性!T67+[3]超r分类武将战斗属性!Z67+[3]超r分类武将战斗属性!AF67+[3]超r分类武将战斗属性!AL67)/4</f>
        <v>110.37523560341135</v>
      </c>
      <c r="DD67" s="39">
        <f>DC67*[3]超r分类武将战斗属性!O66</f>
        <v>19.204726232341208</v>
      </c>
      <c r="DE67" s="39">
        <f>([2]超r各类型装备属性!J65+[2]超r各类型装备属性!O65+[2]超r各类型装备属性!T65+[2]超r各类型装备属性!Y65)/4</f>
        <v>123.36187499999998</v>
      </c>
      <c r="DF67" s="7">
        <f t="shared" si="50"/>
        <v>0.45615688438914143</v>
      </c>
      <c r="DG67" s="7">
        <f t="shared" si="50"/>
        <v>7.9368963842288046E-2</v>
      </c>
      <c r="DH67" s="7">
        <f t="shared" si="50"/>
        <v>0.50982784539273507</v>
      </c>
      <c r="DJ67" s="39">
        <f>([3]超r分类武将战斗属性!U67+[3]超r分类武将战斗属性!AA67+[3]超r分类武将战斗属性!AG67+[3]超r分类武将战斗属性!AM67)/4</f>
        <v>515.08443281591963</v>
      </c>
      <c r="DK67" s="39">
        <f>DJ67*[3]超r分类武将战斗属性!O66</f>
        <v>89.622055750925639</v>
      </c>
      <c r="DL67" s="39">
        <f>([2]超r各类型装备属性!K65+[2]超r各类型装备属性!P65+[2]超r各类型装备属性!U65+[2]超r各类型装备属性!Z65)/4</f>
        <v>819.47531249999997</v>
      </c>
      <c r="DM67" s="7">
        <f t="shared" si="51"/>
        <v>0.36167042187315779</v>
      </c>
      <c r="DN67" s="7">
        <f t="shared" si="51"/>
        <v>6.2928802828255734E-2</v>
      </c>
      <c r="DO67" s="7">
        <f t="shared" si="51"/>
        <v>0.57540077529858646</v>
      </c>
    </row>
    <row r="68" spans="7:119" x14ac:dyDescent="0.15">
      <c r="G68" s="23">
        <v>62</v>
      </c>
      <c r="H68" s="27">
        <f>[2]超r各类型装备属性!I66+[3]超r分类武将战斗属性!AQ68</f>
        <v>686.35581680365704</v>
      </c>
      <c r="I68" s="27">
        <f>[2]超r各类型装备属性!J66+[3]超r分类武将战斗属性!T68</f>
        <v>546.80389321361235</v>
      </c>
      <c r="J68" s="27">
        <f>[2]超r各类型装备属性!K66+[3]超r分类武将战斗属性!AS68</f>
        <v>2109.8666137717028</v>
      </c>
      <c r="K68" s="27">
        <f t="shared" si="0"/>
        <v>3.0740128692975928</v>
      </c>
      <c r="L68" s="27">
        <f t="shared" si="22"/>
        <v>0.74325929690408898</v>
      </c>
      <c r="M68" s="39">
        <f t="shared" si="23"/>
        <v>0.36315122582204085</v>
      </c>
      <c r="N68" s="39">
        <f t="shared" si="24"/>
        <v>0.35164443562861714</v>
      </c>
      <c r="P68" s="27">
        <f>[2]超r各类型装备属性!N66+[3]超r分类武将战斗属性!AV68</f>
        <v>1279.3907969680454</v>
      </c>
      <c r="Q68" s="27">
        <f>[2]超r各类型装备属性!O66+[3]超r分类武将战斗属性!AW68</f>
        <v>158.8891633607314</v>
      </c>
      <c r="R68" s="27">
        <f>[2]超r各类型装备属性!P66+[3]超r分类武将战斗属性!AX68</f>
        <v>1380.9891236895082</v>
      </c>
      <c r="S68" s="27">
        <f t="shared" si="1"/>
        <v>1.0794114878442418</v>
      </c>
      <c r="T68" s="27">
        <f t="shared" si="25"/>
        <v>0.45688111569547074</v>
      </c>
      <c r="U68" s="39">
        <f t="shared" si="26"/>
        <v>0.26720776879031855</v>
      </c>
      <c r="V68" s="39">
        <f t="shared" si="27"/>
        <v>0.27400577850982299</v>
      </c>
      <c r="X68" s="27">
        <f>[2]超r各类型装备属性!S66+[3]超r分类武将战斗属性!BA68</f>
        <v>1402.249960328777</v>
      </c>
      <c r="Y68" s="27">
        <f>[2]超r各类型装备属性!T66+[3]超r分类武将战斗属性!BB68</f>
        <v>86.8291633607314</v>
      </c>
      <c r="Z68" s="27">
        <f>[2]超r各类型装备属性!U66+[3]超r分类武将战斗属性!BC68</f>
        <v>1156.5316336073142</v>
      </c>
      <c r="AA68" s="27">
        <f t="shared" si="2"/>
        <v>0.8247685265301411</v>
      </c>
      <c r="AB68" s="27">
        <f t="shared" si="28"/>
        <v>0.31493027762420123</v>
      </c>
      <c r="AC68" s="39">
        <f t="shared" si="29"/>
        <v>0.23678655189611228</v>
      </c>
      <c r="AD68" s="39">
        <f t="shared" si="30"/>
        <v>0.23364275426410397</v>
      </c>
      <c r="AF68" s="27">
        <f>[2]超r各类型装备属性!X66+[3]超r分类武将战斗属性!BF68</f>
        <v>1264.6216336073142</v>
      </c>
      <c r="AG68" s="27">
        <f>[2]超r各类型装备属性!Y66+[3]超r分类武将战斗属性!BG68</f>
        <v>199.05790840182851</v>
      </c>
      <c r="AH68" s="27">
        <f>[2]超r各类型装备属性!Z66+[3]超r分类武将战斗属性!BH68</f>
        <v>1192.561633607314</v>
      </c>
      <c r="AI68" s="27">
        <f t="shared" si="3"/>
        <v>0.94301852974438682</v>
      </c>
      <c r="AJ68" s="27">
        <f t="shared" si="31"/>
        <v>0.51311796060838444</v>
      </c>
      <c r="AK68" s="39">
        <f t="shared" si="32"/>
        <v>0.23615716780715484</v>
      </c>
      <c r="AL68" s="39">
        <f t="shared" si="33"/>
        <v>0.2355677300952719</v>
      </c>
      <c r="AN68" s="23">
        <f t="shared" si="54"/>
        <v>1158.1545519269484</v>
      </c>
      <c r="AO68" s="23">
        <f t="shared" si="55"/>
        <v>247.8950320842259</v>
      </c>
      <c r="AP68" s="23">
        <f t="shared" si="56"/>
        <v>1459.98725116896</v>
      </c>
      <c r="AQ68" s="23">
        <f t="shared" si="7"/>
        <v>1.2606152164577857</v>
      </c>
      <c r="AR68" s="42">
        <f t="shared" si="34"/>
        <v>0.56755769875697215</v>
      </c>
      <c r="AS68" s="34"/>
      <c r="AV68" s="27">
        <f>[5]超r不同兵种属性值!AK66</f>
        <v>682.91265566830862</v>
      </c>
      <c r="AW68" s="27">
        <f>[5]超r不同兵种属性值!AL66</f>
        <v>614.99456641605059</v>
      </c>
      <c r="AX68" s="27">
        <f>[5]超r不同兵种属性值!AM66</f>
        <v>1429.265284814001</v>
      </c>
      <c r="AY68" s="27">
        <f t="shared" si="8"/>
        <v>2.0928961748633879</v>
      </c>
      <c r="AZ68" s="27">
        <f t="shared" si="35"/>
        <v>0.76503796998816365</v>
      </c>
      <c r="BA68" s="39">
        <f t="shared" si="36"/>
        <v>0.48177259659139943</v>
      </c>
      <c r="BB68" s="39">
        <f t="shared" si="37"/>
        <v>0.23821088080233349</v>
      </c>
      <c r="BD68" s="27">
        <f>[5]超r不同兵种属性值!AP66</f>
        <v>1365.8253113366172</v>
      </c>
      <c r="BE68" s="27">
        <f>[5]超r不同兵种属性值!AQ66</f>
        <v>295.5556411416942</v>
      </c>
      <c r="BF68" s="27">
        <f>[5]超r不同兵种属性值!AR66</f>
        <v>1361.2050331561916</v>
      </c>
      <c r="BG68" s="27">
        <f t="shared" si="9"/>
        <v>0.99661722612542292</v>
      </c>
      <c r="BH68" s="27">
        <f t="shared" si="38"/>
        <v>0.61010300655241456</v>
      </c>
      <c r="BI68" s="39">
        <f t="shared" si="39"/>
        <v>0.46582777646236218</v>
      </c>
      <c r="BJ68" s="39">
        <f t="shared" si="40"/>
        <v>0.2205196935542941</v>
      </c>
      <c r="BL68" s="27">
        <f>[5]超r不同兵种属性值!AU66</f>
        <v>1570.6991080371099</v>
      </c>
      <c r="BM68" s="27">
        <f>[5]超r不同兵种属性值!AV66</f>
        <v>99.264899676377098</v>
      </c>
      <c r="BN68" s="27">
        <f>[5]超r不同兵种属性值!AW66</f>
        <v>1387.6361988485446</v>
      </c>
      <c r="BO68" s="27">
        <f t="shared" si="10"/>
        <v>0.88345131906432572</v>
      </c>
      <c r="BP68" s="27">
        <f t="shared" si="41"/>
        <v>0.34449646614555407</v>
      </c>
      <c r="BQ68" s="39">
        <f t="shared" si="42"/>
        <v>0.45104314432097409</v>
      </c>
      <c r="BR68" s="39">
        <f t="shared" si="43"/>
        <v>0.2197939157389428</v>
      </c>
      <c r="BT68" s="27">
        <f>[5]超r不同兵种属性值!AZ66</f>
        <v>1434.116576903448</v>
      </c>
      <c r="BU68" s="27">
        <f>[5]超r不同兵种属性值!BA66</f>
        <v>161.21216789546958</v>
      </c>
      <c r="BV68" s="27">
        <f>[5]超r不同兵种属性值!BB66</f>
        <v>1361.2050331561916</v>
      </c>
      <c r="BW68" s="27">
        <f t="shared" si="11"/>
        <v>0.94915926297659325</v>
      </c>
      <c r="BX68" s="36">
        <f t="shared" si="44"/>
        <v>0.46048493133843615</v>
      </c>
      <c r="BY68" s="39">
        <f t="shared" si="45"/>
        <v>0.44715468890197235</v>
      </c>
      <c r="BZ68" s="39">
        <f t="shared" si="46"/>
        <v>0.21561390482689222</v>
      </c>
      <c r="CB68" s="23">
        <f t="shared" si="57"/>
        <v>1263.3884129863709</v>
      </c>
      <c r="CC68" s="23">
        <f t="shared" si="58"/>
        <v>292.75681878239789</v>
      </c>
      <c r="CD68" s="23">
        <f t="shared" si="59"/>
        <v>1384.8278874937323</v>
      </c>
      <c r="CE68" s="23">
        <f t="shared" si="15"/>
        <v>1.0961220423260851</v>
      </c>
      <c r="CF68" s="23">
        <f t="shared" si="60"/>
        <v>0.85412398160999703</v>
      </c>
      <c r="CV68" s="39">
        <f>([3]超r分类武将战斗属性!S68+[3]超r分类武将战斗属性!Y68+[3]超r分类武将战斗属性!AE68+[3]超r分类武将战斗属性!AK68)/4</f>
        <v>409.39283092155279</v>
      </c>
      <c r="CW68" s="39">
        <f>CV68*[3]超r分类武将战斗属性!O67</f>
        <v>73.199221005395543</v>
      </c>
      <c r="CX68" s="39">
        <f>([2]超r各类型装备属性!I66+[2]超r各类型装备属性!N66+[2]超r各类型装备属性!S66+[2]超r各类型装备属性!X66)/4</f>
        <v>675.5625</v>
      </c>
      <c r="CY68" s="7">
        <f t="shared" si="49"/>
        <v>0.35348721829949303</v>
      </c>
      <c r="CZ68" s="7">
        <f t="shared" si="49"/>
        <v>6.3203327123833336E-2</v>
      </c>
      <c r="DA68" s="7">
        <f t="shared" si="49"/>
        <v>0.58330945457667349</v>
      </c>
      <c r="DC68" s="39">
        <f>([3]超r分类武将战斗属性!T68+[3]超r分类武将战斗属性!Z68+[3]超r分类武将战斗属性!AF68+[3]超r分类武将战斗属性!AL68)/4</f>
        <v>113.12170328095537</v>
      </c>
      <c r="DD68" s="39">
        <f>DC68*[3]超r分类武将战斗属性!O67</f>
        <v>20.226100540964556</v>
      </c>
      <c r="DE68" s="39">
        <f>([2]超r各类型装备属性!J66+[2]超r各类型装备属性!O66+[2]超r各类型装备属性!T66+[2]超r各类型装备属性!Y66)/4</f>
        <v>126.105</v>
      </c>
      <c r="DF68" s="7">
        <f t="shared" si="50"/>
        <v>0.45632904511987415</v>
      </c>
      <c r="DG68" s="7">
        <f t="shared" si="50"/>
        <v>8.1591391206631544E-2</v>
      </c>
      <c r="DH68" s="7">
        <f t="shared" si="50"/>
        <v>0.50870321579156941</v>
      </c>
      <c r="DJ68" s="39">
        <f>([3]超r分类武将战斗属性!U68+[3]超r分类武将战斗属性!AA68+[3]超r分类武将战斗属性!AG68+[3]超r分类武将战斗属性!AM68)/4</f>
        <v>527.90128197779177</v>
      </c>
      <c r="DK68" s="39">
        <f>DJ68*[3]超r分类武将战斗属性!O67</f>
        <v>94.388469191167928</v>
      </c>
      <c r="DL68" s="39">
        <f>([2]超r各类型装备属性!K66+[2]超r各类型装备属性!P66+[2]超r各类型装备属性!U66+[2]超r各类型装备属性!Z66)/4</f>
        <v>837.69749999999999</v>
      </c>
      <c r="DM68" s="7">
        <f t="shared" si="51"/>
        <v>0.36157937787136152</v>
      </c>
      <c r="DN68" s="7">
        <f t="shared" si="51"/>
        <v>6.465020096277857E-2</v>
      </c>
      <c r="DO68" s="7">
        <f t="shared" si="51"/>
        <v>0.57377042116585975</v>
      </c>
    </row>
    <row r="69" spans="7:119" x14ac:dyDescent="0.15">
      <c r="G69" s="23">
        <v>63</v>
      </c>
      <c r="H69" s="27">
        <f>[2]超r各类型装备属性!I67+[3]超r分类武将战斗属性!AQ69</f>
        <v>703.43039274392709</v>
      </c>
      <c r="I69" s="27">
        <f>[2]超r各类型装备属性!J67+[3]超r分类武将战斗属性!T69</f>
        <v>559.84455658157049</v>
      </c>
      <c r="J69" s="27">
        <f>[2]超r各类型装备属性!K67+[3]超r分类武将战斗属性!AS69</f>
        <v>2162.6242567805671</v>
      </c>
      <c r="K69" s="27">
        <f t="shared" si="0"/>
        <v>3.0743969539681757</v>
      </c>
      <c r="L69" s="27">
        <f t="shared" si="22"/>
        <v>0.74425190148769294</v>
      </c>
      <c r="M69" s="39">
        <f t="shared" si="23"/>
        <v>0.3721853929862049</v>
      </c>
      <c r="N69" s="39">
        <f t="shared" si="24"/>
        <v>0.36043737613009452</v>
      </c>
      <c r="P69" s="27">
        <f>[2]超r各类型装备属性!N67+[3]超r分类武将战斗属性!AV69</f>
        <v>1311.9388640366396</v>
      </c>
      <c r="Q69" s="27">
        <f>[2]超r各类型装备属性!O67+[3]超r分类武将战斗属性!AW69</f>
        <v>162.77432854878543</v>
      </c>
      <c r="R69" s="27">
        <f>[2]超r各类型装备属性!P67+[3]超r分类武将战斗属性!AX69</f>
        <v>1416.6050211342108</v>
      </c>
      <c r="S69" s="27">
        <f t="shared" si="1"/>
        <v>1.0797797519127752</v>
      </c>
      <c r="T69" s="27">
        <f t="shared" si="25"/>
        <v>0.45831999067533857</v>
      </c>
      <c r="U69" s="39">
        <f t="shared" si="26"/>
        <v>0.2740056107010525</v>
      </c>
      <c r="V69" s="39">
        <f t="shared" si="27"/>
        <v>0.28107242482821637</v>
      </c>
      <c r="X69" s="27">
        <f>[2]超r各类型装备属性!S67+[3]超r分类武将战斗属性!BA69</f>
        <v>1437.8994425854253</v>
      </c>
      <c r="Y69" s="27">
        <f>[2]超r各类型装备属性!T67+[3]超r分类武将战斗属性!BB69</f>
        <v>89.146828548785436</v>
      </c>
      <c r="Z69" s="27">
        <f>[2]超r各类型装备属性!U67+[3]超r分类武将战斗属性!BC69</f>
        <v>1185.9782854878545</v>
      </c>
      <c r="AA69" s="27">
        <f t="shared" si="2"/>
        <v>0.8247991830050353</v>
      </c>
      <c r="AB69" s="27">
        <f t="shared" si="28"/>
        <v>0.31665482472245909</v>
      </c>
      <c r="AC69" s="39">
        <f t="shared" si="29"/>
        <v>0.24280639016977798</v>
      </c>
      <c r="AD69" s="39">
        <f t="shared" si="30"/>
        <v>0.23959157282582927</v>
      </c>
      <c r="AF69" s="27">
        <f>[2]超r各类型装备属性!X67+[3]超r分类武将战斗属性!BF69</f>
        <v>1296.4195354878543</v>
      </c>
      <c r="AG69" s="27">
        <f>[2]超r各类型装备属性!Y67+[3]超r分类武将战斗属性!BG69</f>
        <v>204.46019637196358</v>
      </c>
      <c r="AH69" s="27">
        <f>[2]超r各类型装备属性!Z67+[3]超r分类武将战斗属性!BH69</f>
        <v>1222.7920354878543</v>
      </c>
      <c r="AI69" s="27">
        <f t="shared" si="3"/>
        <v>0.94320704217690354</v>
      </c>
      <c r="AJ69" s="27">
        <f t="shared" si="31"/>
        <v>0.51522047978305185</v>
      </c>
      <c r="AK69" s="39">
        <f t="shared" si="32"/>
        <v>0.24209515135160678</v>
      </c>
      <c r="AL69" s="39">
        <f t="shared" si="33"/>
        <v>0.24153916750377369</v>
      </c>
      <c r="AN69" s="23">
        <f t="shared" si="54"/>
        <v>1187.4220587134614</v>
      </c>
      <c r="AO69" s="23">
        <f t="shared" si="55"/>
        <v>254.05647751277621</v>
      </c>
      <c r="AP69" s="23">
        <f t="shared" si="56"/>
        <v>1496.9998997226216</v>
      </c>
      <c r="AQ69" s="23">
        <f t="shared" si="7"/>
        <v>1.2607142411895051</v>
      </c>
      <c r="AR69" s="42">
        <f t="shared" si="34"/>
        <v>0.56907643149636122</v>
      </c>
      <c r="AS69" s="34"/>
      <c r="AV69" s="27">
        <f>[5]超r不同兵种属性值!AK67</f>
        <v>692.88260475144705</v>
      </c>
      <c r="AW69" s="27">
        <f>[5]超r不同兵种属性值!AL67</f>
        <v>626.96512451563365</v>
      </c>
      <c r="AX69" s="27">
        <f>[5]超r不同兵种属性值!AM67</f>
        <v>1449.4355029124865</v>
      </c>
      <c r="AY69" s="27">
        <f t="shared" si="8"/>
        <v>2.0918918918918918</v>
      </c>
      <c r="AZ69" s="27">
        <f t="shared" si="35"/>
        <v>0.76520272807661127</v>
      </c>
      <c r="BA69" s="39">
        <f t="shared" si="36"/>
        <v>0.48880607037139129</v>
      </c>
      <c r="BB69" s="39">
        <f t="shared" si="37"/>
        <v>0.24157258381874774</v>
      </c>
      <c r="BD69" s="27">
        <f>[5]超r不同兵种属性值!AP67</f>
        <v>1385.7652095028941</v>
      </c>
      <c r="BE69" s="27">
        <f>[5]超r不同兵种属性值!AQ67</f>
        <v>301.12303471360184</v>
      </c>
      <c r="BF69" s="27">
        <f>[5]超r不同兵种属性值!AR67</f>
        <v>1380.4147646785586</v>
      </c>
      <c r="BG69" s="27">
        <f t="shared" si="9"/>
        <v>0.99613899613899615</v>
      </c>
      <c r="BH69" s="27">
        <f t="shared" si="38"/>
        <v>0.61017463628841662</v>
      </c>
      <c r="BI69" s="39">
        <f t="shared" si="39"/>
        <v>0.47262846930981917</v>
      </c>
      <c r="BJ69" s="39">
        <f t="shared" si="40"/>
        <v>0.22363173325837193</v>
      </c>
      <c r="BL69" s="27">
        <f>[5]超r不同兵种属性值!AU67</f>
        <v>1593.6299909283282</v>
      </c>
      <c r="BM69" s="27">
        <f>[5]超r不同兵种属性值!AV67</f>
        <v>100.74887604223744</v>
      </c>
      <c r="BN69" s="27">
        <f>[5]超r不同兵种属性值!AW67</f>
        <v>1407.2189348664917</v>
      </c>
      <c r="BO69" s="27">
        <f t="shared" si="10"/>
        <v>0.88302739210295145</v>
      </c>
      <c r="BP69" s="27">
        <f t="shared" si="41"/>
        <v>0.34370164209861187</v>
      </c>
      <c r="BQ69" s="39">
        <f t="shared" si="42"/>
        <v>0.45762799400248722</v>
      </c>
      <c r="BR69" s="39">
        <f t="shared" si="43"/>
        <v>0.2228957130499658</v>
      </c>
      <c r="BT69" s="27">
        <f>[5]超r不同兵种属性值!AZ67</f>
        <v>1455.0534699780387</v>
      </c>
      <c r="BU69" s="27">
        <f>[5]超r不同兵种属性值!BA67</f>
        <v>163.67010717642287</v>
      </c>
      <c r="BV69" s="27">
        <f>[5]超r不同兵种属性值!BB67</f>
        <v>1380.4147646785586</v>
      </c>
      <c r="BW69" s="27">
        <f t="shared" si="11"/>
        <v>0.94870380584666303</v>
      </c>
      <c r="BX69" s="36">
        <f t="shared" si="44"/>
        <v>0.4596827914878967</v>
      </c>
      <c r="BY69" s="39">
        <f t="shared" si="45"/>
        <v>0.45368277041230326</v>
      </c>
      <c r="BZ69" s="39">
        <f t="shared" si="46"/>
        <v>0.21865671257688277</v>
      </c>
      <c r="CB69" s="23">
        <f t="shared" si="57"/>
        <v>1281.832818790177</v>
      </c>
      <c r="CC69" s="23">
        <f t="shared" si="58"/>
        <v>298.12678561197396</v>
      </c>
      <c r="CD69" s="23">
        <f t="shared" si="59"/>
        <v>1404.3709917840238</v>
      </c>
      <c r="CE69" s="23">
        <f t="shared" si="15"/>
        <v>1.0955960646330627</v>
      </c>
      <c r="CF69" s="23">
        <f t="shared" si="60"/>
        <v>0.85637416577381509</v>
      </c>
      <c r="CV69" s="39">
        <f>([3]超r分类武将战斗属性!S69+[3]超r分类武将战斗属性!Y69+[3]超r分类武将战斗属性!AE69+[3]超r分类武将战斗属性!AK69)/4</f>
        <v>420.11304792081995</v>
      </c>
      <c r="CW69" s="39">
        <f>CV69*[3]超r分类武将战斗属性!O68</f>
        <v>77.051198292641743</v>
      </c>
      <c r="CX69" s="39">
        <f>([2]超r各类型装备属性!I67+[2]超r各类型装备属性!N67+[2]超r各类型装备属性!S67+[2]超r各类型装备属性!X67)/4</f>
        <v>690.2578125</v>
      </c>
      <c r="CY69" s="7">
        <f t="shared" si="49"/>
        <v>0.35380263052886241</v>
      </c>
      <c r="CZ69" s="7">
        <f t="shared" si="49"/>
        <v>6.4889478620705904E-2</v>
      </c>
      <c r="DA69" s="7">
        <f t="shared" si="49"/>
        <v>0.58130789085043189</v>
      </c>
      <c r="DC69" s="39">
        <f>([3]超r分类武将战斗属性!T69+[3]超r分类武将战斗属性!Z69+[3]超r分类武将战斗属性!AF69+[3]超r分类武将战斗属性!AL69)/4</f>
        <v>116.08386850443708</v>
      </c>
      <c r="DD69" s="39">
        <f>DC69*[3]超r分类武将战斗属性!O68</f>
        <v>21.290462686124691</v>
      </c>
      <c r="DE69" s="39">
        <f>([2]超r各类型装备属性!J67+[2]超r各类型装备属性!O67+[2]超r各类型装备属性!T67+[2]超r各类型装备属性!Y67)/4</f>
        <v>128.84812499999998</v>
      </c>
      <c r="DF69" s="7">
        <f t="shared" si="50"/>
        <v>0.45692150674882653</v>
      </c>
      <c r="DG69" s="7">
        <f t="shared" si="50"/>
        <v>8.380208564079622E-2</v>
      </c>
      <c r="DH69" s="7">
        <f t="shared" si="50"/>
        <v>0.50716331369083223</v>
      </c>
      <c r="DJ69" s="39">
        <f>([3]超r分类武将战斗属性!U69+[3]超r分类武将战斗属性!AA69+[3]超r分类武将战斗属性!AG69+[3]超r分类武将战斗属性!AM69)/4</f>
        <v>541.72471968737307</v>
      </c>
      <c r="DK69" s="39">
        <f>DJ69*[3]超r分类武将战斗属性!O68</f>
        <v>99.355492535248558</v>
      </c>
      <c r="DL69" s="39">
        <f>([2]超r各类型装备属性!K67+[2]超r各类型装备属性!P67+[2]超r各类型装备属性!U67+[2]超r各类型装备属性!Z67)/4</f>
        <v>855.91968750000001</v>
      </c>
      <c r="DM69" s="7">
        <f t="shared" si="51"/>
        <v>0.36187358448570972</v>
      </c>
      <c r="DN69" s="7">
        <f t="shared" si="51"/>
        <v>6.6369738938297923E-2</v>
      </c>
      <c r="DO69" s="7">
        <f t="shared" si="51"/>
        <v>0.57175667657599238</v>
      </c>
    </row>
    <row r="70" spans="7:119" x14ac:dyDescent="0.15">
      <c r="G70" s="23">
        <v>64</v>
      </c>
      <c r="H70" s="27">
        <f>[2]超r各类型装备属性!I68+[3]超r分类武将战斗属性!AQ70</f>
        <v>721.11797100542708</v>
      </c>
      <c r="I70" s="27">
        <f>[2]超r各类型装备属性!J68+[3]超r分类武将战斗属性!T70</f>
        <v>573.41663512518562</v>
      </c>
      <c r="J70" s="27">
        <f>[2]超r各类型装备属性!K68+[3]超r分类武将战斗属性!AS70</f>
        <v>2217.343507217367</v>
      </c>
      <c r="K70" s="27">
        <f t="shared" si="0"/>
        <v>3.0748692951387833</v>
      </c>
      <c r="L70" s="27">
        <f t="shared" si="22"/>
        <v>0.74533904788230954</v>
      </c>
      <c r="M70" s="39">
        <f t="shared" si="23"/>
        <v>0.38154390000287158</v>
      </c>
      <c r="N70" s="39">
        <f t="shared" si="24"/>
        <v>0.36955725120289451</v>
      </c>
      <c r="P70" s="27">
        <f>[2]超r各类型装备属性!N68+[3]超r分类武将战斗属性!AV70</f>
        <v>1345.8355362119396</v>
      </c>
      <c r="Q70" s="27">
        <f>[2]超r各类型装备属性!O68+[3]超r分类武将战斗属性!AW70</f>
        <v>166.78209420108541</v>
      </c>
      <c r="R70" s="27">
        <f>[2]超r各类型装备属性!P68+[3]超r分类武将战斗属性!AX70</f>
        <v>1453.8147246141104</v>
      </c>
      <c r="S70" s="27">
        <f t="shared" si="1"/>
        <v>1.0802320829676522</v>
      </c>
      <c r="T70" s="27">
        <f t="shared" si="25"/>
        <v>0.45983217871529536</v>
      </c>
      <c r="U70" s="39">
        <f t="shared" si="26"/>
        <v>0.28108511616790716</v>
      </c>
      <c r="V70" s="39">
        <f t="shared" si="27"/>
        <v>0.28845530250279966</v>
      </c>
      <c r="X70" s="27">
        <f>[2]超r各类型装备属性!S68+[3]超r分类武将战斗属性!BA70</f>
        <v>1475.0201304130251</v>
      </c>
      <c r="Y70" s="27">
        <f>[2]超r各类型装备属性!T68+[3]超r分类武将战斗属性!BB70</f>
        <v>91.587094201085421</v>
      </c>
      <c r="Z70" s="27">
        <f>[2]超r各类型装备属性!U68+[3]超r分类武将战斗属性!BC70</f>
        <v>1216.6509420108541</v>
      </c>
      <c r="AA70" s="27">
        <f t="shared" si="2"/>
        <v>0.82483683912176564</v>
      </c>
      <c r="AB70" s="27">
        <f t="shared" si="28"/>
        <v>0.31855594539531074</v>
      </c>
      <c r="AC70" s="39">
        <f t="shared" si="29"/>
        <v>0.24907465896876479</v>
      </c>
      <c r="AD70" s="39">
        <f t="shared" si="30"/>
        <v>0.24578806909310194</v>
      </c>
      <c r="AF70" s="27">
        <f>[2]超r各类型装备属性!X68+[3]超r分类武将战斗属性!BF70</f>
        <v>1329.4434420108541</v>
      </c>
      <c r="AG70" s="27">
        <f>[2]超r各类型装备属性!Y68+[3]超r分类武将战斗属性!BG70</f>
        <v>210.16898550271355</v>
      </c>
      <c r="AH70" s="27">
        <f>[2]超r各类型装备属性!Z68+[3]超r分类武将战斗属性!BH70</f>
        <v>1254.248442010854</v>
      </c>
      <c r="AI70" s="27">
        <f t="shared" si="3"/>
        <v>0.94343873712576765</v>
      </c>
      <c r="AJ70" s="27">
        <f t="shared" si="31"/>
        <v>0.51754416644060686</v>
      </c>
      <c r="AK70" s="39">
        <f t="shared" si="32"/>
        <v>0.24826208067429584</v>
      </c>
      <c r="AL70" s="39">
        <f t="shared" si="33"/>
        <v>0.24775277866881065</v>
      </c>
      <c r="AN70" s="23">
        <f t="shared" si="54"/>
        <v>1217.8542699103114</v>
      </c>
      <c r="AO70" s="23">
        <f t="shared" si="55"/>
        <v>260.4887022575175</v>
      </c>
      <c r="AP70" s="23">
        <f t="shared" si="56"/>
        <v>1535.5144039632964</v>
      </c>
      <c r="AQ70" s="23">
        <f t="shared" si="7"/>
        <v>1.2608359160052698</v>
      </c>
      <c r="AR70" s="42">
        <f t="shared" si="34"/>
        <v>0.57073561693515451</v>
      </c>
      <c r="AS70" s="34"/>
      <c r="AV70" s="27">
        <f>[5]超r不同兵种属性值!AK68</f>
        <v>702.99126973260263</v>
      </c>
      <c r="AW70" s="27">
        <f>[5]超r不同兵种属性值!AL68</f>
        <v>639.08297248418421</v>
      </c>
      <c r="AX70" s="27">
        <f>[5]超r不同兵种属性值!AM68</f>
        <v>1469.8908367136237</v>
      </c>
      <c r="AY70" s="27">
        <f t="shared" si="8"/>
        <v>2.0909090909090908</v>
      </c>
      <c r="AZ70" s="27">
        <f t="shared" si="35"/>
        <v>0.76536610472520095</v>
      </c>
      <c r="BA70" s="39">
        <f t="shared" si="36"/>
        <v>0.49593740369143052</v>
      </c>
      <c r="BB70" s="39">
        <f t="shared" si="37"/>
        <v>0.24498180611893727</v>
      </c>
      <c r="BD70" s="27">
        <f>[5]超r不同兵种属性值!AP68</f>
        <v>1405.9825394652053</v>
      </c>
      <c r="BE70" s="27">
        <f>[5]超r不同兵种属性值!AQ68</f>
        <v>306.75982679240843</v>
      </c>
      <c r="BF70" s="27">
        <f>[5]超r不同兵种属性值!AR68</f>
        <v>1399.8960349653557</v>
      </c>
      <c r="BG70" s="27">
        <f t="shared" si="9"/>
        <v>0.9956709956709956</v>
      </c>
      <c r="BH70" s="27">
        <f t="shared" si="38"/>
        <v>0.61024893071567599</v>
      </c>
      <c r="BI70" s="39">
        <f t="shared" si="39"/>
        <v>0.47952378292289966</v>
      </c>
      <c r="BJ70" s="39">
        <f t="shared" si="40"/>
        <v>0.22678776313561375</v>
      </c>
      <c r="BL70" s="27">
        <f>[5]超r不同兵种属性值!AU68</f>
        <v>1616.879920384986</v>
      </c>
      <c r="BM70" s="27">
        <f>[5]超r不同兵种属性值!AV68</f>
        <v>102.25327559746947</v>
      </c>
      <c r="BN70" s="27">
        <f>[5]超r不同兵种属性值!AW68</f>
        <v>1427.0784822462365</v>
      </c>
      <c r="BO70" s="27">
        <f t="shared" si="10"/>
        <v>0.88261253309796994</v>
      </c>
      <c r="BP70" s="27">
        <f t="shared" si="41"/>
        <v>0.34293239524091435</v>
      </c>
      <c r="BQ70" s="39">
        <f t="shared" si="42"/>
        <v>0.46430446133713604</v>
      </c>
      <c r="BR70" s="39">
        <f t="shared" si="43"/>
        <v>0.22604135575301668</v>
      </c>
      <c r="BT70" s="27">
        <f>[5]超r不同兵种属性值!AZ68</f>
        <v>1476.2816664384654</v>
      </c>
      <c r="BU70" s="27">
        <f>[5]超r不同兵种属性值!BA68</f>
        <v>166.16157284588789</v>
      </c>
      <c r="BV70" s="27">
        <f>[5]超r不同兵种属性值!BB68</f>
        <v>1399.8960349653557</v>
      </c>
      <c r="BW70" s="27">
        <f t="shared" si="11"/>
        <v>0.94825809111523396</v>
      </c>
      <c r="BX70" s="36">
        <f t="shared" si="44"/>
        <v>0.45890646005509628</v>
      </c>
      <c r="BY70" s="39">
        <f t="shared" si="45"/>
        <v>0.46030167973744884</v>
      </c>
      <c r="BZ70" s="39">
        <f t="shared" si="46"/>
        <v>0.22174253187317569</v>
      </c>
      <c r="CB70" s="23">
        <f t="shared" si="57"/>
        <v>1300.5338490053148</v>
      </c>
      <c r="CC70" s="23">
        <f t="shared" si="58"/>
        <v>303.56441192998744</v>
      </c>
      <c r="CD70" s="23">
        <f t="shared" si="59"/>
        <v>1424.1903472226427</v>
      </c>
      <c r="CE70" s="23">
        <f t="shared" si="15"/>
        <v>1.0950813377997841</v>
      </c>
      <c r="CF70" s="23">
        <f t="shared" si="60"/>
        <v>0.85858305215995279</v>
      </c>
      <c r="CV70" s="39">
        <f>([3]超r分类武将战斗属性!S70+[3]超r分类武将战斗属性!Y70+[3]超r分类武将战斗属性!AE70+[3]超r分类武将战斗属性!AK70)/4</f>
        <v>431.67467228154385</v>
      </c>
      <c r="CW70" s="39">
        <f>CV70*[3]超r分类武将战斗属性!O69</f>
        <v>81.226472628767524</v>
      </c>
      <c r="CX70" s="39">
        <f>([2]超r各类型装备属性!I68+[2]超r各类型装备属性!N68+[2]超r各类型装备属性!S68+[2]超r各类型装备属性!X68)/4</f>
        <v>704.95312500000011</v>
      </c>
      <c r="CY70" s="7">
        <f t="shared" si="49"/>
        <v>0.35445511252617645</v>
      </c>
      <c r="CZ70" s="7">
        <f t="shared" si="49"/>
        <v>6.6696381197357407E-2</v>
      </c>
      <c r="DA70" s="7">
        <f t="shared" si="49"/>
        <v>0.57884850627646622</v>
      </c>
      <c r="DC70" s="39">
        <f>([3]超r分类武将战斗属性!T70+[3]超r分类武将战斗属性!Z70+[3]超r分类武将战斗属性!AF70+[3]超r分类武将战斗属性!AL70)/4</f>
        <v>119.27852786726869</v>
      </c>
      <c r="DD70" s="39">
        <f>DC70*[3]超r分类武将战斗属性!O69</f>
        <v>22.444156910580499</v>
      </c>
      <c r="DE70" s="39">
        <f>([2]超r各类型装备属性!J68+[2]超r各类型装备属性!O68+[2]超r各类型装备属性!T68+[2]超r各类型装备属性!Y68)/4</f>
        <v>131.59125000000003</v>
      </c>
      <c r="DF70" s="7">
        <f t="shared" si="50"/>
        <v>0.45790288344002988</v>
      </c>
      <c r="DG70" s="7">
        <f t="shared" si="50"/>
        <v>8.6161728766233958E-2</v>
      </c>
      <c r="DH70" s="7">
        <f t="shared" si="50"/>
        <v>0.50517066137444122</v>
      </c>
      <c r="DJ70" s="39">
        <f>([3]超r分类武将战斗属性!U70+[3]超r分类武将战斗属性!AA70+[3]超r分类武将战斗属性!AG70+[3]超r分类武将战斗属性!AM70)/4</f>
        <v>556.63313004725399</v>
      </c>
      <c r="DK70" s="39">
        <f>DJ70*[3]超r分类武将战斗属性!O69</f>
        <v>104.73939891604235</v>
      </c>
      <c r="DL70" s="39">
        <f>([2]超r各类型装备属性!K68+[2]超r各类型装备属性!P68+[2]超r各类型装备属性!U68+[2]超r各类型装备属性!Z68)/4</f>
        <v>874.14187500000003</v>
      </c>
      <c r="DM70" s="7">
        <f t="shared" si="51"/>
        <v>0.36250596452272632</v>
      </c>
      <c r="DN70" s="7">
        <f t="shared" si="51"/>
        <v>6.8211277371088688E-2</v>
      </c>
      <c r="DO70" s="7">
        <f t="shared" si="51"/>
        <v>0.56928275810618489</v>
      </c>
    </row>
    <row r="71" spans="7:119" x14ac:dyDescent="0.15">
      <c r="G71" s="23">
        <v>65</v>
      </c>
      <c r="H71" s="27">
        <f>[2]超r各类型装备属性!I69+[3]超r分类武将战斗属性!AQ71</f>
        <v>739.40776727880939</v>
      </c>
      <c r="I71" s="27">
        <f>[2]超r各类型装备属性!J69+[3]超r分类武将战斗属性!T71</f>
        <v>587.56149236892736</v>
      </c>
      <c r="J71" s="27">
        <f>[2]超r各类型装备属性!K69+[3]超r分类武将战斗属性!AS71</f>
        <v>2273.98985529219</v>
      </c>
      <c r="K71" s="27">
        <f t="shared" ref="K71:K106" si="61">J71/H71</f>
        <v>3.0754205675455584</v>
      </c>
      <c r="L71" s="27">
        <f t="shared" si="22"/>
        <v>0.74652552318429732</v>
      </c>
      <c r="M71" s="39">
        <f t="shared" si="23"/>
        <v>0.39122104088825904</v>
      </c>
      <c r="N71" s="39">
        <f t="shared" si="24"/>
        <v>0.37899830921536498</v>
      </c>
      <c r="P71" s="27">
        <f>[2]超r各类型装备属性!N69+[3]超r分类武将战斗属性!AV71</f>
        <v>1381.0570880133807</v>
      </c>
      <c r="Q71" s="27">
        <f>[2]超r各类型装备属性!O69+[3]超r分类武将战斗属性!AW71</f>
        <v>170.91030345576186</v>
      </c>
      <c r="R71" s="27">
        <f>[2]超r各类型装备属性!P69+[3]超r分类武将战斗属性!AX71</f>
        <v>1492.5901949249044</v>
      </c>
      <c r="S71" s="27">
        <f t="shared" ref="S71:S106" si="62">R71/P71</f>
        <v>1.0807592299257966</v>
      </c>
      <c r="T71" s="27">
        <f t="shared" si="25"/>
        <v>0.46140807062126898</v>
      </c>
      <c r="U71" s="39">
        <f t="shared" si="26"/>
        <v>0.28844132999444039</v>
      </c>
      <c r="V71" s="39">
        <f t="shared" si="27"/>
        <v>0.29614884819938575</v>
      </c>
      <c r="X71" s="27">
        <f>[2]超r各类型装备属性!S69+[3]超r分类武将战斗属性!BA71</f>
        <v>1513.5861414691426</v>
      </c>
      <c r="Y71" s="27">
        <f>[2]超r各类型装备属性!T69+[3]超r分类武将战斗属性!BB71</f>
        <v>94.147803455761874</v>
      </c>
      <c r="Z71" s="27">
        <f>[2]超r各类型装备属性!U69+[3]超r分类武将战斗属性!BC71</f>
        <v>1248.5280345576189</v>
      </c>
      <c r="AA71" s="27">
        <f t="shared" ref="AA71:AA106" si="63">Z71/X71</f>
        <v>0.82488072555008429</v>
      </c>
      <c r="AB71" s="27">
        <f t="shared" si="28"/>
        <v>0.32061470355914057</v>
      </c>
      <c r="AC71" s="39">
        <f t="shared" si="29"/>
        <v>0.25558698775230371</v>
      </c>
      <c r="AD71" s="39">
        <f t="shared" si="30"/>
        <v>0.25222788576921601</v>
      </c>
      <c r="AF71" s="27">
        <f>[2]超r各类型装备属性!X69+[3]超r分类武将战斗属性!BF71</f>
        <v>1363.6717845576188</v>
      </c>
      <c r="AG71" s="27">
        <f>[2]超r各类型装备属性!Y69+[3]超r分类武将战斗属性!BG71</f>
        <v>216.17888363940472</v>
      </c>
      <c r="AH71" s="27">
        <f>[2]超r各类型装备属性!Z69+[3]超r分类武将战斗属性!BH71</f>
        <v>1286.9092845576188</v>
      </c>
      <c r="AI71" s="27">
        <f t="shared" ref="AI71:AI106" si="64">AH71/AF71</f>
        <v>0.94370896217897315</v>
      </c>
      <c r="AJ71" s="27">
        <f t="shared" si="31"/>
        <v>0.5200622214597187</v>
      </c>
      <c r="AK71" s="39">
        <f t="shared" si="32"/>
        <v>0.25465392802196429</v>
      </c>
      <c r="AL71" s="39">
        <f t="shared" si="33"/>
        <v>0.25420430312249259</v>
      </c>
      <c r="AN71" s="23">
        <f t="shared" ref="AN71:AN106" si="65">(H71+P71+X71+AF71)/4</f>
        <v>1249.4306953297378</v>
      </c>
      <c r="AO71" s="23">
        <f t="shared" ref="AO71:AO106" si="66">(I71+Q71+Y71+AG71)/4</f>
        <v>267.19962072996395</v>
      </c>
      <c r="AP71" s="23">
        <f t="shared" ref="AP71:AP106" si="67">(J71+R71+Z71+AH71)/4</f>
        <v>1575.5043423330828</v>
      </c>
      <c r="AQ71" s="23">
        <f t="shared" ref="AQ71:AQ106" si="68">AP71/AN71</f>
        <v>1.2609777782970915</v>
      </c>
      <c r="AR71" s="42">
        <f t="shared" si="34"/>
        <v>0.5725301861442218</v>
      </c>
      <c r="AS71" s="34"/>
      <c r="AV71" s="27">
        <f>[5]超r不同兵种属性值!AK69</f>
        <v>705.55022043795373</v>
      </c>
      <c r="AW71" s="27">
        <f>[5]超r不同兵种属性值!AL69</f>
        <v>641.40929130723066</v>
      </c>
      <c r="AX71" s="27">
        <f>[5]超r不同兵种属性值!AM69</f>
        <v>1475.2413700066306</v>
      </c>
      <c r="AY71" s="27">
        <f t="shared" ref="AY71:AY106" si="69">AX71/AV71</f>
        <v>2.0909090909090913</v>
      </c>
      <c r="AZ71" s="27">
        <f t="shared" si="35"/>
        <v>0.7627568132944893</v>
      </c>
      <c r="BA71" s="39">
        <f t="shared" si="36"/>
        <v>0.49774265992095507</v>
      </c>
      <c r="BB71" s="39">
        <f t="shared" si="37"/>
        <v>0.24587356166777177</v>
      </c>
      <c r="BD71" s="27">
        <f>[5]超r不同兵种属性值!AP69</f>
        <v>1411.1004408759075</v>
      </c>
      <c r="BE71" s="27">
        <f>[5]超r不同兵种属性值!AQ69</f>
        <v>307.87645982747074</v>
      </c>
      <c r="BF71" s="27">
        <f>[5]超r不同兵种属性值!AR69</f>
        <v>1404.9917809586957</v>
      </c>
      <c r="BG71" s="27">
        <f t="shared" ref="BG71:BG106" si="70">BF71/BD71</f>
        <v>0.9956709956709956</v>
      </c>
      <c r="BH71" s="27">
        <f t="shared" si="38"/>
        <v>0.60680083567960885</v>
      </c>
      <c r="BI71" s="39">
        <f t="shared" si="39"/>
        <v>0.48126929211394542</v>
      </c>
      <c r="BJ71" s="39">
        <f t="shared" si="40"/>
        <v>0.22761329075085943</v>
      </c>
      <c r="BL71" s="27">
        <f>[5]超r不同兵种属性值!AU69</f>
        <v>1622.7655070072935</v>
      </c>
      <c r="BM71" s="27">
        <f>[5]超r不同兵种属性值!AV69</f>
        <v>102.62548660915691</v>
      </c>
      <c r="BN71" s="27">
        <f>[5]超r不同兵种属性值!AW69</f>
        <v>1432.273174763719</v>
      </c>
      <c r="BO71" s="27">
        <f t="shared" ref="BO71:BO106" si="71">BN71/BL71</f>
        <v>0.88261253309797005</v>
      </c>
      <c r="BP71" s="27">
        <f t="shared" si="41"/>
        <v>0.33967834942014619</v>
      </c>
      <c r="BQ71" s="39">
        <f t="shared" si="42"/>
        <v>0.46599457084488033</v>
      </c>
      <c r="BR71" s="39">
        <f t="shared" si="43"/>
        <v>0.22686416637904727</v>
      </c>
      <c r="BT71" s="27">
        <f>[5]超r不同兵种属性值!AZ69</f>
        <v>1481.6554629197028</v>
      </c>
      <c r="BU71" s="27">
        <f>[5]超r不同兵种属性值!BA69</f>
        <v>166.76641573987999</v>
      </c>
      <c r="BV71" s="27">
        <f>[5]超r不同兵种属性值!BB69</f>
        <v>1404.9917809586957</v>
      </c>
      <c r="BW71" s="27">
        <f t="shared" ref="BW71:BW106" si="72">BV71/BT71</f>
        <v>0.94825809111523396</v>
      </c>
      <c r="BX71" s="36">
        <f t="shared" si="44"/>
        <v>0.45531451580948767</v>
      </c>
      <c r="BY71" s="39">
        <f t="shared" si="45"/>
        <v>0.46197721876439363</v>
      </c>
      <c r="BZ71" s="39">
        <f t="shared" si="46"/>
        <v>0.22254969439819403</v>
      </c>
      <c r="CB71" s="23">
        <f t="shared" ref="CB71:CB106" si="73">(AV71+BD71+BL71+BT71)/4</f>
        <v>1305.2679078102144</v>
      </c>
      <c r="CC71" s="23">
        <f t="shared" ref="CC71:CC106" si="74">(AW71+BE71+BM71+BU71)/4</f>
        <v>304.66941337093454</v>
      </c>
      <c r="CD71" s="23">
        <f t="shared" ref="CD71:CD106" si="75">(AX71+BF71+BN71+BV71)/4</f>
        <v>1429.3745266719354</v>
      </c>
      <c r="CE71" s="23">
        <f t="shared" ref="CE71:CE106" si="76">CD71/CB71</f>
        <v>1.0950813377997846</v>
      </c>
      <c r="CF71" s="23">
        <f t="shared" ref="CF71:CF106" si="77">1-1/(1+(CC71/($D$11*O71^2+$D$12*O71+$D$13)))</f>
        <v>0.85902364817767074</v>
      </c>
      <c r="CV71" s="39">
        <f>([3]超r分类武将战斗属性!S71+[3]超r分类武将战斗属性!Y71+[3]超r分类武将战斗属性!AE71+[3]超r分类武将战斗属性!AK71)/4</f>
        <v>444.14319625080168</v>
      </c>
      <c r="CW71" s="39">
        <f>CV71*[3]超r分类武将战斗属性!O70</f>
        <v>85.639061578936207</v>
      </c>
      <c r="CX71" s="39">
        <f>([2]超r各类型装备属性!I69+[2]超r各类型装备属性!N69+[2]超r各类型装备属性!S69+[2]超r各类型装备属性!X69)/4</f>
        <v>719.6484375</v>
      </c>
      <c r="CY71" s="7">
        <f t="shared" si="49"/>
        <v>0.35547645652613624</v>
      </c>
      <c r="CZ71" s="7">
        <f t="shared" si="49"/>
        <v>6.8542466500180838E-2</v>
      </c>
      <c r="DA71" s="7">
        <f t="shared" si="49"/>
        <v>0.57598107697368306</v>
      </c>
      <c r="DC71" s="39">
        <f>([3]超r分类武将战斗属性!T71+[3]超r分类武将战斗属性!Z71+[3]超r分类武将战斗属性!AF71+[3]超r分类武将战斗属性!AL71)/4</f>
        <v>122.72377791140572</v>
      </c>
      <c r="DD71" s="39">
        <f>DC71*[3]超r分类武将战斗属性!O70</f>
        <v>23.663424909969212</v>
      </c>
      <c r="DE71" s="39">
        <f>([2]超r各类型装备属性!J69+[2]超r各类型装备属性!O69+[2]超r各类型装备属性!T69+[2]超r各类型装备属性!Y69)/4</f>
        <v>134.33437500000002</v>
      </c>
      <c r="DF71" s="7">
        <f t="shared" si="50"/>
        <v>0.45929622795173147</v>
      </c>
      <c r="DG71" s="7">
        <f t="shared" si="50"/>
        <v>8.8560847673821483E-2</v>
      </c>
      <c r="DH71" s="7">
        <f t="shared" si="50"/>
        <v>0.50274912304520225</v>
      </c>
      <c r="DJ71" s="39">
        <f>([3]超r分类武将战斗属性!U71+[3]超r分类武将战斗属性!AA71+[3]超r分类武将战斗属性!AG71+[3]超r分类武将战斗属性!AM71)/4</f>
        <v>572.71096358656007</v>
      </c>
      <c r="DK71" s="39">
        <f>DJ71*[3]超r分类武将战斗属性!O70</f>
        <v>110.429316246523</v>
      </c>
      <c r="DL71" s="39">
        <f>([2]超r各类型装备属性!K69+[2]超r各类型装备属性!P69+[2]超r各类型装备属性!U69+[2]超r各类型装备属性!Z69)/4</f>
        <v>892.36406250000016</v>
      </c>
      <c r="DM71" s="7">
        <f t="shared" si="51"/>
        <v>0.36350960654190395</v>
      </c>
      <c r="DN71" s="7">
        <f t="shared" si="51"/>
        <v>7.0091407100150507E-2</v>
      </c>
      <c r="DO71" s="7">
        <f t="shared" si="51"/>
        <v>0.56639898635794583</v>
      </c>
    </row>
    <row r="72" spans="7:119" x14ac:dyDescent="0.15">
      <c r="G72" s="23">
        <v>66</v>
      </c>
      <c r="H72" s="27">
        <f>[2]超r各类型装备属性!I70+[3]超r分类武将战斗属性!AQ72</f>
        <v>757.29769640226095</v>
      </c>
      <c r="I72" s="27">
        <f>[2]超r各类型装备属性!J70+[3]超r分类武将战斗属性!T72</f>
        <v>601.22910853840472</v>
      </c>
      <c r="J72" s="27">
        <f>[2]超r各类型装备属性!K70+[3]超r分类武将战斗属性!AS72</f>
        <v>2329.356628487235</v>
      </c>
      <c r="K72" s="27">
        <f t="shared" si="61"/>
        <v>3.0758797228004884</v>
      </c>
      <c r="L72" s="27">
        <f t="shared" ref="L72:L106" si="78">1-1/(1+(I72/($D$11*G72^2+$D$12*G72+$D$13)))</f>
        <v>0.74747283506151629</v>
      </c>
      <c r="M72" s="39">
        <f t="shared" ref="M72:M106" si="79">H72/$D$19</f>
        <v>0.40068661185304821</v>
      </c>
      <c r="N72" s="39">
        <f t="shared" ref="N72:N106" si="80">J72/$C$19</f>
        <v>0.3882261047478725</v>
      </c>
      <c r="P72" s="27">
        <f>[2]超r各类型装备属性!N70+[3]超r分类武将战斗属性!AV72</f>
        <v>1415.3989320849741</v>
      </c>
      <c r="Q72" s="27">
        <f>[2]超r各类型装备属性!O70+[3]超r分类武将战斗属性!AW72</f>
        <v>174.95853928045219</v>
      </c>
      <c r="R72" s="27">
        <f>[2]超r各类型装备属性!P70+[3]超r分类武将战斗属性!AX72</f>
        <v>1530.3260106458783</v>
      </c>
      <c r="S72" s="27">
        <f t="shared" si="62"/>
        <v>1.0811976580988436</v>
      </c>
      <c r="T72" s="27">
        <f t="shared" ref="T72:T106" si="81">1-1/(1+(Q72/($D$11*G72^2+$D$12*G72+$D$13)))</f>
        <v>0.46275712875274022</v>
      </c>
      <c r="U72" s="39">
        <f t="shared" ref="U72:U106" si="82">P72/$D$20</f>
        <v>0.29561381204782244</v>
      </c>
      <c r="V72" s="39">
        <f t="shared" ref="V72:V106" si="83">R72/$C$20</f>
        <v>0.30363611322338852</v>
      </c>
      <c r="X72" s="27">
        <f>[2]超r各类型装备属性!S70+[3]超r分类武将战斗属性!BA72</f>
        <v>1551.1924713654262</v>
      </c>
      <c r="Y72" s="27">
        <f>[2]超r各类型装备属性!T70+[3]超r分类武将战斗属性!BB72</f>
        <v>96.628539280452188</v>
      </c>
      <c r="Z72" s="27">
        <f>[2]超r各类型装备属性!U70+[3]超r分类武将战斗属性!BC72</f>
        <v>1279.6053928045219</v>
      </c>
      <c r="AA72" s="27">
        <f t="shared" si="63"/>
        <v>0.82491722750443619</v>
      </c>
      <c r="AB72" s="27">
        <f t="shared" ref="AB72:AB106" si="84">1-1/(1+(Y72/($D$11*G72^2+$D$12*G72+$D$13)))</f>
        <v>0.32236533833462366</v>
      </c>
      <c r="AC72" s="39">
        <f t="shared" ref="AC72:AC106" si="85">X72/$D$21</f>
        <v>0.26193726297963965</v>
      </c>
      <c r="AD72" s="39">
        <f t="shared" ref="AD72:AD106" si="86">Z72/$C$21</f>
        <v>0.25850613996050958</v>
      </c>
      <c r="AF72" s="27">
        <f>[2]超r各类型装备属性!X70+[3]超r分类武将战斗属性!BF72</f>
        <v>1397.100392804522</v>
      </c>
      <c r="AG72" s="27">
        <f>[2]超r各类型装备属性!Y70+[3]超r分类武将战斗属性!BG72</f>
        <v>221.98884820113045</v>
      </c>
      <c r="AH72" s="27">
        <f>[2]超r各类型装备属性!Z70+[3]超r分类武将战斗属性!BH72</f>
        <v>1318.7703928045216</v>
      </c>
      <c r="AI72" s="27">
        <f t="shared" si="64"/>
        <v>0.94393387876531787</v>
      </c>
      <c r="AJ72" s="27">
        <f t="shared" ref="AJ72:AJ106" si="87">1-1/(1+(AG72/($D$11*G72^2+$D$12*G72+$D$13)))</f>
        <v>0.52219296102748158</v>
      </c>
      <c r="AK72" s="39">
        <f t="shared" ref="AK72:AK106" si="88">AF72/$D$22</f>
        <v>0.26089643189626927</v>
      </c>
      <c r="AL72" s="39">
        <f t="shared" ref="AL72:AL106" si="89">AH72/$C$22</f>
        <v>0.26049785536879438</v>
      </c>
      <c r="AN72" s="23">
        <f t="shared" si="65"/>
        <v>1280.2473731642958</v>
      </c>
      <c r="AO72" s="23">
        <f t="shared" si="66"/>
        <v>273.7012588251099</v>
      </c>
      <c r="AP72" s="23">
        <f t="shared" si="67"/>
        <v>1614.5146061855394</v>
      </c>
      <c r="AQ72" s="23">
        <f t="shared" si="68"/>
        <v>1.2610958163460699</v>
      </c>
      <c r="AR72" s="42">
        <f t="shared" ref="AR72:AR106" si="90">1-1/(1+(AO72/($D$11*G72^2+$D$12*G72+$D$13)))</f>
        <v>0.57401228187583597</v>
      </c>
      <c r="AS72" s="34"/>
      <c r="AV72" s="27">
        <f>[5]超r不同兵种属性值!AK70</f>
        <v>708.1442526537752</v>
      </c>
      <c r="AW72" s="27">
        <f>[5]超r不同兵种属性值!AL70</f>
        <v>643.76750241252284</v>
      </c>
      <c r="AX72" s="27">
        <f>[5]超r不同兵种属性值!AM70</f>
        <v>1480.6652555488026</v>
      </c>
      <c r="AY72" s="27">
        <f t="shared" si="69"/>
        <v>2.0909090909090908</v>
      </c>
      <c r="AZ72" s="27">
        <f t="shared" ref="AZ72:AZ106" si="91">1-1/(1+(AW72/($D$11*G72^2+$D$12*G72+$D$13)))</f>
        <v>0.76015704633570169</v>
      </c>
      <c r="BA72" s="39">
        <f t="shared" ref="BA72:BA106" si="92">AV72/$D$23</f>
        <v>0.49957266501148168</v>
      </c>
      <c r="BB72" s="39">
        <f t="shared" ref="BB72:BB106" si="93">AX72/$C$23</f>
        <v>0.24677754259146711</v>
      </c>
      <c r="BD72" s="27">
        <f>[5]超r不同兵种属性值!AP70</f>
        <v>1416.2885053075504</v>
      </c>
      <c r="BE72" s="27">
        <f>[5]超r不同兵种属性值!AQ70</f>
        <v>309.008401158011</v>
      </c>
      <c r="BF72" s="27">
        <f>[5]超r不同兵种属性值!AR70</f>
        <v>1410.1573862369548</v>
      </c>
      <c r="BG72" s="27">
        <f t="shared" si="70"/>
        <v>0.9956709956709956</v>
      </c>
      <c r="BH72" s="27">
        <f t="shared" ref="BH72:BH106" si="94">1-1/(1+(BE72/($D$11*G72^2+$D$12*G72+$D$13)))</f>
        <v>0.60338071557697148</v>
      </c>
      <c r="BI72" s="39">
        <f t="shared" ref="BI72:BI106" si="95">BD72/$D$24</f>
        <v>0.48303873107387407</v>
      </c>
      <c r="BJ72" s="39">
        <f t="shared" ref="BJ72:BJ106" si="96">BF72/$C$24</f>
        <v>0.22845013580008974</v>
      </c>
      <c r="BL72" s="27">
        <f>[5]超r不同兵种属性值!AU70</f>
        <v>1628.731781103683</v>
      </c>
      <c r="BM72" s="27">
        <f>[5]超r不同兵种属性值!AV70</f>
        <v>103.00280038600366</v>
      </c>
      <c r="BN72" s="27">
        <f>[5]超r不同兵种属性值!AW70</f>
        <v>1437.53908305709</v>
      </c>
      <c r="BO72" s="27">
        <f t="shared" si="71"/>
        <v>0.88261253309796994</v>
      </c>
      <c r="BP72" s="27">
        <f t="shared" ref="BP72:BP106" si="97">1-1/(1+(BM72/($D$11*G72^2+$D$12*G72+$D$13)))</f>
        <v>0.33647542834484367</v>
      </c>
      <c r="BQ72" s="39">
        <f t="shared" ref="BQ72:BQ106" si="98">BL72/$D$25</f>
        <v>0.4677078506287336</v>
      </c>
      <c r="BR72" s="39">
        <f t="shared" ref="BR72:BR106" si="99">BN72/$C$25</f>
        <v>0.22769825719094927</v>
      </c>
      <c r="BT72" s="27">
        <f>[5]超r不同兵种属性值!AZ70</f>
        <v>1487.1029305729278</v>
      </c>
      <c r="BU72" s="27">
        <f>[5]超r不同兵种属性值!BA70</f>
        <v>167.37955062725595</v>
      </c>
      <c r="BV72" s="27">
        <f>[5]超r不同兵种属性值!BB70</f>
        <v>1410.1573862369548</v>
      </c>
      <c r="BW72" s="27">
        <f t="shared" si="72"/>
        <v>0.94825809111523396</v>
      </c>
      <c r="BX72" s="36">
        <f t="shared" ref="BX72:BX106" si="100">1-1/(1+(BU72/($D$11*G72^2+$D$12*G72+$D$13)))</f>
        <v>0.45176721629994498</v>
      </c>
      <c r="BY72" s="39">
        <f t="shared" ref="BY72:BY106" si="101">BT72/$D$26</f>
        <v>0.46367572831585624</v>
      </c>
      <c r="BZ72" s="39">
        <f t="shared" ref="BZ72:BZ106" si="102">BV72/$C$26</f>
        <v>0.22336792258403712</v>
      </c>
      <c r="CB72" s="23">
        <f t="shared" si="73"/>
        <v>1310.0668674094841</v>
      </c>
      <c r="CC72" s="23">
        <f t="shared" si="74"/>
        <v>305.78956364594836</v>
      </c>
      <c r="CD72" s="23">
        <f t="shared" si="75"/>
        <v>1434.6297777699506</v>
      </c>
      <c r="CE72" s="23">
        <f t="shared" si="76"/>
        <v>1.0950813377997843</v>
      </c>
      <c r="CF72" s="23">
        <f t="shared" si="77"/>
        <v>0.85946749115509258</v>
      </c>
      <c r="CV72" s="39">
        <f>([3]超r分类武将战斗属性!S72+[3]超r分类武将战斗属性!Y72+[3]超r分类武将战斗属性!AE72+[3]超r分类武将战斗属性!AK72)/4</f>
        <v>455.85608851914083</v>
      </c>
      <c r="CW72" s="39">
        <f>CV72*[3]超r分类武将战斗属性!O71</f>
        <v>90.047534645154983</v>
      </c>
      <c r="CX72" s="39">
        <f>([2]超r各类型装备属性!I70+[2]超r各类型装备属性!N70+[2]超r各类型装备属性!S70+[2]超r各类型装备属性!X70)/4</f>
        <v>734.34375</v>
      </c>
      <c r="CY72" s="7">
        <f t="shared" ref="CY72:DA106" si="103">CV72/$AN72</f>
        <v>0.35606875520660819</v>
      </c>
      <c r="CZ72" s="7">
        <f t="shared" si="103"/>
        <v>7.0336043277785393E-2</v>
      </c>
      <c r="DA72" s="7">
        <f t="shared" si="103"/>
        <v>0.57359520151560639</v>
      </c>
      <c r="DC72" s="39">
        <f>([3]超r分类武将战斗属性!T72+[3]超r分类武将战斗属性!Z72+[3]超r分类武将战斗属性!AF72+[3]超r分类武将战斗属性!AL72)/4</f>
        <v>125.96023498555206</v>
      </c>
      <c r="DD72" s="39">
        <f>DC72*[3]超r分类武将战斗属性!O71</f>
        <v>24.881555625634928</v>
      </c>
      <c r="DE72" s="39">
        <f>([2]超r各类型装备属性!J70+[2]超r各类型装备属性!O70+[2]超r各类型装备属性!T70+[2]超r各类型装备属性!Y70)/4</f>
        <v>137.07750000000001</v>
      </c>
      <c r="DF72" s="7">
        <f t="shared" ref="DF72:DH106" si="104">DC72/$AO72</f>
        <v>0.46021065276151452</v>
      </c>
      <c r="DG72" s="7">
        <f t="shared" si="104"/>
        <v>9.0907713513783239E-2</v>
      </c>
      <c r="DH72" s="7">
        <f t="shared" si="104"/>
        <v>0.50082889858972124</v>
      </c>
      <c r="DJ72" s="39">
        <f>([3]超r分类武将战斗属性!U72+[3]超r分类武将战斗属性!AA72+[3]超r分类武将战斗属性!AG72+[3]超r分类武将战斗属性!AM72)/4</f>
        <v>587.81442993257633</v>
      </c>
      <c r="DK72" s="39">
        <f>DJ72*[3]超r分类武将战斗属性!O71</f>
        <v>116.11392625296301</v>
      </c>
      <c r="DL72" s="39">
        <f>([2]超r各类型装备属性!K70+[2]超r各类型装备属性!P70+[2]超r各类型装备属性!U70+[2]超r各类型装备属性!Z70)/4</f>
        <v>910.58624999999995</v>
      </c>
      <c r="DM72" s="7">
        <f t="shared" ref="DM72:DO106" si="105">DJ72/$AP72</f>
        <v>0.36408120910181779</v>
      </c>
      <c r="DN72" s="7">
        <f t="shared" si="105"/>
        <v>7.1918783396636085E-2</v>
      </c>
      <c r="DO72" s="7">
        <f t="shared" si="105"/>
        <v>0.56400000750154611</v>
      </c>
    </row>
    <row r="73" spans="7:119" x14ac:dyDescent="0.15">
      <c r="G73" s="23">
        <v>67</v>
      </c>
      <c r="H73" s="27">
        <f>[2]超r各类型装备属性!I71+[3]超r分类武将战斗属性!AQ73</f>
        <v>770.74271933403395</v>
      </c>
      <c r="I73" s="27">
        <f>[2]超r各类型装备属性!J71+[3]超r分类武将战斗属性!T73</f>
        <v>610.40626781762137</v>
      </c>
      <c r="J73" s="27">
        <f>[2]超r各类型装备属性!K71+[3]超r分类武将战斗属性!AS73</f>
        <v>2370.4997018689087</v>
      </c>
      <c r="K73" s="27">
        <f t="shared" si="61"/>
        <v>3.0756044039146508</v>
      </c>
      <c r="L73" s="27">
        <f t="shared" si="78"/>
        <v>0.74696099513244762</v>
      </c>
      <c r="M73" s="39">
        <f t="shared" si="79"/>
        <v>0.40780038060001805</v>
      </c>
      <c r="N73" s="39">
        <f t="shared" si="80"/>
        <v>0.3950832836448181</v>
      </c>
      <c r="P73" s="27">
        <f>[2]超r各类型装备属性!N71+[3]超r分类武将战斗属性!AV73</f>
        <v>1439.9619825348748</v>
      </c>
      <c r="Q73" s="27">
        <f>[2]超r各类型装备属性!O71+[3]超r分类武将战斗属性!AW73</f>
        <v>178.11779386680678</v>
      </c>
      <c r="R73" s="27">
        <f>[2]超r各类型装备属性!P71+[3]超r分类武将战斗属性!AX73</f>
        <v>1556.5050702684885</v>
      </c>
      <c r="S73" s="27">
        <f t="shared" si="62"/>
        <v>1.0809348365770421</v>
      </c>
      <c r="T73" s="27">
        <f t="shared" si="81"/>
        <v>0.46276647126858861</v>
      </c>
      <c r="U73" s="39">
        <f t="shared" si="82"/>
        <v>0.30074393954362461</v>
      </c>
      <c r="V73" s="39">
        <f t="shared" si="83"/>
        <v>0.30883037108501749</v>
      </c>
      <c r="X73" s="27">
        <f>[2]超r各类型装备属性!S71+[3]超r分类武将战斗属性!BA73</f>
        <v>1578.1310264016815</v>
      </c>
      <c r="Y73" s="27">
        <f>[2]超r各类型装备属性!T71+[3]超r分类武将战斗属性!BB73</f>
        <v>98.220293866806799</v>
      </c>
      <c r="Z73" s="27">
        <f>[2]超r各类型装备属性!U71+[3]超r分类武将战斗属性!BC73</f>
        <v>1301.792938668068</v>
      </c>
      <c r="AA73" s="27">
        <f t="shared" si="63"/>
        <v>0.82489534575358048</v>
      </c>
      <c r="AB73" s="27">
        <f t="shared" si="84"/>
        <v>0.32203344010448542</v>
      </c>
      <c r="AC73" s="39">
        <f t="shared" si="85"/>
        <v>0.26648615778481621</v>
      </c>
      <c r="AD73" s="39">
        <f t="shared" si="86"/>
        <v>0.26298847245819568</v>
      </c>
      <c r="AF73" s="27">
        <f>[2]超r各类型装备属性!X71+[3]超r分类武将战斗属性!BF73</f>
        <v>1421.6391886680681</v>
      </c>
      <c r="AG73" s="27">
        <f>[2]超r各类型装备属性!Y71+[3]超r分类武将战斗属性!BG73</f>
        <v>225.57635966701699</v>
      </c>
      <c r="AH73" s="27">
        <f>[2]超r各类型装备属性!Z71+[3]超r分类武将战斗属性!BH73</f>
        <v>1341.741688668068</v>
      </c>
      <c r="AI73" s="27">
        <f t="shared" si="64"/>
        <v>0.9437990309799662</v>
      </c>
      <c r="AJ73" s="27">
        <f t="shared" si="87"/>
        <v>0.5217371148206229</v>
      </c>
      <c r="AK73" s="39">
        <f t="shared" si="88"/>
        <v>0.26547884008740769</v>
      </c>
      <c r="AL73" s="39">
        <f t="shared" si="89"/>
        <v>0.2650353952924579</v>
      </c>
      <c r="AN73" s="23">
        <f t="shared" si="65"/>
        <v>1302.6187292346644</v>
      </c>
      <c r="AO73" s="23">
        <f t="shared" si="66"/>
        <v>278.08017880456299</v>
      </c>
      <c r="AP73" s="23">
        <f t="shared" si="67"/>
        <v>1642.6348498683833</v>
      </c>
      <c r="AQ73" s="23">
        <f t="shared" si="68"/>
        <v>1.2610250513083676</v>
      </c>
      <c r="AR73" s="42">
        <f t="shared" si="90"/>
        <v>0.57352653602153469</v>
      </c>
      <c r="AS73" s="34"/>
      <c r="AV73" s="27">
        <f>[5]超r不同兵种属性值!AK71</f>
        <v>710.72881021585908</v>
      </c>
      <c r="AW73" s="27">
        <f>[5]超r不同兵种属性值!AL71</f>
        <v>646.11710019623558</v>
      </c>
      <c r="AX73" s="27">
        <f>[5]超r不同兵种属性值!AM71</f>
        <v>1486.0693304513418</v>
      </c>
      <c r="AY73" s="27">
        <f t="shared" si="69"/>
        <v>2.0909090909090908</v>
      </c>
      <c r="AZ73" s="27">
        <f t="shared" si="91"/>
        <v>0.75755574740209131</v>
      </c>
      <c r="BA73" s="39">
        <f t="shared" si="92"/>
        <v>0.50139598604293423</v>
      </c>
      <c r="BB73" s="39">
        <f t="shared" si="93"/>
        <v>0.2476782217418903</v>
      </c>
      <c r="BD73" s="27">
        <f>[5]超r不同兵种属性值!AP71</f>
        <v>1421.4576204317182</v>
      </c>
      <c r="BE73" s="27">
        <f>[5]超r不同兵种属性值!AQ71</f>
        <v>310.13620809419308</v>
      </c>
      <c r="BF73" s="27">
        <f>[5]超r不同兵种属性值!AR71</f>
        <v>1415.3041242393731</v>
      </c>
      <c r="BG73" s="27">
        <f t="shared" si="70"/>
        <v>0.99567099567099571</v>
      </c>
      <c r="BH73" s="27">
        <f t="shared" si="94"/>
        <v>0.59997385115399537</v>
      </c>
      <c r="BI73" s="39">
        <f t="shared" si="95"/>
        <v>0.48480170719137816</v>
      </c>
      <c r="BJ73" s="39">
        <f t="shared" si="96"/>
        <v>0.22928392428856301</v>
      </c>
      <c r="BL73" s="27">
        <f>[5]超r不同兵种属性值!AU71</f>
        <v>1634.6762634964759</v>
      </c>
      <c r="BM73" s="27">
        <f>[5]超r不同兵种属性值!AV71</f>
        <v>103.37873603139769</v>
      </c>
      <c r="BN73" s="27">
        <f>[5]超r不同兵种属性值!AW71</f>
        <v>1442.7857577197492</v>
      </c>
      <c r="BO73" s="27">
        <f t="shared" si="71"/>
        <v>0.88261253309796994</v>
      </c>
      <c r="BP73" s="27">
        <f t="shared" si="97"/>
        <v>0.33330912214232311</v>
      </c>
      <c r="BQ73" s="39">
        <f t="shared" si="98"/>
        <v>0.46941487269049353</v>
      </c>
      <c r="BR73" s="39">
        <f t="shared" si="99"/>
        <v>0.22852930150189407</v>
      </c>
      <c r="BT73" s="27">
        <f>[5]超r不同兵种属性值!AZ71</f>
        <v>1492.5305014533042</v>
      </c>
      <c r="BU73" s="27">
        <f>[5]超r不同兵种属性值!BA71</f>
        <v>167.99044605102125</v>
      </c>
      <c r="BV73" s="27">
        <f>[5]超r不同兵种属性值!BB71</f>
        <v>1415.3041242393731</v>
      </c>
      <c r="BW73" s="27">
        <f t="shared" si="72"/>
        <v>0.94825809111523396</v>
      </c>
      <c r="BX73" s="36">
        <f t="shared" si="100"/>
        <v>0.44824891562594305</v>
      </c>
      <c r="BY73" s="39">
        <f t="shared" si="101"/>
        <v>0.46536803409322086</v>
      </c>
      <c r="BZ73" s="39">
        <f t="shared" si="102"/>
        <v>0.22418316220686549</v>
      </c>
      <c r="CB73" s="23">
        <f t="shared" si="73"/>
        <v>1314.8482988993394</v>
      </c>
      <c r="CC73" s="23">
        <f t="shared" si="74"/>
        <v>306.90562259321194</v>
      </c>
      <c r="CD73" s="23">
        <f t="shared" si="75"/>
        <v>1439.8658341624594</v>
      </c>
      <c r="CE73" s="23">
        <f t="shared" si="76"/>
        <v>1.0950813377997843</v>
      </c>
      <c r="CF73" s="23">
        <f t="shared" si="77"/>
        <v>0.85990694224229647</v>
      </c>
      <c r="CV73" s="39">
        <f>([3]超r分类武将战斗属性!S73+[3]超r分类武将战斗属性!Y73+[3]超r分类武将战斗属性!AE73+[3]超r分类武将战斗属性!AK73)/4</f>
        <v>460.45909071123378</v>
      </c>
      <c r="CW73" s="39">
        <f>CV73*[3]超r分类武将战斗属性!O72</f>
        <v>93.120576023430729</v>
      </c>
      <c r="CX73" s="39">
        <f>([2]超r各类型装备属性!I71+[2]超r各类型装备属性!N71+[2]超r各类型装备属性!S71+[2]超r各类型装备属性!X71)/4</f>
        <v>749.0390625</v>
      </c>
      <c r="CY73" s="7">
        <f t="shared" si="103"/>
        <v>0.35348723335320853</v>
      </c>
      <c r="CZ73" s="7">
        <f t="shared" si="103"/>
        <v>7.1487207986133006E-2</v>
      </c>
      <c r="DA73" s="7">
        <f t="shared" si="103"/>
        <v>0.57502555866065852</v>
      </c>
      <c r="DC73" s="39">
        <f>([3]超r分类武将战斗属性!T73+[3]超r分类武将战斗属性!Z73+[3]超r分类武将战斗属性!AF73+[3]超r分类武将战斗属性!AL73)/4</f>
        <v>127.23211717020934</v>
      </c>
      <c r="DD73" s="39">
        <f>DC73*[3]超r分类武将战斗属性!O72</f>
        <v>25.730685480158488</v>
      </c>
      <c r="DE73" s="39">
        <f>([2]超r各类型装备属性!J71+[2]超r各类型装备属性!O71+[2]超r各类型装备属性!T71+[2]超r各类型装备属性!Y71)/4</f>
        <v>139.82062500000001</v>
      </c>
      <c r="DF73" s="7">
        <f t="shared" si="104"/>
        <v>0.45753752646868479</v>
      </c>
      <c r="DG73" s="7">
        <f t="shared" si="104"/>
        <v>9.2529735814943587E-2</v>
      </c>
      <c r="DH73" s="7">
        <f t="shared" si="104"/>
        <v>0.5028068724677679</v>
      </c>
      <c r="DJ73" s="39">
        <f>([3]超r分类武将战斗属性!U73+[3]超r分类武将战斗属性!AA73+[3]超r分类武将战斗属性!AG73+[3]超r分类武将战斗属性!AM73)/4</f>
        <v>593.74988012764356</v>
      </c>
      <c r="DK73" s="39">
        <f>DJ73*[3]超r分类武将战斗属性!O72</f>
        <v>120.07653224073962</v>
      </c>
      <c r="DL73" s="39">
        <f>([2]超r各类型装备属性!K71+[2]超r各类型装备属性!P71+[2]超r各类型装备属性!U71+[2]超r各类型装备属性!Z71)/4</f>
        <v>928.80843749999997</v>
      </c>
      <c r="DM73" s="7">
        <f t="shared" si="105"/>
        <v>0.36146187947687702</v>
      </c>
      <c r="DN73" s="7">
        <f t="shared" si="105"/>
        <v>7.3099954168366024E-2</v>
      </c>
      <c r="DO73" s="7">
        <f t="shared" si="105"/>
        <v>0.56543816635475685</v>
      </c>
    </row>
    <row r="74" spans="7:119" x14ac:dyDescent="0.15">
      <c r="G74" s="23">
        <v>68</v>
      </c>
      <c r="H74" s="27">
        <f>[2]超r各类型装备属性!I72+[3]超r分类武将战斗属性!AQ74</f>
        <v>784.39321351164551</v>
      </c>
      <c r="I74" s="27">
        <f>[2]超r各类型装备属性!J72+[3]超r分类武将战斗属性!T74</f>
        <v>619.77131454034884</v>
      </c>
      <c r="J74" s="27">
        <f>[2]超r各类型装备属性!K72+[3]超r分类武将战斗属性!AS74</f>
        <v>2412.3002832372658</v>
      </c>
      <c r="K74" s="27">
        <f t="shared" si="61"/>
        <v>3.0753711807852753</v>
      </c>
      <c r="L74" s="27">
        <f t="shared" si="78"/>
        <v>0.74648639958308549</v>
      </c>
      <c r="M74" s="39">
        <f t="shared" si="79"/>
        <v>0.41502286429187601</v>
      </c>
      <c r="N74" s="39">
        <f t="shared" si="80"/>
        <v>0.40205004720621096</v>
      </c>
      <c r="P74" s="27">
        <f>[2]超r各类型装备属性!N72+[3]超r分类武将战斗属性!AV74</f>
        <v>1464.9770697256204</v>
      </c>
      <c r="Q74" s="27">
        <f>[2]超r各类型装备属性!O72+[3]超r分类武将战斗属性!AW74</f>
        <v>181.31814270232911</v>
      </c>
      <c r="R74" s="27">
        <f>[2]超r各类型装备属性!P72+[3]超r分类武将战斗属性!AX74</f>
        <v>1583.2183551302785</v>
      </c>
      <c r="S74" s="27">
        <f t="shared" si="62"/>
        <v>1.0807120383302682</v>
      </c>
      <c r="T74" s="27">
        <f t="shared" si="81"/>
        <v>0.46278458966582348</v>
      </c>
      <c r="U74" s="39">
        <f t="shared" si="82"/>
        <v>0.30596847738630328</v>
      </c>
      <c r="V74" s="39">
        <f t="shared" si="83"/>
        <v>0.31413062601791236</v>
      </c>
      <c r="X74" s="27">
        <f>[2]超r各类型装备属性!S72+[3]超r分类武将战斗属性!BA74</f>
        <v>1605.5627124279495</v>
      </c>
      <c r="Y74" s="27">
        <f>[2]超r各类型装备属性!T72+[3]超r分类武将战斗属性!BB74</f>
        <v>99.853142702329123</v>
      </c>
      <c r="Z74" s="27">
        <f>[2]超r各类型装备属性!U72+[3]超r分类武将战斗属性!BC74</f>
        <v>1324.391427023291</v>
      </c>
      <c r="AA74" s="27">
        <f t="shared" si="63"/>
        <v>0.82487679663445335</v>
      </c>
      <c r="AB74" s="27">
        <f t="shared" si="84"/>
        <v>0.32176113009659446</v>
      </c>
      <c r="AC74" s="39">
        <f t="shared" si="85"/>
        <v>0.27111832361160915</v>
      </c>
      <c r="AD74" s="39">
        <f t="shared" si="86"/>
        <v>0.267553823641069</v>
      </c>
      <c r="AF74" s="27">
        <f>[2]超r各类型装备属性!X72+[3]超r分类武将战斗属性!BF74</f>
        <v>1446.588927023291</v>
      </c>
      <c r="AG74" s="27">
        <f>[2]超r各类型装备属性!Y72+[3]超r分类武将战斗属性!BG74</f>
        <v>229.26660675582278</v>
      </c>
      <c r="AH74" s="27">
        <f>[2]超r各类型装备属性!Z72+[3]超r分类武将战斗属性!BH74</f>
        <v>1365.1239270232909</v>
      </c>
      <c r="AI74" s="27">
        <f t="shared" si="64"/>
        <v>0.94368476180193483</v>
      </c>
      <c r="AJ74" s="27">
        <f t="shared" si="87"/>
        <v>0.52136071827184605</v>
      </c>
      <c r="AK74" s="39">
        <f t="shared" si="88"/>
        <v>0.27013798823964352</v>
      </c>
      <c r="AL74" s="39">
        <f t="shared" si="89"/>
        <v>0.26965410904163772</v>
      </c>
      <c r="AN74" s="23">
        <f t="shared" si="65"/>
        <v>1325.3804806721266</v>
      </c>
      <c r="AO74" s="23">
        <f t="shared" si="66"/>
        <v>282.5523016752075</v>
      </c>
      <c r="AP74" s="23">
        <f t="shared" si="67"/>
        <v>1671.2584981035316</v>
      </c>
      <c r="AQ74" s="23">
        <f t="shared" si="68"/>
        <v>1.2609650756709525</v>
      </c>
      <c r="AR74" s="42">
        <f t="shared" si="90"/>
        <v>0.57309085168489249</v>
      </c>
      <c r="AS74" s="34"/>
      <c r="AV74" s="27">
        <f>[5]超r不同兵种属性值!AK72</f>
        <v>713.29928660726171</v>
      </c>
      <c r="AW74" s="27">
        <f>[5]超r不同兵种属性值!AL72</f>
        <v>648.45389691569244</v>
      </c>
      <c r="AX74" s="27">
        <f>[5]超r不同兵种属性值!AM72</f>
        <v>1491.4439629060926</v>
      </c>
      <c r="AY74" s="27">
        <f t="shared" si="69"/>
        <v>2.0909090909090908</v>
      </c>
      <c r="AZ74" s="27">
        <f t="shared" si="91"/>
        <v>0.75495203908495956</v>
      </c>
      <c r="BA74" s="39">
        <f t="shared" si="92"/>
        <v>0.5032093732679096</v>
      </c>
      <c r="BB74" s="39">
        <f t="shared" si="93"/>
        <v>0.24857399381768208</v>
      </c>
      <c r="BD74" s="27">
        <f>[5]超r不同兵种属性值!AP72</f>
        <v>1426.5985732145234</v>
      </c>
      <c r="BE74" s="27">
        <f>[5]超r不同兵种属性值!AQ72</f>
        <v>311.25787051953239</v>
      </c>
      <c r="BF74" s="27">
        <f>[5]超r不同兵种属性值!AR72</f>
        <v>1420.4228218153262</v>
      </c>
      <c r="BG74" s="27">
        <f t="shared" si="70"/>
        <v>0.9956709956709956</v>
      </c>
      <c r="BH74" s="27">
        <f t="shared" si="94"/>
        <v>0.59657902580387778</v>
      </c>
      <c r="BI74" s="39">
        <f t="shared" si="95"/>
        <v>0.48655507827319577</v>
      </c>
      <c r="BJ74" s="39">
        <f t="shared" si="96"/>
        <v>0.23011317013569968</v>
      </c>
      <c r="BL74" s="27">
        <f>[5]超r不同兵种属性值!AU72</f>
        <v>1640.588359196702</v>
      </c>
      <c r="BM74" s="27">
        <f>[5]超r不同兵种属性值!AV72</f>
        <v>103.75262350651079</v>
      </c>
      <c r="BN74" s="27">
        <f>[5]超r不同兵种属性值!AW72</f>
        <v>1448.0038474816433</v>
      </c>
      <c r="BO74" s="27">
        <f t="shared" si="71"/>
        <v>0.88261253309796994</v>
      </c>
      <c r="BP74" s="27">
        <f t="shared" si="97"/>
        <v>0.33017775923053094</v>
      </c>
      <c r="BQ74" s="39">
        <f t="shared" si="98"/>
        <v>0.47111259456511079</v>
      </c>
      <c r="BR74" s="39">
        <f t="shared" si="99"/>
        <v>0.22935581812231354</v>
      </c>
      <c r="BT74" s="27">
        <f>[5]超r不同兵种属性值!AZ72</f>
        <v>1497.9285018752496</v>
      </c>
      <c r="BU74" s="27">
        <f>[5]超r不同兵种属性值!BA72</f>
        <v>168.59801319808003</v>
      </c>
      <c r="BV74" s="27">
        <f>[5]超r不同兵种属性值!BB72</f>
        <v>1420.4228218153262</v>
      </c>
      <c r="BW74" s="27">
        <f t="shared" si="72"/>
        <v>0.94825809111523385</v>
      </c>
      <c r="BX74" s="36">
        <f t="shared" si="100"/>
        <v>0.44475809022978685</v>
      </c>
      <c r="BY74" s="39">
        <f t="shared" si="101"/>
        <v>0.46705111986061326</v>
      </c>
      <c r="BZ74" s="39">
        <f t="shared" si="102"/>
        <v>0.22499396024617349</v>
      </c>
      <c r="CB74" s="23">
        <f t="shared" si="73"/>
        <v>1319.6036802234341</v>
      </c>
      <c r="CC74" s="23">
        <f t="shared" si="74"/>
        <v>308.01560103495393</v>
      </c>
      <c r="CD74" s="23">
        <f t="shared" si="75"/>
        <v>1445.0733635045972</v>
      </c>
      <c r="CE74" s="23">
        <f t="shared" si="76"/>
        <v>1.0950813377997843</v>
      </c>
      <c r="CF74" s="23">
        <f t="shared" si="77"/>
        <v>0.86034128162163981</v>
      </c>
      <c r="CV74" s="39">
        <f>([3]超r分类武将战斗属性!S74+[3]超r分类武将战斗属性!Y74+[3]超r分类武将战斗属性!AE74+[3]超r分类武将战斗属性!AK74)/4</f>
        <v>465.35958135555239</v>
      </c>
      <c r="CW74" s="39">
        <f>CV74*[3]超r分类武将战斗属性!O73</f>
        <v>96.28652431657423</v>
      </c>
      <c r="CX74" s="39">
        <f>([2]超r各类型装备属性!I72+[2]超r各类型装备属性!N72+[2]超r各类型装备属性!S72+[2]超r各类型装备属性!X72)/4</f>
        <v>763.73437500000011</v>
      </c>
      <c r="CY74" s="7">
        <f t="shared" si="103"/>
        <v>0.35111395417530167</v>
      </c>
      <c r="CZ74" s="7">
        <f t="shared" si="103"/>
        <v>7.2648213641825651E-2</v>
      </c>
      <c r="DA74" s="7">
        <f t="shared" si="103"/>
        <v>0.57623783218287272</v>
      </c>
      <c r="DC74" s="39">
        <f>([3]超r分类武将战斗属性!T74+[3]超r分类武将战斗属性!Z74+[3]超r分类武将战斗属性!AF74+[3]超r分类武将战斗属性!AL74)/4</f>
        <v>128.58620011140263</v>
      </c>
      <c r="DD74" s="39">
        <f>DC74*[3]超r分类武将战斗属性!O73</f>
        <v>26.6054869822113</v>
      </c>
      <c r="DE74" s="39">
        <f>([2]超r各类型装备属性!J72+[2]超r各类型装备属性!O72+[2]超r各类型装备属性!T72+[2]超r各类型装备属性!Y72)/4</f>
        <v>142.56375</v>
      </c>
      <c r="DF74" s="7">
        <f t="shared" si="104"/>
        <v>0.4550881353612608</v>
      </c>
      <c r="DG74" s="7">
        <f t="shared" si="104"/>
        <v>9.4161282086437148E-2</v>
      </c>
      <c r="DH74" s="7">
        <f t="shared" si="104"/>
        <v>0.5045570294588374</v>
      </c>
      <c r="DJ74" s="39">
        <f>([3]超r分类武将战斗属性!U74+[3]超r分类武将战斗属性!AA74+[3]超r分类武将战斗属性!AG74+[3]超r分类武将战斗属性!AM74)/4</f>
        <v>600.06893385321234</v>
      </c>
      <c r="DK74" s="39">
        <f>DJ74*[3]超r分类武将战斗属性!O73</f>
        <v>124.15893925031941</v>
      </c>
      <c r="DL74" s="39">
        <f>([2]超r各类型装备属性!K72+[2]超r各类型装备属性!P72+[2]超r各类型装备属性!U72+[2]超r各类型装备属性!Z72)/4</f>
        <v>947.03062499999999</v>
      </c>
      <c r="DM74" s="7">
        <f t="shared" si="105"/>
        <v>0.35905213618009624</v>
      </c>
      <c r="DN74" s="7">
        <f t="shared" si="105"/>
        <v>7.4290685367469689E-2</v>
      </c>
      <c r="DO74" s="7">
        <f t="shared" si="105"/>
        <v>0.56665717845243413</v>
      </c>
    </row>
    <row r="75" spans="7:119" x14ac:dyDescent="0.15">
      <c r="G75" s="23">
        <v>69</v>
      </c>
      <c r="H75" s="27">
        <f>[2]超r各类型装备属性!I73+[3]超r分类武将战斗属性!AQ75</f>
        <v>798.32760985720051</v>
      </c>
      <c r="I75" s="27">
        <f>[2]超r各类型装备属性!J73+[3]超r分类武将战斗属性!T75</f>
        <v>629.37593365551731</v>
      </c>
      <c r="J75" s="27">
        <f>[2]超r各类型装备属性!K73+[3]超r分类武将战斗属性!AS75</f>
        <v>2455.0093515430417</v>
      </c>
      <c r="K75" s="27">
        <f t="shared" si="61"/>
        <v>3.0751903369372098</v>
      </c>
      <c r="L75" s="27">
        <f t="shared" si="78"/>
        <v>0.7460632615051499</v>
      </c>
      <c r="M75" s="39">
        <f t="shared" si="79"/>
        <v>0.42239556077100565</v>
      </c>
      <c r="N75" s="39">
        <f t="shared" si="80"/>
        <v>0.40916822525717361</v>
      </c>
      <c r="P75" s="27">
        <f>[2]超r各类型装备属性!N73+[3]超r分类武将战斗属性!AV75</f>
        <v>1490.6167416858411</v>
      </c>
      <c r="Q75" s="27">
        <f>[2]超r各类型装备属性!O73+[3]超r分类武将战斗属性!AW75</f>
        <v>184.57527197144009</v>
      </c>
      <c r="R75" s="27">
        <f>[2]超r各类型装备属性!P73+[3]超r分类武将战斗属性!AX75</f>
        <v>1610.6697856287215</v>
      </c>
      <c r="S75" s="27">
        <f t="shared" si="62"/>
        <v>1.0805391758897758</v>
      </c>
      <c r="T75" s="27">
        <f t="shared" si="81"/>
        <v>0.46283214707886144</v>
      </c>
      <c r="U75" s="39">
        <f t="shared" si="82"/>
        <v>0.31132346317582305</v>
      </c>
      <c r="V75" s="39">
        <f t="shared" si="83"/>
        <v>0.31957733841839708</v>
      </c>
      <c r="X75" s="27">
        <f>[2]超r各类型装备属性!S73+[3]超r分类武将战斗属性!BA75</f>
        <v>1633.6757636572811</v>
      </c>
      <c r="Y75" s="27">
        <f>[2]超r各类型装备属性!T73+[3]超r分类武将战斗属性!BB75</f>
        <v>101.5427719714401</v>
      </c>
      <c r="Z75" s="27">
        <f>[2]超r各类型装备属性!U73+[3]超r分类武将战斗属性!BC75</f>
        <v>1347.5577197144009</v>
      </c>
      <c r="AA75" s="27">
        <f t="shared" si="63"/>
        <v>0.8248624051921094</v>
      </c>
      <c r="AB75" s="27">
        <f t="shared" si="84"/>
        <v>0.32157930251709455</v>
      </c>
      <c r="AC75" s="39">
        <f t="shared" si="85"/>
        <v>0.27586554604141861</v>
      </c>
      <c r="AD75" s="39">
        <f t="shared" si="86"/>
        <v>0.27223388277058613</v>
      </c>
      <c r="AF75" s="27">
        <f>[2]超r各类型装备属性!X73+[3]超r分类武将战斗属性!BF75</f>
        <v>1472.1064697144011</v>
      </c>
      <c r="AG75" s="27">
        <f>[2]超r各类型装备属性!Y73+[3]超r分类武将战斗属性!BG75</f>
        <v>233.09880492860026</v>
      </c>
      <c r="AH75" s="27">
        <f>[2]超r各类型装备属性!Z73+[3]超r分类武将战斗属性!BH75</f>
        <v>1389.0739697144008</v>
      </c>
      <c r="AI75" s="27">
        <f t="shared" si="64"/>
        <v>0.9435961313205089</v>
      </c>
      <c r="AJ75" s="27">
        <f t="shared" si="87"/>
        <v>0.5211021811743568</v>
      </c>
      <c r="AK75" s="39">
        <f t="shared" si="88"/>
        <v>0.27490316894760058</v>
      </c>
      <c r="AL75" s="39">
        <f t="shared" si="89"/>
        <v>0.27438498167198039</v>
      </c>
      <c r="AN75" s="23">
        <f t="shared" si="65"/>
        <v>1348.6816462286811</v>
      </c>
      <c r="AO75" s="23">
        <f t="shared" si="66"/>
        <v>287.14819563174945</v>
      </c>
      <c r="AP75" s="23">
        <f t="shared" si="67"/>
        <v>1700.5777066501412</v>
      </c>
      <c r="AQ75" s="23">
        <f t="shared" si="68"/>
        <v>1.2609185506494192</v>
      </c>
      <c r="AR75" s="42">
        <f t="shared" si="90"/>
        <v>0.57272918013861673</v>
      </c>
      <c r="AS75" s="34"/>
      <c r="AV75" s="27">
        <f>[5]超r不同兵种属性值!AK73</f>
        <v>715.90952853309295</v>
      </c>
      <c r="AW75" s="27">
        <f>[5]超r不同兵种属性值!AL73</f>
        <v>650.82684412099354</v>
      </c>
      <c r="AX75" s="27">
        <f>[5]超r不同兵种属性值!AM73</f>
        <v>1496.9017414782852</v>
      </c>
      <c r="AY75" s="27">
        <f t="shared" si="69"/>
        <v>2.0909090909090908</v>
      </c>
      <c r="AZ75" s="27">
        <f t="shared" si="91"/>
        <v>0.75236023175406541</v>
      </c>
      <c r="BA75" s="39">
        <f t="shared" si="92"/>
        <v>0.50505081377995986</v>
      </c>
      <c r="BB75" s="39">
        <f t="shared" si="93"/>
        <v>0.24948362357971421</v>
      </c>
      <c r="BD75" s="27">
        <f>[5]超r不同兵种属性值!AP73</f>
        <v>1431.8190570661859</v>
      </c>
      <c r="BE75" s="27">
        <f>[5]超r不同兵种属性值!AQ73</f>
        <v>312.3968851780769</v>
      </c>
      <c r="BF75" s="27">
        <f>[5]超r不同兵种属性值!AR73</f>
        <v>1425.6207061697953</v>
      </c>
      <c r="BG75" s="27">
        <f t="shared" si="70"/>
        <v>0.9956709956709956</v>
      </c>
      <c r="BH75" s="27">
        <f t="shared" si="94"/>
        <v>0.59321471447395591</v>
      </c>
      <c r="BI75" s="39">
        <f t="shared" si="95"/>
        <v>0.4883355741861744</v>
      </c>
      <c r="BJ75" s="39">
        <f t="shared" si="96"/>
        <v>0.23095524450146987</v>
      </c>
      <c r="BL75" s="27">
        <f>[5]超r不同兵种属性值!AU73</f>
        <v>1646.5919156261136</v>
      </c>
      <c r="BM75" s="27">
        <f>[5]超r不同兵种属性值!AV73</f>
        <v>104.13229505935897</v>
      </c>
      <c r="BN75" s="27">
        <f>[5]超r不同兵种属性值!AW73</f>
        <v>1453.302661629403</v>
      </c>
      <c r="BO75" s="27">
        <f t="shared" si="71"/>
        <v>0.88261253309796994</v>
      </c>
      <c r="BP75" s="27">
        <f t="shared" si="97"/>
        <v>0.32709767347505003</v>
      </c>
      <c r="BQ75" s="39">
        <f t="shared" si="98"/>
        <v>0.47283658037192405</v>
      </c>
      <c r="BR75" s="39">
        <f t="shared" si="99"/>
        <v>0.23019512103994816</v>
      </c>
      <c r="BT75" s="27">
        <f>[5]超r不同兵种属性值!AZ73</f>
        <v>1503.4100099194952</v>
      </c>
      <c r="BU75" s="27">
        <f>[5]超r不同兵种属性值!BA73</f>
        <v>169.21497947145832</v>
      </c>
      <c r="BV75" s="27">
        <f>[5]超r不同兵种属性值!BB73</f>
        <v>1425.6207061697953</v>
      </c>
      <c r="BW75" s="27">
        <f t="shared" si="72"/>
        <v>0.94825809111523385</v>
      </c>
      <c r="BX75" s="36">
        <f t="shared" si="100"/>
        <v>0.44131336088509932</v>
      </c>
      <c r="BY75" s="39">
        <f t="shared" si="101"/>
        <v>0.4687602431381161</v>
      </c>
      <c r="BZ75" s="39">
        <f t="shared" si="102"/>
        <v>0.22581730141462852</v>
      </c>
      <c r="CB75" s="23">
        <f t="shared" si="73"/>
        <v>1324.4326277862219</v>
      </c>
      <c r="CC75" s="23">
        <f t="shared" si="74"/>
        <v>309.14275095747189</v>
      </c>
      <c r="CD75" s="23">
        <f t="shared" si="75"/>
        <v>1450.3614538618197</v>
      </c>
      <c r="CE75" s="23">
        <f t="shared" si="76"/>
        <v>1.0950813377997843</v>
      </c>
      <c r="CF75" s="23">
        <f t="shared" si="77"/>
        <v>0.86077959288694994</v>
      </c>
      <c r="CV75" s="39">
        <f>([3]超r分类武将战斗属性!S75+[3]超r分类武将战斗属性!Y75+[3]超r分类武将战斗属性!AE75+[3]超r分类武将战斗属性!AK75)/4</f>
        <v>470.63939495456907</v>
      </c>
      <c r="CW75" s="39">
        <f>CV75*[3]超r分类武将战斗属性!O74</f>
        <v>99.612563774111848</v>
      </c>
      <c r="CX75" s="39">
        <f>([2]超r各类型装备属性!I73+[2]超r各类型装备属性!N73+[2]超r各类型装备属性!S73+[2]超r各类型装备属性!X73)/4</f>
        <v>778.4296875</v>
      </c>
      <c r="CY75" s="7">
        <f t="shared" si="103"/>
        <v>0.34896255633834578</v>
      </c>
      <c r="CZ75" s="7">
        <f t="shared" si="103"/>
        <v>7.385921210736314E-2</v>
      </c>
      <c r="DA75" s="7">
        <f t="shared" si="103"/>
        <v>0.57717823155429093</v>
      </c>
      <c r="DC75" s="39">
        <f>([3]超r分类武将战斗属性!T75+[3]超r分类武将战斗属性!Z75+[3]超r分类武将战斗属性!AF75+[3]超r分类武将战斗属性!AL75)/4</f>
        <v>130.04509597428881</v>
      </c>
      <c r="DD75" s="39">
        <f>DC75*[3]超r分类武将战斗属性!O74</f>
        <v>27.524524200741432</v>
      </c>
      <c r="DE75" s="39">
        <f>([2]超r各类型装备属性!J73+[2]超r各类型装备属性!O73+[2]超r各类型装备属性!T73+[2]超r各类型装备属性!Y73)/4</f>
        <v>145.30687500000002</v>
      </c>
      <c r="DF75" s="7">
        <f t="shared" si="104"/>
        <v>0.45288494913986488</v>
      </c>
      <c r="DG75" s="7">
        <f t="shared" si="104"/>
        <v>9.5854769834737202E-2</v>
      </c>
      <c r="DH75" s="7">
        <f t="shared" si="104"/>
        <v>0.50603443521667635</v>
      </c>
      <c r="DJ75" s="39">
        <f>([3]超r分类武将战斗属性!U75+[3]超r分类武将战斗属性!AA75+[3]超r分类武将战斗属性!AG75+[3]超r分类武将战斗属性!AM75)/4</f>
        <v>606.87711454668124</v>
      </c>
      <c r="DK75" s="39">
        <f>DJ75*[3]超r分类武将战斗属性!O74</f>
        <v>128.44777960346005</v>
      </c>
      <c r="DL75" s="39">
        <f>([2]超r各类型装备属性!K73+[2]超r各类型装备属性!P73+[2]超r各类型装备属性!U73+[2]超r各类型装备属性!Z73)/4</f>
        <v>965.2528125</v>
      </c>
      <c r="DM75" s="7">
        <f t="shared" si="105"/>
        <v>0.35686526535863478</v>
      </c>
      <c r="DN75" s="7">
        <f t="shared" si="105"/>
        <v>7.5531849618610536E-2</v>
      </c>
      <c r="DO75" s="7">
        <f t="shared" si="105"/>
        <v>0.56760288502275469</v>
      </c>
    </row>
    <row r="76" spans="7:119" x14ac:dyDescent="0.15">
      <c r="G76" s="23">
        <v>70</v>
      </c>
      <c r="H76" s="27">
        <f>[2]超r各类型装备属性!I74+[3]超r分类武将战斗属性!AQ76</f>
        <v>812.52125298705937</v>
      </c>
      <c r="I76" s="27">
        <f>[2]超r各类型装备属性!J74+[3]超r分类武将战斗属性!T76</f>
        <v>639.23856000000001</v>
      </c>
      <c r="J76" s="27">
        <f>[2]超r各类型装备属性!K74+[3]超r分类武将战斗属性!AS76</f>
        <v>2498.5480095585899</v>
      </c>
      <c r="K76" s="27">
        <f t="shared" si="61"/>
        <v>3.075055575928896</v>
      </c>
      <c r="L76" s="27">
        <f t="shared" si="78"/>
        <v>0.74569506066082702</v>
      </c>
      <c r="M76" s="39">
        <f t="shared" si="79"/>
        <v>0.42990542486087807</v>
      </c>
      <c r="N76" s="39">
        <f t="shared" si="80"/>
        <v>0.41642466825976499</v>
      </c>
      <c r="P76" s="27">
        <f>[2]超r各类型装备属性!N74+[3]超r分类武将战斗属性!AV76</f>
        <v>1516.8267565715305</v>
      </c>
      <c r="Q76" s="27">
        <f>[2]超r各类型装备属性!O74+[3]超r分类武将战斗属性!AW76</f>
        <v>187.88425059741186</v>
      </c>
      <c r="R76" s="27">
        <f>[2]超r各类型装备属性!P74+[3]超r分类武将战斗属性!AX76</f>
        <v>1638.7952577663543</v>
      </c>
      <c r="S76" s="27">
        <f t="shared" si="62"/>
        <v>1.0804103043847328</v>
      </c>
      <c r="T76" s="27">
        <f t="shared" si="81"/>
        <v>0.46290106186891777</v>
      </c>
      <c r="U76" s="39">
        <f t="shared" si="82"/>
        <v>0.3167975682062511</v>
      </c>
      <c r="V76" s="39">
        <f t="shared" si="83"/>
        <v>0.32515778923935595</v>
      </c>
      <c r="X76" s="27">
        <f>[2]超r各类型装备属性!S74+[3]超r分类武将战斗属性!BA76</f>
        <v>1662.4110071689424</v>
      </c>
      <c r="Y76" s="27">
        <f>[2]超r各类型装备属性!T74+[3]超r分类武将战斗属性!BB76</f>
        <v>103.28425059741187</v>
      </c>
      <c r="Z76" s="27">
        <f>[2]超r各类型装备属性!U74+[3]超r分类武将战斗属性!BC76</f>
        <v>1371.2425059741186</v>
      </c>
      <c r="AA76" s="27">
        <f t="shared" si="63"/>
        <v>0.82485167630676437</v>
      </c>
      <c r="AB76" s="27">
        <f t="shared" si="84"/>
        <v>0.32147312046998888</v>
      </c>
      <c r="AC76" s="39">
        <f t="shared" si="85"/>
        <v>0.28071783302413755</v>
      </c>
      <c r="AD76" s="39">
        <f t="shared" si="86"/>
        <v>0.27701868807557961</v>
      </c>
      <c r="AF76" s="27">
        <f>[2]超r各类型装备属性!X74+[3]超r分类武将战斗属性!BF76</f>
        <v>1498.1425059741186</v>
      </c>
      <c r="AG76" s="27">
        <f>[2]超r各类型装备属性!Y74+[3]超r分类武将战斗属性!BG76</f>
        <v>237.0606264935297</v>
      </c>
      <c r="AH76" s="27">
        <f>[2]超r各类型装备属性!Z74+[3]超r分类武将战斗属性!BH76</f>
        <v>1413.5425059741187</v>
      </c>
      <c r="AI76" s="27">
        <f t="shared" si="64"/>
        <v>0.94353007163027425</v>
      </c>
      <c r="AJ76" s="27">
        <f t="shared" si="87"/>
        <v>0.52094295285487724</v>
      </c>
      <c r="AK76" s="39">
        <f t="shared" si="88"/>
        <v>0.27976517385137606</v>
      </c>
      <c r="AL76" s="39">
        <f t="shared" si="89"/>
        <v>0.2792182727850111</v>
      </c>
      <c r="AN76" s="23">
        <f t="shared" si="65"/>
        <v>1372.4753806754129</v>
      </c>
      <c r="AO76" s="23">
        <f t="shared" si="66"/>
        <v>291.86692192208835</v>
      </c>
      <c r="AP76" s="23">
        <f t="shared" si="67"/>
        <v>1730.5320698182954</v>
      </c>
      <c r="AQ76" s="23">
        <f t="shared" si="68"/>
        <v>1.2608838702568772</v>
      </c>
      <c r="AR76" s="42">
        <f t="shared" si="90"/>
        <v>0.57243745254509348</v>
      </c>
      <c r="AS76" s="34"/>
      <c r="AV76" s="27">
        <f>[5]超r不同兵种属性值!AK74</f>
        <v>718.45688827741742</v>
      </c>
      <c r="AW76" s="27">
        <f>[5]超r不同兵种属性值!AL74</f>
        <v>653.14262570674305</v>
      </c>
      <c r="AX76" s="27">
        <f>[5]超r不同兵种属性值!AM74</f>
        <v>1502.228039125509</v>
      </c>
      <c r="AY76" s="27">
        <f t="shared" si="69"/>
        <v>2.0909090909090908</v>
      </c>
      <c r="AZ76" s="27">
        <f t="shared" si="91"/>
        <v>0.7497539512279745</v>
      </c>
      <c r="BA76" s="39">
        <f t="shared" si="92"/>
        <v>0.50684789296466848</v>
      </c>
      <c r="BB76" s="39">
        <f t="shared" si="93"/>
        <v>0.25037133985425147</v>
      </c>
      <c r="BD76" s="27">
        <f>[5]超r不同兵种属性值!AP74</f>
        <v>1436.9137765548348</v>
      </c>
      <c r="BE76" s="27">
        <f>[5]超r不同兵种属性值!AQ74</f>
        <v>313.50846033923671</v>
      </c>
      <c r="BF76" s="27">
        <f>[5]超r不同兵种属性值!AR74</f>
        <v>1430.6933705957229</v>
      </c>
      <c r="BG76" s="27">
        <f t="shared" si="70"/>
        <v>0.9956709956709956</v>
      </c>
      <c r="BH76" s="27">
        <f t="shared" si="94"/>
        <v>0.58984660402044975</v>
      </c>
      <c r="BI76" s="39">
        <f t="shared" si="95"/>
        <v>0.49007317696114006</v>
      </c>
      <c r="BJ76" s="39">
        <f t="shared" si="96"/>
        <v>0.23177703282685944</v>
      </c>
      <c r="BL76" s="27">
        <f>[5]超r不同兵种属性值!AU74</f>
        <v>1652.4508430380599</v>
      </c>
      <c r="BM76" s="27">
        <f>[5]超r不同兵种属性值!AV74</f>
        <v>104.5028201130789</v>
      </c>
      <c r="BN76" s="27">
        <f>[5]超r不同兵种属性值!AW74</f>
        <v>1458.4738243936981</v>
      </c>
      <c r="BO76" s="27">
        <f t="shared" si="71"/>
        <v>0.88261253309797005</v>
      </c>
      <c r="BP76" s="27">
        <f t="shared" si="97"/>
        <v>0.32403691873589557</v>
      </c>
      <c r="BQ76" s="39">
        <f t="shared" si="98"/>
        <v>0.47451903440064958</v>
      </c>
      <c r="BR76" s="39">
        <f t="shared" si="99"/>
        <v>0.23101420468293107</v>
      </c>
      <c r="BT76" s="27">
        <f>[5]超r不同兵种属性值!AZ74</f>
        <v>1508.7594653825765</v>
      </c>
      <c r="BU76" s="27">
        <f>[5]超r不同兵种属性值!BA74</f>
        <v>169.8170826837532</v>
      </c>
      <c r="BV76" s="27">
        <f>[5]超r不同兵种属性值!BB74</f>
        <v>1430.6933705957229</v>
      </c>
      <c r="BW76" s="27">
        <f t="shared" si="72"/>
        <v>0.94825809111523396</v>
      </c>
      <c r="BX76" s="36">
        <f t="shared" si="100"/>
        <v>0.43787932575995148</v>
      </c>
      <c r="BY76" s="39">
        <f t="shared" si="101"/>
        <v>0.47042819268413832</v>
      </c>
      <c r="BZ76" s="39">
        <f t="shared" si="102"/>
        <v>0.22662080783585786</v>
      </c>
      <c r="CB76" s="23">
        <f t="shared" si="73"/>
        <v>1329.1452433132222</v>
      </c>
      <c r="CC76" s="23">
        <f t="shared" si="74"/>
        <v>310.24274721070299</v>
      </c>
      <c r="CD76" s="23">
        <f t="shared" si="75"/>
        <v>1455.5221511776631</v>
      </c>
      <c r="CE76" s="23">
        <f t="shared" si="76"/>
        <v>1.0950813377997843</v>
      </c>
      <c r="CF76" s="23">
        <f t="shared" si="77"/>
        <v>0.86120470047727171</v>
      </c>
      <c r="CV76" s="39">
        <f>([3]超r分类武将战斗属性!S76+[3]超r分类武将战斗属性!Y76+[3]超r分类武将战斗属性!AE76+[3]超r分类武将战斗属性!AK76)/4</f>
        <v>476.32772</v>
      </c>
      <c r="CW76" s="39">
        <f>CV76*[3]超r分类武将战斗属性!O75</f>
        <v>103.02266067541267</v>
      </c>
      <c r="CX76" s="39">
        <f>([2]超r各类型装备属性!I74+[2]超r各类型装备属性!N74+[2]超r各类型装备属性!S74+[2]超r各类型装备属性!X74)/4</f>
        <v>793.125</v>
      </c>
      <c r="CY76" s="7">
        <f t="shared" si="103"/>
        <v>0.34705738748158305</v>
      </c>
      <c r="CZ76" s="7">
        <f t="shared" si="103"/>
        <v>7.50633943063619E-2</v>
      </c>
      <c r="DA76" s="7">
        <f t="shared" si="103"/>
        <v>0.5778792182120549</v>
      </c>
      <c r="DC76" s="39">
        <f>([3]超r分类武将战斗属性!T76+[3]超r分类武将战斗属性!Z76+[3]超r分类武将战斗属性!AF76+[3]超r分类武将战斗属性!AL76)/4</f>
        <v>131.61687000000001</v>
      </c>
      <c r="DD76" s="39">
        <f>DC76*[3]超r分类武将战斗属性!O75</f>
        <v>28.466787818206136</v>
      </c>
      <c r="DE76" s="39">
        <f>([2]超r各类型装备属性!J74+[2]超r各类型装备属性!O74+[2]超r各类型装备属性!T74+[2]超r各类型装备属性!Y74)/4</f>
        <v>148.05000000000001</v>
      </c>
      <c r="DF76" s="7">
        <f t="shared" si="104"/>
        <v>0.45094822370838628</v>
      </c>
      <c r="DG76" s="7">
        <f t="shared" si="104"/>
        <v>9.7533449939233366E-2</v>
      </c>
      <c r="DH76" s="7">
        <f t="shared" si="104"/>
        <v>0.50725172631765658</v>
      </c>
      <c r="DJ76" s="39">
        <f>([3]超r分类武将战斗属性!U76+[3]超r分类武将战斗属性!AA76+[3]超r分类武将战斗属性!AG76+[3]超r分类武将战斗属性!AM76)/4</f>
        <v>614.21206000000006</v>
      </c>
      <c r="DK76" s="39">
        <f>DJ76*[3]超r分类武将战斗属性!O75</f>
        <v>132.8450098182953</v>
      </c>
      <c r="DL76" s="39">
        <f>([2]超r各类型装备属性!K74+[2]超r各类型装备属性!P74+[2]超r各类型装备属性!U74+[2]超r各类型装备属性!Z74)/4</f>
        <v>983.47500000000002</v>
      </c>
      <c r="DM76" s="7">
        <f t="shared" si="105"/>
        <v>0.35492671341507809</v>
      </c>
      <c r="DN76" s="7">
        <f t="shared" si="105"/>
        <v>7.676541344434254E-2</v>
      </c>
      <c r="DO76" s="7">
        <f t="shared" si="105"/>
        <v>0.56830787314057929</v>
      </c>
    </row>
    <row r="77" spans="7:119" x14ac:dyDescent="0.15">
      <c r="G77" s="23">
        <v>71</v>
      </c>
      <c r="H77" s="27">
        <f>[2]超r各类型装备属性!I75+[3]超r分类武将战斗属性!AQ77</f>
        <v>823.06121350114245</v>
      </c>
      <c r="I77" s="27">
        <f>[2]超r各类型装备属性!J75+[3]超r分类武将战斗属性!T77</f>
        <v>646.70904053442644</v>
      </c>
      <c r="J77" s="27">
        <f>[2]超r各类型装备属性!K75+[3]超r分类武将战斗属性!AS77</f>
        <v>2531.1958832036562</v>
      </c>
      <c r="K77" s="27">
        <f t="shared" si="61"/>
        <v>3.0753434151470227</v>
      </c>
      <c r="L77" s="27">
        <f t="shared" si="78"/>
        <v>0.74460266767417593</v>
      </c>
      <c r="M77" s="39">
        <f t="shared" si="79"/>
        <v>0.43548212354557814</v>
      </c>
      <c r="N77" s="39">
        <f t="shared" si="80"/>
        <v>0.4218659805339427</v>
      </c>
      <c r="P77" s="27">
        <f>[2]超r各类型装备属性!N75+[3]超r分类武将战斗属性!AV77</f>
        <v>1537.1346697025135</v>
      </c>
      <c r="Q77" s="27">
        <f>[2]超r各类型装备属性!O75+[3]超r分类武将战斗属性!AW77</f>
        <v>190.26224270022851</v>
      </c>
      <c r="R77" s="27">
        <f>[2]超r各类型装备属性!P75+[3]超r分类武将战斗属性!AX77</f>
        <v>1661.1591551029705</v>
      </c>
      <c r="S77" s="27">
        <f t="shared" si="62"/>
        <v>1.0806855039086847</v>
      </c>
      <c r="T77" s="27">
        <f t="shared" si="81"/>
        <v>0.46170939435173819</v>
      </c>
      <c r="U77" s="39">
        <f t="shared" si="82"/>
        <v>0.32103898698882899</v>
      </c>
      <c r="V77" s="39">
        <f t="shared" si="83"/>
        <v>0.32959507045693853</v>
      </c>
      <c r="X77" s="27">
        <f>[2]超r各类型装备属性!S75+[3]超r分类武将战斗属性!BA77</f>
        <v>1684.6469124027421</v>
      </c>
      <c r="Y77" s="27">
        <f>[2]超r各类型装备属性!T75+[3]超r分类武将战斗属性!BB77</f>
        <v>104.7622427002285</v>
      </c>
      <c r="Z77" s="27">
        <f>[2]超r各类型装备属性!U75+[3]超r分类武将战斗属性!BC77</f>
        <v>1389.6224270022849</v>
      </c>
      <c r="AA77" s="27">
        <f t="shared" si="63"/>
        <v>0.82487458753022846</v>
      </c>
      <c r="AB77" s="27">
        <f t="shared" si="84"/>
        <v>0.32078364651439517</v>
      </c>
      <c r="AC77" s="39">
        <f t="shared" si="85"/>
        <v>0.28447262958506286</v>
      </c>
      <c r="AD77" s="39">
        <f t="shared" si="86"/>
        <v>0.28073180343480514</v>
      </c>
      <c r="AF77" s="27">
        <f>[2]超r各类型装备属性!X75+[3]超r分类武将战斗属性!BF77</f>
        <v>1517.8724270022849</v>
      </c>
      <c r="AG77" s="27">
        <f>[2]超r各类型装备属性!Y75+[3]超r分类武将战斗属性!BG77</f>
        <v>240.53060675057122</v>
      </c>
      <c r="AH77" s="27">
        <f>[2]超r各类型装备属性!Z75+[3]超r分类武将战斗属性!BH77</f>
        <v>1432.3724270022849</v>
      </c>
      <c r="AI77" s="27">
        <f t="shared" si="64"/>
        <v>0.94367115544166136</v>
      </c>
      <c r="AJ77" s="27">
        <f t="shared" si="87"/>
        <v>0.52023421887782351</v>
      </c>
      <c r="AK77" s="39">
        <f t="shared" si="88"/>
        <v>0.28344956620023992</v>
      </c>
      <c r="AL77" s="39">
        <f t="shared" si="89"/>
        <v>0.28293776335847604</v>
      </c>
      <c r="AN77" s="23">
        <f t="shared" si="65"/>
        <v>1390.6788056521709</v>
      </c>
      <c r="AO77" s="23">
        <f t="shared" si="66"/>
        <v>295.56603317136364</v>
      </c>
      <c r="AP77" s="23">
        <f t="shared" si="67"/>
        <v>1753.5874730777991</v>
      </c>
      <c r="AQ77" s="23">
        <f t="shared" si="68"/>
        <v>1.2609579336009504</v>
      </c>
      <c r="AR77" s="42">
        <f t="shared" si="90"/>
        <v>0.57126790099003133</v>
      </c>
      <c r="AS77" s="34"/>
      <c r="AV77" s="27">
        <f>[5]超r不同兵种属性值!AK75</f>
        <v>721.09281047860304</v>
      </c>
      <c r="AW77" s="27">
        <f>[5]超r不同兵种属性值!AL75</f>
        <v>655.53891861691181</v>
      </c>
      <c r="AX77" s="27">
        <f>[5]超r不同兵种属性值!AM75</f>
        <v>1507.7395128188973</v>
      </c>
      <c r="AY77" s="27">
        <f t="shared" si="69"/>
        <v>2.0909090909090908</v>
      </c>
      <c r="AZ77" s="27">
        <f t="shared" si="91"/>
        <v>0.74717302657653262</v>
      </c>
      <c r="BA77" s="39">
        <f t="shared" si="92"/>
        <v>0.5087074500730886</v>
      </c>
      <c r="BB77" s="39">
        <f t="shared" si="93"/>
        <v>0.25128991880314955</v>
      </c>
      <c r="BD77" s="27">
        <f>[5]超r不同兵种属性值!AP75</f>
        <v>1442.1856209572061</v>
      </c>
      <c r="BE77" s="27">
        <f>[5]超r不同兵种属性值!AQ75</f>
        <v>314.65868093611766</v>
      </c>
      <c r="BF77" s="27">
        <f>[5]超r不同兵种属性值!AR75</f>
        <v>1435.9423931608544</v>
      </c>
      <c r="BG77" s="27">
        <f t="shared" si="70"/>
        <v>0.9956709956709956</v>
      </c>
      <c r="BH77" s="27">
        <f t="shared" si="94"/>
        <v>0.58652597413015628</v>
      </c>
      <c r="BI77" s="39">
        <f t="shared" si="95"/>
        <v>0.49187118988082218</v>
      </c>
      <c r="BJ77" s="39">
        <f t="shared" si="96"/>
        <v>0.23262739175099484</v>
      </c>
      <c r="BL77" s="27">
        <f>[5]超r不同兵种属性值!AU75</f>
        <v>1658.5134641007869</v>
      </c>
      <c r="BM77" s="27">
        <f>[5]超r不同兵种属性值!AV75</f>
        <v>104.88622697870589</v>
      </c>
      <c r="BN77" s="27">
        <f>[5]超r不同兵种属性值!AW75</f>
        <v>1463.8247697270847</v>
      </c>
      <c r="BO77" s="27">
        <f t="shared" si="71"/>
        <v>0.88261253309797005</v>
      </c>
      <c r="BP77" s="27">
        <f t="shared" si="97"/>
        <v>0.32104140759319588</v>
      </c>
      <c r="BQ77" s="39">
        <f t="shared" si="98"/>
        <v>0.47625998125225644</v>
      </c>
      <c r="BR77" s="39">
        <f t="shared" si="99"/>
        <v>0.23186176489266472</v>
      </c>
      <c r="BT77" s="27">
        <f>[5]超r不同兵种属性值!AZ75</f>
        <v>1514.2949020050662</v>
      </c>
      <c r="BU77" s="27">
        <f>[5]超r不同兵种属性值!BA75</f>
        <v>170.44011884039708</v>
      </c>
      <c r="BV77" s="27">
        <f>[5]超r不同兵种属性值!BB75</f>
        <v>1435.9423931608544</v>
      </c>
      <c r="BW77" s="27">
        <f t="shared" si="72"/>
        <v>0.94825809111523396</v>
      </c>
      <c r="BX77" s="36">
        <f t="shared" si="100"/>
        <v>0.43450789579183757</v>
      </c>
      <c r="BY77" s="39">
        <f t="shared" si="101"/>
        <v>0.47215413078479845</v>
      </c>
      <c r="BZ77" s="39">
        <f t="shared" si="102"/>
        <v>0.22745224926034943</v>
      </c>
      <c r="CB77" s="23">
        <f t="shared" si="73"/>
        <v>1334.0216993854156</v>
      </c>
      <c r="CC77" s="23">
        <f t="shared" si="74"/>
        <v>311.3809863430331</v>
      </c>
      <c r="CD77" s="23">
        <f t="shared" si="75"/>
        <v>1460.8622672169226</v>
      </c>
      <c r="CE77" s="23">
        <f t="shared" si="76"/>
        <v>1.0950813377997843</v>
      </c>
      <c r="CF77" s="23">
        <f t="shared" si="77"/>
        <v>0.86164186304882517</v>
      </c>
      <c r="CV77" s="39">
        <f>([3]超r分类武将战斗属性!S77+[3]超r分类武将战斗属性!Y77+[3]超r分类武将战斗属性!AE77+[3]超r分类武将战斗属性!AK77)/4</f>
        <v>482.45598084617518</v>
      </c>
      <c r="CW77" s="39">
        <f>CV77*[3]超r分类武将战斗属性!O76</f>
        <v>106.66032480599553</v>
      </c>
      <c r="CX77" s="39">
        <f>([2]超r各类型装备属性!I75+[2]超r各类型装备属性!N75+[2]超r各类型装备属性!S75+[2]超r各类型装备属性!X75)/4</f>
        <v>801.5625</v>
      </c>
      <c r="CY77" s="7">
        <f t="shared" si="103"/>
        <v>0.34692121493857331</v>
      </c>
      <c r="CZ77" s="7">
        <f t="shared" si="103"/>
        <v>7.6696591889150303E-2</v>
      </c>
      <c r="DA77" s="7">
        <f t="shared" si="103"/>
        <v>0.57638219317227624</v>
      </c>
      <c r="DC77" s="39">
        <f>([3]超r分类武将战斗属性!T77+[3]超r分类武将战斗属性!Z77+[3]超r分类武将战斗属性!AF77+[3]超r分类武将战斗属性!AL77)/4</f>
        <v>133.31020523381156</v>
      </c>
      <c r="DD77" s="39">
        <f>DC77*[3]超r分类武将战斗属性!O76</f>
        <v>29.471931854288236</v>
      </c>
      <c r="DE77" s="39">
        <f>([2]超r各类型装备属性!J75+[2]超r各类型装备属性!O75+[2]超r各类型装备属性!T75+[2]超r各类型装备属性!Y75)/4</f>
        <v>149.625</v>
      </c>
      <c r="DF77" s="7">
        <f t="shared" si="104"/>
        <v>0.45103357717874437</v>
      </c>
      <c r="DG77" s="7">
        <f t="shared" si="104"/>
        <v>9.9713527762511744E-2</v>
      </c>
      <c r="DH77" s="7">
        <f t="shared" si="104"/>
        <v>0.50623205378017921</v>
      </c>
      <c r="DJ77" s="39">
        <f>([3]超r分类武将战斗属性!U77+[3]超r分类武将战斗属性!AA77+[3]超r分类武将战斗属性!AG77+[3]超r分类武将战斗属性!AM77)/4</f>
        <v>622.11429109112066</v>
      </c>
      <c r="DK77" s="39">
        <f>DJ77*[3]超r分类武将战斗属性!O76</f>
        <v>137.53568198667844</v>
      </c>
      <c r="DL77" s="39">
        <f>([2]超r各类型装备属性!K75+[2]超r各类型装备属性!P75+[2]超r各类型装备属性!U75+[2]超r各类型装备属性!Z75)/4</f>
        <v>993.9375</v>
      </c>
      <c r="DM77" s="7">
        <f t="shared" si="105"/>
        <v>0.35476661452149877</v>
      </c>
      <c r="DN77" s="7">
        <f t="shared" si="105"/>
        <v>7.8431035861178611E-2</v>
      </c>
      <c r="DO77" s="7">
        <f t="shared" si="105"/>
        <v>0.56680234961732257</v>
      </c>
    </row>
    <row r="78" spans="7:119" x14ac:dyDescent="0.15">
      <c r="G78" s="23">
        <v>72</v>
      </c>
      <c r="H78" s="27">
        <f>[2]超r各类型装备属性!I76+[3]超r分类武将战斗属性!AQ78</f>
        <v>833.88569519143675</v>
      </c>
      <c r="I78" s="27">
        <f>[2]超r各类型装备属性!J76+[3]超r分类武将战斗属性!T78</f>
        <v>654.47874208343455</v>
      </c>
      <c r="J78" s="27">
        <f>[2]超r各类型装备属性!K76+[3]超r分类武将战斗属性!AS78</f>
        <v>2564.7542246125977</v>
      </c>
      <c r="K78" s="27">
        <f t="shared" si="61"/>
        <v>3.0756664125576614</v>
      </c>
      <c r="L78" s="27">
        <f t="shared" si="78"/>
        <v>0.74359170771196326</v>
      </c>
      <c r="M78" s="39">
        <f t="shared" si="79"/>
        <v>0.44120936253515181</v>
      </c>
      <c r="N78" s="39">
        <f t="shared" si="80"/>
        <v>0.42745903743543295</v>
      </c>
      <c r="P78" s="27">
        <f>[2]超r各类型装备属性!N76+[3]超r分类武将战斗属性!AV78</f>
        <v>1558.0685294211612</v>
      </c>
      <c r="Q78" s="27">
        <f>[2]超r各类型装备属性!O76+[3]超r分类武将战斗属性!AW78</f>
        <v>192.69713903828736</v>
      </c>
      <c r="R78" s="27">
        <f>[2]超r各类型装备属性!P76+[3]超r分类武将战斗属性!AX78</f>
        <v>1684.2628074977356</v>
      </c>
      <c r="S78" s="27">
        <f t="shared" si="62"/>
        <v>1.0809940485245901</v>
      </c>
      <c r="T78" s="27">
        <f t="shared" si="81"/>
        <v>0.46058238143994978</v>
      </c>
      <c r="U78" s="39">
        <f t="shared" si="82"/>
        <v>0.32541113814142875</v>
      </c>
      <c r="V78" s="39">
        <f t="shared" si="83"/>
        <v>0.33417912847177289</v>
      </c>
      <c r="X78" s="27">
        <f>[2]超r各类型装备属性!S76+[3]超r分类武将战斗属性!BA78</f>
        <v>1707.5656684594483</v>
      </c>
      <c r="Y78" s="27">
        <f>[2]超r各类型装备属性!T76+[3]超r分类武将战斗属性!BB78</f>
        <v>106.29713903828737</v>
      </c>
      <c r="Z78" s="27">
        <f>[2]超r各类型装备属性!U76+[3]超r分类武将战斗属性!BC78</f>
        <v>1408.5713903828737</v>
      </c>
      <c r="AA78" s="27">
        <f t="shared" si="63"/>
        <v>0.82490027552127776</v>
      </c>
      <c r="AB78" s="27">
        <f t="shared" si="84"/>
        <v>0.32019415356799008</v>
      </c>
      <c r="AC78" s="39">
        <f t="shared" si="85"/>
        <v>0.28834273361355089</v>
      </c>
      <c r="AD78" s="39">
        <f t="shared" si="86"/>
        <v>0.28455987684502509</v>
      </c>
      <c r="AF78" s="27">
        <f>[2]超r各类型装备属性!X76+[3]超r分类武将战斗属性!BF78</f>
        <v>1538.1713903828736</v>
      </c>
      <c r="AG78" s="27">
        <f>[2]超r各类型装备属性!Y76+[3]超r分类武将战斗属性!BG78</f>
        <v>244.14284759571842</v>
      </c>
      <c r="AH78" s="27">
        <f>[2]超r各类型装备属性!Z76+[3]超r分类武将战斗属性!BH78</f>
        <v>1451.7713903828735</v>
      </c>
      <c r="AI78" s="27">
        <f t="shared" si="64"/>
        <v>0.94382940643663005</v>
      </c>
      <c r="AJ78" s="27">
        <f t="shared" si="87"/>
        <v>0.51964873323019589</v>
      </c>
      <c r="AK78" s="39">
        <f t="shared" si="88"/>
        <v>0.28724022229372054</v>
      </c>
      <c r="AL78" s="39">
        <f t="shared" si="89"/>
        <v>0.28676965735957993</v>
      </c>
      <c r="AN78" s="23">
        <f t="shared" si="65"/>
        <v>1409.4228208637301</v>
      </c>
      <c r="AO78" s="23">
        <f t="shared" si="66"/>
        <v>299.40396693893194</v>
      </c>
      <c r="AP78" s="23">
        <f t="shared" si="67"/>
        <v>1777.3399532190201</v>
      </c>
      <c r="AQ78" s="23">
        <f t="shared" si="68"/>
        <v>1.2610409927446904</v>
      </c>
      <c r="AR78" s="42">
        <f t="shared" si="90"/>
        <v>0.57020207393563982</v>
      </c>
      <c r="AS78" s="34"/>
      <c r="AV78" s="27">
        <f>[5]超r不同兵种属性值!AK76</f>
        <v>723.6174786645031</v>
      </c>
      <c r="AW78" s="27">
        <f>[5]超r不同兵种属性值!AL76</f>
        <v>657.83407151318465</v>
      </c>
      <c r="AX78" s="27">
        <f>[5]超r不同兵种属性值!AM76</f>
        <v>1513.0183644803246</v>
      </c>
      <c r="AY78" s="27">
        <f t="shared" si="69"/>
        <v>2.0909090909090908</v>
      </c>
      <c r="AZ78" s="27">
        <f t="shared" si="91"/>
        <v>0.74456547181701316</v>
      </c>
      <c r="BA78" s="39">
        <f t="shared" si="92"/>
        <v>0.51048852110370602</v>
      </c>
      <c r="BB78" s="39">
        <f t="shared" si="93"/>
        <v>0.25216972741338745</v>
      </c>
      <c r="BD78" s="27">
        <f>[5]超r不同兵种属性值!AP76</f>
        <v>1447.2349573290062</v>
      </c>
      <c r="BE78" s="27">
        <f>[5]超r不同兵种属性值!AQ76</f>
        <v>315.76035432632864</v>
      </c>
      <c r="BF78" s="27">
        <f>[5]超r不同兵种属性值!AR76</f>
        <v>1440.9698709336424</v>
      </c>
      <c r="BG78" s="27">
        <f t="shared" si="70"/>
        <v>0.9956709956709956</v>
      </c>
      <c r="BH78" s="27">
        <f t="shared" si="94"/>
        <v>0.58318585196554884</v>
      </c>
      <c r="BI78" s="39">
        <f t="shared" si="95"/>
        <v>0.49359331431003223</v>
      </c>
      <c r="BJ78" s="39">
        <f t="shared" si="96"/>
        <v>0.23344185968991776</v>
      </c>
      <c r="BL78" s="27">
        <f>[5]超r不同兵种属性值!AU76</f>
        <v>1664.3202009283571</v>
      </c>
      <c r="BM78" s="27">
        <f>[5]超r不同兵种属性值!AV76</f>
        <v>105.25345144210954</v>
      </c>
      <c r="BN78" s="27">
        <f>[5]超r不同兵种属性值!AW76</f>
        <v>1468.9498684274995</v>
      </c>
      <c r="BO78" s="27">
        <f t="shared" si="71"/>
        <v>0.88261253309796994</v>
      </c>
      <c r="BP78" s="27">
        <f t="shared" si="97"/>
        <v>0.31805020309505216</v>
      </c>
      <c r="BQ78" s="39">
        <f t="shared" si="98"/>
        <v>0.47792744819328292</v>
      </c>
      <c r="BR78" s="39">
        <f t="shared" si="99"/>
        <v>0.23267355224214972</v>
      </c>
      <c r="BT78" s="27">
        <f>[5]超r不同兵种属性值!AZ76</f>
        <v>1519.5967051954565</v>
      </c>
      <c r="BU78" s="27">
        <f>[5]超r不同兵种属性值!BA76</f>
        <v>171.03685859342801</v>
      </c>
      <c r="BV78" s="27">
        <f>[5]超r不同兵种属性值!BB76</f>
        <v>1440.9698709336424</v>
      </c>
      <c r="BW78" s="27">
        <f t="shared" si="72"/>
        <v>0.94825809111523385</v>
      </c>
      <c r="BX78" s="36">
        <f t="shared" si="100"/>
        <v>0.43113080497724376</v>
      </c>
      <c r="BY78" s="39">
        <f t="shared" si="101"/>
        <v>0.47380722244721918</v>
      </c>
      <c r="BZ78" s="39">
        <f t="shared" si="102"/>
        <v>0.22824859814800216</v>
      </c>
      <c r="CB78" s="23">
        <f t="shared" si="73"/>
        <v>1338.6923355293306</v>
      </c>
      <c r="CC78" s="23">
        <f t="shared" si="74"/>
        <v>312.47118396876272</v>
      </c>
      <c r="CD78" s="23">
        <f t="shared" si="75"/>
        <v>1465.9769936937773</v>
      </c>
      <c r="CE78" s="23">
        <f t="shared" si="76"/>
        <v>1.0950813377997846</v>
      </c>
      <c r="CF78" s="23">
        <f t="shared" si="77"/>
        <v>0.86205800016282419</v>
      </c>
      <c r="CV78" s="39">
        <f>([3]超r分类武将战斗属性!S78+[3]超r分类武将战斗属性!Y78+[3]超r分类武将战斗属性!AE78+[3]超r分类武将战斗属性!AK78)/4</f>
        <v>489.05800829877143</v>
      </c>
      <c r="CW78" s="39">
        <f>CV78*[3]超r分类武将战斗属性!O77</f>
        <v>110.36481256495851</v>
      </c>
      <c r="CX78" s="39">
        <f>([2]超r各类型装备属性!I76+[2]超r各类型装备属性!N76+[2]超r各类型装备属性!S76+[2]超r各类型装备属性!X76)/4</f>
        <v>810</v>
      </c>
      <c r="CY78" s="7">
        <f t="shared" si="103"/>
        <v>0.34699169125065271</v>
      </c>
      <c r="CZ78" s="7">
        <f t="shared" si="103"/>
        <v>7.8304970610114114E-2</v>
      </c>
      <c r="DA78" s="7">
        <f t="shared" si="103"/>
        <v>0.57470333813923313</v>
      </c>
      <c r="DC78" s="39">
        <f>([3]超r分类武将战斗属性!T78+[3]超r分类武将战斗属性!Z78+[3]超r分类武将战斗属性!AF78+[3]超r分类武将战斗属性!AL78)/4</f>
        <v>135.13444966150263</v>
      </c>
      <c r="DD78" s="39">
        <f>DC78*[3]超r分类武将战斗属性!O77</f>
        <v>30.495540314001694</v>
      </c>
      <c r="DE78" s="39">
        <f>([2]超r各类型装备属性!J76+[2]超r各类型装备属性!O76+[2]超r各类型装备属性!T76+[2]超r各类型装备属性!Y76)/4</f>
        <v>151.20000000000002</v>
      </c>
      <c r="DF78" s="7">
        <f t="shared" si="104"/>
        <v>0.45134488712056842</v>
      </c>
      <c r="DG78" s="7">
        <f t="shared" si="104"/>
        <v>0.101854162540945</v>
      </c>
      <c r="DH78" s="7">
        <f t="shared" si="104"/>
        <v>0.50500332893331235</v>
      </c>
      <c r="DJ78" s="39">
        <f>([3]超r分类武将战斗属性!U78+[3]超r分类武将战斗属性!AA78+[3]超r分类武将战斗属性!AG78+[3]超r分类武将战斗属性!AM78)/4</f>
        <v>630.62743175367905</v>
      </c>
      <c r="DK78" s="39">
        <f>DJ78*[3]超r分类武将战斗属性!O77</f>
        <v>142.31252146534126</v>
      </c>
      <c r="DL78" s="39">
        <f>([2]超r各类型装备属性!K76+[2]超r各类型装备属性!P76+[2]超r各类型装备属性!U76+[2]超r各类型装备属性!Z76)/4</f>
        <v>1004.3999999999999</v>
      </c>
      <c r="DM78" s="7">
        <f t="shared" si="105"/>
        <v>0.35481531296898011</v>
      </c>
      <c r="DN78" s="7">
        <f t="shared" si="105"/>
        <v>8.007051279502983E-2</v>
      </c>
      <c r="DO78" s="7">
        <f t="shared" si="105"/>
        <v>0.56511417423599009</v>
      </c>
    </row>
    <row r="79" spans="7:119" x14ac:dyDescent="0.15">
      <c r="G79" s="23">
        <v>73</v>
      </c>
      <c r="H79" s="27">
        <f>[2]超r各类型装备属性!I77+[3]超r分类武将战斗属性!AQ79</f>
        <v>845.13740868825721</v>
      </c>
      <c r="I79" s="27">
        <f>[2]超r各类型装备属性!J77+[3]超r分类武将战斗属性!T79</f>
        <v>662.57066726724918</v>
      </c>
      <c r="J79" s="27">
        <f>[2]超r各类型装备属性!K77+[3]超r分类武将战斗属性!AS79</f>
        <v>2599.6797078024238</v>
      </c>
      <c r="K79" s="27">
        <f t="shared" si="61"/>
        <v>3.0760438256276008</v>
      </c>
      <c r="L79" s="27">
        <f t="shared" si="78"/>
        <v>0.74266678440848166</v>
      </c>
      <c r="M79" s="39">
        <f t="shared" si="79"/>
        <v>0.4471626500996071</v>
      </c>
      <c r="N79" s="39">
        <f t="shared" si="80"/>
        <v>0.43327995130040398</v>
      </c>
      <c r="P79" s="27">
        <f>[2]超r各类型装备属性!N77+[3]超r分类武将战斗属性!AV79</f>
        <v>1579.9422991141662</v>
      </c>
      <c r="Q79" s="27">
        <f>[2]超r各类型装备属性!O77+[3]超r分类武将战斗属性!AW79</f>
        <v>195.21748173765144</v>
      </c>
      <c r="R79" s="27">
        <f>[2]超r各类型装备属性!P77+[3]超r分类武将战斗属性!AX79</f>
        <v>1708.4772625894691</v>
      </c>
      <c r="S79" s="27">
        <f t="shared" si="62"/>
        <v>1.0813542137250007</v>
      </c>
      <c r="T79" s="27">
        <f t="shared" si="81"/>
        <v>0.45955423497122994</v>
      </c>
      <c r="U79" s="39">
        <f t="shared" si="82"/>
        <v>0.32997959463537302</v>
      </c>
      <c r="V79" s="39">
        <f t="shared" si="83"/>
        <v>0.3389835838471168</v>
      </c>
      <c r="X79" s="27">
        <f>[2]超r各类型装备属性!S77+[3]超r分类武将战斗属性!BA79</f>
        <v>1731.5097808518176</v>
      </c>
      <c r="Y79" s="27">
        <f>[2]超r各类型装备属性!T77+[3]超r分类武将战斗属性!BB79</f>
        <v>107.91748173765147</v>
      </c>
      <c r="Z79" s="27">
        <f>[2]超r各类型装备属性!U77+[3]超r分类武将战斗属性!BC79</f>
        <v>1428.3748173765148</v>
      </c>
      <c r="AA79" s="27">
        <f t="shared" si="63"/>
        <v>0.82493026211715925</v>
      </c>
      <c r="AB79" s="27">
        <f t="shared" si="84"/>
        <v>0.31975788732414745</v>
      </c>
      <c r="AC79" s="39">
        <f t="shared" si="85"/>
        <v>0.29238598123130999</v>
      </c>
      <c r="AD79" s="39">
        <f t="shared" si="86"/>
        <v>0.28856056916697281</v>
      </c>
      <c r="AF79" s="27">
        <f>[2]超r各类型装备属性!X77+[3]超r分类武将战斗属性!BF79</f>
        <v>1559.3248173765146</v>
      </c>
      <c r="AG79" s="27">
        <f>[2]超r各类型装备属性!Y77+[3]超r分类武将战斗属性!BG79</f>
        <v>247.96870434412867</v>
      </c>
      <c r="AH79" s="27">
        <f>[2]超r各类型装备属性!Z77+[3]超r分类武将战斗属性!BH79</f>
        <v>1472.0248173765144</v>
      </c>
      <c r="AI79" s="27">
        <f t="shared" si="64"/>
        <v>0.94401423037255439</v>
      </c>
      <c r="AJ79" s="27">
        <f t="shared" si="87"/>
        <v>0.51925322399249718</v>
      </c>
      <c r="AK79" s="39">
        <f t="shared" si="88"/>
        <v>0.29119044208711758</v>
      </c>
      <c r="AL79" s="39">
        <f t="shared" si="89"/>
        <v>0.29077033429659543</v>
      </c>
      <c r="AN79" s="23">
        <f t="shared" si="65"/>
        <v>1428.978576507689</v>
      </c>
      <c r="AO79" s="23">
        <f t="shared" si="66"/>
        <v>303.41858377167017</v>
      </c>
      <c r="AP79" s="23">
        <f t="shared" si="67"/>
        <v>1802.1391512862306</v>
      </c>
      <c r="AQ79" s="23">
        <f t="shared" si="68"/>
        <v>1.2611379770930622</v>
      </c>
      <c r="AR79" s="42">
        <f t="shared" si="90"/>
        <v>0.56926714818749091</v>
      </c>
      <c r="AS79" s="34"/>
      <c r="AV79" s="27">
        <f>[5]超r不同兵种属性值!AK77</f>
        <v>726.27900929183386</v>
      </c>
      <c r="AW79" s="27">
        <f>[5]超r不同兵种属性值!AL77</f>
        <v>660.25364481075815</v>
      </c>
      <c r="AX79" s="27">
        <f>[5]超r不同兵种属性值!AM77</f>
        <v>1518.5833830647437</v>
      </c>
      <c r="AY79" s="27">
        <f t="shared" si="69"/>
        <v>2.0909090909090913</v>
      </c>
      <c r="AZ79" s="27">
        <f t="shared" si="91"/>
        <v>0.74199671889364782</v>
      </c>
      <c r="BA79" s="39">
        <f t="shared" si="92"/>
        <v>0.51236614412122328</v>
      </c>
      <c r="BB79" s="39">
        <f t="shared" si="93"/>
        <v>0.25309723051079058</v>
      </c>
      <c r="BD79" s="27">
        <f>[5]超r不同兵种属性值!AP77</f>
        <v>1452.5580185836677</v>
      </c>
      <c r="BE79" s="27">
        <f>[5]超r不同兵种属性值!AQ77</f>
        <v>316.92174950916387</v>
      </c>
      <c r="BF79" s="27">
        <f>[5]超r不同兵种属性值!AR77</f>
        <v>1446.2698886330891</v>
      </c>
      <c r="BG79" s="27">
        <f t="shared" si="70"/>
        <v>0.99567099567099571</v>
      </c>
      <c r="BH79" s="27">
        <f t="shared" si="94"/>
        <v>0.57990985352527158</v>
      </c>
      <c r="BI79" s="39">
        <f t="shared" si="95"/>
        <v>0.49540879522669889</v>
      </c>
      <c r="BJ79" s="39">
        <f t="shared" si="96"/>
        <v>0.23430047999357939</v>
      </c>
      <c r="BL79" s="27">
        <f>[5]超r不同兵种属性值!AU77</f>
        <v>1670.4417213712179</v>
      </c>
      <c r="BM79" s="27">
        <f>[5]超r不同兵种属性值!AV77</f>
        <v>105.6405831697213</v>
      </c>
      <c r="BN79" s="27">
        <f>[5]超r不同兵种属性值!AW77</f>
        <v>1474.352799091984</v>
      </c>
      <c r="BO79" s="27">
        <f t="shared" si="71"/>
        <v>0.88261253309796994</v>
      </c>
      <c r="BP79" s="27">
        <f t="shared" si="97"/>
        <v>0.31513751981105453</v>
      </c>
      <c r="BQ79" s="39">
        <f t="shared" si="98"/>
        <v>0.47968530863545478</v>
      </c>
      <c r="BR79" s="39">
        <f t="shared" si="99"/>
        <v>0.23352934664142994</v>
      </c>
      <c r="BT79" s="27">
        <f>[5]超r不同兵种属性值!AZ77</f>
        <v>1525.1859195128511</v>
      </c>
      <c r="BU79" s="27">
        <f>[5]超r不同兵种属性值!BA77</f>
        <v>171.66594765079711</v>
      </c>
      <c r="BV79" s="27">
        <f>[5]超r不同兵种属性值!BB77</f>
        <v>1446.2698886330891</v>
      </c>
      <c r="BW79" s="27">
        <f t="shared" si="72"/>
        <v>0.94825809111523396</v>
      </c>
      <c r="BX79" s="36">
        <f t="shared" si="100"/>
        <v>0.42783222772930618</v>
      </c>
      <c r="BY79" s="39">
        <f t="shared" si="101"/>
        <v>0.47554992832591242</v>
      </c>
      <c r="BZ79" s="39">
        <f t="shared" si="102"/>
        <v>0.22908811716533906</v>
      </c>
      <c r="CB79" s="23">
        <f t="shared" si="73"/>
        <v>1343.6161671898926</v>
      </c>
      <c r="CC79" s="23">
        <f t="shared" si="74"/>
        <v>313.62048128511009</v>
      </c>
      <c r="CD79" s="23">
        <f t="shared" si="75"/>
        <v>1471.3689898557263</v>
      </c>
      <c r="CE79" s="23">
        <f t="shared" si="76"/>
        <v>1.0950813377997843</v>
      </c>
      <c r="CF79" s="23">
        <f t="shared" si="77"/>
        <v>0.86249399422362116</v>
      </c>
      <c r="CV79" s="39">
        <f>([3]超r分类武将战斗属性!S79+[3]超r分类武将战斗属性!Y79+[3]超r分类武将战斗属性!AE79+[3]超r分类武将战斗属性!AK79)/4</f>
        <v>496.17022317314451</v>
      </c>
      <c r="CW79" s="39">
        <f>CV79*[3]超r分类武将战斗属性!O78</f>
        <v>114.37085333454442</v>
      </c>
      <c r="CX79" s="39">
        <f>([2]超r各类型装备属性!I77+[2]超r各类型装备属性!N77+[2]超r各类型装备属性!S77+[2]超r各类型装备属性!X77)/4</f>
        <v>818.4375</v>
      </c>
      <c r="CY79" s="7">
        <f t="shared" si="103"/>
        <v>0.34722019723048991</v>
      </c>
      <c r="CZ79" s="7">
        <f t="shared" si="103"/>
        <v>8.0036786565448562E-2</v>
      </c>
      <c r="DA79" s="7">
        <f t="shared" si="103"/>
        <v>0.57274301620406143</v>
      </c>
      <c r="DC79" s="39">
        <f>([3]超r分类武将战斗属性!T79+[3]超r分类武将战斗属性!Z79+[3]超r分类武将战斗属性!AF79+[3]超r分类武将战斗属性!AL79)/4</f>
        <v>137.09966692942149</v>
      </c>
      <c r="DD79" s="39">
        <f>DC79*[3]超r分类武将战斗属性!O78</f>
        <v>31.602472631913585</v>
      </c>
      <c r="DE79" s="39">
        <f>([2]超r各类型装备属性!J77+[2]超r各类型装备属性!O77+[2]超r各类型装备属性!T77+[2]超r各类型装备属性!Y77)/4</f>
        <v>152.77500000000003</v>
      </c>
      <c r="DF79" s="7">
        <f t="shared" si="104"/>
        <v>0.45184993359731818</v>
      </c>
      <c r="DG79" s="7">
        <f t="shared" si="104"/>
        <v>0.10415470350917995</v>
      </c>
      <c r="DH79" s="7">
        <f t="shared" si="104"/>
        <v>0.50351233632731907</v>
      </c>
      <c r="DJ79" s="39">
        <f>([3]超r分类武将战斗属性!U79+[3]超r分类武将战斗属性!AA79+[3]超r分类武将战斗属性!AG79+[3]超r分类武将战斗属性!AM79)/4</f>
        <v>639.79844567063378</v>
      </c>
      <c r="DK79" s="39">
        <f>DJ79*[3]超r分类武将战斗属性!O78</f>
        <v>147.47820561559678</v>
      </c>
      <c r="DL79" s="39">
        <f>([2]超r各类型装备属性!K77+[2]超r各类型装备属性!P77+[2]超r各类型装备属性!U77+[2]超r各类型装备属性!Z77)/4</f>
        <v>1014.8625000000001</v>
      </c>
      <c r="DM79" s="7">
        <f t="shared" si="105"/>
        <v>0.35502166700834065</v>
      </c>
      <c r="DN79" s="7">
        <f t="shared" si="105"/>
        <v>8.1835082219005109E-2</v>
      </c>
      <c r="DO79" s="7">
        <f t="shared" si="105"/>
        <v>0.56314325077265426</v>
      </c>
    </row>
    <row r="80" spans="7:119" x14ac:dyDescent="0.15">
      <c r="G80" s="23">
        <v>74</v>
      </c>
      <c r="H80" s="27">
        <f>[2]超r各类型装备属性!I78+[3]超r分类武将战斗属性!AQ80</f>
        <v>856.70582994832421</v>
      </c>
      <c r="I80" s="27">
        <f>[2]超r各类型装备属性!J78+[3]超r分类武将战斗属性!T80</f>
        <v>671.00957924540808</v>
      </c>
      <c r="J80" s="27">
        <f>[2]超r各类型装备属性!K78+[3]超r分类武将战斗属性!AS80</f>
        <v>2635.618655834638</v>
      </c>
      <c r="K80" s="27">
        <f t="shared" si="61"/>
        <v>3.0764570097458264</v>
      </c>
      <c r="L80" s="27">
        <f t="shared" si="78"/>
        <v>0.74183265494223971</v>
      </c>
      <c r="M80" s="39">
        <f t="shared" si="79"/>
        <v>0.45328350790916638</v>
      </c>
      <c r="N80" s="39">
        <f t="shared" si="80"/>
        <v>0.43926977597243966</v>
      </c>
      <c r="P80" s="27">
        <f>[2]超r各类型装备属性!N78+[3]超r分类武将战斗属性!AV80</f>
        <v>1602.5128258863135</v>
      </c>
      <c r="Q80" s="27">
        <f>[2]超r各类型装备属性!O78+[3]超r分类武将战斗属性!AW80</f>
        <v>197.80116598966487</v>
      </c>
      <c r="R80" s="27">
        <f>[2]超r各类型装备属性!P78+[3]超r分类武将战斗属性!AX80</f>
        <v>1733.5151578656432</v>
      </c>
      <c r="S80" s="27">
        <f t="shared" si="62"/>
        <v>1.0817480708192617</v>
      </c>
      <c r="T80" s="27">
        <f t="shared" si="81"/>
        <v>0.4585936920944067</v>
      </c>
      <c r="U80" s="39">
        <f t="shared" si="82"/>
        <v>0.33469357265796018</v>
      </c>
      <c r="V80" s="39">
        <f t="shared" si="83"/>
        <v>0.3439514202114371</v>
      </c>
      <c r="X80" s="27">
        <f>[2]超r各类型装备属性!S78+[3]超r分类武将战斗属性!BA80</f>
        <v>1756.2139918759783</v>
      </c>
      <c r="Y80" s="27">
        <f>[2]超r各类型装备属性!T78+[3]超r分类武将战斗属性!BB80</f>
        <v>109.60116598966488</v>
      </c>
      <c r="Z80" s="27">
        <f>[2]超r各类型装备属性!U78+[3]超r分类武将战斗属性!BC80</f>
        <v>1448.8116598966485</v>
      </c>
      <c r="AA80" s="27">
        <f t="shared" si="63"/>
        <v>0.82496305495723543</v>
      </c>
      <c r="AB80" s="27">
        <f t="shared" si="84"/>
        <v>0.31942408936954403</v>
      </c>
      <c r="AC80" s="39">
        <f t="shared" si="85"/>
        <v>0.29655758052616993</v>
      </c>
      <c r="AD80" s="39">
        <f t="shared" si="86"/>
        <v>0.29268922422154525</v>
      </c>
      <c r="AF80" s="27">
        <f>[2]超r各类型装备属性!X78+[3]超r分类武将战斗属性!BF80</f>
        <v>1581.1116598966487</v>
      </c>
      <c r="AG80" s="27">
        <f>[2]超r各类型装备属性!Y78+[3]超r分类武将战斗属性!BG80</f>
        <v>251.95291497416213</v>
      </c>
      <c r="AH80" s="27">
        <f>[2]超r各类型装备属性!Z78+[3]超r分类武将战斗属性!BH80</f>
        <v>1492.9116598966484</v>
      </c>
      <c r="AI80" s="27">
        <f t="shared" si="64"/>
        <v>0.94421646349394095</v>
      </c>
      <c r="AJ80" s="27">
        <f t="shared" si="87"/>
        <v>0.51898449368194233</v>
      </c>
      <c r="AK80" s="39">
        <f t="shared" si="88"/>
        <v>0.2952589467594115</v>
      </c>
      <c r="AL80" s="39">
        <f t="shared" si="89"/>
        <v>0.29489613034995527</v>
      </c>
      <c r="AN80" s="23">
        <f t="shared" si="65"/>
        <v>1449.1360769018161</v>
      </c>
      <c r="AO80" s="23">
        <f t="shared" si="66"/>
        <v>307.59120654972503</v>
      </c>
      <c r="AP80" s="23">
        <f t="shared" si="67"/>
        <v>1827.7142833733947</v>
      </c>
      <c r="AQ80" s="23">
        <f t="shared" si="68"/>
        <v>1.2612440698329455</v>
      </c>
      <c r="AR80" s="42">
        <f t="shared" si="90"/>
        <v>0.56844360794338711</v>
      </c>
      <c r="AS80" s="34"/>
      <c r="AV80" s="27">
        <f>[5]超r不同兵种属性值!AK78</f>
        <v>728.78139774570673</v>
      </c>
      <c r="AW80" s="27">
        <f>[5]超r不同兵种属性值!AL78</f>
        <v>662.52854340518797</v>
      </c>
      <c r="AX80" s="27">
        <f>[5]超r不同兵种属性值!AM78</f>
        <v>1523.8156498319322</v>
      </c>
      <c r="AY80" s="27">
        <f t="shared" si="69"/>
        <v>2.0909090909090908</v>
      </c>
      <c r="AZ80" s="27">
        <f t="shared" si="91"/>
        <v>0.73938911935220508</v>
      </c>
      <c r="BA80" s="39">
        <f t="shared" si="92"/>
        <v>0.51413149752783549</v>
      </c>
      <c r="BB80" s="39">
        <f t="shared" si="93"/>
        <v>0.25396927497198868</v>
      </c>
      <c r="BD80" s="27">
        <f>[5]超r不同兵种属性值!AP78</f>
        <v>1457.5627954914135</v>
      </c>
      <c r="BE80" s="27">
        <f>[5]超r不同兵种属性值!AQ78</f>
        <v>318.01370083449024</v>
      </c>
      <c r="BF80" s="27">
        <f>[5]超r不同兵种属性值!AR78</f>
        <v>1451.2529998399355</v>
      </c>
      <c r="BG80" s="27">
        <f t="shared" si="70"/>
        <v>0.99567099567099571</v>
      </c>
      <c r="BH80" s="27">
        <f t="shared" si="94"/>
        <v>0.57659885579670678</v>
      </c>
      <c r="BI80" s="39">
        <f t="shared" si="95"/>
        <v>0.49711572222481099</v>
      </c>
      <c r="BJ80" s="39">
        <f t="shared" si="96"/>
        <v>0.23510776040285969</v>
      </c>
      <c r="BL80" s="27">
        <f>[5]超r不同兵种属性值!AU78</f>
        <v>1676.1972148151256</v>
      </c>
      <c r="BM80" s="27">
        <f>[5]超r不同兵种属性值!AV78</f>
        <v>106.00456694483007</v>
      </c>
      <c r="BN80" s="27">
        <f>[5]超r不同兵种属性值!AW78</f>
        <v>1479.43266973974</v>
      </c>
      <c r="BO80" s="27">
        <f t="shared" si="71"/>
        <v>0.88261253309796994</v>
      </c>
      <c r="BP80" s="27">
        <f t="shared" si="97"/>
        <v>0.31221471806502576</v>
      </c>
      <c r="BQ80" s="39">
        <f t="shared" si="98"/>
        <v>0.48133806048765582</v>
      </c>
      <c r="BR80" s="39">
        <f t="shared" si="99"/>
        <v>0.23433397011698073</v>
      </c>
      <c r="BT80" s="27">
        <f>[5]超r不同兵种属性值!AZ78</f>
        <v>1530.4409352659843</v>
      </c>
      <c r="BU80" s="27">
        <f>[5]超r不同兵种属性值!BA78</f>
        <v>172.25742128534887</v>
      </c>
      <c r="BV80" s="27">
        <f>[5]超r不同兵种属性值!BB78</f>
        <v>1451.2529998399355</v>
      </c>
      <c r="BW80" s="27">
        <f t="shared" si="72"/>
        <v>0.94825809111523385</v>
      </c>
      <c r="BX80" s="36">
        <f t="shared" si="100"/>
        <v>0.42451209024815317</v>
      </c>
      <c r="BY80" s="39">
        <f t="shared" si="101"/>
        <v>0.47718843175869535</v>
      </c>
      <c r="BZ80" s="39">
        <f t="shared" si="102"/>
        <v>0.22987743842064148</v>
      </c>
      <c r="CB80" s="23">
        <f t="shared" si="73"/>
        <v>1348.2455858295575</v>
      </c>
      <c r="CC80" s="23">
        <f t="shared" si="74"/>
        <v>314.7010581174643</v>
      </c>
      <c r="CD80" s="23">
        <f t="shared" si="75"/>
        <v>1476.4385798128856</v>
      </c>
      <c r="CE80" s="23">
        <f t="shared" si="76"/>
        <v>1.0950813377997841</v>
      </c>
      <c r="CF80" s="23">
        <f t="shared" si="77"/>
        <v>0.86290141230164508</v>
      </c>
      <c r="CV80" s="39">
        <f>([3]超r分类武将战斗属性!S80+[3]超r分类武将战斗属性!Y80+[3]超r分类武将战斗属性!AE80+[3]超r分类武将战斗属性!AK80)/4</f>
        <v>503.83183380522939</v>
      </c>
      <c r="CW80" s="39">
        <f>CV80*[3]超r分类武将战斗属性!O79</f>
        <v>118.42924309658673</v>
      </c>
      <c r="CX80" s="39">
        <f>([2]超r各类型装备属性!I78+[2]超r各类型装备属性!N78+[2]超r各类型装备属性!S78+[2]超r各类型装备属性!X78)/4</f>
        <v>826.87499999999989</v>
      </c>
      <c r="CY80" s="7">
        <f t="shared" si="103"/>
        <v>0.34767737953387917</v>
      </c>
      <c r="CZ80" s="7">
        <f t="shared" si="103"/>
        <v>8.1724031983099077E-2</v>
      </c>
      <c r="DA80" s="7">
        <f t="shared" si="103"/>
        <v>0.5705985884830217</v>
      </c>
      <c r="DC80" s="39">
        <f>([3]超r分类武将战斗属性!T80+[3]超r分类武将战斗属性!Z80+[3]超r分类武将战斗属性!AF80+[3]超r分类武将战斗属性!AL80)/4</f>
        <v>139.21669091986598</v>
      </c>
      <c r="DD80" s="39">
        <f>DC80*[3]超r分类武将战斗属性!O79</f>
        <v>32.72386980300422</v>
      </c>
      <c r="DE80" s="39">
        <f>([2]超r各类型装备属性!J78+[2]超r各类型装备属性!O78+[2]超r各类型装备属性!T78+[2]超r各类型装备属性!Y78)/4</f>
        <v>154.35000000000002</v>
      </c>
      <c r="DF80" s="7">
        <f t="shared" si="104"/>
        <v>0.45260296118822985</v>
      </c>
      <c r="DG80" s="7">
        <f t="shared" si="104"/>
        <v>0.10638753353865497</v>
      </c>
      <c r="DH80" s="7">
        <f t="shared" si="104"/>
        <v>0.50180238158091783</v>
      </c>
      <c r="DJ80" s="39">
        <f>([3]超r分类武将战斗属性!U80+[3]超r分类武将战斗属性!AA80+[3]超r分类武将战斗属性!AG80+[3]超r分类武将战斗属性!AM80)/4</f>
        <v>649.67789095937474</v>
      </c>
      <c r="DK80" s="39">
        <f>DJ80*[3]超r分类武将战斗属性!O79</f>
        <v>152.71139241401974</v>
      </c>
      <c r="DL80" s="39">
        <f>([2]超r各类型装备属性!K78+[2]超r各类型装备属性!P78+[2]超r各类型装备属性!U78+[2]超r各类型装备属性!Z78)/4</f>
        <v>1025.325</v>
      </c>
      <c r="DM80" s="7">
        <f t="shared" si="105"/>
        <v>0.35545921858216839</v>
      </c>
      <c r="DN80" s="7">
        <f t="shared" si="105"/>
        <v>8.3553208399817169E-2</v>
      </c>
      <c r="DO80" s="7">
        <f t="shared" si="105"/>
        <v>0.56098757301801438</v>
      </c>
    </row>
    <row r="81" spans="7:119" x14ac:dyDescent="0.15">
      <c r="G81" s="23">
        <v>75</v>
      </c>
      <c r="H81" s="27">
        <f>[2]超r各类型装备属性!I79+[3]超r分类武将战斗属性!AQ81</f>
        <v>868.77349801754212</v>
      </c>
      <c r="I81" s="27">
        <f>[2]超r各类型装备属性!J79+[3]超r分类武将战斗属性!T81</f>
        <v>679.81106797019061</v>
      </c>
      <c r="J81" s="27">
        <f>[2]超r各类型装备属性!K79+[3]超r分类武将战斗属性!AS81</f>
        <v>2673.1551936561345</v>
      </c>
      <c r="K81" s="27">
        <f t="shared" si="61"/>
        <v>3.0769299475133836</v>
      </c>
      <c r="L81" s="27">
        <f t="shared" si="78"/>
        <v>0.74109109952686425</v>
      </c>
      <c r="M81" s="39">
        <f t="shared" si="79"/>
        <v>0.45966851746959914</v>
      </c>
      <c r="N81" s="39">
        <f t="shared" si="80"/>
        <v>0.44552586560935575</v>
      </c>
      <c r="P81" s="27">
        <f>[2]超r各类型装备属性!N79+[3]超r分类武将战斗属性!AV81</f>
        <v>1626.1816956385926</v>
      </c>
      <c r="Q81" s="27">
        <f>[2]超r各类型装备属性!O79+[3]超r分类武将战斗属性!AW81</f>
        <v>200.48469960350843</v>
      </c>
      <c r="R81" s="27">
        <f>[2]超r各类型装备属性!P79+[3]超r分类武将战斗属性!AX81</f>
        <v>1759.8510948456094</v>
      </c>
      <c r="S81" s="27">
        <f t="shared" si="62"/>
        <v>1.0821983174238876</v>
      </c>
      <c r="T81" s="27">
        <f t="shared" si="81"/>
        <v>0.45774361475412251</v>
      </c>
      <c r="U81" s="39">
        <f t="shared" si="82"/>
        <v>0.33963694562209529</v>
      </c>
      <c r="V81" s="39">
        <f t="shared" si="83"/>
        <v>0.34917680453285893</v>
      </c>
      <c r="X81" s="27">
        <f>[2]超r各类型装备属性!S79+[3]超r分类武将战斗属性!BA81</f>
        <v>1782.1163952421009</v>
      </c>
      <c r="Y81" s="27">
        <f>[2]超r各类型装备属性!T79+[3]超r分类武将战斗属性!BB81</f>
        <v>111.38469960350841</v>
      </c>
      <c r="Z81" s="27">
        <f>[2]超r各类型装备属性!U79+[3]超r分类武将战斗属性!BC81</f>
        <v>1470.2469960350841</v>
      </c>
      <c r="AA81" s="27">
        <f t="shared" si="63"/>
        <v>0.82500054427441072</v>
      </c>
      <c r="AB81" s="27">
        <f t="shared" si="84"/>
        <v>0.31925934192612071</v>
      </c>
      <c r="AC81" s="39">
        <f t="shared" si="85"/>
        <v>0.30093150882169889</v>
      </c>
      <c r="AD81" s="39">
        <f t="shared" si="86"/>
        <v>0.29701959515860293</v>
      </c>
      <c r="AF81" s="27">
        <f>[2]超r各类型装备属性!X79+[3]超r分类武将战斗属性!BF81</f>
        <v>1603.8969960350842</v>
      </c>
      <c r="AG81" s="27">
        <f>[2]超r各类型装备属性!Y79+[3]超r分类武将战斗属性!BG81</f>
        <v>256.18674900877102</v>
      </c>
      <c r="AH81" s="27">
        <f>[2]超r各类型装备属性!Z79+[3]超r分类武将战斗属性!BH81</f>
        <v>1514.796996035084</v>
      </c>
      <c r="AI81" s="27">
        <f t="shared" si="64"/>
        <v>0.94444780417928342</v>
      </c>
      <c r="AJ81" s="27">
        <f t="shared" si="87"/>
        <v>0.51892571458145309</v>
      </c>
      <c r="AK81" s="39">
        <f t="shared" si="88"/>
        <v>0.29951391149114548</v>
      </c>
      <c r="AL81" s="39">
        <f t="shared" si="89"/>
        <v>0.2992191597106339</v>
      </c>
      <c r="AN81" s="23">
        <f t="shared" si="65"/>
        <v>1470.24214623333</v>
      </c>
      <c r="AO81" s="23">
        <f t="shared" si="66"/>
        <v>311.96680404649464</v>
      </c>
      <c r="AP81" s="23">
        <f t="shared" si="67"/>
        <v>1854.5125701429779</v>
      </c>
      <c r="AQ81" s="23">
        <f t="shared" si="68"/>
        <v>1.2613653981380721</v>
      </c>
      <c r="AR81" s="42">
        <f t="shared" si="90"/>
        <v>0.56776278703107375</v>
      </c>
      <c r="AS81" s="34"/>
      <c r="AV81" s="27">
        <f>[5]超r不同兵种属性值!AK79</f>
        <v>731.46339128352497</v>
      </c>
      <c r="AW81" s="27">
        <f>[5]超r不同兵种属性值!AL79</f>
        <v>664.96671934865901</v>
      </c>
      <c r="AX81" s="27">
        <f>[5]超r不同兵种属性值!AM79</f>
        <v>1529.4234545019158</v>
      </c>
      <c r="AY81" s="27">
        <f t="shared" si="69"/>
        <v>2.0909090909090908</v>
      </c>
      <c r="AZ81" s="27">
        <f t="shared" si="91"/>
        <v>0.73683240067687827</v>
      </c>
      <c r="BA81" s="39">
        <f t="shared" si="92"/>
        <v>0.51602355646104059</v>
      </c>
      <c r="BB81" s="39">
        <f t="shared" si="93"/>
        <v>0.25490390908365262</v>
      </c>
      <c r="BD81" s="27">
        <f>[5]超r不同兵种属性值!AP79</f>
        <v>1462.9267825670499</v>
      </c>
      <c r="BE81" s="27">
        <f>[5]超r不同兵种属性值!AQ79</f>
        <v>319.18402528735635</v>
      </c>
      <c r="BF81" s="27">
        <f>[5]超r不同兵种属性值!AR79</f>
        <v>1456.5937661923006</v>
      </c>
      <c r="BG81" s="27">
        <f t="shared" si="70"/>
        <v>0.99567099567099548</v>
      </c>
      <c r="BH81" s="27">
        <f t="shared" si="94"/>
        <v>0.57336659718696947</v>
      </c>
      <c r="BI81" s="39">
        <f t="shared" si="95"/>
        <v>0.49894516128387439</v>
      </c>
      <c r="BJ81" s="39">
        <f t="shared" si="96"/>
        <v>0.23597298212235177</v>
      </c>
      <c r="BL81" s="27">
        <f>[5]超r不同兵种属性值!AU79</f>
        <v>1682.3657999521074</v>
      </c>
      <c r="BM81" s="27">
        <f>[5]超r不同兵种属性值!AV79</f>
        <v>106.39467509578544</v>
      </c>
      <c r="BN81" s="27">
        <f>[5]超r不同兵种属性值!AW79</f>
        <v>1484.877140293122</v>
      </c>
      <c r="BO81" s="27">
        <f t="shared" si="71"/>
        <v>0.88261253309796994</v>
      </c>
      <c r="BP81" s="27">
        <f t="shared" si="97"/>
        <v>0.30938157174475345</v>
      </c>
      <c r="BQ81" s="39">
        <f t="shared" si="98"/>
        <v>0.48310943606300261</v>
      </c>
      <c r="BR81" s="39">
        <f t="shared" si="99"/>
        <v>0.2351963442054098</v>
      </c>
      <c r="BT81" s="27">
        <f>[5]超r不同兵种属性值!AZ79</f>
        <v>1536.0731216954023</v>
      </c>
      <c r="BU81" s="27">
        <f>[5]超r不同兵种属性值!BA79</f>
        <v>172.89134703065136</v>
      </c>
      <c r="BV81" s="27">
        <f>[5]超r不同兵种属性值!BB79</f>
        <v>1456.5937661923006</v>
      </c>
      <c r="BW81" s="27">
        <f t="shared" si="72"/>
        <v>0.94825809111523396</v>
      </c>
      <c r="BX81" s="36">
        <f t="shared" si="100"/>
        <v>0.42128409451512738</v>
      </c>
      <c r="BY81" s="39">
        <f t="shared" si="101"/>
        <v>0.47894453625622663</v>
      </c>
      <c r="BZ81" s="39">
        <f t="shared" si="102"/>
        <v>0.23072341199549043</v>
      </c>
      <c r="CB81" s="23">
        <f t="shared" si="73"/>
        <v>1353.207273874521</v>
      </c>
      <c r="CC81" s="23">
        <f t="shared" si="74"/>
        <v>315.85919169061305</v>
      </c>
      <c r="CD81" s="23">
        <f t="shared" si="75"/>
        <v>1481.8720317949098</v>
      </c>
      <c r="CE81" s="23">
        <f t="shared" si="76"/>
        <v>1.0950813377997846</v>
      </c>
      <c r="CF81" s="23">
        <f t="shared" si="77"/>
        <v>0.86333540024250022</v>
      </c>
      <c r="CV81" s="39">
        <f>([3]超r分类武将战斗属性!S81+[3]超r分类武将战斗属性!Y81+[3]超r分类武将战斗属性!AE81+[3]超r分类武将战斗属性!AK81)/4</f>
        <v>512.06752428613515</v>
      </c>
      <c r="CW81" s="39">
        <f>CV81*[3]超r分类武将战斗属性!O80</f>
        <v>122.86212194719481</v>
      </c>
      <c r="CX81" s="39">
        <f>([2]超r各类型装备属性!I79+[2]超r各类型装备属性!N79+[2]超r各类型装备属性!S79+[2]超r各类型装备属性!X79)/4</f>
        <v>835.3125</v>
      </c>
      <c r="CY81" s="7">
        <f t="shared" si="103"/>
        <v>0.34828788278041184</v>
      </c>
      <c r="CZ81" s="7">
        <f t="shared" si="103"/>
        <v>8.3565909372112626E-2</v>
      </c>
      <c r="DA81" s="7">
        <f t="shared" si="103"/>
        <v>0.56814620784747549</v>
      </c>
      <c r="DC81" s="39">
        <f>([3]超r分类武将战斗属性!T81+[3]超r分类武将战斗属性!Z81+[3]超r分类武将战斗属性!AF81+[3]超r分类武将战斗属性!AL81)/4</f>
        <v>141.49234223695836</v>
      </c>
      <c r="DD81" s="39">
        <f>DC81*[3]超r分类武将战斗属性!O80</f>
        <v>33.948744222251186</v>
      </c>
      <c r="DE81" s="39">
        <f>([2]超r各类型装备属性!J79+[2]超r各类型装备属性!O79+[2]超r各类型装备属性!T79+[2]超r各类型装备属性!Y79)/4</f>
        <v>155.92500000000001</v>
      </c>
      <c r="DF81" s="7">
        <f t="shared" si="104"/>
        <v>0.45354935333398727</v>
      </c>
      <c r="DG81" s="7">
        <f t="shared" si="104"/>
        <v>0.10882165596436845</v>
      </c>
      <c r="DH81" s="7">
        <f t="shared" si="104"/>
        <v>0.49981279410985469</v>
      </c>
      <c r="DJ81" s="39">
        <f>([3]超r分类武将战斗属性!U81+[3]超r分类武将战斗属性!AA81+[3]超r分类武将战斗属性!AG81+[3]超r分类武将战斗属性!AM81)/4</f>
        <v>660.29759710580583</v>
      </c>
      <c r="DK81" s="39">
        <f>DJ81*[3]超r分类武将战斗属性!O80</f>
        <v>158.42747303717226</v>
      </c>
      <c r="DL81" s="39">
        <f>([2]超r各类型装备属性!K79+[2]超r各类型装备属性!P79+[2]超r各类型装备属性!U79+[2]超r各类型装备属性!Z79)/4</f>
        <v>1035.7875000000001</v>
      </c>
      <c r="DM81" s="7">
        <f t="shared" si="105"/>
        <v>0.3560491353557656</v>
      </c>
      <c r="DN81" s="7">
        <f t="shared" si="105"/>
        <v>8.5428093391115664E-2</v>
      </c>
      <c r="DO81" s="7">
        <f t="shared" si="105"/>
        <v>0.55852277125311889</v>
      </c>
    </row>
    <row r="82" spans="7:119" x14ac:dyDescent="0.15">
      <c r="G82" s="23">
        <v>76</v>
      </c>
      <c r="H82" s="27">
        <f>[2]超r各类型装备属性!I80+[3]超r分类武将战斗属性!AQ82</f>
        <v>878.30289516432788</v>
      </c>
      <c r="I82" s="27">
        <f>[2]超r各类型装备属性!J80+[3]超r分类武将战斗属性!T82</f>
        <v>686.21851722964107</v>
      </c>
      <c r="J82" s="27">
        <f>[2]超r各类型装备属性!K80+[3]超r分类武将战斗属性!AS82</f>
        <v>2702.5692645258496</v>
      </c>
      <c r="K82" s="27">
        <f t="shared" si="61"/>
        <v>3.0770355869317805</v>
      </c>
      <c r="L82" s="27">
        <f t="shared" si="78"/>
        <v>0.73966802551088096</v>
      </c>
      <c r="M82" s="39">
        <f t="shared" si="79"/>
        <v>0.46471052654197254</v>
      </c>
      <c r="N82" s="39">
        <f t="shared" si="80"/>
        <v>0.45042821075430828</v>
      </c>
      <c r="P82" s="27">
        <f>[2]超r各类型装备属性!N80+[3]超r分类武将战斗属性!AV82</f>
        <v>1644.2663693615214</v>
      </c>
      <c r="Q82" s="27">
        <f>[2]超r各类型装备属性!O80+[3]超r分类武将战斗属性!AW82</f>
        <v>202.6605790328656</v>
      </c>
      <c r="R82" s="27">
        <f>[2]超r各类型装备属性!P80+[3]超r分类武将战斗属性!AX82</f>
        <v>1779.5875274272526</v>
      </c>
      <c r="S82" s="27">
        <f t="shared" si="62"/>
        <v>1.0822988054656115</v>
      </c>
      <c r="T82" s="27">
        <f t="shared" si="81"/>
        <v>0.45625718142411276</v>
      </c>
      <c r="U82" s="39">
        <f t="shared" si="82"/>
        <v>0.3434140286887053</v>
      </c>
      <c r="V82" s="39">
        <f t="shared" si="83"/>
        <v>0.35309276337842305</v>
      </c>
      <c r="X82" s="27">
        <f>[2]超r各类型装备属性!S80+[3]超r分类武将战斗属性!BA82</f>
        <v>1801.9269483943872</v>
      </c>
      <c r="Y82" s="27">
        <f>[2]超r各类型装备属性!T80+[3]超r分类武将战斗属性!BB82</f>
        <v>112.66057903286558</v>
      </c>
      <c r="Z82" s="27">
        <f>[2]超r各类型装备属性!U80+[3]超r分类武将战斗属性!BC82</f>
        <v>1486.6057903286558</v>
      </c>
      <c r="AA82" s="27">
        <f t="shared" si="63"/>
        <v>0.82500891151736233</v>
      </c>
      <c r="AB82" s="27">
        <f t="shared" si="84"/>
        <v>0.31808796332226741</v>
      </c>
      <c r="AC82" s="39">
        <f t="shared" si="85"/>
        <v>0.3042767558923315</v>
      </c>
      <c r="AD82" s="39">
        <f t="shared" si="86"/>
        <v>0.30032440208659722</v>
      </c>
      <c r="AF82" s="27">
        <f>[2]超r各类型装备属性!X80+[3]超r分类武将战斗属性!BF82</f>
        <v>1621.6057903286558</v>
      </c>
      <c r="AG82" s="27">
        <f>[2]超r各类型装备属性!Y80+[3]超r分类武将战斗属性!BG82</f>
        <v>259.15144758216394</v>
      </c>
      <c r="AH82" s="27">
        <f>[2]超r各类型装备属性!Z80+[3]超r分类武将战斗属性!BH82</f>
        <v>1531.6057903286558</v>
      </c>
      <c r="AI82" s="27">
        <f t="shared" si="64"/>
        <v>0.94449945816870851</v>
      </c>
      <c r="AJ82" s="27">
        <f t="shared" si="87"/>
        <v>0.51760780214980251</v>
      </c>
      <c r="AK82" s="39">
        <f t="shared" si="88"/>
        <v>0.30282087587836709</v>
      </c>
      <c r="AL82" s="39">
        <f t="shared" si="89"/>
        <v>0.3025394153735616</v>
      </c>
      <c r="AN82" s="23">
        <f t="shared" si="65"/>
        <v>1486.5255008122228</v>
      </c>
      <c r="AO82" s="23">
        <f t="shared" si="66"/>
        <v>315.17278071938404</v>
      </c>
      <c r="AP82" s="23">
        <f t="shared" si="67"/>
        <v>1875.0920931526034</v>
      </c>
      <c r="AQ82" s="23">
        <f t="shared" si="68"/>
        <v>1.2613924834307058</v>
      </c>
      <c r="AR82" s="42">
        <f t="shared" si="90"/>
        <v>0.56615208897105374</v>
      </c>
      <c r="AS82" s="34"/>
      <c r="AV82" s="27">
        <f>[5]超r不同兵种属性值!AK80</f>
        <v>733.94891695488514</v>
      </c>
      <c r="AW82" s="27">
        <f>[5]超r不同兵种属性值!AL80</f>
        <v>667.22628814080463</v>
      </c>
      <c r="AX82" s="27">
        <f>[5]超r不同兵种属性值!AM80</f>
        <v>1534.6204627238508</v>
      </c>
      <c r="AY82" s="27">
        <f t="shared" si="69"/>
        <v>2.0909090909090908</v>
      </c>
      <c r="AZ82" s="27">
        <f t="shared" si="91"/>
        <v>0.73422725005664291</v>
      </c>
      <c r="BA82" s="39">
        <f t="shared" si="92"/>
        <v>0.51777701372478679</v>
      </c>
      <c r="BB82" s="39">
        <f t="shared" si="93"/>
        <v>0.25577007712064181</v>
      </c>
      <c r="BD82" s="27">
        <f>[5]超r不同兵种属性值!AP80</f>
        <v>1467.8978339097703</v>
      </c>
      <c r="BE82" s="27">
        <f>[5]超r不同兵种属性值!AQ80</f>
        <v>320.26861830758622</v>
      </c>
      <c r="BF82" s="27">
        <f>[5]超r不同兵种属性值!AR80</f>
        <v>1461.5432978322387</v>
      </c>
      <c r="BG82" s="27">
        <f t="shared" si="70"/>
        <v>0.9956709956709956</v>
      </c>
      <c r="BH82" s="27">
        <f t="shared" si="94"/>
        <v>0.57008740987385975</v>
      </c>
      <c r="BI82" s="39">
        <f t="shared" si="95"/>
        <v>0.50064058585569871</v>
      </c>
      <c r="BJ82" s="39">
        <f t="shared" si="96"/>
        <v>0.23677482253132062</v>
      </c>
      <c r="BL82" s="27">
        <f>[5]超r不同兵种属性值!AU80</f>
        <v>1688.0825089962357</v>
      </c>
      <c r="BM82" s="27">
        <f>[5]超r不同兵种属性值!AV80</f>
        <v>106.75620610252875</v>
      </c>
      <c r="BN82" s="27">
        <f>[5]超r不同兵种属性值!AW80</f>
        <v>1489.9227793435443</v>
      </c>
      <c r="BO82" s="27">
        <f t="shared" si="71"/>
        <v>0.88261253309797005</v>
      </c>
      <c r="BP82" s="27">
        <f t="shared" si="97"/>
        <v>0.30652741769875858</v>
      </c>
      <c r="BQ82" s="39">
        <f t="shared" si="98"/>
        <v>0.48475105055761714</v>
      </c>
      <c r="BR82" s="39">
        <f t="shared" si="99"/>
        <v>0.23599554558486208</v>
      </c>
      <c r="BT82" s="27">
        <f>[5]超r不同兵种属性值!AZ80</f>
        <v>1541.2927256052587</v>
      </c>
      <c r="BU82" s="27">
        <f>[5]超r不同兵种属性值!BA80</f>
        <v>173.4788349166092</v>
      </c>
      <c r="BV82" s="27">
        <f>[5]超r不同兵种属性值!BB80</f>
        <v>1461.5432978322387</v>
      </c>
      <c r="BW82" s="27">
        <f t="shared" si="72"/>
        <v>0.94825809111523396</v>
      </c>
      <c r="BX82" s="36">
        <f t="shared" si="100"/>
        <v>0.4180224625244271</v>
      </c>
      <c r="BY82" s="39">
        <f t="shared" si="101"/>
        <v>0.48057199834689079</v>
      </c>
      <c r="BZ82" s="39">
        <f t="shared" si="102"/>
        <v>0.23150741427138333</v>
      </c>
      <c r="CB82" s="23">
        <f t="shared" si="73"/>
        <v>1357.8054963665375</v>
      </c>
      <c r="CC82" s="23">
        <f t="shared" si="74"/>
        <v>316.93248686688219</v>
      </c>
      <c r="CD82" s="23">
        <f t="shared" si="75"/>
        <v>1486.9074594329682</v>
      </c>
      <c r="CE82" s="23">
        <f t="shared" si="76"/>
        <v>1.0950813377997843</v>
      </c>
      <c r="CF82" s="23">
        <f t="shared" si="77"/>
        <v>0.8637351507713753</v>
      </c>
      <c r="CV82" s="39">
        <f>([3]超r分类武将战斗属性!S82+[3]超r分类武将战斗属性!Y82+[3]超r分类武将战斗属性!AE82+[3]超r分类武将战斗属性!AK82)/4</f>
        <v>516.51265228026512</v>
      </c>
      <c r="CW82" s="39">
        <f>CV82*[3]超r分类武将战斗属性!O81</f>
        <v>126.26284853195786</v>
      </c>
      <c r="CX82" s="39">
        <f>([2]超r各类型装备属性!I80+[2]超r各类型装备属性!N80+[2]超r各类型装备属性!S80+[2]超r各类型装备属性!X80)/4</f>
        <v>843.75</v>
      </c>
      <c r="CY82" s="7">
        <f t="shared" si="103"/>
        <v>0.34746302838265991</v>
      </c>
      <c r="CZ82" s="7">
        <f t="shared" si="103"/>
        <v>8.4938232450751147E-2</v>
      </c>
      <c r="DA82" s="7">
        <f t="shared" si="103"/>
        <v>0.56759873916658898</v>
      </c>
      <c r="DC82" s="39">
        <f>([3]超r分类武将战斗属性!T82+[3]超r分类武将战斗属性!Z82+[3]超r分类武将战斗属性!AF82+[3]超r分类武将战斗属性!AL82)/4</f>
        <v>142.72060128796801</v>
      </c>
      <c r="DD82" s="39">
        <f>DC82*[3]超r分类武将战斗属性!O81</f>
        <v>34.888418673304152</v>
      </c>
      <c r="DE82" s="39">
        <f>([2]超r各类型装备属性!J80+[2]超r各类型装备属性!O80+[2]超r各类型装备属性!T80+[2]超r各类型装备属性!Y80)/4</f>
        <v>157.5</v>
      </c>
      <c r="DF82" s="7">
        <f t="shared" si="104"/>
        <v>0.45283289046156605</v>
      </c>
      <c r="DG82" s="7">
        <f t="shared" si="104"/>
        <v>0.11069616669837762</v>
      </c>
      <c r="DH82" s="7">
        <f t="shared" si="104"/>
        <v>0.49972589523912936</v>
      </c>
      <c r="DJ82" s="39">
        <f>([3]超r分类武将战斗属性!U82+[3]超r分类武将战斗属性!AA82+[3]超r分类武将战斗属性!AG82+[3]超r分类武将战斗属性!AM82)/4</f>
        <v>666.029472677184</v>
      </c>
      <c r="DK82" s="39">
        <f>DJ82*[3]超r分类武将战斗属性!O81</f>
        <v>162.81262047541935</v>
      </c>
      <c r="DL82" s="39">
        <f>([2]超r各类型装备属性!K80+[2]超r各类型装备属性!P80+[2]超r各类型装备属性!U80+[2]超r各类型装备属性!Z80)/4</f>
        <v>1046.25</v>
      </c>
      <c r="DM82" s="7">
        <f t="shared" si="105"/>
        <v>0.35519827271917331</v>
      </c>
      <c r="DN82" s="7">
        <f t="shared" si="105"/>
        <v>8.6829132856979588E-2</v>
      </c>
      <c r="DO82" s="7">
        <f t="shared" si="105"/>
        <v>0.55797259442384706</v>
      </c>
    </row>
    <row r="83" spans="7:119" x14ac:dyDescent="0.15">
      <c r="G83" s="23">
        <v>77</v>
      </c>
      <c r="H83" s="27">
        <f>[2]超r各类型装备属性!I81+[3]超r分类武将战斗属性!AQ83</f>
        <v>888.16520450909934</v>
      </c>
      <c r="I83" s="27">
        <f>[2]超r各类型装备属性!J81+[3]超r分类武将战斗属性!T83</f>
        <v>692.84258324306711</v>
      </c>
      <c r="J83" s="27">
        <f>[2]超r各类型装备属性!K81+[3]超r分类武将战斗属性!AS83</f>
        <v>2733.048654429118</v>
      </c>
      <c r="K83" s="27">
        <f t="shared" si="61"/>
        <v>3.0771850107995506</v>
      </c>
      <c r="L83" s="27">
        <f t="shared" si="78"/>
        <v>0.73830553059442872</v>
      </c>
      <c r="M83" s="39">
        <f t="shared" si="79"/>
        <v>0.46992867963444424</v>
      </c>
      <c r="N83" s="39">
        <f t="shared" si="80"/>
        <v>0.45550810907151967</v>
      </c>
      <c r="P83" s="27">
        <f>[2]超r各类型装备属性!N81+[3]超r分类武将战斗属性!AV83</f>
        <v>1663.0834499200187</v>
      </c>
      <c r="Q83" s="27">
        <f>[2]超r各类型装备属性!O81+[3]超r分类武将战斗属性!AW83</f>
        <v>204.90304090181985</v>
      </c>
      <c r="R83" s="27">
        <f>[2]超r各类型装备属性!P81+[3]超r分类武将战斗属性!AX83</f>
        <v>1800.1895317236583</v>
      </c>
      <c r="S83" s="27">
        <f t="shared" si="62"/>
        <v>1.0824408912314252</v>
      </c>
      <c r="T83" s="27">
        <f t="shared" si="81"/>
        <v>0.45485184190646877</v>
      </c>
      <c r="U83" s="39">
        <f t="shared" si="82"/>
        <v>0.34734407893066382</v>
      </c>
      <c r="V83" s="39">
        <f t="shared" si="83"/>
        <v>0.35718046264358294</v>
      </c>
      <c r="X83" s="27">
        <f>[2]超r各类型装备属性!S81+[3]超r分类武将战斗属性!BA83</f>
        <v>1822.5364908218385</v>
      </c>
      <c r="Y83" s="27">
        <f>[2]超r各类型装备属性!T81+[3]超r分类武将战斗属性!BB83</f>
        <v>114.00304090181987</v>
      </c>
      <c r="Z83" s="27">
        <f>[2]超r各类型装备属性!U81+[3]超r分类武将战斗属性!BC83</f>
        <v>1503.6304090181986</v>
      </c>
      <c r="AA83" s="27">
        <f t="shared" si="63"/>
        <v>0.8250207425696946</v>
      </c>
      <c r="AB83" s="27">
        <f t="shared" si="84"/>
        <v>0.31704231828037499</v>
      </c>
      <c r="AC83" s="39">
        <f t="shared" si="85"/>
        <v>0.30775692178686903</v>
      </c>
      <c r="AD83" s="39">
        <f t="shared" si="86"/>
        <v>0.30376371899357557</v>
      </c>
      <c r="AF83" s="27">
        <f>[2]超r各类型装备属性!X81+[3]超r分类武将战斗属性!BF83</f>
        <v>1639.9804090181988</v>
      </c>
      <c r="AG83" s="27">
        <f>[2]超r各类型装备属性!Y81+[3]超r分类武将战斗属性!BG83</f>
        <v>262.28260225454966</v>
      </c>
      <c r="AH83" s="27">
        <f>[2]超r各类型装备属性!Z81+[3]超r分类武将战斗属性!BH83</f>
        <v>1549.0804090181987</v>
      </c>
      <c r="AI83" s="27">
        <f t="shared" si="64"/>
        <v>0.944572508610381</v>
      </c>
      <c r="AJ83" s="27">
        <f t="shared" si="87"/>
        <v>0.51644401672854223</v>
      </c>
      <c r="AK83" s="39">
        <f t="shared" si="88"/>
        <v>0.30625217722095216</v>
      </c>
      <c r="AL83" s="39">
        <f t="shared" si="89"/>
        <v>0.30599119190482937</v>
      </c>
      <c r="AN83" s="23">
        <f t="shared" si="65"/>
        <v>1503.4413885672889</v>
      </c>
      <c r="AO83" s="23">
        <f t="shared" si="66"/>
        <v>318.50781682531414</v>
      </c>
      <c r="AP83" s="23">
        <f t="shared" si="67"/>
        <v>1896.4872510472933</v>
      </c>
      <c r="AQ83" s="23">
        <f t="shared" si="68"/>
        <v>1.2614307850434789</v>
      </c>
      <c r="AR83" s="42">
        <f t="shared" si="90"/>
        <v>0.56464225484938835</v>
      </c>
      <c r="AS83" s="34"/>
      <c r="AV83" s="27">
        <f>[5]超r不同兵种属性值!AK81</f>
        <v>736.60745963559725</v>
      </c>
      <c r="AW83" s="27">
        <f>[5]超r不同兵种属性值!AL81</f>
        <v>669.6431451232703</v>
      </c>
      <c r="AX83" s="27">
        <f>[5]超r不同兵种属性值!AM81</f>
        <v>1540.1792337835216</v>
      </c>
      <c r="AY83" s="27">
        <f t="shared" si="69"/>
        <v>2.0909090909090908</v>
      </c>
      <c r="AZ83" s="27">
        <f t="shared" si="91"/>
        <v>0.73167199572195796</v>
      </c>
      <c r="BA83" s="39">
        <f t="shared" si="92"/>
        <v>0.51965252884345492</v>
      </c>
      <c r="BB83" s="39">
        <f t="shared" si="93"/>
        <v>0.25669653896392025</v>
      </c>
      <c r="BD83" s="27">
        <f>[5]超r不同兵种属性值!AP81</f>
        <v>1473.2149192711945</v>
      </c>
      <c r="BE83" s="27">
        <f>[5]超r不同兵种属性值!AQ81</f>
        <v>321.42870965916973</v>
      </c>
      <c r="BF83" s="27">
        <f>[5]超r不同兵种属性值!AR81</f>
        <v>1466.8373655081157</v>
      </c>
      <c r="BG83" s="27">
        <f t="shared" si="70"/>
        <v>0.9956709956709956</v>
      </c>
      <c r="BH83" s="27">
        <f t="shared" si="94"/>
        <v>0.56688495993717858</v>
      </c>
      <c r="BI83" s="39">
        <f t="shared" si="95"/>
        <v>0.5024540286368615</v>
      </c>
      <c r="BJ83" s="39">
        <f t="shared" si="96"/>
        <v>0.23763247891158917</v>
      </c>
      <c r="BL83" s="27">
        <f>[5]超r不同兵种属性值!AU81</f>
        <v>1694.1971571618737</v>
      </c>
      <c r="BM83" s="27">
        <f>[5]超r不同兵种属性值!AV81</f>
        <v>107.14290321972325</v>
      </c>
      <c r="BN83" s="27">
        <f>[5]超r不同兵种属性值!AW81</f>
        <v>1495.3196444500209</v>
      </c>
      <c r="BO83" s="27">
        <f t="shared" si="71"/>
        <v>0.88261253309796994</v>
      </c>
      <c r="BP83" s="27">
        <f t="shared" si="97"/>
        <v>0.30375941636253845</v>
      </c>
      <c r="BQ83" s="39">
        <f t="shared" si="98"/>
        <v>0.48650693755146185</v>
      </c>
      <c r="BR83" s="39">
        <f t="shared" si="99"/>
        <v>0.23685037923322871</v>
      </c>
      <c r="BT83" s="27">
        <f>[5]超r不同兵种属性值!AZ81</f>
        <v>1546.8756652347543</v>
      </c>
      <c r="BU83" s="27">
        <f>[5]超r不同兵种属性值!BA81</f>
        <v>174.10721773205026</v>
      </c>
      <c r="BV83" s="27">
        <f>[5]超r不同兵种属性值!BB81</f>
        <v>1466.8373655081157</v>
      </c>
      <c r="BW83" s="27">
        <f t="shared" si="72"/>
        <v>0.94825809111523396</v>
      </c>
      <c r="BX83" s="36">
        <f t="shared" si="100"/>
        <v>0.41484994151813603</v>
      </c>
      <c r="BY83" s="39">
        <f t="shared" si="101"/>
        <v>0.48231274779040945</v>
      </c>
      <c r="BZ83" s="39">
        <f t="shared" si="102"/>
        <v>0.2323459908092374</v>
      </c>
      <c r="CB83" s="23">
        <f t="shared" si="73"/>
        <v>1362.7238003258549</v>
      </c>
      <c r="CC83" s="23">
        <f t="shared" si="74"/>
        <v>318.08049393355338</v>
      </c>
      <c r="CD83" s="23">
        <f t="shared" si="75"/>
        <v>1492.2934023124435</v>
      </c>
      <c r="CE83" s="23">
        <f t="shared" si="76"/>
        <v>1.0950813377997846</v>
      </c>
      <c r="CF83" s="23">
        <f t="shared" si="77"/>
        <v>0.86416014751103298</v>
      </c>
      <c r="CV83" s="39">
        <f>([3]超r分类武将战斗属性!S83+[3]超r分类武将战斗属性!Y83+[3]超r分类武将战斗属性!AE83+[3]超r分类武将战斗属性!AK83)/4</f>
        <v>521.30075680152299</v>
      </c>
      <c r="CW83" s="39">
        <f>CV83*[3]超r分类武将战斗属性!O82</f>
        <v>129.95313176576576</v>
      </c>
      <c r="CX83" s="39">
        <f>([2]超r各类型装备属性!I81+[2]超r各类型装备属性!N81+[2]超r各类型装备属性!S81+[2]超r各类型装备属性!X81)/4</f>
        <v>852.1875</v>
      </c>
      <c r="CY83" s="7">
        <f t="shared" si="103"/>
        <v>0.34673833031715245</v>
      </c>
      <c r="CZ83" s="7">
        <f t="shared" si="103"/>
        <v>8.6437112051042556E-2</v>
      </c>
      <c r="DA83" s="7">
        <f t="shared" si="103"/>
        <v>0.56682455763180484</v>
      </c>
      <c r="DC83" s="39">
        <f>([3]超r分类武将战斗属性!T83+[3]超r分类武将战斗属性!Z83+[3]超r分类武将战斗属性!AF83+[3]超r分类武将战斗属性!AL83)/4</f>
        <v>144.04363016884184</v>
      </c>
      <c r="DD83" s="39">
        <f>DC83*[3]超r分类武将战斗属性!O82</f>
        <v>35.908102198435273</v>
      </c>
      <c r="DE83" s="39">
        <f>([2]超r各类型装备属性!J81+[2]超r各类型装备属性!O81+[2]超r各类型装备属性!T81+[2]超r各类型装备属性!Y81)/4</f>
        <v>159.07500000000002</v>
      </c>
      <c r="DF83" s="7">
        <f t="shared" si="104"/>
        <v>0.45224519638035349</v>
      </c>
      <c r="DG83" s="7">
        <f t="shared" si="104"/>
        <v>0.11273852728747659</v>
      </c>
      <c r="DH83" s="7">
        <f t="shared" si="104"/>
        <v>0.49943829192501366</v>
      </c>
      <c r="DJ83" s="39">
        <f>([3]超r分类武将战斗属性!U83+[3]超r分类武将战斗属性!AA83+[3]超r分类武将战斗属性!AG83+[3]超r分类武将战斗属性!AM83)/4</f>
        <v>672.20360745459539</v>
      </c>
      <c r="DK83" s="39">
        <f>DJ83*[3]超r分类武将战斗属性!O82</f>
        <v>167.57114359269795</v>
      </c>
      <c r="DL83" s="39">
        <f>([2]超r各类型装备属性!K81+[2]超r各类型装备属性!P81+[2]超r各类型装备属性!U81+[2]超r各类型装备属性!Z81)/4</f>
        <v>1056.7124999999999</v>
      </c>
      <c r="DM83" s="7">
        <f t="shared" si="105"/>
        <v>0.35444667876537833</v>
      </c>
      <c r="DN83" s="7">
        <f t="shared" si="105"/>
        <v>8.8358697639628461E-2</v>
      </c>
      <c r="DO83" s="7">
        <f t="shared" si="105"/>
        <v>0.55719462359499317</v>
      </c>
    </row>
    <row r="84" spans="7:119" x14ac:dyDescent="0.15">
      <c r="G84" s="23">
        <v>78</v>
      </c>
      <c r="H84" s="27">
        <f>[2]超r各类型装备属性!I82+[3]超r分类武将战斗属性!AQ84</f>
        <v>898.22221074247955</v>
      </c>
      <c r="I84" s="27">
        <f>[2]超r各类型装备属性!J82+[3]超r分类武将战斗属性!T84</f>
        <v>699.69989273775013</v>
      </c>
      <c r="J84" s="27">
        <f>[2]超r各类型装备属性!K82+[3]超r分类武将战斗属性!AS84</f>
        <v>2764.151074375935</v>
      </c>
      <c r="K84" s="27">
        <f t="shared" si="61"/>
        <v>3.0773577421238114</v>
      </c>
      <c r="L84" s="27">
        <f t="shared" si="78"/>
        <v>0.73700728032064</v>
      </c>
      <c r="M84" s="39">
        <f t="shared" si="79"/>
        <v>0.47524984695369299</v>
      </c>
      <c r="N84" s="39">
        <f t="shared" si="80"/>
        <v>0.46069184572932248</v>
      </c>
      <c r="P84" s="27">
        <f>[2]超r各类型装备属性!N82+[3]超r分类武将战斗属性!AV84</f>
        <v>1682.3288636334553</v>
      </c>
      <c r="Q84" s="27">
        <f>[2]超r各类型装备属性!O82+[3]超r分类武将战斗属性!AW84</f>
        <v>207.18444214849592</v>
      </c>
      <c r="R84" s="27">
        <f>[2]超r各类型装备属性!P82+[3]超r分类武将战斗属性!AX84</f>
        <v>1821.2977479304473</v>
      </c>
      <c r="S84" s="27">
        <f t="shared" si="62"/>
        <v>1.0826050645037677</v>
      </c>
      <c r="T84" s="27">
        <f t="shared" si="81"/>
        <v>0.45349215879916127</v>
      </c>
      <c r="U84" s="39">
        <f t="shared" si="82"/>
        <v>0.35136358889587616</v>
      </c>
      <c r="V84" s="39">
        <f t="shared" si="83"/>
        <v>0.36136860077985056</v>
      </c>
      <c r="X84" s="27">
        <f>[2]超r各类型装备属性!S82+[3]超r分类武将战斗属性!BA84</f>
        <v>1843.6133057819511</v>
      </c>
      <c r="Y84" s="27">
        <f>[2]超r各类型装备属性!T82+[3]超r分类武将战斗属性!BB84</f>
        <v>115.38444214849594</v>
      </c>
      <c r="Z84" s="27">
        <f>[2]超r各类型装备属性!U82+[3]超r分类武将战斗属性!BC84</f>
        <v>1521.0444214849595</v>
      </c>
      <c r="AA84" s="27">
        <f t="shared" si="63"/>
        <v>0.82503441297296498</v>
      </c>
      <c r="AB84" s="27">
        <f t="shared" si="84"/>
        <v>0.31606595665529502</v>
      </c>
      <c r="AC84" s="39">
        <f t="shared" si="85"/>
        <v>0.3113159921955338</v>
      </c>
      <c r="AD84" s="39">
        <f t="shared" si="86"/>
        <v>0.30728170131009291</v>
      </c>
      <c r="AF84" s="27">
        <f>[2]超r各类型装备属性!X82+[3]超r分类武将战斗属性!BF84</f>
        <v>1658.7444214849593</v>
      </c>
      <c r="AG84" s="27">
        <f>[2]超r各类型装备属性!Y82+[3]超r分类武将战斗属性!BG84</f>
        <v>265.51110537123986</v>
      </c>
      <c r="AH84" s="27">
        <f>[2]超r各类型装备属性!Z82+[3]超r分类武将战斗属性!BH84</f>
        <v>1566.9444214849591</v>
      </c>
      <c r="AI84" s="27">
        <f t="shared" si="64"/>
        <v>0.94465693520294225</v>
      </c>
      <c r="AJ84" s="27">
        <f t="shared" si="87"/>
        <v>0.51536430385364684</v>
      </c>
      <c r="AK84" s="39">
        <f t="shared" si="88"/>
        <v>0.30975619448832103</v>
      </c>
      <c r="AL84" s="39">
        <f t="shared" si="89"/>
        <v>0.30951988572542399</v>
      </c>
      <c r="AN84" s="23">
        <f t="shared" si="65"/>
        <v>1520.7272004107115</v>
      </c>
      <c r="AO84" s="23">
        <f t="shared" si="66"/>
        <v>321.94497060149547</v>
      </c>
      <c r="AP84" s="23">
        <f t="shared" si="67"/>
        <v>1918.3594163190751</v>
      </c>
      <c r="AQ84" s="23">
        <f t="shared" si="68"/>
        <v>1.2614750468071938</v>
      </c>
      <c r="AR84" s="42">
        <f t="shared" si="90"/>
        <v>0.5632101240481624</v>
      </c>
      <c r="AS84" s="34"/>
      <c r="AV84" s="27">
        <f>[5]超r不同兵种属性值!AK82</f>
        <v>739.1202498052819</v>
      </c>
      <c r="AW84" s="27">
        <f>[5]超r不同兵种属性值!AL82</f>
        <v>671.92749982298346</v>
      </c>
      <c r="AX84" s="27">
        <f>[5]超r不同兵种属性值!AM82</f>
        <v>1545.433249592862</v>
      </c>
      <c r="AY84" s="27">
        <f t="shared" si="69"/>
        <v>2.0909090909090908</v>
      </c>
      <c r="AZ84" s="27">
        <f t="shared" si="91"/>
        <v>0.72908206579486712</v>
      </c>
      <c r="BA84" s="39">
        <f t="shared" si="92"/>
        <v>0.52142522032118666</v>
      </c>
      <c r="BB84" s="39">
        <f t="shared" si="93"/>
        <v>0.257572208265477</v>
      </c>
      <c r="BD84" s="27">
        <f>[5]超r不同兵种属性值!AP82</f>
        <v>1478.2404996105638</v>
      </c>
      <c r="BE84" s="27">
        <f>[5]超r不同兵种属性值!AQ82</f>
        <v>322.52519991503209</v>
      </c>
      <c r="BF84" s="27">
        <f>[5]超r不同兵种属性值!AR82</f>
        <v>1471.84119008844</v>
      </c>
      <c r="BG84" s="27">
        <f t="shared" si="70"/>
        <v>0.9956709956709956</v>
      </c>
      <c r="BH84" s="27">
        <f t="shared" si="94"/>
        <v>0.563653039089691</v>
      </c>
      <c r="BI84" s="39">
        <f t="shared" si="95"/>
        <v>0.50416805084415994</v>
      </c>
      <c r="BJ84" s="39">
        <f t="shared" si="96"/>
        <v>0.23844311495551715</v>
      </c>
      <c r="BL84" s="27">
        <f>[5]超r不同兵种属性值!AU82</f>
        <v>1699.9765745521483</v>
      </c>
      <c r="BM84" s="27">
        <f>[5]超r不同兵种属性值!AV82</f>
        <v>107.50839997167736</v>
      </c>
      <c r="BN84" s="27">
        <f>[5]超r不同兵种属性值!AW82</f>
        <v>1500.4206306726815</v>
      </c>
      <c r="BO84" s="27">
        <f t="shared" si="71"/>
        <v>0.88261253309796983</v>
      </c>
      <c r="BP84" s="27">
        <f t="shared" si="97"/>
        <v>0.30098513831972717</v>
      </c>
      <c r="BQ84" s="39">
        <f t="shared" si="98"/>
        <v>0.48816655942220349</v>
      </c>
      <c r="BR84" s="39">
        <f t="shared" si="99"/>
        <v>0.23765834729931068</v>
      </c>
      <c r="BT84" s="27">
        <f>[5]超r不同兵种属性值!AZ82</f>
        <v>1552.1525245910918</v>
      </c>
      <c r="BU84" s="27">
        <f>[5]超r不同兵种属性值!BA82</f>
        <v>174.70114995397572</v>
      </c>
      <c r="BV84" s="27">
        <f>[5]超r不同兵种属性值!BB82</f>
        <v>1471.84119008844</v>
      </c>
      <c r="BW84" s="27">
        <f t="shared" si="72"/>
        <v>0.94825809111523396</v>
      </c>
      <c r="BX84" s="36">
        <f t="shared" si="100"/>
        <v>0.41166095613087927</v>
      </c>
      <c r="BY84" s="39">
        <f t="shared" si="101"/>
        <v>0.4839580620151131</v>
      </c>
      <c r="BZ84" s="39">
        <f t="shared" si="102"/>
        <v>0.23313859304810136</v>
      </c>
      <c r="CB84" s="23">
        <f t="shared" si="73"/>
        <v>1367.3724621397714</v>
      </c>
      <c r="CC84" s="23">
        <f t="shared" si="74"/>
        <v>319.16556241591718</v>
      </c>
      <c r="CD84" s="23">
        <f t="shared" si="75"/>
        <v>1497.3840651106061</v>
      </c>
      <c r="CE84" s="23">
        <f t="shared" si="76"/>
        <v>1.0950813377997846</v>
      </c>
      <c r="CF84" s="23">
        <f t="shared" si="77"/>
        <v>0.86455941428342675</v>
      </c>
      <c r="CV84" s="39">
        <f>([3]超r分类武将战斗属性!S84+[3]超r分类武将战斗属性!Y84+[3]超r分类武将战斗属性!AE84+[3]超r分类武将战斗属性!AK84)/4</f>
        <v>526.45816350143753</v>
      </c>
      <c r="CW84" s="39">
        <f>CV84*[3]超r分类武将战斗属性!O83</f>
        <v>133.64403690927386</v>
      </c>
      <c r="CX84" s="39">
        <f>([2]超r各类型装备属性!I82+[2]超r各类型装备属性!N82+[2]超r各类型装备属性!S82+[2]超r各类型装备属性!X82)/4</f>
        <v>860.625</v>
      </c>
      <c r="CY84" s="7">
        <f t="shared" si="103"/>
        <v>0.3461884310080427</v>
      </c>
      <c r="CZ84" s="7">
        <f t="shared" si="103"/>
        <v>8.788166403098456E-2</v>
      </c>
      <c r="DA84" s="7">
        <f t="shared" si="103"/>
        <v>0.56592990496097273</v>
      </c>
      <c r="DC84" s="39">
        <f>([3]超r分类武将战斗属性!T84+[3]超r分类武将战斗属性!Z84+[3]超r分类武将战斗属性!AF84+[3]超r分类武将战斗属性!AL84)/4</f>
        <v>145.46870307276563</v>
      </c>
      <c r="DD84" s="39">
        <f>DC84*[3]超r分类武将战斗属性!O83</f>
        <v>36.927957567036202</v>
      </c>
      <c r="DE84" s="39">
        <f>([2]超r各类型装备属性!J82+[2]超r各类型装备属性!O82+[2]超r各类型装备属性!T82+[2]超r各类型装备属性!Y82)/4</f>
        <v>160.65000000000003</v>
      </c>
      <c r="DF84" s="7">
        <f t="shared" si="104"/>
        <v>0.45184337808099284</v>
      </c>
      <c r="DG84" s="7">
        <f t="shared" si="104"/>
        <v>0.11470270058278298</v>
      </c>
      <c r="DH84" s="7">
        <f t="shared" si="104"/>
        <v>0.49899832166924307</v>
      </c>
      <c r="DJ84" s="39">
        <f>([3]超r分类武将战斗属性!U84+[3]超r分类武将战斗属性!AA84+[3]超r分类武将战斗属性!AG84+[3]超r分类武将战斗属性!AM84)/4</f>
        <v>678.85394767290632</v>
      </c>
      <c r="DK84" s="39">
        <f>DJ84*[3]超r分类武将战斗属性!O83</f>
        <v>172.33046864616895</v>
      </c>
      <c r="DL84" s="39">
        <f>([2]超r各类型装备属性!K82+[2]超r各类型装备属性!P82+[2]超r各类型装备属性!U82+[2]超r各类型装备属性!Z82)/4</f>
        <v>1067.1750000000002</v>
      </c>
      <c r="DM84" s="7">
        <f t="shared" si="105"/>
        <v>0.35387213777462156</v>
      </c>
      <c r="DN84" s="7">
        <f t="shared" si="105"/>
        <v>8.9832211409494156E-2</v>
      </c>
      <c r="DO84" s="7">
        <f t="shared" si="105"/>
        <v>0.5562956508158845</v>
      </c>
    </row>
    <row r="85" spans="7:119" x14ac:dyDescent="0.15">
      <c r="G85" s="23">
        <v>79</v>
      </c>
      <c r="H85" s="27">
        <f>[2]超r各类型装备属性!I83+[3]超r分类武将战斗属性!AQ85</f>
        <v>908.62986363087032</v>
      </c>
      <c r="I85" s="27">
        <f>[2]超r各类型装备属性!J83+[3]超r分类武将战斗属性!T85</f>
        <v>706.80834327051821</v>
      </c>
      <c r="J85" s="27">
        <f>[2]超r各类型装备属性!K83+[3]超r分类武将战斗属性!AS85</f>
        <v>2796.3755636187852</v>
      </c>
      <c r="K85" s="27">
        <f t="shared" si="61"/>
        <v>3.0775739116085328</v>
      </c>
      <c r="L85" s="27">
        <f t="shared" si="78"/>
        <v>0.73577710695496013</v>
      </c>
      <c r="M85" s="39">
        <f t="shared" si="79"/>
        <v>0.48075654160363518</v>
      </c>
      <c r="N85" s="39">
        <f t="shared" si="80"/>
        <v>0.46606259393646421</v>
      </c>
      <c r="P85" s="27">
        <f>[2]超r各类型装备属性!N83+[3]超r分类武将战斗属性!AV85</f>
        <v>1702.3456999879149</v>
      </c>
      <c r="Q85" s="27">
        <f>[2]超r各类型装备属性!O83+[3]超r分类武将战斗属性!AW85</f>
        <v>209.53597272617407</v>
      </c>
      <c r="R85" s="27">
        <f>[2]超r各类型装备属性!P83+[3]超r分类武将战斗属性!AX85</f>
        <v>1843.317645440263</v>
      </c>
      <c r="S85" s="27">
        <f t="shared" si="62"/>
        <v>1.0828104100438289</v>
      </c>
      <c r="T85" s="27">
        <f t="shared" si="81"/>
        <v>0.45221381628763835</v>
      </c>
      <c r="U85" s="39">
        <f t="shared" si="82"/>
        <v>0.35554421470090114</v>
      </c>
      <c r="V85" s="39">
        <f t="shared" si="83"/>
        <v>0.36573762806354421</v>
      </c>
      <c r="X85" s="27">
        <f>[2]超r各类型装备属性!S83+[3]超r分类武将战斗属性!BA85</f>
        <v>1865.5316727140889</v>
      </c>
      <c r="Y85" s="27">
        <f>[2]超r各类型装备属性!T83+[3]超r分类武将战斗属性!BB85</f>
        <v>116.83597272617408</v>
      </c>
      <c r="Z85" s="27">
        <f>[2]超r各类型装备属性!U83+[3]超r分类武将战斗属性!BC85</f>
        <v>1539.159727261741</v>
      </c>
      <c r="AA85" s="27">
        <f t="shared" si="63"/>
        <v>0.82505151200272986</v>
      </c>
      <c r="AB85" s="27">
        <f t="shared" si="84"/>
        <v>0.31521405649245493</v>
      </c>
      <c r="AC85" s="39">
        <f t="shared" si="85"/>
        <v>0.31501716864472962</v>
      </c>
      <c r="AD85" s="39">
        <f t="shared" si="86"/>
        <v>0.31094135904277609</v>
      </c>
      <c r="AF85" s="27">
        <f>[2]超r各类型装备属性!X83+[3]超r分类武将战斗属性!BF85</f>
        <v>1678.2097272617407</v>
      </c>
      <c r="AG85" s="27">
        <f>[2]超r各类型装备属性!Y83+[3]超r分类武将战斗属性!BG85</f>
        <v>268.91493181543518</v>
      </c>
      <c r="AH85" s="27">
        <f>[2]超r各类型装备属性!Z83+[3]超r分类武将战斗属性!BH85</f>
        <v>1585.5097272617409</v>
      </c>
      <c r="AI85" s="27">
        <f t="shared" si="64"/>
        <v>0.94476256543259685</v>
      </c>
      <c r="AJ85" s="27">
        <f t="shared" si="87"/>
        <v>0.5144384188780069</v>
      </c>
      <c r="AK85" s="39">
        <f t="shared" si="88"/>
        <v>0.3133911722244147</v>
      </c>
      <c r="AL85" s="39">
        <f t="shared" si="89"/>
        <v>0.31318710661960314</v>
      </c>
      <c r="AN85" s="23">
        <f t="shared" si="65"/>
        <v>1538.6792408986539</v>
      </c>
      <c r="AO85" s="23">
        <f t="shared" si="66"/>
        <v>325.52380513457541</v>
      </c>
      <c r="AP85" s="23">
        <f t="shared" si="67"/>
        <v>1941.0906658956324</v>
      </c>
      <c r="AQ85" s="23">
        <f t="shared" si="68"/>
        <v>1.261530417971944</v>
      </c>
      <c r="AR85" s="42">
        <f t="shared" si="90"/>
        <v>0.56188363843635081</v>
      </c>
      <c r="AS85" s="34"/>
      <c r="AV85" s="27">
        <f>[5]超r不同兵种属性值!AK83</f>
        <v>741.75575690275832</v>
      </c>
      <c r="AW85" s="27">
        <f>[5]超r不同兵种属性值!AL83</f>
        <v>674.32341536614388</v>
      </c>
      <c r="AX85" s="27">
        <f>[5]超r不同兵种属性值!AM83</f>
        <v>1550.943855342131</v>
      </c>
      <c r="AY85" s="27">
        <f t="shared" si="69"/>
        <v>2.0909090909090908</v>
      </c>
      <c r="AZ85" s="27">
        <f t="shared" si="91"/>
        <v>0.72652933178449541</v>
      </c>
      <c r="BA85" s="39">
        <f t="shared" si="92"/>
        <v>0.52328448458748389</v>
      </c>
      <c r="BB85" s="39">
        <f t="shared" si="93"/>
        <v>0.25849064255702181</v>
      </c>
      <c r="BD85" s="27">
        <f>[5]超r不同兵种属性值!AP83</f>
        <v>1483.5115138055166</v>
      </c>
      <c r="BE85" s="27">
        <f>[5]超r不同兵种属性值!AQ83</f>
        <v>323.67523937574907</v>
      </c>
      <c r="BF85" s="27">
        <f>[5]超r不同兵种属性值!AR83</f>
        <v>1477.0893860401247</v>
      </c>
      <c r="BG85" s="27">
        <f t="shared" si="70"/>
        <v>0.9956709956709956</v>
      </c>
      <c r="BH85" s="27">
        <f t="shared" si="94"/>
        <v>0.56048122530954536</v>
      </c>
      <c r="BI85" s="39">
        <f t="shared" si="95"/>
        <v>0.50596578061366726</v>
      </c>
      <c r="BJ85" s="39">
        <f t="shared" si="96"/>
        <v>0.23929333996555471</v>
      </c>
      <c r="BL85" s="27">
        <f>[5]超r不同兵种属性值!AU83</f>
        <v>1706.0382408763442</v>
      </c>
      <c r="BM85" s="27">
        <f>[5]超r不同兵种属性值!AV83</f>
        <v>107.89174645858303</v>
      </c>
      <c r="BN85" s="27">
        <f>[5]超r不同兵种属性值!AW83</f>
        <v>1505.7707333418748</v>
      </c>
      <c r="BO85" s="27">
        <f t="shared" si="71"/>
        <v>0.88261253309796994</v>
      </c>
      <c r="BP85" s="27">
        <f t="shared" si="97"/>
        <v>0.29828101385957317</v>
      </c>
      <c r="BQ85" s="39">
        <f t="shared" si="98"/>
        <v>0.48990723211037135</v>
      </c>
      <c r="BR85" s="39">
        <f t="shared" si="99"/>
        <v>0.23850577403568665</v>
      </c>
      <c r="BT85" s="27">
        <f>[5]超r不同兵种属性值!AZ83</f>
        <v>1557.6870894957924</v>
      </c>
      <c r="BU85" s="27">
        <f>[5]超r不同兵种属性值!BA83</f>
        <v>175.32408799519743</v>
      </c>
      <c r="BV85" s="27">
        <f>[5]超r不同兵种属性值!BB83</f>
        <v>1477.0893860401247</v>
      </c>
      <c r="BW85" s="27">
        <f t="shared" si="72"/>
        <v>0.94825809111523396</v>
      </c>
      <c r="BX85" s="36">
        <f t="shared" si="100"/>
        <v>0.40854364046874503</v>
      </c>
      <c r="BY85" s="39">
        <f t="shared" si="101"/>
        <v>0.48568372831590489</v>
      </c>
      <c r="BZ85" s="39">
        <f t="shared" si="102"/>
        <v>0.23396990353761349</v>
      </c>
      <c r="CB85" s="23">
        <f t="shared" si="73"/>
        <v>1372.248150270103</v>
      </c>
      <c r="CC85" s="23">
        <f t="shared" si="74"/>
        <v>320.30362229891836</v>
      </c>
      <c r="CD85" s="23">
        <f t="shared" si="75"/>
        <v>1502.7233401910639</v>
      </c>
      <c r="CE85" s="23">
        <f t="shared" si="76"/>
        <v>1.0950813377997843</v>
      </c>
      <c r="CF85" s="23">
        <f t="shared" si="77"/>
        <v>0.86497566594247699</v>
      </c>
      <c r="CV85" s="39">
        <f>([3]超r分类武将战斗属性!S85+[3]超r分类武将战斗属性!Y85+[3]超r分类武将战斗属性!AE85+[3]超r分类武将战斗属性!AK85)/4</f>
        <v>532.01321017832049</v>
      </c>
      <c r="CW85" s="39">
        <f>CV85*[3]超r分类武将战斗属性!O84</f>
        <v>137.60353072033323</v>
      </c>
      <c r="CX85" s="39">
        <f>([2]超r各类型装备属性!I83+[2]超r各类型装备属性!N83+[2]超r各类型装备属性!S83+[2]超r各类型装备属性!X83)/4</f>
        <v>869.06249999999989</v>
      </c>
      <c r="CY85" s="7">
        <f t="shared" si="103"/>
        <v>0.34575965934758579</v>
      </c>
      <c r="CZ85" s="7">
        <f t="shared" si="103"/>
        <v>8.9429640085328596E-2</v>
      </c>
      <c r="DA85" s="7">
        <f t="shared" si="103"/>
        <v>0.56481070056708538</v>
      </c>
      <c r="DC85" s="39">
        <f>([3]超r分类武将战斗属性!T85+[3]超r分类武将战斗属性!Z85+[3]超r分类武将战斗属性!AF85+[3]超r分类武将战斗属性!AL85)/4</f>
        <v>147.00365018085174</v>
      </c>
      <c r="DD85" s="39">
        <f>DC85*[3]超r分类武将战斗属性!O84</f>
        <v>38.022028225355236</v>
      </c>
      <c r="DE85" s="39">
        <f>([2]超r各类型装备属性!J83+[2]超r各类型装备属性!O83+[2]超r各类型装备属性!T83+[2]超r各类型装备属性!Y83)/4</f>
        <v>162.22500000000002</v>
      </c>
      <c r="DF85" s="7">
        <f t="shared" si="104"/>
        <v>0.45159109061187913</v>
      </c>
      <c r="DG85" s="7">
        <f t="shared" si="104"/>
        <v>0.11680260437370003</v>
      </c>
      <c r="DH85" s="7">
        <f t="shared" si="104"/>
        <v>0.49835065037082088</v>
      </c>
      <c r="DJ85" s="39">
        <f>([3]超r分类武将战斗属性!U85+[3]超r分类武将战斗属性!AA85+[3]超r分类武将战斗属性!AG85+[3]超r分类武将战斗属性!AM85)/4</f>
        <v>686.01703417730801</v>
      </c>
      <c r="DK85" s="39">
        <f>DJ85*[3]超r分类武将战斗属性!O84</f>
        <v>177.43613171832442</v>
      </c>
      <c r="DL85" s="39">
        <f>([2]超r各类型装备属性!K83+[2]超r各类型装备属性!P83+[2]超r各类型装备属性!U83+[2]超r各类型装备属性!Z83)/4</f>
        <v>1077.6375</v>
      </c>
      <c r="DM85" s="7">
        <f t="shared" si="105"/>
        <v>0.35341833652101723</v>
      </c>
      <c r="DN85" s="7">
        <f t="shared" si="105"/>
        <v>9.1410532663838348E-2</v>
      </c>
      <c r="DO85" s="7">
        <f t="shared" si="105"/>
        <v>0.55517113081514446</v>
      </c>
    </row>
    <row r="86" spans="7:119" x14ac:dyDescent="0.15">
      <c r="G86" s="23">
        <v>80</v>
      </c>
      <c r="H86" s="27">
        <f>[2]超r各类型装备属性!I84+[3]超r分类武将战斗属性!AQ86</f>
        <v>919.30096700167996</v>
      </c>
      <c r="I86" s="27">
        <f>[2]超r各类型装备属性!J84+[3]超r分类武将战斗属性!T86</f>
        <v>714.18720000000008</v>
      </c>
      <c r="J86" s="27">
        <f>[2]超r各类型装备属性!K84+[3]超r分类武将战斗属性!AS86</f>
        <v>2829.4430944053756</v>
      </c>
      <c r="K86" s="27">
        <f t="shared" si="61"/>
        <v>3.0778202090156239</v>
      </c>
      <c r="L86" s="27">
        <f t="shared" si="78"/>
        <v>0.73461901164713961</v>
      </c>
      <c r="M86" s="39">
        <f t="shared" si="79"/>
        <v>0.48640262804321704</v>
      </c>
      <c r="N86" s="39">
        <f t="shared" si="80"/>
        <v>0.47157384906756261</v>
      </c>
      <c r="P86" s="27">
        <f>[2]超r各类型装备属性!N84+[3]超r分类武将战斗属性!AV86</f>
        <v>1722.9421274036958</v>
      </c>
      <c r="Q86" s="27">
        <f>[2]超r各类型装备属性!O84+[3]超r分类武将战斗属性!AW86</f>
        <v>211.940193400336</v>
      </c>
      <c r="R86" s="27">
        <f>[2]超r各类型装备属性!P84+[3]超r分类武将战斗属性!AX86</f>
        <v>1866.0225142043678</v>
      </c>
      <c r="S86" s="27">
        <f t="shared" si="62"/>
        <v>1.0830442210013635</v>
      </c>
      <c r="T86" s="27">
        <f t="shared" si="81"/>
        <v>0.45099396982157447</v>
      </c>
      <c r="U86" s="39">
        <f t="shared" si="82"/>
        <v>0.35984589127061312</v>
      </c>
      <c r="V86" s="39">
        <f t="shared" si="83"/>
        <v>0.37024256234213637</v>
      </c>
      <c r="X86" s="27">
        <f>[2]超r各类型装备属性!S84+[3]超r分类武将战斗属性!BA86</f>
        <v>1888.082320804032</v>
      </c>
      <c r="Y86" s="27">
        <f>[2]超r各类型装备属性!T84+[3]超r分类武将战斗属性!BB86</f>
        <v>118.34019340033598</v>
      </c>
      <c r="Z86" s="27">
        <f>[2]超r各类型装备属性!U84+[3]超r分类武将战斗属性!BC86</f>
        <v>1557.8019340033597</v>
      </c>
      <c r="AA86" s="27">
        <f t="shared" si="63"/>
        <v>0.82507098172497917</v>
      </c>
      <c r="AB86" s="27">
        <f t="shared" si="84"/>
        <v>0.31445005204227627</v>
      </c>
      <c r="AC86" s="39">
        <f t="shared" si="85"/>
        <v>0.31882511327322388</v>
      </c>
      <c r="AD86" s="39">
        <f t="shared" si="86"/>
        <v>0.31470746141482026</v>
      </c>
      <c r="AF86" s="27">
        <f>[2]超r各类型装备属性!X84+[3]超r分类武将战斗属性!BF86</f>
        <v>1698.2019340033598</v>
      </c>
      <c r="AG86" s="27">
        <f>[2]超r各类型装备属性!Y84+[3]超r分类武将战斗属性!BG86</f>
        <v>272.45048350083994</v>
      </c>
      <c r="AH86" s="27">
        <f>[2]超r各类型装备属性!Z84+[3]超r分类武将战斗属性!BH86</f>
        <v>1604.6019340033597</v>
      </c>
      <c r="AI86" s="27">
        <f t="shared" si="64"/>
        <v>0.9448828798708605</v>
      </c>
      <c r="AJ86" s="27">
        <f t="shared" si="87"/>
        <v>0.51362095421750809</v>
      </c>
      <c r="AK86" s="39">
        <f t="shared" si="88"/>
        <v>0.31712454416495983</v>
      </c>
      <c r="AL86" s="39">
        <f t="shared" si="89"/>
        <v>0.31695840671671305</v>
      </c>
      <c r="AN86" s="23">
        <f t="shared" si="65"/>
        <v>1557.1318373031918</v>
      </c>
      <c r="AO86" s="23">
        <f t="shared" si="66"/>
        <v>329.229517575378</v>
      </c>
      <c r="AP86" s="23">
        <f t="shared" si="67"/>
        <v>1964.4673691541159</v>
      </c>
      <c r="AQ86" s="23">
        <f t="shared" si="68"/>
        <v>1.2615934772462116</v>
      </c>
      <c r="AR86" s="42">
        <f t="shared" si="90"/>
        <v>0.56064878845794297</v>
      </c>
      <c r="AS86" s="34"/>
      <c r="AV86" s="27">
        <f>[5]超r不同兵种属性值!AK84</f>
        <v>744.29556093080816</v>
      </c>
      <c r="AW86" s="27">
        <f>[5]超r不同兵种属性值!AL84</f>
        <v>676.63232811891646</v>
      </c>
      <c r="AX86" s="27">
        <f>[5]超r不同兵种属性值!AM84</f>
        <v>1556.254354673508</v>
      </c>
      <c r="AY86" s="27">
        <f t="shared" si="69"/>
        <v>2.0909090909090908</v>
      </c>
      <c r="AZ86" s="27">
        <f t="shared" si="91"/>
        <v>0.72395562165149741</v>
      </c>
      <c r="BA86" s="39">
        <f t="shared" si="92"/>
        <v>0.52507623346088772</v>
      </c>
      <c r="BB86" s="39">
        <f t="shared" si="93"/>
        <v>0.25937572577891799</v>
      </c>
      <c r="BD86" s="27">
        <f>[5]超r不同兵种属性值!AP84</f>
        <v>1488.5911218616163</v>
      </c>
      <c r="BE86" s="27">
        <f>[5]超r不同兵种属性值!AQ84</f>
        <v>324.78351749707991</v>
      </c>
      <c r="BF86" s="27">
        <f>[5]超r不同兵种属性值!AR84</f>
        <v>1482.1470044509599</v>
      </c>
      <c r="BG86" s="27">
        <f t="shared" si="70"/>
        <v>0.9956709956709956</v>
      </c>
      <c r="BH86" s="27">
        <f t="shared" si="94"/>
        <v>0.55729701981269097</v>
      </c>
      <c r="BI86" s="39">
        <f t="shared" si="95"/>
        <v>0.50769822949013277</v>
      </c>
      <c r="BJ86" s="39">
        <f t="shared" si="96"/>
        <v>0.24011269078699995</v>
      </c>
      <c r="BL86" s="27">
        <f>[5]超r不同兵种属性值!AU84</f>
        <v>1711.8797901408586</v>
      </c>
      <c r="BM86" s="27">
        <f>[5]超r不同兵种属性值!AV84</f>
        <v>108.26117249902664</v>
      </c>
      <c r="BN86" s="27">
        <f>[5]超r不同兵种属性值!AW84</f>
        <v>1510.9265579354446</v>
      </c>
      <c r="BO86" s="27">
        <f t="shared" si="71"/>
        <v>0.88261253309797005</v>
      </c>
      <c r="BP86" s="27">
        <f t="shared" si="97"/>
        <v>0.29558462820493037</v>
      </c>
      <c r="BQ86" s="39">
        <f t="shared" si="98"/>
        <v>0.49158469581713132</v>
      </c>
      <c r="BR86" s="39">
        <f t="shared" si="99"/>
        <v>0.23932242819707578</v>
      </c>
      <c r="BT86" s="27">
        <f>[5]超r不同兵种属性值!AZ84</f>
        <v>1563.020677954697</v>
      </c>
      <c r="BU86" s="27">
        <f>[5]超r不同兵种属性值!BA84</f>
        <v>175.92440531091827</v>
      </c>
      <c r="BV86" s="27">
        <f>[5]超r不同兵种属性值!BB84</f>
        <v>1482.1470044509599</v>
      </c>
      <c r="BW86" s="27">
        <f t="shared" si="72"/>
        <v>0.94825809111523396</v>
      </c>
      <c r="BX86" s="36">
        <f t="shared" si="100"/>
        <v>0.40542639030608063</v>
      </c>
      <c r="BY86" s="39">
        <f t="shared" si="101"/>
        <v>0.48734673056166533</v>
      </c>
      <c r="BZ86" s="39">
        <f t="shared" si="102"/>
        <v>0.23477102668080085</v>
      </c>
      <c r="CB86" s="23">
        <f t="shared" si="73"/>
        <v>1376.946787721995</v>
      </c>
      <c r="CC86" s="23">
        <f t="shared" si="74"/>
        <v>321.40035585648531</v>
      </c>
      <c r="CD86" s="23">
        <f t="shared" si="75"/>
        <v>1507.8687303777181</v>
      </c>
      <c r="CE86" s="23">
        <f t="shared" si="76"/>
        <v>1.0950813377997846</v>
      </c>
      <c r="CF86" s="23">
        <f t="shared" si="77"/>
        <v>0.8653743885498032</v>
      </c>
      <c r="CV86" s="39">
        <f>([3]超r分类武将战斗属性!S86+[3]超r分类武将战斗属性!Y86+[3]超r分类武将战斗属性!AE86+[3]超r分类武将战斗属性!AK86)/4</f>
        <v>537.99639999999999</v>
      </c>
      <c r="CW86" s="39">
        <f>CV86*[3]超r分类武将战斗属性!O85</f>
        <v>141.63543730319174</v>
      </c>
      <c r="CX86" s="39">
        <f>([2]超r各类型装备属性!I84+[2]超r各类型装备属性!N84+[2]超r各类型装备属性!S84+[2]超r各类型装备属性!X84)/4</f>
        <v>877.5</v>
      </c>
      <c r="CY86" s="7">
        <f t="shared" si="103"/>
        <v>0.34550472035287644</v>
      </c>
      <c r="CZ86" s="7">
        <f t="shared" si="103"/>
        <v>9.0959181432248667E-2</v>
      </c>
      <c r="DA86" s="7">
        <f t="shared" si="103"/>
        <v>0.56353609821487483</v>
      </c>
      <c r="DC86" s="39">
        <f>([3]超r分类武将战斗属性!T86+[3]超r分类武将战斗属性!Z86+[3]超r分类武将战斗属性!AF86+[3]超r分类武将战斗属性!AL86)/4</f>
        <v>148.65690000000001</v>
      </c>
      <c r="DD86" s="39">
        <f>DC86*[3]超r分类武将战斗属性!O85</f>
        <v>39.136107675881931</v>
      </c>
      <c r="DE86" s="39">
        <f>([2]超r各类型装备属性!J84+[2]超r各类型装备属性!O84+[2]超r各类型装备属性!T84+[2]超r各类型装备属性!Y84)/4</f>
        <v>163.80000000000001</v>
      </c>
      <c r="DF86" s="7">
        <f t="shared" si="104"/>
        <v>0.45152968389586939</v>
      </c>
      <c r="DG86" s="7">
        <f t="shared" si="104"/>
        <v>0.11887180701202349</v>
      </c>
      <c r="DH86" s="7">
        <f t="shared" si="104"/>
        <v>0.49752525595612052</v>
      </c>
      <c r="DJ86" s="39">
        <f>([3]超r分类武将战斗属性!U86+[3]超r分类武将战斗属性!AA86+[3]超r分类武将战斗属性!AG86+[3]超r分类武将战斗属性!AM86)/4</f>
        <v>693.73220000000003</v>
      </c>
      <c r="DK86" s="39">
        <f>DJ86*[3]超r分类武将战斗属性!O85</f>
        <v>182.63516915411566</v>
      </c>
      <c r="DL86" s="39">
        <f>([2]超r各类型装备属性!K84+[2]超r各类型装备属性!P84+[2]超r各类型装备属性!U84+[2]超r各类型装备属性!Z84)/4</f>
        <v>1088.1000000000001</v>
      </c>
      <c r="DM86" s="7">
        <f t="shared" si="105"/>
        <v>0.35314009837624111</v>
      </c>
      <c r="DN86" s="7">
        <f t="shared" si="105"/>
        <v>9.296930660281566E-2</v>
      </c>
      <c r="DO86" s="7">
        <f t="shared" si="105"/>
        <v>0.55389059502094318</v>
      </c>
    </row>
    <row r="87" spans="7:119" x14ac:dyDescent="0.15">
      <c r="G87" s="23">
        <v>81</v>
      </c>
      <c r="H87" s="27">
        <f>[2]超r各类型装备属性!I85+[3]超r分类武将战斗属性!AQ87</f>
        <v>927.75036354687654</v>
      </c>
      <c r="I87" s="27">
        <f>[2]超r各类型装备属性!J85+[3]超r分类武将战斗属性!T87</f>
        <v>719.4</v>
      </c>
      <c r="J87" s="27">
        <f>[2]超r各类型装备属性!K85+[3]超r分类武将战斗属性!AS87</f>
        <v>2855.4011633500049</v>
      </c>
      <c r="K87" s="27">
        <f t="shared" si="61"/>
        <v>3.0777688433702561</v>
      </c>
      <c r="L87" s="27">
        <f t="shared" si="78"/>
        <v>0.73287015341985695</v>
      </c>
      <c r="M87" s="39">
        <f t="shared" si="79"/>
        <v>0.49087320822586072</v>
      </c>
      <c r="N87" s="39">
        <f t="shared" si="80"/>
        <v>0.47590019389166749</v>
      </c>
      <c r="P87" s="27">
        <f>[2]超r各类型装备属性!N85+[3]超r分类武将战斗属性!AV87</f>
        <v>1738.6507998031284</v>
      </c>
      <c r="Q87" s="27">
        <f>[2]超r各类型装备属性!O85+[3]超r分类武将战斗属性!AW87</f>
        <v>213.90007270937531</v>
      </c>
      <c r="R87" s="27">
        <f>[2]超r各类型装备属性!P85+[3]超r分类武将战斗属性!AX87</f>
        <v>1882.950945221879</v>
      </c>
      <c r="S87" s="27">
        <f t="shared" si="62"/>
        <v>1.0829954729466607</v>
      </c>
      <c r="T87" s="27">
        <f t="shared" si="81"/>
        <v>0.44925657406580366</v>
      </c>
      <c r="U87" s="39">
        <f t="shared" si="82"/>
        <v>0.36312673345929991</v>
      </c>
      <c r="V87" s="39">
        <f t="shared" si="83"/>
        <v>0.37360137802021404</v>
      </c>
      <c r="X87" s="27">
        <f>[2]超r各类型装备属性!S85+[3]超r分类武将战斗属性!BA87</f>
        <v>1905.3008725125037</v>
      </c>
      <c r="Y87" s="27">
        <f>[2]超r各类型装备属性!T85+[3]超r分类武将战斗属性!BB87</f>
        <v>119.40007270937531</v>
      </c>
      <c r="Z87" s="27">
        <f>[2]超r各类型装备属性!U85+[3]超r分类武将战斗属性!BC87</f>
        <v>1572.0007270937531</v>
      </c>
      <c r="AA87" s="27">
        <f t="shared" si="63"/>
        <v>0.82506692238101453</v>
      </c>
      <c r="AB87" s="27">
        <f t="shared" si="84"/>
        <v>0.31287681452832028</v>
      </c>
      <c r="AC87" s="39">
        <f t="shared" si="85"/>
        <v>0.32173267013044643</v>
      </c>
      <c r="AD87" s="39">
        <f t="shared" si="86"/>
        <v>0.31757590446338457</v>
      </c>
      <c r="AF87" s="27">
        <f>[2]超r各类型装备属性!X85+[3]超r分类武将战斗属性!BF87</f>
        <v>1713.7507270937531</v>
      </c>
      <c r="AG87" s="27">
        <f>[2]超r各类型装备属性!Y85+[3]超r分类武将战斗属性!BG87</f>
        <v>274.87518177343827</v>
      </c>
      <c r="AH87" s="27">
        <f>[2]超r各类型装备属性!Z85+[3]超r分类武将战斗属性!BH87</f>
        <v>1619.2507270937531</v>
      </c>
      <c r="AI87" s="27">
        <f t="shared" si="64"/>
        <v>0.94485779144773474</v>
      </c>
      <c r="AJ87" s="27">
        <f t="shared" si="87"/>
        <v>0.51178113507893719</v>
      </c>
      <c r="AK87" s="39">
        <f t="shared" si="88"/>
        <v>0.32002814698296045</v>
      </c>
      <c r="AL87" s="39">
        <f t="shared" si="89"/>
        <v>0.31985199547530924</v>
      </c>
      <c r="AN87" s="23">
        <f t="shared" si="65"/>
        <v>1571.3631907390654</v>
      </c>
      <c r="AO87" s="23">
        <f t="shared" si="66"/>
        <v>331.89383179804724</v>
      </c>
      <c r="AP87" s="23">
        <f t="shared" si="67"/>
        <v>1982.4008906898475</v>
      </c>
      <c r="AQ87" s="23">
        <f t="shared" si="68"/>
        <v>1.2615803287064762</v>
      </c>
      <c r="AR87" s="42">
        <f t="shared" si="90"/>
        <v>0.55863676964663811</v>
      </c>
      <c r="AS87" s="34"/>
      <c r="AV87" s="27">
        <f>[5]超r不同兵种属性值!AK85</f>
        <v>746.90843567937452</v>
      </c>
      <c r="AW87" s="27">
        <f>[5]超r不同兵种属性值!AL85</f>
        <v>679.00766879943137</v>
      </c>
      <c r="AX87" s="27">
        <f>[5]超r不同兵种属性值!AM85</f>
        <v>1561.7176382386922</v>
      </c>
      <c r="AY87" s="27">
        <f t="shared" si="69"/>
        <v>2.0909090909090908</v>
      </c>
      <c r="AZ87" s="27">
        <f t="shared" si="91"/>
        <v>0.72140640496207387</v>
      </c>
      <c r="BA87" s="39">
        <f t="shared" si="92"/>
        <v>0.52691953134347413</v>
      </c>
      <c r="BB87" s="39">
        <f t="shared" si="93"/>
        <v>0.26028627303978202</v>
      </c>
      <c r="BD87" s="27">
        <f>[5]超r不同兵种属性值!AP85</f>
        <v>1493.816871358749</v>
      </c>
      <c r="BE87" s="27">
        <f>[5]超r不同兵种属性值!AQ85</f>
        <v>325.92368102372706</v>
      </c>
      <c r="BF87" s="27">
        <f>[5]超r不同兵种属性值!AR85</f>
        <v>1487.3501316558973</v>
      </c>
      <c r="BG87" s="27">
        <f t="shared" si="70"/>
        <v>0.9956709956709956</v>
      </c>
      <c r="BH87" s="27">
        <f t="shared" si="94"/>
        <v>0.5541565633357175</v>
      </c>
      <c r="BI87" s="39">
        <f t="shared" si="95"/>
        <v>0.50948052130182597</v>
      </c>
      <c r="BJ87" s="39">
        <f t="shared" si="96"/>
        <v>0.24095561451179429</v>
      </c>
      <c r="BL87" s="27">
        <f>[5]超r不同兵种属性值!AU85</f>
        <v>1717.8894020625614</v>
      </c>
      <c r="BM87" s="27">
        <f>[5]超r不同兵种属性值!AV85</f>
        <v>108.64122700790902</v>
      </c>
      <c r="BN87" s="27">
        <f>[5]超r不同兵种属性值!AW85</f>
        <v>1516.2307167365943</v>
      </c>
      <c r="BO87" s="27">
        <f t="shared" si="71"/>
        <v>0.88261253309796994</v>
      </c>
      <c r="BP87" s="27">
        <f t="shared" si="97"/>
        <v>0.29294307168323142</v>
      </c>
      <c r="BQ87" s="39">
        <f t="shared" si="98"/>
        <v>0.49331042052369273</v>
      </c>
      <c r="BR87" s="39">
        <f t="shared" si="99"/>
        <v>0.24016257767831103</v>
      </c>
      <c r="BT87" s="27">
        <f>[5]超r不同兵种属性值!AZ85</f>
        <v>1568.5077149266865</v>
      </c>
      <c r="BU87" s="27">
        <f>[5]超r不同兵种属性值!BA85</f>
        <v>176.54199388785216</v>
      </c>
      <c r="BV87" s="27">
        <f>[5]超r不同兵种属性值!BB85</f>
        <v>1487.3501316558973</v>
      </c>
      <c r="BW87" s="27">
        <f t="shared" si="72"/>
        <v>0.94825809111523396</v>
      </c>
      <c r="BX87" s="36">
        <f t="shared" si="100"/>
        <v>0.40236391562432461</v>
      </c>
      <c r="BY87" s="39">
        <f t="shared" si="101"/>
        <v>0.48905757774781339</v>
      </c>
      <c r="BZ87" s="39">
        <f t="shared" si="102"/>
        <v>0.23559519831302464</v>
      </c>
      <c r="CB87" s="23">
        <f t="shared" si="73"/>
        <v>1381.7806060068428</v>
      </c>
      <c r="CC87" s="23">
        <f t="shared" si="74"/>
        <v>322.5286426797299</v>
      </c>
      <c r="CD87" s="23">
        <f t="shared" si="75"/>
        <v>1513.1621545717703</v>
      </c>
      <c r="CE87" s="23">
        <f t="shared" si="76"/>
        <v>1.0950813377997843</v>
      </c>
      <c r="CF87" s="23">
        <f t="shared" si="77"/>
        <v>0.8657821325084365</v>
      </c>
      <c r="CV87" s="39">
        <f>([3]超r分类武将战斗属性!S87+[3]超r分类武将战斗属性!Y87+[3]超r分类武将战斗属性!AE87+[3]超r分类武将战斗属性!AK87)/4</f>
        <v>540.54999999999995</v>
      </c>
      <c r="CW87" s="39">
        <f>CV87*[3]超r分类武将战斗属性!O86</f>
        <v>144.87569073906536</v>
      </c>
      <c r="CX87" s="39">
        <f>([2]超r各类型装备属性!I85+[2]超r各类型装备属性!N85+[2]超r各类型装备属性!S85+[2]超r各类型装备属性!X85)/4</f>
        <v>885.9375</v>
      </c>
      <c r="CY87" s="7">
        <f t="shared" si="103"/>
        <v>0.3440006760917958</v>
      </c>
      <c r="CZ87" s="7">
        <f t="shared" si="103"/>
        <v>9.2197457336979746E-2</v>
      </c>
      <c r="DA87" s="7">
        <f t="shared" si="103"/>
        <v>0.56380186657122444</v>
      </c>
      <c r="DC87" s="39">
        <f>([3]超r分类武将战斗属性!T87+[3]超r分类武将战斗属性!Z87+[3]超r分类武将战斗属性!AF87+[3]超r分类武将战斗属性!AL87)/4</f>
        <v>149.36249999999998</v>
      </c>
      <c r="DD87" s="39">
        <f>DC87*[3]超r分类武将战斗属性!O86</f>
        <v>40.031440862110166</v>
      </c>
      <c r="DE87" s="39">
        <f>([2]超r各类型装备属性!J85+[2]超r各类型装备属性!O85+[2]超r各类型装备属性!T85+[2]超r各类型装备属性!Y85)/4</f>
        <v>165.375</v>
      </c>
      <c r="DF87" s="7">
        <f t="shared" si="104"/>
        <v>0.45003096077689381</v>
      </c>
      <c r="DG87" s="7">
        <f t="shared" si="104"/>
        <v>0.12061519988255985</v>
      </c>
      <c r="DH87" s="7">
        <f t="shared" si="104"/>
        <v>0.49827681070200897</v>
      </c>
      <c r="DJ87" s="39">
        <f>([3]超r分类武将战斗属性!U87+[3]超r分类武将战斗属性!AA87+[3]超r分类武将战斗属性!AG87+[3]超r分类武将战斗属性!AM87)/4</f>
        <v>697.02500000000009</v>
      </c>
      <c r="DK87" s="39">
        <f>DJ87*[3]超r分类武将战斗属性!O86</f>
        <v>186.81339068984749</v>
      </c>
      <c r="DL87" s="39">
        <f>([2]超r各类型装备属性!K85+[2]超r各类型装备属性!P85+[2]超r各类型装备属性!U85+[2]超r各类型装备属性!Z85)/4</f>
        <v>1098.5625</v>
      </c>
      <c r="DM87" s="7">
        <f t="shared" si="105"/>
        <v>0.35160648044172599</v>
      </c>
      <c r="DN87" s="7">
        <f t="shared" si="105"/>
        <v>9.4235929557537207E-2</v>
      </c>
      <c r="DO87" s="7">
        <f t="shared" si="105"/>
        <v>0.55415759000073683</v>
      </c>
    </row>
    <row r="88" spans="7:119" x14ac:dyDescent="0.15">
      <c r="G88" s="23">
        <v>82</v>
      </c>
      <c r="H88" s="27">
        <f>[2]超r各类型装备属性!I86+[3]超r分类武将战斗属性!AQ88</f>
        <v>934.47796370996366</v>
      </c>
      <c r="I88" s="27">
        <f>[2]超r各类型装备属性!J86+[3]超r分类武将战斗属性!T88</f>
        <v>723</v>
      </c>
      <c r="J88" s="27">
        <f>[2]超r各类型装备属性!K86+[3]超r分类武将战斗属性!AS88</f>
        <v>2875.8494838718839</v>
      </c>
      <c r="K88" s="27">
        <f t="shared" si="61"/>
        <v>3.0774930983439099</v>
      </c>
      <c r="L88" s="27">
        <f t="shared" si="78"/>
        <v>0.73068682540324215</v>
      </c>
      <c r="M88" s="39">
        <f t="shared" si="79"/>
        <v>0.49443278503172694</v>
      </c>
      <c r="N88" s="39">
        <f t="shared" si="80"/>
        <v>0.47930824731198063</v>
      </c>
      <c r="P88" s="27">
        <f>[2]超r各类型装备属性!N86+[3]超r分类武将战斗属性!AV88</f>
        <v>1750.57152016192</v>
      </c>
      <c r="Q88" s="27">
        <f>[2]超r各类型装备属性!O86+[3]超r分类武将战斗属性!AW88</f>
        <v>215.51559274199275</v>
      </c>
      <c r="R88" s="27">
        <f>[2]超r各类型装备属性!P86+[3]超r分类武将战斗属性!AX88</f>
        <v>1895.4027056459056</v>
      </c>
      <c r="S88" s="27">
        <f t="shared" si="62"/>
        <v>1.0827336580173481</v>
      </c>
      <c r="T88" s="27">
        <f t="shared" si="81"/>
        <v>0.4471318742064847</v>
      </c>
      <c r="U88" s="39">
        <f t="shared" si="82"/>
        <v>0.36561644113657471</v>
      </c>
      <c r="V88" s="39">
        <f t="shared" si="83"/>
        <v>0.37607196540593357</v>
      </c>
      <c r="X88" s="27">
        <f>[2]超r各类型装备属性!S86+[3]超r分类武将战斗属性!BA88</f>
        <v>1918.3871129039128</v>
      </c>
      <c r="Y88" s="27">
        <f>[2]超r各类型装备属性!T86+[3]超r分类武将战斗属性!BB88</f>
        <v>120.11559274199274</v>
      </c>
      <c r="Z88" s="27">
        <f>[2]超r各类型装备属性!U86+[3]超r分类武将战斗属性!BC88</f>
        <v>1582.7559274199275</v>
      </c>
      <c r="AA88" s="27">
        <f t="shared" si="63"/>
        <v>0.82504512085888049</v>
      </c>
      <c r="AB88" s="27">
        <f t="shared" si="84"/>
        <v>0.31070088484468528</v>
      </c>
      <c r="AC88" s="39">
        <f t="shared" si="85"/>
        <v>0.32394243716715854</v>
      </c>
      <c r="AD88" s="39">
        <f t="shared" si="86"/>
        <v>0.31974867220604608</v>
      </c>
      <c r="AF88" s="27">
        <f>[2]超r各类型装备属性!X86+[3]超r分类武将战斗属性!BF88</f>
        <v>1725.8559274199274</v>
      </c>
      <c r="AG88" s="27">
        <f>[2]超r各类型装备属性!Y86+[3]超r分类武将战斗属性!BG88</f>
        <v>276.43898185498188</v>
      </c>
      <c r="AH88" s="27">
        <f>[2]超r各类型装备属性!Z86+[3]超r分类武将战斗属性!BH88</f>
        <v>1630.4559274199273</v>
      </c>
      <c r="AI88" s="27">
        <f t="shared" si="64"/>
        <v>0.94472308001826166</v>
      </c>
      <c r="AJ88" s="27">
        <f t="shared" si="87"/>
        <v>0.50917170166067427</v>
      </c>
      <c r="AK88" s="39">
        <f t="shared" si="88"/>
        <v>0.32228868859382398</v>
      </c>
      <c r="AL88" s="39">
        <f t="shared" si="89"/>
        <v>0.32206536837924488</v>
      </c>
      <c r="AN88" s="23">
        <f t="shared" si="65"/>
        <v>1582.3231310489309</v>
      </c>
      <c r="AO88" s="23">
        <f t="shared" si="66"/>
        <v>333.76754183474185</v>
      </c>
      <c r="AP88" s="23">
        <f t="shared" si="67"/>
        <v>1996.1160110894111</v>
      </c>
      <c r="AQ88" s="23">
        <f t="shared" si="68"/>
        <v>1.2615097206890824</v>
      </c>
      <c r="AR88" s="42">
        <f t="shared" si="90"/>
        <v>0.55604982706723627</v>
      </c>
      <c r="AS88" s="34"/>
      <c r="AV88" s="27">
        <f>[5]超r不同兵种属性值!AK86</f>
        <v>749.47497378024605</v>
      </c>
      <c r="AW88" s="27">
        <f>[5]超r不同兵种属性值!AL86</f>
        <v>681.34088525476909</v>
      </c>
      <c r="AX88" s="27">
        <f>[5]超r不同兵种属性值!AM86</f>
        <v>1567.084036085969</v>
      </c>
      <c r="AY88" s="27">
        <f t="shared" si="69"/>
        <v>2.0909090909090908</v>
      </c>
      <c r="AZ88" s="27">
        <f t="shared" si="91"/>
        <v>0.71884983318512585</v>
      </c>
      <c r="BA88" s="39">
        <f t="shared" si="92"/>
        <v>0.52873014023297793</v>
      </c>
      <c r="BB88" s="39">
        <f t="shared" si="93"/>
        <v>0.26118067268099482</v>
      </c>
      <c r="BD88" s="27">
        <f>[5]超r不同兵种属性值!AP86</f>
        <v>1498.9499475604921</v>
      </c>
      <c r="BE88" s="27">
        <f>[5]超r不同兵种属性值!AQ86</f>
        <v>327.04362492228915</v>
      </c>
      <c r="BF88" s="27">
        <f>[5]超r不同兵种属性值!AR86</f>
        <v>1492.4609867485417</v>
      </c>
      <c r="BG88" s="27">
        <f t="shared" si="70"/>
        <v>0.99567099567099548</v>
      </c>
      <c r="BH88" s="27">
        <f t="shared" si="94"/>
        <v>0.55102039950829151</v>
      </c>
      <c r="BI88" s="39">
        <f t="shared" si="95"/>
        <v>0.51123120600039107</v>
      </c>
      <c r="BJ88" s="39">
        <f t="shared" si="96"/>
        <v>0.2417835898508342</v>
      </c>
      <c r="BL88" s="27">
        <f>[5]超r不同兵种属性值!AU86</f>
        <v>1723.7924396945659</v>
      </c>
      <c r="BM88" s="27">
        <f>[5]超r不同兵种属性值!AV86</f>
        <v>109.01454164076306</v>
      </c>
      <c r="BN88" s="27">
        <f>[5]超r不同兵种属性值!AW86</f>
        <v>1521.4408117339503</v>
      </c>
      <c r="BO88" s="27">
        <f t="shared" si="71"/>
        <v>0.88261253309796994</v>
      </c>
      <c r="BP88" s="27">
        <f t="shared" si="97"/>
        <v>0.29032257343718637</v>
      </c>
      <c r="BQ88" s="39">
        <f t="shared" si="98"/>
        <v>0.4950055412765858</v>
      </c>
      <c r="BR88" s="39">
        <f t="shared" si="99"/>
        <v>0.24098782797214957</v>
      </c>
      <c r="BT88" s="27">
        <f>[5]超r不同兵种属性值!AZ86</f>
        <v>1573.8974449385166</v>
      </c>
      <c r="BU88" s="27">
        <f>[5]超r不同兵种属性值!BA86</f>
        <v>177.14863016623997</v>
      </c>
      <c r="BV88" s="27">
        <f>[5]超r不同兵种属性值!BB86</f>
        <v>1492.4609867485417</v>
      </c>
      <c r="BW88" s="27">
        <f t="shared" si="72"/>
        <v>0.94825809111523385</v>
      </c>
      <c r="BX88" s="36">
        <f t="shared" si="100"/>
        <v>0.39931739775193831</v>
      </c>
      <c r="BY88" s="39">
        <f t="shared" si="101"/>
        <v>0.49073808481782388</v>
      </c>
      <c r="BZ88" s="39">
        <f t="shared" si="102"/>
        <v>0.23640475410857908</v>
      </c>
      <c r="CB88" s="23">
        <f t="shared" si="73"/>
        <v>1386.5287014934552</v>
      </c>
      <c r="CC88" s="23">
        <f t="shared" si="74"/>
        <v>323.63692049601536</v>
      </c>
      <c r="CD88" s="23">
        <f t="shared" si="75"/>
        <v>1518.3617053292505</v>
      </c>
      <c r="CE88" s="23">
        <f t="shared" si="76"/>
        <v>1.0950813377997841</v>
      </c>
      <c r="CF88" s="23">
        <f t="shared" si="77"/>
        <v>0.86618024810389893</v>
      </c>
      <c r="CV88" s="39">
        <f>([3]超r分类武将战斗属性!S88+[3]超r分类武将战斗属性!Y88+[3]超r分类武将战斗属性!AE88+[3]超r分类武将战斗属性!AK88)/4</f>
        <v>540.54999999999995</v>
      </c>
      <c r="CW88" s="39">
        <f>CV88*[3]超r分类武将战斗属性!O87</f>
        <v>147.39813104893091</v>
      </c>
      <c r="CX88" s="39">
        <f>([2]超r各类型装备属性!I86+[2]超r各类型装备属性!N86+[2]超r各类型装备属性!S86+[2]超r各类型装备属性!X86)/4</f>
        <v>894.375</v>
      </c>
      <c r="CY88" s="7">
        <f t="shared" si="103"/>
        <v>0.34161795994328054</v>
      </c>
      <c r="CZ88" s="7">
        <f t="shared" si="103"/>
        <v>9.3152990155190268E-2</v>
      </c>
      <c r="DA88" s="7">
        <f t="shared" si="103"/>
        <v>0.56522904990152911</v>
      </c>
      <c r="DC88" s="39">
        <f>([3]超r分类武将战斗属性!T88+[3]超r分类武将战斗属性!Z88+[3]超r分类武将战斗属性!AF88+[3]超r分类武将战斗属性!AL88)/4</f>
        <v>149.36249999999998</v>
      </c>
      <c r="DD88" s="39">
        <f>DC88*[3]超r分类武将战斗属性!O87</f>
        <v>40.728430947730907</v>
      </c>
      <c r="DE88" s="39">
        <f>([2]超r各类型装备属性!J86+[2]超r各类型装备属性!O86+[2]超r各类型装备属性!T86+[2]超r各类型装备属性!Y86)/4</f>
        <v>166.95000000000002</v>
      </c>
      <c r="DF88" s="7">
        <f t="shared" si="104"/>
        <v>0.44750456913498726</v>
      </c>
      <c r="DG88" s="7">
        <f t="shared" si="104"/>
        <v>0.1220263382228364</v>
      </c>
      <c r="DH88" s="7">
        <f t="shared" si="104"/>
        <v>0.50019842876951137</v>
      </c>
      <c r="DJ88" s="39">
        <f>([3]超r分类武将战斗属性!U88+[3]超r分类武将战斗属性!AA88+[3]超r分类武将战斗属性!AG88+[3]超r分类武将战斗属性!AM88)/4</f>
        <v>697.02500000000009</v>
      </c>
      <c r="DK88" s="39">
        <f>DJ88*[3]超r分类武将战斗属性!O87</f>
        <v>190.06601108941095</v>
      </c>
      <c r="DL88" s="39">
        <f>([2]超r各类型装备属性!K86+[2]超r各类型装备属性!P86+[2]超r各类型装备属性!U86+[2]超r各类型装备属性!Z86)/4</f>
        <v>1109.0249999999999</v>
      </c>
      <c r="DM88" s="7">
        <f t="shared" si="105"/>
        <v>0.34919062626003783</v>
      </c>
      <c r="DN88" s="7">
        <f t="shared" si="105"/>
        <v>9.5217918213921587E-2</v>
      </c>
      <c r="DO88" s="7">
        <f t="shared" si="105"/>
        <v>0.5555914555260405</v>
      </c>
    </row>
    <row r="89" spans="7:119" x14ac:dyDescent="0.15">
      <c r="G89" s="23">
        <v>83</v>
      </c>
      <c r="H89" s="27">
        <f>[2]超r各类型装备属性!I87+[3]超r分类武将战斗属性!AQ89</f>
        <v>941.21802812342798</v>
      </c>
      <c r="I89" s="27">
        <f>[2]超r各类型装备属性!J87+[3]超r分类武将战斗属性!T89</f>
        <v>726.6</v>
      </c>
      <c r="J89" s="27">
        <f>[2]超r各类型装备属性!K87+[3]超r分类武将战斗属性!AS89</f>
        <v>2896.3376899949699</v>
      </c>
      <c r="K89" s="27">
        <f t="shared" si="61"/>
        <v>3.0772229212073214</v>
      </c>
      <c r="L89" s="27">
        <f t="shared" si="78"/>
        <v>0.7285086927750708</v>
      </c>
      <c r="M89" s="39">
        <f t="shared" si="79"/>
        <v>0.49799895667906252</v>
      </c>
      <c r="N89" s="39">
        <f t="shared" si="80"/>
        <v>0.48272294833249496</v>
      </c>
      <c r="P89" s="27">
        <f>[2]超r各类型装备属性!N87+[3]超r分类武将战斗属性!AV89</f>
        <v>1762.5196618715418</v>
      </c>
      <c r="Q89" s="27">
        <f>[2]超r各类型装备属性!O87+[3]超r分类武将战斗属性!AW89</f>
        <v>217.1336056246856</v>
      </c>
      <c r="R89" s="27">
        <f>[2]超r各类型装备属性!P87+[3]超r分类武将战斗属性!AX89</f>
        <v>1907.8868731209132</v>
      </c>
      <c r="S89" s="27">
        <f t="shared" si="62"/>
        <v>1.0824769302686883</v>
      </c>
      <c r="T89" s="27">
        <f t="shared" si="81"/>
        <v>0.4450246992942225</v>
      </c>
      <c r="U89" s="39">
        <f t="shared" si="82"/>
        <v>0.36811187591302036</v>
      </c>
      <c r="V89" s="39">
        <f t="shared" si="83"/>
        <v>0.37854898276208587</v>
      </c>
      <c r="X89" s="27">
        <f>[2]超r各类型装备属性!S87+[3]超r分类武将战斗属性!BA89</f>
        <v>1931.5032674962274</v>
      </c>
      <c r="Y89" s="27">
        <f>[2]超r各类型装备属性!T87+[3]超r分类武将战斗属性!BB89</f>
        <v>120.83360562468562</v>
      </c>
      <c r="Z89" s="27">
        <f>[2]超r各类型装备属性!U87+[3]超r分类武将战斗属性!BC89</f>
        <v>1593.5360562468561</v>
      </c>
      <c r="AA89" s="27">
        <f t="shared" si="63"/>
        <v>0.82502374345580476</v>
      </c>
      <c r="AB89" s="27">
        <f t="shared" si="84"/>
        <v>0.30855313474601298</v>
      </c>
      <c r="AC89" s="39">
        <f t="shared" si="85"/>
        <v>0.32615725557180469</v>
      </c>
      <c r="AD89" s="39">
        <f t="shared" si="86"/>
        <v>0.321926476009466</v>
      </c>
      <c r="AF89" s="27">
        <f>[2]超r各类型装备属性!X87+[3]超r分类武将战斗属性!BF89</f>
        <v>1737.9860562468562</v>
      </c>
      <c r="AG89" s="27">
        <f>[2]超r各类型装备属性!Y87+[3]超r分类武将战斗属性!BG89</f>
        <v>278.00901406171403</v>
      </c>
      <c r="AH89" s="27">
        <f>[2]超r各类型装备属性!Z87+[3]超r分类武将战斗属性!BH89</f>
        <v>1641.686056246856</v>
      </c>
      <c r="AI89" s="27">
        <f t="shared" si="64"/>
        <v>0.94459103992585647</v>
      </c>
      <c r="AJ89" s="27">
        <f t="shared" si="87"/>
        <v>0.50658633270390241</v>
      </c>
      <c r="AK89" s="39">
        <f t="shared" si="88"/>
        <v>0.32455388538690122</v>
      </c>
      <c r="AL89" s="39">
        <f t="shared" si="89"/>
        <v>0.32428366543147774</v>
      </c>
      <c r="AN89" s="23">
        <f t="shared" si="65"/>
        <v>1593.3067534345132</v>
      </c>
      <c r="AO89" s="23">
        <f t="shared" si="66"/>
        <v>335.6440563277713</v>
      </c>
      <c r="AP89" s="23">
        <f t="shared" si="67"/>
        <v>2009.8616689023988</v>
      </c>
      <c r="AQ89" s="23">
        <f t="shared" si="68"/>
        <v>1.2614405007510103</v>
      </c>
      <c r="AR89" s="42">
        <f t="shared" si="90"/>
        <v>0.55348077442751742</v>
      </c>
      <c r="AS89" s="34"/>
      <c r="AV89" s="27">
        <f>[5]超r不同兵种属性值!AK87</f>
        <v>752.06560797147768</v>
      </c>
      <c r="AW89" s="27">
        <f>[5]超r不同兵种属性值!AL87</f>
        <v>683.69600724679788</v>
      </c>
      <c r="AX89" s="27">
        <f>[5]超r不同兵种属性值!AM87</f>
        <v>1572.5008166676353</v>
      </c>
      <c r="AY89" s="27">
        <f t="shared" si="69"/>
        <v>2.0909090909090913</v>
      </c>
      <c r="AZ89" s="27">
        <f t="shared" si="91"/>
        <v>0.71630507425632473</v>
      </c>
      <c r="BA89" s="39">
        <f t="shared" si="92"/>
        <v>0.5305577481280267</v>
      </c>
      <c r="BB89" s="39">
        <f t="shared" si="93"/>
        <v>0.26208346944460587</v>
      </c>
      <c r="BD89" s="27">
        <f>[5]超r不同兵种属性值!AP87</f>
        <v>1504.1312159429554</v>
      </c>
      <c r="BE89" s="27">
        <f>[5]超r不同兵种属性值!AQ87</f>
        <v>328.17408347846299</v>
      </c>
      <c r="BF89" s="27">
        <f>[5]超r不同兵种属性值!AR87</f>
        <v>1497.6198253977477</v>
      </c>
      <c r="BG89" s="27">
        <f t="shared" si="70"/>
        <v>0.9956709956709956</v>
      </c>
      <c r="BH89" s="27">
        <f t="shared" si="94"/>
        <v>0.54791192268457656</v>
      </c>
      <c r="BI89" s="39">
        <f t="shared" si="95"/>
        <v>0.51299832710279292</v>
      </c>
      <c r="BJ89" s="39">
        <f t="shared" si="96"/>
        <v>0.2426193386838966</v>
      </c>
      <c r="BL89" s="27">
        <f>[5]超r不同兵种属性值!AU87</f>
        <v>1729.7508983343987</v>
      </c>
      <c r="BM89" s="27">
        <f>[5]超r不同兵种属性值!AV87</f>
        <v>109.39136115948767</v>
      </c>
      <c r="BN89" s="27">
        <f>[5]超r不同兵种属性值!AW87</f>
        <v>1526.6998220074126</v>
      </c>
      <c r="BO89" s="27">
        <f t="shared" si="71"/>
        <v>0.88261253309796994</v>
      </c>
      <c r="BP89" s="27">
        <f t="shared" si="97"/>
        <v>0.28774224556487926</v>
      </c>
      <c r="BQ89" s="39">
        <f t="shared" si="98"/>
        <v>0.49671657676802072</v>
      </c>
      <c r="BR89" s="39">
        <f t="shared" si="99"/>
        <v>0.2418208261757672</v>
      </c>
      <c r="BT89" s="27">
        <f>[5]超r不同兵种属性值!AZ87</f>
        <v>1579.3377767401032</v>
      </c>
      <c r="BU89" s="27">
        <f>[5]超r不同兵种属性值!BA87</f>
        <v>177.76096188416744</v>
      </c>
      <c r="BV89" s="27">
        <f>[5]超r不同兵种属性值!BB87</f>
        <v>1497.6198253977477</v>
      </c>
      <c r="BW89" s="27">
        <f t="shared" si="72"/>
        <v>0.94825809111523385</v>
      </c>
      <c r="BX89" s="36">
        <f t="shared" si="100"/>
        <v>0.39630931618252729</v>
      </c>
      <c r="BY89" s="39">
        <f t="shared" si="101"/>
        <v>0.49243436942497532</v>
      </c>
      <c r="BZ89" s="39">
        <f t="shared" si="102"/>
        <v>0.23722191046521413</v>
      </c>
      <c r="CB89" s="23">
        <f t="shared" si="73"/>
        <v>1391.3213747472337</v>
      </c>
      <c r="CC89" s="23">
        <f t="shared" si="74"/>
        <v>324.75560344222902</v>
      </c>
      <c r="CD89" s="23">
        <f t="shared" si="75"/>
        <v>1523.6100723676359</v>
      </c>
      <c r="CE89" s="23">
        <f t="shared" si="76"/>
        <v>1.0950813377997846</v>
      </c>
      <c r="CF89" s="23">
        <f t="shared" si="77"/>
        <v>0.86657971344327656</v>
      </c>
      <c r="CV89" s="39">
        <f>([3]超r分类武将战斗属性!S89+[3]超r分类武将战斗属性!Y89+[3]超r分类武将战斗属性!AE89+[3]超r分类武将战斗属性!AK89)/4</f>
        <v>540.54999999999995</v>
      </c>
      <c r="CW89" s="39">
        <f>CV89*[3]超r分类武将战斗属性!O88</f>
        <v>149.94425343451323</v>
      </c>
      <c r="CX89" s="39">
        <f>([2]超r各类型装备属性!I87+[2]超r各类型装备属性!N87+[2]超r各类型装备属性!S87+[2]超r各类型装备属性!X87)/4</f>
        <v>902.81250000000011</v>
      </c>
      <c r="CY89" s="7">
        <f t="shared" si="103"/>
        <v>0.33926298174208874</v>
      </c>
      <c r="CZ89" s="7">
        <f t="shared" si="103"/>
        <v>9.4108841948542035E-2</v>
      </c>
      <c r="DA89" s="7">
        <f t="shared" si="103"/>
        <v>0.56662817630936924</v>
      </c>
      <c r="DC89" s="39">
        <f>([3]超r分类武将战斗属性!T89+[3]超r分类武将战斗属性!Z89+[3]超r分类武将战斗属性!AF89+[3]超r分类武将战斗属性!AL89)/4</f>
        <v>149.36249999999998</v>
      </c>
      <c r="DD89" s="39">
        <f>DC89*[3]超r分类武将战斗属性!O88</f>
        <v>41.431964764799709</v>
      </c>
      <c r="DE89" s="39">
        <f>([2]超r各类型装备属性!J87+[2]超r各类型装备属性!O87+[2]超r各类型装备属性!T87+[2]超r各类型装备属性!Y87)/4</f>
        <v>168.52500000000003</v>
      </c>
      <c r="DF89" s="7">
        <f t="shared" si="104"/>
        <v>0.44500266631905105</v>
      </c>
      <c r="DG89" s="7">
        <f t="shared" si="104"/>
        <v>0.12344018606526301</v>
      </c>
      <c r="DH89" s="7">
        <f t="shared" si="104"/>
        <v>0.50209439679583634</v>
      </c>
      <c r="DJ89" s="39">
        <f>([3]超r分类武将战斗属性!U89+[3]超r分类武将战斗属性!AA89+[3]超r分类武将战斗属性!AG89+[3]超r分类武将战斗属性!AM89)/4</f>
        <v>697.02500000000009</v>
      </c>
      <c r="DK89" s="39">
        <f>DJ89*[3]超r分类武将战斗属性!O88</f>
        <v>193.34916890239867</v>
      </c>
      <c r="DL89" s="39">
        <f>([2]超r各类型装备属性!K87+[2]超r各类型装备属性!P87+[2]超r各类型装备属性!U87+[2]超r各类型装备属性!Z87)/4</f>
        <v>1119.4875000000002</v>
      </c>
      <c r="DM89" s="7">
        <f t="shared" si="105"/>
        <v>0.34680247441141104</v>
      </c>
      <c r="DN89" s="7">
        <f t="shared" si="105"/>
        <v>9.6200237008345041E-2</v>
      </c>
      <c r="DO89" s="7">
        <f t="shared" si="105"/>
        <v>0.556997288580244</v>
      </c>
    </row>
    <row r="90" spans="7:119" x14ac:dyDescent="0.15">
      <c r="G90" s="23">
        <v>84</v>
      </c>
      <c r="H90" s="27">
        <f>[2]超r各类型装备属性!I88+[3]超r分类武将战斗属性!AQ90</f>
        <v>947.95930036926154</v>
      </c>
      <c r="I90" s="27">
        <f>[2]超r各类型装备属性!J88+[3]超r分类武将战斗属性!T90</f>
        <v>730.2</v>
      </c>
      <c r="J90" s="27">
        <f>[2]超r各类型装备属性!K88+[3]超r分类武将战斗属性!AS90</f>
        <v>2916.8297611816374</v>
      </c>
      <c r="K90" s="27">
        <f t="shared" si="61"/>
        <v>3.076956742811042</v>
      </c>
      <c r="L90" s="27">
        <f t="shared" si="78"/>
        <v>0.72633589304897939</v>
      </c>
      <c r="M90" s="39">
        <f t="shared" si="79"/>
        <v>0.50156576739114378</v>
      </c>
      <c r="N90" s="39">
        <f t="shared" si="80"/>
        <v>0.48613829353027288</v>
      </c>
      <c r="P90" s="27">
        <f>[2]超r各类型装备属性!N88+[3]超r分类武将战斗属性!AV90</f>
        <v>1774.4704608123757</v>
      </c>
      <c r="Q90" s="27">
        <f>[2]超r各类型装备属性!O88+[3]超r分类武将战斗属性!AW90</f>
        <v>218.7518600738523</v>
      </c>
      <c r="R90" s="27">
        <f>[2]超r各类型装备属性!P88+[3]超r分类武将战斗属性!AX90</f>
        <v>1920.3741809600801</v>
      </c>
      <c r="S90" s="27">
        <f t="shared" si="62"/>
        <v>1.0822238089446177</v>
      </c>
      <c r="T90" s="27">
        <f t="shared" si="81"/>
        <v>0.44293242389056287</v>
      </c>
      <c r="U90" s="39">
        <f t="shared" si="82"/>
        <v>0.37060786566674508</v>
      </c>
      <c r="V90" s="39">
        <f t="shared" si="83"/>
        <v>0.38102662320636504</v>
      </c>
      <c r="X90" s="27">
        <f>[2]超r各类型装备属性!S88+[3]超r分类武将战斗属性!BA90</f>
        <v>1944.622320886228</v>
      </c>
      <c r="Y90" s="27">
        <f>[2]超r各类型装备属性!T88+[3]超r分类武将战斗属性!BB90</f>
        <v>121.55186007385234</v>
      </c>
      <c r="Z90" s="27">
        <f>[2]超r各类型装备属性!U88+[3]超r分类武将战斗属性!BC90</f>
        <v>1604.3186007385234</v>
      </c>
      <c r="AA90" s="27">
        <f t="shared" si="63"/>
        <v>0.82500266684555124</v>
      </c>
      <c r="AB90" s="27">
        <f t="shared" si="84"/>
        <v>0.30642924872770616</v>
      </c>
      <c r="AC90" s="39">
        <f t="shared" si="85"/>
        <v>0.32837256347285171</v>
      </c>
      <c r="AD90" s="39">
        <f t="shared" si="86"/>
        <v>0.32410476782596442</v>
      </c>
      <c r="AF90" s="27">
        <f>[2]超r各类型装备属性!X88+[3]超r分类武将战斗属性!BF90</f>
        <v>1750.1186007385231</v>
      </c>
      <c r="AG90" s="27">
        <f>[2]超r各类型装备属性!Y88+[3]超r分类武将战斗属性!BG90</f>
        <v>279.57965018463079</v>
      </c>
      <c r="AH90" s="27">
        <f>[2]超r各类型装备属性!Z88+[3]超r分类武将战斗属性!BH90</f>
        <v>1652.9186007385233</v>
      </c>
      <c r="AI90" s="27">
        <f t="shared" si="64"/>
        <v>0.94446090684426587</v>
      </c>
      <c r="AJ90" s="27">
        <f t="shared" si="87"/>
        <v>0.50401987830995232</v>
      </c>
      <c r="AK90" s="39">
        <f t="shared" si="88"/>
        <v>0.3268195332845048</v>
      </c>
      <c r="AL90" s="39">
        <f t="shared" si="89"/>
        <v>0.326502439652054</v>
      </c>
      <c r="AN90" s="23">
        <f t="shared" si="65"/>
        <v>1604.292670701597</v>
      </c>
      <c r="AO90" s="23">
        <f t="shared" si="66"/>
        <v>337.52084258308383</v>
      </c>
      <c r="AP90" s="23">
        <f t="shared" si="67"/>
        <v>2023.610285904691</v>
      </c>
      <c r="AQ90" s="23">
        <f t="shared" si="68"/>
        <v>1.2613722688265576</v>
      </c>
      <c r="AR90" s="42">
        <f t="shared" si="90"/>
        <v>0.55092775264540195</v>
      </c>
      <c r="AS90" s="34"/>
      <c r="AV90" s="27">
        <f>[5]超r不同兵种属性值!AK88</f>
        <v>754.65857716377457</v>
      </c>
      <c r="AW90" s="27">
        <f>[5]超r不同兵种属性值!AL88</f>
        <v>686.05325196706781</v>
      </c>
      <c r="AX90" s="27">
        <f>[5]超r不同兵种属性值!AM88</f>
        <v>1577.922479524256</v>
      </c>
      <c r="AY90" s="27">
        <f t="shared" si="69"/>
        <v>2.0909090909090908</v>
      </c>
      <c r="AZ90" s="27">
        <f t="shared" si="91"/>
        <v>0.71376648337127646</v>
      </c>
      <c r="BA90" s="39">
        <f t="shared" si="92"/>
        <v>0.53238700329014088</v>
      </c>
      <c r="BB90" s="39">
        <f t="shared" si="93"/>
        <v>0.26298707992070935</v>
      </c>
      <c r="BD90" s="27">
        <f>[5]超r不同兵种属性值!AP88</f>
        <v>1509.3171543275491</v>
      </c>
      <c r="BE90" s="27">
        <f>[5]超r不同兵种属性值!AQ88</f>
        <v>329.30556094419256</v>
      </c>
      <c r="BF90" s="27">
        <f>[5]超r不同兵种属性值!AR88</f>
        <v>1502.7833138326246</v>
      </c>
      <c r="BG90" s="27">
        <f t="shared" si="70"/>
        <v>0.9956709956709956</v>
      </c>
      <c r="BH90" s="27">
        <f t="shared" si="94"/>
        <v>0.54482401510249456</v>
      </c>
      <c r="BI90" s="39">
        <f t="shared" si="95"/>
        <v>0.51476704095405557</v>
      </c>
      <c r="BJ90" s="39">
        <f t="shared" si="96"/>
        <v>0.24345584079753485</v>
      </c>
      <c r="BL90" s="27">
        <f>[5]超r不同兵种属性值!AU88</f>
        <v>1735.7147274766814</v>
      </c>
      <c r="BM90" s="27">
        <f>[5]超r不同兵种属性值!AV88</f>
        <v>109.76852031473085</v>
      </c>
      <c r="BN90" s="27">
        <f>[5]超r不同兵种属性值!AW88</f>
        <v>1531.9635723536464</v>
      </c>
      <c r="BO90" s="27">
        <f t="shared" si="71"/>
        <v>0.88261253309796994</v>
      </c>
      <c r="BP90" s="27">
        <f t="shared" si="97"/>
        <v>0.28519562034474555</v>
      </c>
      <c r="BQ90" s="39">
        <f t="shared" si="98"/>
        <v>0.4984291544570027</v>
      </c>
      <c r="BR90" s="39">
        <f t="shared" si="99"/>
        <v>0.24265457518075204</v>
      </c>
      <c r="BT90" s="27">
        <f>[5]超r不同兵种属性值!AZ88</f>
        <v>1584.7830120439266</v>
      </c>
      <c r="BU90" s="27">
        <f>[5]超r不同兵种属性值!BA88</f>
        <v>178.37384551143762</v>
      </c>
      <c r="BV90" s="27">
        <f>[5]超r不同兵种属性值!BB88</f>
        <v>1502.7833138326246</v>
      </c>
      <c r="BW90" s="27">
        <f t="shared" si="72"/>
        <v>0.94825809111523385</v>
      </c>
      <c r="BX90" s="36">
        <f t="shared" si="100"/>
        <v>0.39333245043330767</v>
      </c>
      <c r="BY90" s="39">
        <f t="shared" si="101"/>
        <v>0.49413218293434602</v>
      </c>
      <c r="BZ90" s="39">
        <f t="shared" si="102"/>
        <v>0.23803980334457769</v>
      </c>
      <c r="CB90" s="23">
        <f t="shared" si="73"/>
        <v>1396.118367752983</v>
      </c>
      <c r="CC90" s="23">
        <f t="shared" si="74"/>
        <v>325.87529468435724</v>
      </c>
      <c r="CD90" s="23">
        <f t="shared" si="75"/>
        <v>1528.863169885788</v>
      </c>
      <c r="CE90" s="23">
        <f t="shared" si="76"/>
        <v>1.0950813377997843</v>
      </c>
      <c r="CF90" s="23">
        <f t="shared" si="77"/>
        <v>0.86697715783106277</v>
      </c>
      <c r="CV90" s="39">
        <f>([3]超r分类武将战斗属性!S90+[3]超r分类武将战斗属性!Y90+[3]超r分类武将战斗属性!AE90+[3]超r分类武将战斗属性!AK90)/4</f>
        <v>540.54999999999995</v>
      </c>
      <c r="CW90" s="39">
        <f>CV90*[3]超r分类武将战斗属性!O89</f>
        <v>152.49267070159706</v>
      </c>
      <c r="CX90" s="39">
        <f>([2]超r各类型装备属性!I88+[2]超r各类型装备属性!N88+[2]超r各类型装备属性!S88+[2]超r各类型装备属性!X88)/4</f>
        <v>911.24999999999989</v>
      </c>
      <c r="CY90" s="7">
        <f t="shared" si="103"/>
        <v>0.33693976783151669</v>
      </c>
      <c r="CZ90" s="7">
        <f t="shared" si="103"/>
        <v>9.5052899939328542E-2</v>
      </c>
      <c r="DA90" s="7">
        <f t="shared" si="103"/>
        <v>0.56800733222915467</v>
      </c>
      <c r="DC90" s="39">
        <f>([3]超r分类武将战斗属性!T90+[3]超r分类武将战斗属性!Z90+[3]超r分类武将战斗属性!AF90+[3]超r分类武将战斗属性!AL90)/4</f>
        <v>149.36249999999998</v>
      </c>
      <c r="DD90" s="39">
        <f>DC90*[3]超r分类武将战斗属性!O89</f>
        <v>42.136132693862344</v>
      </c>
      <c r="DE90" s="39">
        <f>([2]超r各类型装备属性!J88+[2]超r各类型装备属性!O88+[2]超r各类型装备属性!T88+[2]超r各类型装备属性!Y88)/4</f>
        <v>170.10000000000002</v>
      </c>
      <c r="DF90" s="7">
        <f t="shared" si="104"/>
        <v>0.44252822687011706</v>
      </c>
      <c r="DG90" s="7">
        <f t="shared" si="104"/>
        <v>0.12484009097450079</v>
      </c>
      <c r="DH90" s="7">
        <f t="shared" si="104"/>
        <v>0.50396887699795412</v>
      </c>
      <c r="DJ90" s="39">
        <f>([3]超r分类武将战斗属性!U90+[3]超r分类武将战斗属性!AA90+[3]超r分类武将战斗属性!AG90+[3]超r分类武将战斗属性!AM90)/4</f>
        <v>697.02500000000009</v>
      </c>
      <c r="DK90" s="39">
        <f>DJ90*[3]超r分类武将战斗属性!O89</f>
        <v>196.63528590469099</v>
      </c>
      <c r="DL90" s="39">
        <f>([2]超r各类型装备属性!K88+[2]超r各类型装备属性!P88+[2]超r各类型装备属性!U88+[2]超r各类型装备属性!Z88)/4</f>
        <v>1129.95</v>
      </c>
      <c r="DM90" s="7">
        <f t="shared" si="105"/>
        <v>0.3444462626302488</v>
      </c>
      <c r="DN90" s="7">
        <f t="shared" si="105"/>
        <v>9.7170530943798641E-2</v>
      </c>
      <c r="DO90" s="7">
        <f t="shared" si="105"/>
        <v>0.55838320642595263</v>
      </c>
    </row>
    <row r="91" spans="7:119" x14ac:dyDescent="0.15">
      <c r="G91" s="23">
        <v>85</v>
      </c>
      <c r="H91" s="27">
        <f>[2]超r各类型装备属性!I89+[3]超r分类武将战斗属性!AQ91</f>
        <v>954.68805737534854</v>
      </c>
      <c r="I91" s="27">
        <f>[2]超r各类型装备属性!J89+[3]超r分类武将战斗属性!T91</f>
        <v>733.8</v>
      </c>
      <c r="J91" s="27">
        <f>[2]超r各类型装备属性!K89+[3]超r分类武将战斗属性!AS91</f>
        <v>2937.2817836011154</v>
      </c>
      <c r="K91" s="27">
        <f t="shared" si="61"/>
        <v>3.0766927070150656</v>
      </c>
      <c r="L91" s="27">
        <f t="shared" si="78"/>
        <v>0.72416855817625581</v>
      </c>
      <c r="M91" s="39">
        <f t="shared" si="79"/>
        <v>0.5051259562832533</v>
      </c>
      <c r="N91" s="39">
        <f t="shared" si="80"/>
        <v>0.48954696393351926</v>
      </c>
      <c r="P91" s="27">
        <f>[2]超r各类型装备属性!N89+[3]超r分类武将战斗属性!AV91</f>
        <v>1786.3937262257668</v>
      </c>
      <c r="Q91" s="27">
        <f>[2]超r各类型装备属性!O89+[3]超r分类武将战斗属性!AW91</f>
        <v>220.36761147506974</v>
      </c>
      <c r="R91" s="27">
        <f>[2]超r各类型装备属性!P89+[3]超r分类武将战斗属性!AX91</f>
        <v>1932.8289491759062</v>
      </c>
      <c r="S91" s="27">
        <f t="shared" si="62"/>
        <v>1.081972535393708</v>
      </c>
      <c r="T91" s="27">
        <f t="shared" si="81"/>
        <v>0.44085195042899938</v>
      </c>
      <c r="U91" s="39">
        <f t="shared" si="82"/>
        <v>0.37309810489259954</v>
      </c>
      <c r="V91" s="39">
        <f t="shared" si="83"/>
        <v>0.38349780737617178</v>
      </c>
      <c r="X91" s="27">
        <f>[2]超r各类型装备属性!S89+[3]超r分类武将战斗属性!BA91</f>
        <v>1957.7113377008366</v>
      </c>
      <c r="Y91" s="27">
        <f>[2]超r各类型装备属性!T89+[3]超r分类武将战斗属性!BB91</f>
        <v>122.26761147506971</v>
      </c>
      <c r="Z91" s="27">
        <f>[2]超r各类型装备属性!U89+[3]超r分类武将战斗属性!BC91</f>
        <v>1615.0761147506969</v>
      </c>
      <c r="AA91" s="27">
        <f t="shared" si="63"/>
        <v>0.82498174457500195</v>
      </c>
      <c r="AB91" s="27">
        <f t="shared" si="84"/>
        <v>0.30432421126772835</v>
      </c>
      <c r="AC91" s="39">
        <f t="shared" si="85"/>
        <v>0.33058279934157997</v>
      </c>
      <c r="AD91" s="39">
        <f t="shared" si="86"/>
        <v>0.32627800297993886</v>
      </c>
      <c r="AF91" s="27">
        <f>[2]超r各类型装备属性!X89+[3]超r分类武将战斗属性!BF91</f>
        <v>1762.226114750697</v>
      </c>
      <c r="AG91" s="27">
        <f>[2]超r各类型装备属性!Y89+[3]超r分类武将战斗属性!BG91</f>
        <v>281.14402868767428</v>
      </c>
      <c r="AH91" s="27">
        <f>[2]超r各类型装备属性!Z89+[3]超r分类武将战斗属性!BH91</f>
        <v>1664.1261147506971</v>
      </c>
      <c r="AI91" s="27">
        <f t="shared" si="64"/>
        <v>0.9443317749187492</v>
      </c>
      <c r="AJ91" s="27">
        <f t="shared" si="87"/>
        <v>0.50146619655570268</v>
      </c>
      <c r="AK91" s="39">
        <f t="shared" si="88"/>
        <v>0.32908050695624591</v>
      </c>
      <c r="AL91" s="39">
        <f t="shared" si="89"/>
        <v>0.32871626958038458</v>
      </c>
      <c r="AN91" s="23">
        <f t="shared" si="65"/>
        <v>1615.2548090131622</v>
      </c>
      <c r="AO91" s="23">
        <f t="shared" si="66"/>
        <v>339.39481290945344</v>
      </c>
      <c r="AP91" s="23">
        <f t="shared" si="67"/>
        <v>2037.3282405696041</v>
      </c>
      <c r="AQ91" s="23">
        <f t="shared" si="68"/>
        <v>1.2613045503416931</v>
      </c>
      <c r="AR91" s="42">
        <f t="shared" si="90"/>
        <v>0.54838852391401149</v>
      </c>
      <c r="AS91" s="34"/>
      <c r="AV91" s="27">
        <f>[5]超r不同兵种属性值!AK89</f>
        <v>757.22735169223779</v>
      </c>
      <c r="AW91" s="27">
        <f>[5]超r不同兵种属性值!AL89</f>
        <v>688.38850153839803</v>
      </c>
      <c r="AX91" s="27">
        <f>[5]超r不同兵种属性值!AM89</f>
        <v>1583.2935535383156</v>
      </c>
      <c r="AY91" s="27">
        <f t="shared" si="69"/>
        <v>2.0909090909090913</v>
      </c>
      <c r="AZ91" s="27">
        <f t="shared" si="91"/>
        <v>0.71122706845287209</v>
      </c>
      <c r="BA91" s="39">
        <f t="shared" si="92"/>
        <v>0.53419918990634063</v>
      </c>
      <c r="BB91" s="39">
        <f t="shared" si="93"/>
        <v>0.26388225892305261</v>
      </c>
      <c r="BD91" s="27">
        <f>[5]超r不同兵种属性值!AP89</f>
        <v>1514.4547033844756</v>
      </c>
      <c r="BE91" s="27">
        <f>[5]超r不同兵种属性值!AQ89</f>
        <v>330.42648073843105</v>
      </c>
      <c r="BF91" s="27">
        <f>[5]超r不同兵种属性值!AR89</f>
        <v>1507.8986224174432</v>
      </c>
      <c r="BG91" s="27">
        <f t="shared" si="70"/>
        <v>0.99567099567099571</v>
      </c>
      <c r="BH91" s="27">
        <f t="shared" si="94"/>
        <v>0.54174804861462555</v>
      </c>
      <c r="BI91" s="39">
        <f t="shared" si="95"/>
        <v>0.51651925116263075</v>
      </c>
      <c r="BJ91" s="39">
        <f t="shared" si="96"/>
        <v>0.2442845376169584</v>
      </c>
      <c r="BL91" s="27">
        <f>[5]超r不同兵种属性值!AU89</f>
        <v>1741.6229088921471</v>
      </c>
      <c r="BM91" s="27">
        <f>[5]超r不同兵种属性值!AV89</f>
        <v>110.14216024614369</v>
      </c>
      <c r="BN91" s="27">
        <f>[5]超r不同兵种属性值!AW89</f>
        <v>1537.1782073187528</v>
      </c>
      <c r="BO91" s="27">
        <f t="shared" si="71"/>
        <v>0.88261253309796994</v>
      </c>
      <c r="BP91" s="27">
        <f t="shared" si="97"/>
        <v>0.28267516065654952</v>
      </c>
      <c r="BQ91" s="39">
        <f t="shared" si="98"/>
        <v>0.50012575230264644</v>
      </c>
      <c r="BR91" s="39">
        <f t="shared" si="99"/>
        <v>0.24348054458042681</v>
      </c>
      <c r="BT91" s="27">
        <f>[5]超r不同兵种属性值!AZ89</f>
        <v>1590.1774385536994</v>
      </c>
      <c r="BU91" s="27">
        <f>[5]超r不同兵种属性值!BA89</f>
        <v>178.98101039998349</v>
      </c>
      <c r="BV91" s="27">
        <f>[5]超r不同兵种属性值!BB89</f>
        <v>1507.8986224174432</v>
      </c>
      <c r="BW91" s="27">
        <f t="shared" si="72"/>
        <v>0.94825809111523396</v>
      </c>
      <c r="BX91" s="36">
        <f t="shared" si="100"/>
        <v>0.3903782410613662</v>
      </c>
      <c r="BY91" s="39">
        <f t="shared" si="101"/>
        <v>0.49581415436304976</v>
      </c>
      <c r="BZ91" s="39">
        <f t="shared" si="102"/>
        <v>0.23885006457011104</v>
      </c>
      <c r="CB91" s="23">
        <f t="shared" si="73"/>
        <v>1400.87060063064</v>
      </c>
      <c r="CC91" s="23">
        <f t="shared" si="74"/>
        <v>326.98453823073908</v>
      </c>
      <c r="CD91" s="23">
        <f t="shared" si="75"/>
        <v>1534.0672514229889</v>
      </c>
      <c r="CE91" s="23">
        <f t="shared" si="76"/>
        <v>1.0950813377997846</v>
      </c>
      <c r="CF91" s="23">
        <f t="shared" si="77"/>
        <v>0.86736856573837318</v>
      </c>
      <c r="CV91" s="39">
        <f>([3]超r分类武将战斗属性!S91+[3]超r分类武将战斗属性!Y91+[3]超r分类武将战斗属性!AE91+[3]超r分类武将战斗属性!AK91)/4</f>
        <v>540.54999999999995</v>
      </c>
      <c r="CW91" s="39">
        <f>CV91*[3]超r分类武将战斗属性!O90</f>
        <v>155.01730901316219</v>
      </c>
      <c r="CX91" s="39">
        <f>([2]超r各类型装备属性!I89+[2]超r各类型装备属性!N89+[2]超r各类型装备属性!S89+[2]超r各类型装备属性!X89)/4</f>
        <v>919.6875</v>
      </c>
      <c r="CY91" s="7">
        <f t="shared" si="103"/>
        <v>0.33465308196806931</v>
      </c>
      <c r="CZ91" s="7">
        <f t="shared" si="103"/>
        <v>9.5970807917216364E-2</v>
      </c>
      <c r="DA91" s="7">
        <f t="shared" si="103"/>
        <v>0.56937611011471423</v>
      </c>
      <c r="DC91" s="39">
        <f>([3]超r分类武将战斗属性!T91+[3]超r分类武将战斗属性!Z91+[3]超r分类武将战斗属性!AF91+[3]超r分类武将战斗属性!AL91)/4</f>
        <v>149.36249999999998</v>
      </c>
      <c r="DD91" s="39">
        <f>DC91*[3]超r分类武将战斗属性!O90</f>
        <v>42.833730122057972</v>
      </c>
      <c r="DE91" s="39">
        <f>([2]超r各类型装备属性!J89+[2]超r各类型装备属性!O89+[2]超r各类型装备属性!T89+[2]超r各类型装备属性!Y89)/4</f>
        <v>171.67500000000001</v>
      </c>
      <c r="DF91" s="7">
        <f t="shared" si="104"/>
        <v>0.44008480483126344</v>
      </c>
      <c r="DG91" s="7">
        <f t="shared" si="104"/>
        <v>0.12620620142914651</v>
      </c>
      <c r="DH91" s="7">
        <f t="shared" si="104"/>
        <v>0.50582682312767369</v>
      </c>
      <c r="DJ91" s="39">
        <f>([3]超r分类武将战斗属性!U91+[3]超r分类武将战斗属性!AA91+[3]超r分类武将战斗属性!AG91+[3]超r分类武将战斗属性!AM91)/4</f>
        <v>697.02500000000009</v>
      </c>
      <c r="DK91" s="39">
        <f>DJ91*[3]超r分类武将战斗属性!O90</f>
        <v>199.89074056960391</v>
      </c>
      <c r="DL91" s="39">
        <f>([2]超r各类型装备属性!K89+[2]超r各类型装备属性!P89+[2]超r各类型装备属性!U89+[2]超r各类型装备属性!Z89)/4</f>
        <v>1140.4125000000001</v>
      </c>
      <c r="DM91" s="7">
        <f t="shared" si="105"/>
        <v>0.34212700050980649</v>
      </c>
      <c r="DN91" s="7">
        <f t="shared" si="105"/>
        <v>9.8114155877855838E-2</v>
      </c>
      <c r="DO91" s="7">
        <f t="shared" si="105"/>
        <v>0.55975884361233774</v>
      </c>
    </row>
    <row r="92" spans="7:119" x14ac:dyDescent="0.15">
      <c r="G92" s="23">
        <v>86</v>
      </c>
      <c r="H92" s="27">
        <f>[2]超r各类型装备属性!I90+[3]超r分类武将战斗属性!AQ92</f>
        <v>961.44283557951121</v>
      </c>
      <c r="I92" s="27">
        <f>[2]超r各类型装备属性!J90+[3]超r分类武将战斗属性!T92</f>
        <v>737.4</v>
      </c>
      <c r="J92" s="27">
        <f>[2]超r各类型装备属性!K90+[3]超r分类武将战斗属性!AS92</f>
        <v>2957.8170738544359</v>
      </c>
      <c r="K92" s="27">
        <f t="shared" si="61"/>
        <v>3.0764357114082679</v>
      </c>
      <c r="L92" s="27">
        <f t="shared" si="78"/>
        <v>0.72200681471037487</v>
      </c>
      <c r="M92" s="39">
        <f t="shared" si="79"/>
        <v>0.50869991300503248</v>
      </c>
      <c r="N92" s="39">
        <f t="shared" si="80"/>
        <v>0.49296951230907265</v>
      </c>
      <c r="P92" s="27">
        <f>[2]超r各类型装备属性!N90+[3]超r分类武将战斗属性!AV92</f>
        <v>1798.3742382749249</v>
      </c>
      <c r="Q92" s="27">
        <f>[2]超r各类型装备属性!O90+[3]超r分类武将战斗属性!AW92</f>
        <v>221.98856711590224</v>
      </c>
      <c r="R92" s="27">
        <f>[2]超r各类型装备属性!P90+[3]超r分类武将战斗属性!AX92</f>
        <v>1945.3513725067294</v>
      </c>
      <c r="S92" s="27">
        <f t="shared" si="62"/>
        <v>1.0817277800714</v>
      </c>
      <c r="T92" s="27">
        <f t="shared" si="81"/>
        <v>0.43879187178311863</v>
      </c>
      <c r="U92" s="39">
        <f t="shared" si="82"/>
        <v>0.37560030039158826</v>
      </c>
      <c r="V92" s="39">
        <f t="shared" si="83"/>
        <v>0.38598241517990656</v>
      </c>
      <c r="X92" s="27">
        <f>[2]超r各类型装备属性!S90+[3]超r分类武将战斗属性!BA92</f>
        <v>1970.8628053908269</v>
      </c>
      <c r="Y92" s="27">
        <f>[2]超r各类型装备属性!T90+[3]超r分类武将战斗属性!BB92</f>
        <v>122.98856711590226</v>
      </c>
      <c r="Z92" s="27">
        <f>[2]超r各类型装备属性!U90+[3]超r分类武将战斗属性!BC92</f>
        <v>1625.8856711590224</v>
      </c>
      <c r="AA92" s="27">
        <f t="shared" si="63"/>
        <v>0.82496136550540122</v>
      </c>
      <c r="AB92" s="27">
        <f t="shared" si="84"/>
        <v>0.30225111254752879</v>
      </c>
      <c r="AC92" s="39">
        <f t="shared" si="85"/>
        <v>0.33280358078197009</v>
      </c>
      <c r="AD92" s="39">
        <f t="shared" si="86"/>
        <v>0.32846175174929759</v>
      </c>
      <c r="AF92" s="27">
        <f>[2]超r各类型装备属性!X90+[3]超r分类武将战斗属性!BF92</f>
        <v>1774.3856711590224</v>
      </c>
      <c r="AG92" s="27">
        <f>[2]超r各类型装备属性!Y90+[3]超r分类武将战斗属性!BG92</f>
        <v>282.72141778975561</v>
      </c>
      <c r="AH92" s="27">
        <f>[2]超r各类型装备属性!Z90+[3]超r分类武将战斗属性!BH92</f>
        <v>1675.3856711590224</v>
      </c>
      <c r="AI92" s="27">
        <f t="shared" si="64"/>
        <v>0.9442060417815854</v>
      </c>
      <c r="AJ92" s="27">
        <f t="shared" si="87"/>
        <v>0.49894238033735727</v>
      </c>
      <c r="AK92" s="39">
        <f t="shared" si="88"/>
        <v>0.33135119909598926</v>
      </c>
      <c r="AL92" s="39">
        <f t="shared" si="89"/>
        <v>0.33094037948820199</v>
      </c>
      <c r="AN92" s="23">
        <f t="shared" si="65"/>
        <v>1626.2663876010713</v>
      </c>
      <c r="AO92" s="23">
        <f t="shared" si="66"/>
        <v>341.27463800539005</v>
      </c>
      <c r="AP92" s="23">
        <f t="shared" si="67"/>
        <v>2051.1099471698026</v>
      </c>
      <c r="AQ92" s="23">
        <f t="shared" si="68"/>
        <v>1.2612386032250376</v>
      </c>
      <c r="AR92" s="42">
        <f t="shared" si="90"/>
        <v>0.5458694257106661</v>
      </c>
      <c r="AS92" s="34"/>
      <c r="AV92" s="27">
        <f>[5]超r不同兵种属性值!AK90</f>
        <v>759.84643082155071</v>
      </c>
      <c r="AW92" s="27">
        <f>[5]超r不同兵种属性值!AL90</f>
        <v>690.76948256504613</v>
      </c>
      <c r="AX92" s="27">
        <f>[5]超r不同兵种属性值!AM90</f>
        <v>1588.7698098996061</v>
      </c>
      <c r="AY92" s="27">
        <f t="shared" si="69"/>
        <v>2.0909090909090908</v>
      </c>
      <c r="AZ92" s="27">
        <f t="shared" si="91"/>
        <v>0.70870722924718488</v>
      </c>
      <c r="BA92" s="39">
        <f t="shared" si="92"/>
        <v>0.53604686477710817</v>
      </c>
      <c r="BB92" s="39">
        <f t="shared" si="93"/>
        <v>0.26479496831660104</v>
      </c>
      <c r="BD92" s="27">
        <f>[5]超r不同兵种属性值!AP90</f>
        <v>1519.6928616431014</v>
      </c>
      <c r="BE92" s="27">
        <f>[5]超r不同兵种属性值!AQ90</f>
        <v>331.56935163122216</v>
      </c>
      <c r="BF92" s="27">
        <f>[5]超r不同兵种属性值!AR90</f>
        <v>1513.1141046662915</v>
      </c>
      <c r="BG92" s="27">
        <f t="shared" si="70"/>
        <v>0.99567099567099571</v>
      </c>
      <c r="BH92" s="27">
        <f t="shared" si="94"/>
        <v>0.53870851015126242</v>
      </c>
      <c r="BI92" s="39">
        <f t="shared" si="95"/>
        <v>0.51830577510102938</v>
      </c>
      <c r="BJ92" s="39">
        <f t="shared" si="96"/>
        <v>0.24512946289951273</v>
      </c>
      <c r="BL92" s="27">
        <f>[5]超r不同兵种属性值!AU90</f>
        <v>1747.6467908895668</v>
      </c>
      <c r="BM92" s="27">
        <f>[5]超r不同兵种属性值!AV90</f>
        <v>110.52311721040738</v>
      </c>
      <c r="BN92" s="27">
        <f>[5]超r不同兵种属性值!AW90</f>
        <v>1542.4949610675787</v>
      </c>
      <c r="BO92" s="27">
        <f t="shared" si="71"/>
        <v>0.88261253309796994</v>
      </c>
      <c r="BP92" s="27">
        <f t="shared" si="97"/>
        <v>0.28020039490624737</v>
      </c>
      <c r="BQ92" s="39">
        <f t="shared" si="98"/>
        <v>0.50185557481494814</v>
      </c>
      <c r="BR92" s="39">
        <f t="shared" si="99"/>
        <v>0.24432268903186435</v>
      </c>
      <c r="BT92" s="27">
        <f>[5]超r不同兵种属性值!AZ90</f>
        <v>1595.6775047252565</v>
      </c>
      <c r="BU92" s="27">
        <f>[5]超r不同兵种属性值!BA90</f>
        <v>179.60006546691199</v>
      </c>
      <c r="BV92" s="27">
        <f>[5]超r不同兵种属性值!BB90</f>
        <v>1513.1141046662915</v>
      </c>
      <c r="BW92" s="27">
        <f t="shared" si="72"/>
        <v>0.94825809111523396</v>
      </c>
      <c r="BX92" s="36">
        <f t="shared" si="100"/>
        <v>0.38746988285393358</v>
      </c>
      <c r="BY92" s="39">
        <f t="shared" si="101"/>
        <v>0.49752906402764147</v>
      </c>
      <c r="BZ92" s="39">
        <f t="shared" si="102"/>
        <v>0.23967619323246406</v>
      </c>
      <c r="CB92" s="23">
        <f t="shared" si="73"/>
        <v>1405.7158970198689</v>
      </c>
      <c r="CC92" s="23">
        <f t="shared" si="74"/>
        <v>328.11550421839689</v>
      </c>
      <c r="CD92" s="23">
        <f t="shared" si="75"/>
        <v>1539.3732450749419</v>
      </c>
      <c r="CE92" s="23">
        <f t="shared" si="76"/>
        <v>1.0950813377997843</v>
      </c>
      <c r="CF92" s="23">
        <f t="shared" si="77"/>
        <v>0.86776527425566674</v>
      </c>
      <c r="CV92" s="39">
        <f>([3]超r分类武将战斗属性!S92+[3]超r分类武将战斗属性!Y92+[3]超r分类武将战斗属性!AE92+[3]超r分类武将战斗属性!AK92)/4</f>
        <v>540.54999999999995</v>
      </c>
      <c r="CW92" s="39">
        <f>CV92*[3]超r分类武将战斗属性!O91</f>
        <v>157.59138760107135</v>
      </c>
      <c r="CX92" s="39">
        <f>([2]超r各类型装备属性!I90+[2]超r各类型装备属性!N90+[2]超r各类型装备属性!S90+[2]超r各类型装备属性!X90)/4</f>
        <v>928.125</v>
      </c>
      <c r="CY92" s="7">
        <f t="shared" si="103"/>
        <v>0.33238711942966059</v>
      </c>
      <c r="CZ92" s="7">
        <f t="shared" si="103"/>
        <v>9.6903796821095622E-2</v>
      </c>
      <c r="DA92" s="7">
        <f t="shared" si="103"/>
        <v>0.57070908374924378</v>
      </c>
      <c r="DC92" s="39">
        <f>([3]超r分类武将战斗属性!T92+[3]超r分类武将战斗属性!Z92+[3]超r分类武将战斗属性!AF92+[3]超r分类武将战斗属性!AL92)/4</f>
        <v>149.36249999999998</v>
      </c>
      <c r="DD92" s="39">
        <f>DC92*[3]超r分类武将战斗属性!O91</f>
        <v>43.544988679243396</v>
      </c>
      <c r="DE92" s="39">
        <f>([2]超r各类型装备属性!J90+[2]超r各类型装备属性!O90+[2]超r各类型装备属性!T90+[2]超r各类型装备属性!Y90)/4</f>
        <v>173.25</v>
      </c>
      <c r="DF92" s="7">
        <f t="shared" si="104"/>
        <v>0.43766070890284259</v>
      </c>
      <c r="DG92" s="7">
        <f t="shared" si="104"/>
        <v>0.12759515015163728</v>
      </c>
      <c r="DH92" s="7">
        <f t="shared" si="104"/>
        <v>0.50765565531788426</v>
      </c>
      <c r="DJ92" s="39">
        <f>([3]超r分类武将战斗属性!U92+[3]超r分类武将战斗属性!AA92+[3]超r分类武将战斗属性!AG92+[3]超r分类武将战斗属性!AM92)/4</f>
        <v>697.02500000000009</v>
      </c>
      <c r="DK92" s="39">
        <f>DJ92*[3]超r分类武将战斗属性!O91</f>
        <v>203.20994716980258</v>
      </c>
      <c r="DL92" s="39">
        <f>([2]超r各类型装备属性!K90+[2]超r各类型装备属性!P90+[2]超r各类型装备属性!U90+[2]超r各类型装备属性!Z90)/4</f>
        <v>1150.875</v>
      </c>
      <c r="DM92" s="7">
        <f t="shared" si="105"/>
        <v>0.33982819934240044</v>
      </c>
      <c r="DN92" s="7">
        <f t="shared" si="105"/>
        <v>9.9073161558306116E-2</v>
      </c>
      <c r="DO92" s="7">
        <f t="shared" si="105"/>
        <v>0.56109863909929347</v>
      </c>
    </row>
    <row r="93" spans="7:119" x14ac:dyDescent="0.15">
      <c r="G93" s="23">
        <v>87</v>
      </c>
      <c r="H93" s="27">
        <f>[2]超r各类型装备属性!I91+[3]超r分类武将战斗属性!AQ93</f>
        <v>968.16047682694216</v>
      </c>
      <c r="I93" s="27">
        <f>[2]超r各类型装备属性!J91+[3]超r分类武将战斗属性!T93</f>
        <v>741</v>
      </c>
      <c r="J93" s="27">
        <f>[2]超r各类型装备属性!K91+[3]超r分类武将战斗属性!AS93</f>
        <v>2978.2335258462149</v>
      </c>
      <c r="K93" s="27">
        <f t="shared" si="61"/>
        <v>3.0761775523073451</v>
      </c>
      <c r="L93" s="27">
        <f t="shared" si="78"/>
        <v>0.71985078396704805</v>
      </c>
      <c r="M93" s="39">
        <f t="shared" si="79"/>
        <v>0.51225422054335579</v>
      </c>
      <c r="N93" s="39">
        <f t="shared" si="80"/>
        <v>0.49637225430770249</v>
      </c>
      <c r="P93" s="27">
        <f>[2]超r各类型装备属性!N91+[3]超r分类武将战斗属性!AV93</f>
        <v>1810.2730490192728</v>
      </c>
      <c r="Q93" s="27">
        <f>[2]超r各类型装备属性!O91+[3]超r分类武将战斗属性!AW93</f>
        <v>223.60209536538844</v>
      </c>
      <c r="R93" s="27">
        <f>[2]超r各类型装备属性!P91+[3]超r分类武将战斗属性!AX93</f>
        <v>1957.7772397500496</v>
      </c>
      <c r="S93" s="27">
        <f t="shared" si="62"/>
        <v>1.0814817360346209</v>
      </c>
      <c r="T93" s="27">
        <f t="shared" si="81"/>
        <v>0.4367381152378178</v>
      </c>
      <c r="U93" s="39">
        <f t="shared" si="82"/>
        <v>0.37808543212599677</v>
      </c>
      <c r="V93" s="39">
        <f t="shared" si="83"/>
        <v>0.38844786502977169</v>
      </c>
      <c r="X93" s="27">
        <f>[2]超r各类型装备属性!S91+[3]超r分类武将战斗属性!BA93</f>
        <v>1983.9251443846611</v>
      </c>
      <c r="Y93" s="27">
        <f>[2]超r各类型装备属性!T91+[3]超r分类武将战斗属性!BB93</f>
        <v>123.70209536538843</v>
      </c>
      <c r="Z93" s="27">
        <f>[2]超r各类型装备属性!U91+[3]超r分类武将战斗属性!BC93</f>
        <v>1636.6209536538843</v>
      </c>
      <c r="AA93" s="27">
        <f t="shared" si="63"/>
        <v>0.82494087959226026</v>
      </c>
      <c r="AB93" s="27">
        <f t="shared" si="84"/>
        <v>0.30018798864751262</v>
      </c>
      <c r="AC93" s="39">
        <f t="shared" si="85"/>
        <v>0.33500931178396842</v>
      </c>
      <c r="AD93" s="39">
        <f t="shared" si="86"/>
        <v>0.33063049568765351</v>
      </c>
      <c r="AF93" s="27">
        <f>[2]超r各类型装备属性!X91+[3]超r分类武将战斗属性!BF93</f>
        <v>1786.4709536538844</v>
      </c>
      <c r="AG93" s="27">
        <f>[2]超r各类型装备属性!Y91+[3]超r分类武将战斗属性!BG93</f>
        <v>284.28023841347107</v>
      </c>
      <c r="AH93" s="27">
        <f>[2]超r各类型装备属性!Z91+[3]超r分类武将战斗属性!BH93</f>
        <v>1686.5709536538843</v>
      </c>
      <c r="AI93" s="27">
        <f t="shared" si="64"/>
        <v>0.94407969533695812</v>
      </c>
      <c r="AJ93" s="27">
        <f t="shared" si="87"/>
        <v>0.49642042409135378</v>
      </c>
      <c r="AK93" s="39">
        <f t="shared" si="88"/>
        <v>0.33360802122388133</v>
      </c>
      <c r="AL93" s="39">
        <f t="shared" si="89"/>
        <v>0.33314981800570553</v>
      </c>
      <c r="AN93" s="23">
        <f t="shared" si="65"/>
        <v>1637.2074059711904</v>
      </c>
      <c r="AO93" s="23">
        <f t="shared" si="66"/>
        <v>343.14610728606198</v>
      </c>
      <c r="AP93" s="23">
        <f t="shared" si="67"/>
        <v>2064.8006682260084</v>
      </c>
      <c r="AQ93" s="23">
        <f t="shared" si="68"/>
        <v>1.2611723234913965</v>
      </c>
      <c r="AR93" s="42">
        <f t="shared" si="90"/>
        <v>0.5433601292600676</v>
      </c>
      <c r="AS93" s="34"/>
      <c r="AV93" s="27">
        <f>[5]超r不同兵种属性值!AK91</f>
        <v>762.39371618565258</v>
      </c>
      <c r="AW93" s="27">
        <f>[5]超r不同兵种属性值!AL91</f>
        <v>693.08519653241137</v>
      </c>
      <c r="AX93" s="27">
        <f>[5]超r不同兵种属性值!AM91</f>
        <v>1594.0959520245462</v>
      </c>
      <c r="AY93" s="27">
        <f t="shared" si="69"/>
        <v>2.0909090909090908</v>
      </c>
      <c r="AZ93" s="27">
        <f t="shared" si="91"/>
        <v>0.70617399270104764</v>
      </c>
      <c r="BA93" s="39">
        <f t="shared" si="92"/>
        <v>0.53784389148899658</v>
      </c>
      <c r="BB93" s="39">
        <f t="shared" si="93"/>
        <v>0.26568265867075769</v>
      </c>
      <c r="BD93" s="27">
        <f>[5]超r不同兵种属性值!AP91</f>
        <v>1524.7874323713052</v>
      </c>
      <c r="BE93" s="27">
        <f>[5]超r不同兵种属性值!AQ91</f>
        <v>332.68089433555747</v>
      </c>
      <c r="BF93" s="27">
        <f>[5]超r不同兵种属性值!AR91</f>
        <v>1518.1866209757582</v>
      </c>
      <c r="BG93" s="27">
        <f t="shared" si="70"/>
        <v>0.99567099567099548</v>
      </c>
      <c r="BH93" s="27">
        <f t="shared" si="94"/>
        <v>0.53566549974375122</v>
      </c>
      <c r="BI93" s="39">
        <f t="shared" si="95"/>
        <v>0.52004332713982337</v>
      </c>
      <c r="BJ93" s="39">
        <f t="shared" si="96"/>
        <v>0.2459512272295484</v>
      </c>
      <c r="BL93" s="27">
        <f>[5]超r不同兵种属性值!AU91</f>
        <v>1753.5055472270008</v>
      </c>
      <c r="BM93" s="27">
        <f>[5]超r不同兵种属性值!AV91</f>
        <v>110.89363144518583</v>
      </c>
      <c r="BN93" s="27">
        <f>[5]超r不同兵种属性值!AW91</f>
        <v>1547.6659728393652</v>
      </c>
      <c r="BO93" s="27">
        <f t="shared" si="71"/>
        <v>0.88261253309796994</v>
      </c>
      <c r="BP93" s="27">
        <f t="shared" si="97"/>
        <v>0.27773842976758112</v>
      </c>
      <c r="BQ93" s="39">
        <f t="shared" si="98"/>
        <v>0.50353797971778724</v>
      </c>
      <c r="BR93" s="39">
        <f t="shared" si="99"/>
        <v>0.2451417487584672</v>
      </c>
      <c r="BT93" s="27">
        <f>[5]超r不同兵种属性值!AZ91</f>
        <v>1601.0268039898704</v>
      </c>
      <c r="BU93" s="27">
        <f>[5]超r不同兵种属性值!BA91</f>
        <v>180.20215109842695</v>
      </c>
      <c r="BV93" s="27">
        <f>[5]超r不同兵种属性值!BB91</f>
        <v>1518.1866209757582</v>
      </c>
      <c r="BW93" s="27">
        <f t="shared" si="72"/>
        <v>0.94825809111523385</v>
      </c>
      <c r="BX93" s="36">
        <f t="shared" si="100"/>
        <v>0.38456896122911643</v>
      </c>
      <c r="BY93" s="39">
        <f t="shared" si="101"/>
        <v>0.499196964871293</v>
      </c>
      <c r="BZ93" s="39">
        <f t="shared" si="102"/>
        <v>0.2404796761921518</v>
      </c>
      <c r="CB93" s="23">
        <f t="shared" si="73"/>
        <v>1410.4283749434571</v>
      </c>
      <c r="CC93" s="23">
        <f t="shared" si="74"/>
        <v>329.21546835289541</v>
      </c>
      <c r="CD93" s="23">
        <f t="shared" si="75"/>
        <v>1544.5337917038569</v>
      </c>
      <c r="CE93" s="23">
        <f t="shared" si="76"/>
        <v>1.0950813377997843</v>
      </c>
      <c r="CF93" s="23">
        <f t="shared" si="77"/>
        <v>0.86814883839740864</v>
      </c>
      <c r="CV93" s="39">
        <f>([3]超r分类武将战斗属性!S93+[3]超r分类武将战斗属性!Y93+[3]超r分类武将战斗属性!AE93+[3]超r分类武将战斗属性!AK93)/4</f>
        <v>540.54999999999995</v>
      </c>
      <c r="CW93" s="39">
        <f>CV93*[3]超r分类武将战斗属性!O92</f>
        <v>160.09490597119</v>
      </c>
      <c r="CX93" s="39">
        <f>([2]超r各类型装备属性!I91+[2]超r各类型装备属性!N91+[2]超r各类型装备属性!S91+[2]超r各类型装备属性!X91)/4</f>
        <v>936.5625</v>
      </c>
      <c r="CY93" s="7">
        <f t="shared" si="103"/>
        <v>0.33016586538059667</v>
      </c>
      <c r="CZ93" s="7">
        <f t="shared" si="103"/>
        <v>9.778535412635872E-2</v>
      </c>
      <c r="DA93" s="7">
        <f t="shared" si="103"/>
        <v>0.57204878049304431</v>
      </c>
      <c r="DC93" s="39">
        <f>([3]超r分类武将战斗属性!T93+[3]超r分类武将战斗属性!Z93+[3]超r分类武将战斗属性!AF93+[3]超r分类武将战斗属性!AL93)/4</f>
        <v>149.36249999999998</v>
      </c>
      <c r="DD93" s="39">
        <f>DC93*[3]超r分类武将战斗属性!O92</f>
        <v>44.236750334144602</v>
      </c>
      <c r="DE93" s="39">
        <f>([2]超r各类型装备属性!J91+[2]超r各类型装备属性!O91+[2]超r各类型装备属性!T91+[2]超r各类型装备属性!Y91)/4</f>
        <v>174.82500000000002</v>
      </c>
      <c r="DF93" s="7">
        <f t="shared" si="104"/>
        <v>0.43527377064337408</v>
      </c>
      <c r="DG93" s="7">
        <f t="shared" si="104"/>
        <v>0.12891520374225568</v>
      </c>
      <c r="DH93" s="7">
        <f t="shared" si="104"/>
        <v>0.50947685632423056</v>
      </c>
      <c r="DJ93" s="39">
        <f>([3]超r分类武将战斗属性!U93+[3]超r分类武将战斗属性!AA93+[3]超r分类武将战斗属性!AG93+[3]超r分类武将战斗属性!AM93)/4</f>
        <v>697.02500000000009</v>
      </c>
      <c r="DK93" s="39">
        <f>DJ93*[3]超r分类武将战斗属性!O92</f>
        <v>206.4381682260082</v>
      </c>
      <c r="DL93" s="39">
        <f>([2]超r各类型装备属性!K91+[2]超r各类型装备属性!P91+[2]超r各类型装备属性!U91+[2]超r各类型装备属性!Z91)/4</f>
        <v>1161.3374999999999</v>
      </c>
      <c r="DM93" s="7">
        <f t="shared" si="105"/>
        <v>0.33757495855464598</v>
      </c>
      <c r="DN93" s="7">
        <f t="shared" si="105"/>
        <v>9.9979708163970796E-2</v>
      </c>
      <c r="DO93" s="7">
        <f t="shared" si="105"/>
        <v>0.56244533328138313</v>
      </c>
    </row>
    <row r="94" spans="7:119" x14ac:dyDescent="0.15">
      <c r="G94" s="23">
        <v>88</v>
      </c>
      <c r="H94" s="27">
        <f>[2]超r各类型装备属性!I92+[3]超r分类武将战斗属性!AQ94</f>
        <v>974.92858765491019</v>
      </c>
      <c r="I94" s="27">
        <f>[2]超r各类型装备属性!J92+[3]超r分类武将战斗属性!T94</f>
        <v>744.6</v>
      </c>
      <c r="J94" s="27">
        <f>[2]超r各类型装备属性!K92+[3]超r分类武将战斗属性!AS94</f>
        <v>2998.8114804957131</v>
      </c>
      <c r="K94" s="27">
        <f t="shared" si="61"/>
        <v>3.0759293741801579</v>
      </c>
      <c r="L94" s="27">
        <f t="shared" si="78"/>
        <v>0.71770058217989741</v>
      </c>
      <c r="M94" s="39">
        <f t="shared" si="79"/>
        <v>0.51583523156344468</v>
      </c>
      <c r="N94" s="39">
        <f t="shared" si="80"/>
        <v>0.4998019134159522</v>
      </c>
      <c r="P94" s="27">
        <f>[2]超r各类型装备属性!N92+[3]超r分类武将战斗属性!AV94</f>
        <v>1822.2828928408026</v>
      </c>
      <c r="Q94" s="27">
        <f>[2]超r各类型装备属性!O92+[3]超r分类武将战斗属性!AW94</f>
        <v>225.22571753098202</v>
      </c>
      <c r="R94" s="27">
        <f>[2]超r各类型装备属性!P92+[3]超r分类武将战斗属性!AX94</f>
        <v>1970.3343279027665</v>
      </c>
      <c r="S94" s="27">
        <f t="shared" si="62"/>
        <v>1.0812450337121713</v>
      </c>
      <c r="T94" s="27">
        <f t="shared" si="81"/>
        <v>0.43470996344971591</v>
      </c>
      <c r="U94" s="39">
        <f t="shared" si="82"/>
        <v>0.38059375372614918</v>
      </c>
      <c r="V94" s="39">
        <f t="shared" si="83"/>
        <v>0.39093935077435837</v>
      </c>
      <c r="X94" s="27">
        <f>[2]超r各类型装备属性!S92+[3]超r分类武将战斗属性!BA94</f>
        <v>1997.1086103717846</v>
      </c>
      <c r="Y94" s="27">
        <f>[2]超r各类型装备属性!T92+[3]超r分类武将战斗属性!BB94</f>
        <v>124.42571753098206</v>
      </c>
      <c r="Z94" s="27">
        <f>[2]超r各类型装备属性!U92+[3]超r分类武将战斗属性!BC94</f>
        <v>1647.4571753098203</v>
      </c>
      <c r="AA94" s="27">
        <f t="shared" si="63"/>
        <v>0.82492117191519554</v>
      </c>
      <c r="AB94" s="27">
        <f t="shared" si="84"/>
        <v>0.29816442072051008</v>
      </c>
      <c r="AC94" s="39">
        <f t="shared" si="85"/>
        <v>0.33723549651668094</v>
      </c>
      <c r="AD94" s="39">
        <f t="shared" si="86"/>
        <v>0.3328196313757214</v>
      </c>
      <c r="AF94" s="27">
        <f>[2]超r各类型装备属性!X92+[3]超r分类武将战斗属性!BF94</f>
        <v>1798.6571753098206</v>
      </c>
      <c r="AG94" s="27">
        <f>[2]超r各类型装备属性!Y92+[3]超r分类武将战斗属性!BG94</f>
        <v>285.86429382745507</v>
      </c>
      <c r="AH94" s="27">
        <f>[2]超r各类型装备属性!Z92+[3]超r分类武将战斗属性!BH94</f>
        <v>1697.8571753098204</v>
      </c>
      <c r="AI94" s="27">
        <f t="shared" si="64"/>
        <v>0.94395819204255127</v>
      </c>
      <c r="AJ94" s="27">
        <f t="shared" si="87"/>
        <v>0.49393885499401868</v>
      </c>
      <c r="AK94" s="39">
        <f t="shared" si="88"/>
        <v>0.33588369286831382</v>
      </c>
      <c r="AL94" s="39">
        <f t="shared" si="89"/>
        <v>0.33537919512292746</v>
      </c>
      <c r="AN94" s="23">
        <f t="shared" si="65"/>
        <v>1648.2443165443294</v>
      </c>
      <c r="AO94" s="23">
        <f t="shared" si="66"/>
        <v>345.0289322223548</v>
      </c>
      <c r="AP94" s="23">
        <f t="shared" si="67"/>
        <v>2078.6150397545302</v>
      </c>
      <c r="AQ94" s="23">
        <f t="shared" si="68"/>
        <v>1.2611085740689862</v>
      </c>
      <c r="AR94" s="42">
        <f t="shared" si="90"/>
        <v>0.54087490360158286</v>
      </c>
      <c r="AS94" s="34"/>
      <c r="AV94" s="27">
        <f>[5]超r不同兵种属性值!AK92</f>
        <v>765.03857015887729</v>
      </c>
      <c r="AW94" s="27">
        <f>[5]超r不同兵种属性值!AL92</f>
        <v>695.48960923534298</v>
      </c>
      <c r="AX94" s="27">
        <f>[5]超r不同兵种属性值!AM92</f>
        <v>1599.6261012412888</v>
      </c>
      <c r="AY94" s="27">
        <f t="shared" si="69"/>
        <v>2.0909090909090908</v>
      </c>
      <c r="AZ94" s="27">
        <f t="shared" si="91"/>
        <v>0.70367360827030279</v>
      </c>
      <c r="BA94" s="39">
        <f t="shared" si="92"/>
        <v>0.53970974967116569</v>
      </c>
      <c r="BB94" s="39">
        <f t="shared" si="93"/>
        <v>0.26660435020688145</v>
      </c>
      <c r="BD94" s="27">
        <f>[5]超r不同兵种属性值!AP92</f>
        <v>1530.0771403177546</v>
      </c>
      <c r="BE94" s="27">
        <f>[5]超r不同兵种属性值!AQ92</f>
        <v>333.83501243296462</v>
      </c>
      <c r="BF94" s="27">
        <f>[5]超r不同兵种属性值!AR92</f>
        <v>1523.4534297536084</v>
      </c>
      <c r="BG94" s="27">
        <f t="shared" si="70"/>
        <v>0.9956709956709956</v>
      </c>
      <c r="BH94" s="27">
        <f t="shared" si="94"/>
        <v>0.53267435087758108</v>
      </c>
      <c r="BI94" s="39">
        <f t="shared" si="95"/>
        <v>0.52184743259194621</v>
      </c>
      <c r="BJ94" s="39">
        <f t="shared" si="96"/>
        <v>0.24680446757865848</v>
      </c>
      <c r="BL94" s="27">
        <f>[5]超r不同兵种属性值!AU92</f>
        <v>1759.5887113654178</v>
      </c>
      <c r="BM94" s="27">
        <f>[5]超r不同兵种属性值!AV92</f>
        <v>111.27833747765487</v>
      </c>
      <c r="BN94" s="27">
        <f>[5]超r不同兵种属性值!AW92</f>
        <v>1553.0350497488241</v>
      </c>
      <c r="BO94" s="27">
        <f t="shared" si="71"/>
        <v>0.88261253309796994</v>
      </c>
      <c r="BP94" s="27">
        <f t="shared" si="97"/>
        <v>0.27533351946205298</v>
      </c>
      <c r="BQ94" s="39">
        <f t="shared" si="98"/>
        <v>0.50528482573455302</v>
      </c>
      <c r="BR94" s="39">
        <f t="shared" si="99"/>
        <v>0.24599218090978522</v>
      </c>
      <c r="BT94" s="27">
        <f>[5]超r不同兵种属性值!AZ92</f>
        <v>1606.5809973336422</v>
      </c>
      <c r="BU94" s="27">
        <f>[5]超r不同兵种属性值!BA92</f>
        <v>180.82729840118918</v>
      </c>
      <c r="BV94" s="27">
        <f>[5]超r不同兵种属性值!BB92</f>
        <v>1523.4534297536084</v>
      </c>
      <c r="BW94" s="27">
        <f t="shared" si="72"/>
        <v>0.94825809111523396</v>
      </c>
      <c r="BX94" s="36">
        <f t="shared" si="100"/>
        <v>0.38172791302033948</v>
      </c>
      <c r="BY94" s="39">
        <f t="shared" si="101"/>
        <v>0.50092875128024617</v>
      </c>
      <c r="BZ94" s="39">
        <f t="shared" si="102"/>
        <v>0.24131393494003178</v>
      </c>
      <c r="CB94" s="23">
        <f t="shared" si="73"/>
        <v>1415.3213547939231</v>
      </c>
      <c r="CC94" s="23">
        <f t="shared" si="74"/>
        <v>330.35756438678789</v>
      </c>
      <c r="CD94" s="23">
        <f t="shared" si="75"/>
        <v>1549.8920026243325</v>
      </c>
      <c r="CE94" s="23">
        <f t="shared" si="76"/>
        <v>1.0950813377997843</v>
      </c>
      <c r="CF94" s="23">
        <f t="shared" si="77"/>
        <v>0.86854474662385128</v>
      </c>
      <c r="CV94" s="39">
        <f>([3]超r分类武将战斗属性!S94+[3]超r分类武将战斗属性!Y94+[3]超r分类武将战斗属性!AE94+[3]超r分类武将战斗属性!AK94)/4</f>
        <v>540.54999999999995</v>
      </c>
      <c r="CW94" s="39">
        <f>CV94*[3]超r分类武将战斗属性!O93</f>
        <v>162.69431654432933</v>
      </c>
      <c r="CX94" s="39">
        <f>([2]超r各类型装备属性!I92+[2]超r各类型装备属性!N92+[2]超r各类型装备属性!S92+[2]超r各类型装备属性!X92)/4</f>
        <v>945.00000000000011</v>
      </c>
      <c r="CY94" s="7">
        <f t="shared" si="103"/>
        <v>0.32795502133646331</v>
      </c>
      <c r="CZ94" s="7">
        <f t="shared" si="103"/>
        <v>9.8707646015385897E-2</v>
      </c>
      <c r="DA94" s="7">
        <f t="shared" si="103"/>
        <v>0.57333733264815079</v>
      </c>
      <c r="DC94" s="39">
        <f>([3]超r分类武将战斗属性!T94+[3]超r分类武将战斗属性!Z94+[3]超r分类武将战斗属性!AF94+[3]超r分类武将战斗属性!AL94)/4</f>
        <v>149.36249999999998</v>
      </c>
      <c r="DD94" s="39">
        <f>DC94*[3]超r分类武将战斗属性!O93</f>
        <v>44.955008518827839</v>
      </c>
      <c r="DE94" s="39">
        <f>([2]超r各类型装备属性!J92+[2]超r各类型装备属性!O92+[2]超r各类型装备属性!T92+[2]超r各类型装备属性!Y92)/4</f>
        <v>176.40000000000003</v>
      </c>
      <c r="DF94" s="7">
        <f t="shared" si="104"/>
        <v>0.43289847908679996</v>
      </c>
      <c r="DG94" s="7">
        <f t="shared" si="104"/>
        <v>0.13029344591269368</v>
      </c>
      <c r="DH94" s="7">
        <f t="shared" si="104"/>
        <v>0.51126147266490274</v>
      </c>
      <c r="DJ94" s="39">
        <f>([3]超r分类武将战斗属性!U94+[3]超r分类武将战斗属性!AA94+[3]超r分类武将战斗属性!AG94+[3]超r分类武将战斗属性!AM94)/4</f>
        <v>697.02500000000009</v>
      </c>
      <c r="DK94" s="39">
        <f>DJ94*[3]超r分类武将战斗属性!O93</f>
        <v>209.79003975452997</v>
      </c>
      <c r="DL94" s="39">
        <f>([2]超r各类型装备属性!K92+[2]超r各类型装备属性!P92+[2]超r各类型装备属性!U92+[2]超r各类型装备属性!Z92)/4</f>
        <v>1171.8000000000002</v>
      </c>
      <c r="DM94" s="7">
        <f t="shared" si="105"/>
        <v>0.33533145227425748</v>
      </c>
      <c r="DN94" s="7">
        <f t="shared" si="105"/>
        <v>0.10092779843414618</v>
      </c>
      <c r="DO94" s="7">
        <f t="shared" si="105"/>
        <v>0.56374074929159634</v>
      </c>
    </row>
    <row r="95" spans="7:119" x14ac:dyDescent="0.15">
      <c r="G95" s="23">
        <v>89</v>
      </c>
      <c r="H95" s="27">
        <f>[2]超r各类型装备属性!I93+[3]超r分类武将战斗属性!AQ95</f>
        <v>981.63529965335056</v>
      </c>
      <c r="I95" s="27">
        <f>[2]超r各类型装备属性!J93+[3]超r分类武将战斗属性!T95</f>
        <v>748.2</v>
      </c>
      <c r="J95" s="27">
        <f>[2]超r各类型装备属性!K93+[3]超r分类武将战斗属性!AS95</f>
        <v>3019.1929588907224</v>
      </c>
      <c r="K95" s="27">
        <f t="shared" si="61"/>
        <v>3.0756768424657346</v>
      </c>
      <c r="L95" s="27">
        <f t="shared" si="78"/>
        <v>0.71555632065186203</v>
      </c>
      <c r="M95" s="39">
        <f t="shared" si="79"/>
        <v>0.51938375643034429</v>
      </c>
      <c r="N95" s="39">
        <f t="shared" si="80"/>
        <v>0.50319882648178704</v>
      </c>
      <c r="P95" s="27">
        <f>[2]超r各类型装备属性!N93+[3]超r分类武将战斗属性!AV95</f>
        <v>1834.1576592373713</v>
      </c>
      <c r="Q95" s="27">
        <f>[2]超r各类型装备属性!O93+[3]超r分类武将战斗属性!AW95</f>
        <v>226.83705993067011</v>
      </c>
      <c r="R95" s="27">
        <f>[2]超r各类型装备属性!P93+[3]超r分类武将战斗属性!AX95</f>
        <v>1982.7317790987115</v>
      </c>
      <c r="S95" s="27">
        <f t="shared" si="62"/>
        <v>1.0810040069963867</v>
      </c>
      <c r="T95" s="27">
        <f t="shared" si="81"/>
        <v>0.43268289026125462</v>
      </c>
      <c r="U95" s="39">
        <f t="shared" si="82"/>
        <v>0.38307386366695301</v>
      </c>
      <c r="V95" s="39">
        <f t="shared" si="83"/>
        <v>0.39339916251958557</v>
      </c>
      <c r="X95" s="27">
        <f>[2]超r各类型装备属性!S93+[3]超r分类武将战斗属性!BA95</f>
        <v>2010.1447191680413</v>
      </c>
      <c r="Y95" s="27">
        <f>[2]超r各类型装备属性!T93+[3]超r分类武将战斗属性!BB95</f>
        <v>125.13705993067012</v>
      </c>
      <c r="Z95" s="27">
        <f>[2]超r各类型装备属性!U93+[3]超r分类武将战斗属性!BC95</f>
        <v>1658.1705993067012</v>
      </c>
      <c r="AA95" s="27">
        <f t="shared" si="63"/>
        <v>0.82490110462941435</v>
      </c>
      <c r="AB95" s="27">
        <f t="shared" si="84"/>
        <v>0.29614239542276644</v>
      </c>
      <c r="AC95" s="39">
        <f t="shared" si="85"/>
        <v>0.33943679823843992</v>
      </c>
      <c r="AD95" s="39">
        <f t="shared" si="86"/>
        <v>0.33498395945589937</v>
      </c>
      <c r="AF95" s="27">
        <f>[2]超r各类型装备属性!X93+[3]超r分类武将战斗属性!BF95</f>
        <v>1810.7205993067014</v>
      </c>
      <c r="AG95" s="27">
        <f>[2]超r各类型装备属性!Y93+[3]超r分类武将战斗属性!BG95</f>
        <v>287.4176498266753</v>
      </c>
      <c r="AH95" s="27">
        <f>[2]超r各类型装备属性!Z93+[3]超r分类武将战斗属性!BH95</f>
        <v>1709.0205993067011</v>
      </c>
      <c r="AI95" s="27">
        <f t="shared" si="64"/>
        <v>0.94383451536424801</v>
      </c>
      <c r="AJ95" s="27">
        <f t="shared" si="87"/>
        <v>0.49144860956173986</v>
      </c>
      <c r="AK95" s="39">
        <f t="shared" si="88"/>
        <v>0.33813643311049513</v>
      </c>
      <c r="AL95" s="39">
        <f t="shared" si="89"/>
        <v>0.33758431591243476</v>
      </c>
      <c r="AN95" s="23">
        <f t="shared" si="65"/>
        <v>1659.1645693413661</v>
      </c>
      <c r="AO95" s="23">
        <f t="shared" si="66"/>
        <v>346.89794242200389</v>
      </c>
      <c r="AP95" s="23">
        <f t="shared" si="67"/>
        <v>2092.2789841507092</v>
      </c>
      <c r="AQ95" s="23">
        <f t="shared" si="68"/>
        <v>1.2610436739143214</v>
      </c>
      <c r="AR95" s="42">
        <f t="shared" si="90"/>
        <v>0.53839559568682449</v>
      </c>
      <c r="AS95" s="34"/>
      <c r="AV95" s="27">
        <f>[5]超r不同兵种属性值!AK93</f>
        <v>767.56472692211878</v>
      </c>
      <c r="AW95" s="27">
        <f>[5]超r不同兵种属性值!AL93</f>
        <v>697.78611538374435</v>
      </c>
      <c r="AX95" s="27">
        <f>[5]超r不同兵种属性值!AM93</f>
        <v>1604.908065382612</v>
      </c>
      <c r="AY95" s="27">
        <f t="shared" si="69"/>
        <v>2.0909090909090908</v>
      </c>
      <c r="AZ95" s="27">
        <f t="shared" si="91"/>
        <v>0.70114733480579849</v>
      </c>
      <c r="BA95" s="39">
        <f t="shared" si="92"/>
        <v>0.54149187084452832</v>
      </c>
      <c r="BB95" s="39">
        <f t="shared" si="93"/>
        <v>0.26748467756376865</v>
      </c>
      <c r="BD95" s="27">
        <f>[5]超r不同兵种属性值!AP93</f>
        <v>1535.1294538442376</v>
      </c>
      <c r="BE95" s="27">
        <f>[5]超r不同兵种属性值!AQ93</f>
        <v>334.9373353841973</v>
      </c>
      <c r="BF95" s="27">
        <f>[5]超r不同兵种属性值!AR93</f>
        <v>1528.4838717929638</v>
      </c>
      <c r="BG95" s="27">
        <f t="shared" si="70"/>
        <v>0.99567099567099571</v>
      </c>
      <c r="BH95" s="27">
        <f t="shared" si="94"/>
        <v>0.52966466369952303</v>
      </c>
      <c r="BI95" s="39">
        <f t="shared" si="95"/>
        <v>0.52357057240821536</v>
      </c>
      <c r="BJ95" s="39">
        <f t="shared" si="96"/>
        <v>0.24761941573851737</v>
      </c>
      <c r="BL95" s="27">
        <f>[5]超r不同兵种属性值!AU93</f>
        <v>1765.3988719208733</v>
      </c>
      <c r="BM95" s="27">
        <f>[5]超r不同兵种属性值!AV93</f>
        <v>111.64577846139909</v>
      </c>
      <c r="BN95" s="27">
        <f>[5]超r不同兵种属性值!AW93</f>
        <v>1558.1631702743805</v>
      </c>
      <c r="BO95" s="27">
        <f t="shared" si="71"/>
        <v>0.88261253309796994</v>
      </c>
      <c r="BP95" s="27">
        <f t="shared" si="97"/>
        <v>0.27292866903050994</v>
      </c>
      <c r="BQ95" s="39">
        <f t="shared" si="98"/>
        <v>0.50695327583586958</v>
      </c>
      <c r="BR95" s="39">
        <f t="shared" si="99"/>
        <v>0.24680444689969566</v>
      </c>
      <c r="BT95" s="27">
        <f>[5]超r不同兵种属性值!AZ93</f>
        <v>1611.8859265364495</v>
      </c>
      <c r="BU95" s="27">
        <f>[5]超r不同兵种属性值!BA93</f>
        <v>181.42438999977352</v>
      </c>
      <c r="BV95" s="27">
        <f>[5]超r不同兵种属性值!BB93</f>
        <v>1528.4838717929638</v>
      </c>
      <c r="BW95" s="27">
        <f t="shared" si="72"/>
        <v>0.94825809111523396</v>
      </c>
      <c r="BX95" s="36">
        <f t="shared" si="100"/>
        <v>0.37887963979249994</v>
      </c>
      <c r="BY95" s="39">
        <f t="shared" si="101"/>
        <v>0.50258281762710488</v>
      </c>
      <c r="BZ95" s="39">
        <f t="shared" si="102"/>
        <v>0.24211075336539117</v>
      </c>
      <c r="CB95" s="23">
        <f t="shared" si="73"/>
        <v>1419.9947448059197</v>
      </c>
      <c r="CC95" s="23">
        <f t="shared" si="74"/>
        <v>331.44840480727851</v>
      </c>
      <c r="CD95" s="23">
        <f t="shared" si="75"/>
        <v>1555.0097448107299</v>
      </c>
      <c r="CE95" s="23">
        <f t="shared" si="76"/>
        <v>1.0950813377997843</v>
      </c>
      <c r="CF95" s="23">
        <f t="shared" si="77"/>
        <v>0.86892067349118474</v>
      </c>
      <c r="CV95" s="39">
        <f>([3]超r分类武将战斗属性!S95+[3]超r分类武将战斗属性!Y95+[3]超r分类武将战斗属性!AE95+[3]超r分类武将战斗属性!AK95)/4</f>
        <v>540.54999999999995</v>
      </c>
      <c r="CW95" s="39">
        <f>CV95*[3]超r分类武将战斗属性!O94</f>
        <v>165.17706934136609</v>
      </c>
      <c r="CX95" s="39">
        <f>([2]超r各类型装备属性!I93+[2]超r各类型装备属性!N93+[2]超r各类型装备属性!S93+[2]超r各类型装备属性!X93)/4</f>
        <v>953.4375</v>
      </c>
      <c r="CY95" s="7">
        <f t="shared" si="103"/>
        <v>0.325796494204659</v>
      </c>
      <c r="CZ95" s="7">
        <f t="shared" si="103"/>
        <v>9.9554361510344913E-2</v>
      </c>
      <c r="DA95" s="7">
        <f t="shared" si="103"/>
        <v>0.57464914428499603</v>
      </c>
      <c r="DC95" s="39">
        <f>([3]超r分类武将战斗属性!T95+[3]超r分类武将战斗属性!Z95+[3]超r分类武将战斗属性!AF95+[3]超r分类武将战斗属性!AL95)/4</f>
        <v>149.36249999999998</v>
      </c>
      <c r="DD95" s="39">
        <f>DC95*[3]超r分类武将战斗属性!O94</f>
        <v>45.641032318009046</v>
      </c>
      <c r="DE95" s="39">
        <f>([2]超r各类型装备属性!J93+[2]超r各类型装备属性!O93+[2]超r各类型装备属性!T93+[2]超r各类型装备属性!Y93)/4</f>
        <v>177.97500000000002</v>
      </c>
      <c r="DF95" s="7">
        <f t="shared" si="104"/>
        <v>0.43056611681570428</v>
      </c>
      <c r="DG95" s="7">
        <f t="shared" si="104"/>
        <v>0.13156904880826994</v>
      </c>
      <c r="DH95" s="7">
        <f t="shared" si="104"/>
        <v>0.51304714798075146</v>
      </c>
      <c r="DJ95" s="39">
        <f>([3]超r分类武将战斗属性!U95+[3]超r分类武将战斗属性!AA95+[3]超r分类武将战斗属性!AG95+[3]超r分类武将战斗属性!AM95)/4</f>
        <v>697.02500000000009</v>
      </c>
      <c r="DK95" s="39">
        <f>DJ95*[3]超r分类武将战斗属性!O94</f>
        <v>212.99148415070894</v>
      </c>
      <c r="DL95" s="39">
        <f>([2]超r各类型装备属性!K93+[2]超r各类型装备属性!P93+[2]超r各类型装备属性!U93+[2]超r各类型装备属性!Z93)/4</f>
        <v>1182.2625</v>
      </c>
      <c r="DM95" s="7">
        <f t="shared" si="105"/>
        <v>0.33314151950101151</v>
      </c>
      <c r="DN95" s="7">
        <f t="shared" si="105"/>
        <v>0.10179879727519499</v>
      </c>
      <c r="DO95" s="7">
        <f t="shared" si="105"/>
        <v>0.56505968322379341</v>
      </c>
    </row>
    <row r="96" spans="7:119" x14ac:dyDescent="0.15">
      <c r="G96" s="23">
        <v>90</v>
      </c>
      <c r="H96" s="27">
        <f>[2]超r各类型装备属性!I94+[3]超r分类武将战斗属性!AQ96</f>
        <v>988.416564403856</v>
      </c>
      <c r="I96" s="27">
        <f>[2]超r各类型装备属性!J94+[3]超r分类武将战斗属性!T96</f>
        <v>751.8</v>
      </c>
      <c r="J96" s="27">
        <f>[2]超r各类型装备属性!K94+[3]超r分类武将战斗属性!AS96</f>
        <v>3039.8130060923395</v>
      </c>
      <c r="K96" s="27">
        <f t="shared" si="61"/>
        <v>3.0754371340647686</v>
      </c>
      <c r="L96" s="27">
        <f t="shared" si="78"/>
        <v>0.71341810590244825</v>
      </c>
      <c r="M96" s="39">
        <f t="shared" si="79"/>
        <v>0.52297172719780749</v>
      </c>
      <c r="N96" s="39">
        <f t="shared" si="80"/>
        <v>0.5066355010153899</v>
      </c>
      <c r="P96" s="27">
        <f>[2]超r各类型装备属性!N94+[3]超r分类武将战斗属性!AV96</f>
        <v>1846.1964416884834</v>
      </c>
      <c r="Q96" s="27">
        <f>[2]超r各类型装备属性!O94+[3]超r分类武将战斗属性!AW96</f>
        <v>228.46331288077121</v>
      </c>
      <c r="R96" s="27">
        <f>[2]超r各类型装备属性!P94+[3]超r分类武将战斗属性!AX96</f>
        <v>1995.3230674500257</v>
      </c>
      <c r="S96" s="27">
        <f t="shared" si="62"/>
        <v>1.0807750585983986</v>
      </c>
      <c r="T96" s="27">
        <f t="shared" si="81"/>
        <v>0.43068635913775521</v>
      </c>
      <c r="U96" s="39">
        <f t="shared" si="82"/>
        <v>0.38558822925824626</v>
      </c>
      <c r="V96" s="39">
        <f t="shared" si="83"/>
        <v>0.3958974340178622</v>
      </c>
      <c r="X96" s="27">
        <f>[2]超r各类型装备属性!S94+[3]超r分类武将战斗属性!BA96</f>
        <v>2023.3597545692546</v>
      </c>
      <c r="Y96" s="27">
        <f>[2]超r各类型装备属性!T94+[3]超r分类武将战斗属性!BB96</f>
        <v>125.86331288077122</v>
      </c>
      <c r="Z96" s="27">
        <f>[2]超r各类型装备属性!U94+[3]超r分类武将战斗属性!BC96</f>
        <v>1669.033128807712</v>
      </c>
      <c r="AA96" s="27">
        <f t="shared" si="63"/>
        <v>0.82488204336308257</v>
      </c>
      <c r="AB96" s="27">
        <f t="shared" si="84"/>
        <v>0.29416710685789604</v>
      </c>
      <c r="AC96" s="39">
        <f t="shared" si="85"/>
        <v>0.34166831384148172</v>
      </c>
      <c r="AD96" s="39">
        <f t="shared" si="86"/>
        <v>0.33717840986014397</v>
      </c>
      <c r="AF96" s="27">
        <f>[2]超r各类型装备属性!X94+[3]超r分类武将战斗属性!BF96</f>
        <v>1822.9331288077119</v>
      </c>
      <c r="AG96" s="27">
        <f>[2]超r各类型装备属性!Y94+[3]超r分类武将战斗属性!BG96</f>
        <v>289.00828220192801</v>
      </c>
      <c r="AH96" s="27">
        <f>[2]超r各类型装备属性!Z94+[3]超r分类武将战斗属性!BH96</f>
        <v>1720.333128807712</v>
      </c>
      <c r="AI96" s="27">
        <f t="shared" si="64"/>
        <v>0.94371707970050145</v>
      </c>
      <c r="AJ96" s="27">
        <f t="shared" si="87"/>
        <v>0.48900885301499619</v>
      </c>
      <c r="AK96" s="39">
        <f t="shared" si="88"/>
        <v>0.34041701751778003</v>
      </c>
      <c r="AL96" s="39">
        <f t="shared" si="89"/>
        <v>0.33981888964102952</v>
      </c>
      <c r="AN96" s="23">
        <f t="shared" si="65"/>
        <v>1670.2264723673266</v>
      </c>
      <c r="AO96" s="23">
        <f t="shared" si="66"/>
        <v>348.78372699086765</v>
      </c>
      <c r="AP96" s="23">
        <f t="shared" si="67"/>
        <v>2106.1255827894474</v>
      </c>
      <c r="AQ96" s="23">
        <f t="shared" si="68"/>
        <v>1.2609820390430593</v>
      </c>
      <c r="AR96" s="42">
        <f t="shared" si="90"/>
        <v>0.53594414323110762</v>
      </c>
      <c r="AS96" s="34"/>
      <c r="AV96" s="27">
        <f>[5]超r不同兵种属性值!AK94</f>
        <v>770.23501027107477</v>
      </c>
      <c r="AW96" s="27">
        <f>[5]超r不同兵种属性值!AL94</f>
        <v>700.21364570097705</v>
      </c>
      <c r="AX96" s="27">
        <f>[5]超r不同兵种属性值!AM94</f>
        <v>1610.4913851122474</v>
      </c>
      <c r="AY96" s="27">
        <f t="shared" si="69"/>
        <v>2.0909090909090913</v>
      </c>
      <c r="AZ96" s="27">
        <f t="shared" si="91"/>
        <v>0.69866704440172289</v>
      </c>
      <c r="BA96" s="39">
        <f t="shared" si="92"/>
        <v>0.54337566862156961</v>
      </c>
      <c r="BB96" s="39">
        <f t="shared" si="93"/>
        <v>0.26841523085204122</v>
      </c>
      <c r="BD96" s="27">
        <f>[5]超r不同兵种属性值!AP94</f>
        <v>1540.4700205421495</v>
      </c>
      <c r="BE96" s="27">
        <f>[5]超r不同兵种属性值!AQ94</f>
        <v>336.10254993646902</v>
      </c>
      <c r="BF96" s="27">
        <f>[5]超r不同兵种属性值!AR94</f>
        <v>1533.8013191545213</v>
      </c>
      <c r="BG96" s="27">
        <f t="shared" si="70"/>
        <v>0.99567099567099571</v>
      </c>
      <c r="BH96" s="27">
        <f t="shared" si="94"/>
        <v>0.5267218411365574</v>
      </c>
      <c r="BI96" s="39">
        <f t="shared" si="95"/>
        <v>0.52539202372361282</v>
      </c>
      <c r="BJ96" s="39">
        <f t="shared" si="96"/>
        <v>0.2484808597047822</v>
      </c>
      <c r="BL96" s="27">
        <f>[5]超r不同兵种属性值!AU94</f>
        <v>1771.5405236234722</v>
      </c>
      <c r="BM96" s="27">
        <f>[5]超r不同兵种属性值!AV94</f>
        <v>112.03418331215633</v>
      </c>
      <c r="BN96" s="27">
        <f>[5]超r不同兵种属性值!AW94</f>
        <v>1563.5838690410169</v>
      </c>
      <c r="BO96" s="27">
        <f t="shared" si="71"/>
        <v>0.88261253309796994</v>
      </c>
      <c r="BP96" s="27">
        <f t="shared" si="97"/>
        <v>0.27059162703889461</v>
      </c>
      <c r="BQ96" s="39">
        <f t="shared" si="98"/>
        <v>0.50871691718582002</v>
      </c>
      <c r="BR96" s="39">
        <f t="shared" si="99"/>
        <v>0.24766305566829719</v>
      </c>
      <c r="BT96" s="27">
        <f>[5]超r不同兵种属性值!AZ94</f>
        <v>1617.4935215692572</v>
      </c>
      <c r="BU96" s="27">
        <f>[5]超r不同兵种属性值!BA94</f>
        <v>182.05554788225405</v>
      </c>
      <c r="BV96" s="27">
        <f>[5]超r不同兵种属性值!BB94</f>
        <v>1533.8013191545213</v>
      </c>
      <c r="BW96" s="27">
        <f t="shared" si="72"/>
        <v>0.94825809111523396</v>
      </c>
      <c r="BX96" s="36">
        <f t="shared" si="100"/>
        <v>0.37610466129093689</v>
      </c>
      <c r="BY96" s="39">
        <f t="shared" si="101"/>
        <v>0.50433125457621086</v>
      </c>
      <c r="BZ96" s="39">
        <f t="shared" si="102"/>
        <v>0.24295303322875494</v>
      </c>
      <c r="CB96" s="23">
        <f t="shared" si="73"/>
        <v>1424.9347690014883</v>
      </c>
      <c r="CC96" s="23">
        <f t="shared" si="74"/>
        <v>332.60148170796413</v>
      </c>
      <c r="CD96" s="23">
        <f t="shared" si="75"/>
        <v>1560.4194731155767</v>
      </c>
      <c r="CE96" s="23">
        <f t="shared" si="76"/>
        <v>1.0950813377997846</v>
      </c>
      <c r="CF96" s="23">
        <f t="shared" si="77"/>
        <v>0.86931571781479799</v>
      </c>
      <c r="CV96" s="39">
        <f>([3]超r分类武将战斗属性!S96+[3]超r分类武将战斗属性!Y96+[3]超r分类武将战斗属性!AE96+[3]超r分类武将战斗属性!AK96)/4</f>
        <v>540.54999999999995</v>
      </c>
      <c r="CW96" s="39">
        <f>CV96*[3]超r分类武将战斗属性!O95</f>
        <v>167.80147236732637</v>
      </c>
      <c r="CX96" s="39">
        <f>([2]超r各类型装备属性!I94+[2]超r各类型装备属性!N94+[2]超r各类型装备属性!S94+[2]超r各类型装备属性!X94)/4</f>
        <v>961.875</v>
      </c>
      <c r="CY96" s="7">
        <f t="shared" si="103"/>
        <v>0.32363874536956738</v>
      </c>
      <c r="CZ96" s="7">
        <f t="shared" si="103"/>
        <v>0.10046629911780157</v>
      </c>
      <c r="DA96" s="7">
        <f t="shared" si="103"/>
        <v>0.57589495551263092</v>
      </c>
      <c r="DC96" s="39">
        <f>([3]超r分类武将战斗属性!T96+[3]超r分类武将战斗属性!Z96+[3]超r分类武将战斗属性!AF96+[3]超r分类武将战斗属性!AL96)/4</f>
        <v>149.36249999999998</v>
      </c>
      <c r="DD96" s="39">
        <f>DC96*[3]超r分类武将战斗属性!O95</f>
        <v>46.366196312024393</v>
      </c>
      <c r="DE96" s="39">
        <f>([2]超r各类型装备属性!J94+[2]超r各类型装备属性!O94+[2]超r各类型装备属性!T94+[2]超r各类型装备属性!Y94)/4</f>
        <v>179.55</v>
      </c>
      <c r="DF96" s="7">
        <f t="shared" si="104"/>
        <v>0.42823815574374779</v>
      </c>
      <c r="DG96" s="7">
        <f t="shared" si="104"/>
        <v>0.13293681076249989</v>
      </c>
      <c r="DH96" s="7">
        <f t="shared" si="104"/>
        <v>0.51478892535803789</v>
      </c>
      <c r="DJ96" s="39">
        <f>([3]超r分类武将战斗属性!U96+[3]超r分类武将战斗属性!AA96+[3]超r分类武将战斗属性!AG96+[3]超r分类武将战斗属性!AM96)/4</f>
        <v>697.02500000000009</v>
      </c>
      <c r="DK96" s="39">
        <f>DJ96*[3]超r分类武将战斗属性!O95</f>
        <v>216.37558278944724</v>
      </c>
      <c r="DL96" s="39">
        <f>([2]超r各类型装备属性!K94+[2]超r各类型装备属性!P94+[2]超r各类型装备属性!U94+[2]超r各类型装备属性!Z94)/4</f>
        <v>1192.7250000000001</v>
      </c>
      <c r="DM96" s="7">
        <f t="shared" si="105"/>
        <v>0.33095130019589281</v>
      </c>
      <c r="DN96" s="7">
        <f t="shared" si="105"/>
        <v>0.10273631570576608</v>
      </c>
      <c r="DO96" s="7">
        <f t="shared" si="105"/>
        <v>0.56631238409834117</v>
      </c>
    </row>
    <row r="97" spans="7:119" x14ac:dyDescent="0.15">
      <c r="G97" s="23">
        <v>91</v>
      </c>
      <c r="H97" s="27">
        <f>[2]超r各类型装备属性!I95+[3]超r分类武将战斗属性!AQ97</f>
        <v>995.11252874438924</v>
      </c>
      <c r="I97" s="27">
        <f>[2]超r各类型装备属性!J95+[3]超r分类武将战斗属性!T97</f>
        <v>755.4</v>
      </c>
      <c r="J97" s="27">
        <f>[2]超r各类型装备属性!K95+[3]超r分类武将战斗属性!AS97</f>
        <v>3060.1600919820457</v>
      </c>
      <c r="K97" s="27">
        <f t="shared" si="61"/>
        <v>3.0751899946866184</v>
      </c>
      <c r="L97" s="27">
        <f t="shared" si="78"/>
        <v>0.71128603981092631</v>
      </c>
      <c r="M97" s="39">
        <f t="shared" si="79"/>
        <v>0.52651456547322195</v>
      </c>
      <c r="N97" s="39">
        <f t="shared" si="80"/>
        <v>0.51002668199700762</v>
      </c>
      <c r="P97" s="27">
        <f>[2]超r各类型装备属性!N95+[3]超r分类武将战斗属性!AV97</f>
        <v>1858.0475632376565</v>
      </c>
      <c r="Q97" s="27">
        <f>[2]超r各类型装备属性!O95+[3]超r分类武将战斗属性!AW97</f>
        <v>230.07250574887786</v>
      </c>
      <c r="R97" s="27">
        <f>[2]超r各类型装备属性!P95+[3]超r分类武将战斗属性!AX97</f>
        <v>2007.6925747354121</v>
      </c>
      <c r="S97" s="27">
        <f t="shared" si="62"/>
        <v>1.0805388486595029</v>
      </c>
      <c r="T97" s="27">
        <f t="shared" si="81"/>
        <v>0.42868589235812882</v>
      </c>
      <c r="U97" s="39">
        <f t="shared" si="82"/>
        <v>0.38806340084328655</v>
      </c>
      <c r="V97" s="39">
        <f t="shared" si="83"/>
        <v>0.3983517013363912</v>
      </c>
      <c r="X97" s="27">
        <f>[2]超r各类型装备属性!S95+[3]超r分类武将战斗属性!BA97</f>
        <v>2036.3700689865341</v>
      </c>
      <c r="Y97" s="27">
        <f>[2]超r各类型装备属性!T95+[3]超r分类武将战斗属性!BB97</f>
        <v>126.57250574887786</v>
      </c>
      <c r="Z97" s="27">
        <f>[2]超r各类型装备属性!U95+[3]超r分类武将战斗属性!BC97</f>
        <v>1679.7250574887785</v>
      </c>
      <c r="AA97" s="27">
        <f t="shared" si="63"/>
        <v>0.82486237794918504</v>
      </c>
      <c r="AB97" s="27">
        <f t="shared" si="84"/>
        <v>0.29218535424583747</v>
      </c>
      <c r="AC97" s="39">
        <f t="shared" si="85"/>
        <v>0.34386525987614558</v>
      </c>
      <c r="AD97" s="39">
        <f t="shared" si="86"/>
        <v>0.33933839545227862</v>
      </c>
      <c r="AF97" s="27">
        <f>[2]超r各类型装备属性!X95+[3]超r分类武将战斗属性!BF97</f>
        <v>1834.9750574887785</v>
      </c>
      <c r="AG97" s="27">
        <f>[2]超r各类型装备属性!Y95+[3]超r分类武将战斗属性!BG97</f>
        <v>290.55626437219462</v>
      </c>
      <c r="AH97" s="27">
        <f>[2]超r各类型装备属性!Z95+[3]超r分类武将战斗属性!BH97</f>
        <v>1731.4750574887785</v>
      </c>
      <c r="AI97" s="27">
        <f t="shared" si="64"/>
        <v>0.94359596356495279</v>
      </c>
      <c r="AJ97" s="27">
        <f t="shared" si="87"/>
        <v>0.48655025610847658</v>
      </c>
      <c r="AK97" s="39">
        <f t="shared" si="88"/>
        <v>0.3426657436953835</v>
      </c>
      <c r="AL97" s="39">
        <f t="shared" si="89"/>
        <v>0.34201976444222787</v>
      </c>
      <c r="AN97" s="23">
        <f t="shared" si="65"/>
        <v>1681.1263046143395</v>
      </c>
      <c r="AO97" s="23">
        <f t="shared" si="66"/>
        <v>350.65031896748758</v>
      </c>
      <c r="AP97" s="23">
        <f t="shared" si="67"/>
        <v>2119.7631954237536</v>
      </c>
      <c r="AQ97" s="23">
        <f t="shared" si="68"/>
        <v>1.260918462583952</v>
      </c>
      <c r="AR97" s="42">
        <f t="shared" si="90"/>
        <v>0.53349483286926391</v>
      </c>
      <c r="AS97" s="34"/>
      <c r="AV97" s="27">
        <f>[5]超r不同兵种属性值!AK95</f>
        <v>772.74038948827445</v>
      </c>
      <c r="AW97" s="27">
        <f>[5]超r不同兵种属性值!AL95</f>
        <v>702.49126317115861</v>
      </c>
      <c r="AX97" s="27">
        <f>[5]超r不同兵种属性值!AM95</f>
        <v>1615.7299052936648</v>
      </c>
      <c r="AY97" s="27">
        <f t="shared" si="69"/>
        <v>2.0909090909090908</v>
      </c>
      <c r="AZ97" s="27">
        <f t="shared" si="91"/>
        <v>0.69614847124345969</v>
      </c>
      <c r="BA97" s="39">
        <f t="shared" si="92"/>
        <v>0.54514313191412667</v>
      </c>
      <c r="BB97" s="39">
        <f t="shared" si="93"/>
        <v>0.26928831754894417</v>
      </c>
      <c r="BD97" s="27">
        <f>[5]超r不同兵种属性值!AP95</f>
        <v>1545.4807789765489</v>
      </c>
      <c r="BE97" s="27">
        <f>[5]超r不同兵种属性值!AQ95</f>
        <v>337.19580632215616</v>
      </c>
      <c r="BF97" s="27">
        <f>[5]超r不同兵种属性值!AR95</f>
        <v>1538.7903859939663</v>
      </c>
      <c r="BG97" s="27">
        <f t="shared" si="70"/>
        <v>0.9956709956709956</v>
      </c>
      <c r="BH97" s="27">
        <f t="shared" si="94"/>
        <v>0.52374577171133985</v>
      </c>
      <c r="BI97" s="39">
        <f t="shared" si="95"/>
        <v>0.52710099077855932</v>
      </c>
      <c r="BJ97" s="39">
        <f t="shared" si="96"/>
        <v>0.24928910494613674</v>
      </c>
      <c r="BL97" s="27">
        <f>[5]超r不同兵种属性值!AU95</f>
        <v>1777.3028958230313</v>
      </c>
      <c r="BM97" s="27">
        <f>[5]超r不同兵种属性值!AV95</f>
        <v>112.39860210738539</v>
      </c>
      <c r="BN97" s="27">
        <f>[5]超r不同兵种属性值!AW95</f>
        <v>1568.6698109647232</v>
      </c>
      <c r="BO97" s="27">
        <f t="shared" si="71"/>
        <v>0.88261253309797005</v>
      </c>
      <c r="BP97" s="27">
        <f t="shared" si="97"/>
        <v>0.26824251129208831</v>
      </c>
      <c r="BQ97" s="39">
        <f t="shared" si="98"/>
        <v>0.51037164434669868</v>
      </c>
      <c r="BR97" s="39">
        <f t="shared" si="99"/>
        <v>0.24846864080045206</v>
      </c>
      <c r="BT97" s="27">
        <f>[5]超r不同兵种属性值!AZ95</f>
        <v>1622.7548179253763</v>
      </c>
      <c r="BU97" s="27">
        <f>[5]超r不同兵种属性值!BA95</f>
        <v>182.64772842450125</v>
      </c>
      <c r="BV97" s="27">
        <f>[5]超r不同兵种属性值!BB95</f>
        <v>1538.7903859939663</v>
      </c>
      <c r="BW97" s="27">
        <f t="shared" si="72"/>
        <v>0.94825809111523396</v>
      </c>
      <c r="BX97" s="36">
        <f t="shared" si="100"/>
        <v>0.37330835003699936</v>
      </c>
      <c r="BY97" s="39">
        <f t="shared" si="101"/>
        <v>0.50597171628848059</v>
      </c>
      <c r="BZ97" s="39">
        <f t="shared" si="102"/>
        <v>0.24374329785200635</v>
      </c>
      <c r="CB97" s="23">
        <f t="shared" si="73"/>
        <v>1429.5697205533077</v>
      </c>
      <c r="CC97" s="23">
        <f t="shared" si="74"/>
        <v>333.68335000630037</v>
      </c>
      <c r="CD97" s="23">
        <f t="shared" si="75"/>
        <v>1565.4951220615801</v>
      </c>
      <c r="CE97" s="23">
        <f t="shared" si="76"/>
        <v>1.0950813377997843</v>
      </c>
      <c r="CF97" s="23">
        <f t="shared" si="77"/>
        <v>0.86968420704422289</v>
      </c>
      <c r="CV97" s="39">
        <f>([3]超r分类武将战斗属性!S97+[3]超r分类武将战斗属性!Y97+[3]超r分类武将战斗属性!AE97+[3]超r分类武将战斗属性!AK97)/4</f>
        <v>540.54999999999995</v>
      </c>
      <c r="CW97" s="39">
        <f>CV97*[3]超r分类武将战斗属性!O96</f>
        <v>170.26380461433953</v>
      </c>
      <c r="CX97" s="39">
        <f>([2]超r各类型装备属性!I95+[2]超r各类型装备属性!N95+[2]超r各类型装备属性!S95+[2]超r各类型装备属性!X95)/4</f>
        <v>970.3125</v>
      </c>
      <c r="CY97" s="7">
        <f t="shared" si="103"/>
        <v>0.32154038546437796</v>
      </c>
      <c r="CZ97" s="7">
        <f t="shared" si="103"/>
        <v>0.10127960293465224</v>
      </c>
      <c r="DA97" s="7">
        <f t="shared" si="103"/>
        <v>0.57718001160096988</v>
      </c>
      <c r="DC97" s="39">
        <f>([3]超r分类武将战斗属性!T97+[3]超r分类武将战斗属性!Z97+[3]超r分类武将战斗属性!AF97+[3]超r分类武将战斗属性!AL97)/4</f>
        <v>149.36249999999998</v>
      </c>
      <c r="DD97" s="39">
        <f>DC97*[3]超r分类武将战斗属性!O96</f>
        <v>47.04657759080434</v>
      </c>
      <c r="DE97" s="39">
        <f>([2]超r各类型装备属性!J95+[2]超r各类型装备属性!O95+[2]超r各类型装备属性!T95+[2]超r各类型装备属性!Y95)/4</f>
        <v>181.125</v>
      </c>
      <c r="DF97" s="7">
        <f t="shared" si="104"/>
        <v>0.42595854593775212</v>
      </c>
      <c r="DG97" s="7">
        <f t="shared" si="104"/>
        <v>0.13416949891657312</v>
      </c>
      <c r="DH97" s="7">
        <f t="shared" si="104"/>
        <v>0.51654024024085932</v>
      </c>
      <c r="DJ97" s="39">
        <f>([3]超r分类武将战斗属性!U97+[3]超r分类武将战斗属性!AA97+[3]超r分类武将战斗属性!AG97+[3]超r分类武将战斗属性!AM97)/4</f>
        <v>697.02500000000009</v>
      </c>
      <c r="DK97" s="39">
        <f>DJ97*[3]超r分类武将战斗属性!O96</f>
        <v>219.55069542375364</v>
      </c>
      <c r="DL97" s="39">
        <f>([2]超r各类型装备属性!K95+[2]超r各类型装备属性!P95+[2]超r各类型装备属性!U95+[2]超r各类型装备属性!Z95)/4</f>
        <v>1203.1875</v>
      </c>
      <c r="DM97" s="7">
        <f t="shared" si="105"/>
        <v>0.32882210687720737</v>
      </c>
      <c r="DN97" s="7">
        <f t="shared" si="105"/>
        <v>0.10357321794138619</v>
      </c>
      <c r="DO97" s="7">
        <f t="shared" si="105"/>
        <v>0.56760467518140656</v>
      </c>
    </row>
    <row r="98" spans="7:119" x14ac:dyDescent="0.15">
      <c r="G98" s="23">
        <v>92</v>
      </c>
      <c r="H98" s="27">
        <f>[2]超r各类型装备属性!I96+[3]超r分类武将战斗属性!AQ98</f>
        <v>1001.9015089329661</v>
      </c>
      <c r="I98" s="27">
        <f>[2]超r各类型装备属性!J96+[3]超r分类武将战斗属性!T98</f>
        <v>759</v>
      </c>
      <c r="J98" s="27">
        <f>[2]超r各类型装备属性!K96+[3]超r分类武将战斗属性!AS98</f>
        <v>3080.8048285854916</v>
      </c>
      <c r="K98" s="27">
        <f t="shared" si="61"/>
        <v>3.0749577689193979</v>
      </c>
      <c r="L98" s="27">
        <f t="shared" si="78"/>
        <v>0.70916021975557797</v>
      </c>
      <c r="M98" s="39">
        <f t="shared" si="79"/>
        <v>0.53010661848305096</v>
      </c>
      <c r="N98" s="39">
        <f t="shared" si="80"/>
        <v>0.51346747143091531</v>
      </c>
      <c r="P98" s="27">
        <f>[2]超r各类型装备属性!N96+[3]超r分类武将战斗属性!AV98</f>
        <v>1870.1033196525254</v>
      </c>
      <c r="Q98" s="27">
        <f>[2]超r各类型装备属性!O96+[3]超r分类武将战斗属性!AW98</f>
        <v>231.70030178659323</v>
      </c>
      <c r="R98" s="27">
        <f>[2]超r各类型装备属性!P96+[3]超r分类武将战斗属性!AX98</f>
        <v>2020.303923225712</v>
      </c>
      <c r="S98" s="27">
        <f t="shared" si="62"/>
        <v>1.0803167407890033</v>
      </c>
      <c r="T98" s="27">
        <f t="shared" si="81"/>
        <v>0.42671953480488889</v>
      </c>
      <c r="U98" s="39">
        <f t="shared" si="82"/>
        <v>0.3905813115397922</v>
      </c>
      <c r="V98" s="39">
        <f t="shared" si="83"/>
        <v>0.40085395302097454</v>
      </c>
      <c r="X98" s="27">
        <f>[2]超r各类型装备属性!S96+[3]超r分类武将战斗属性!BA98</f>
        <v>2049.6036214391188</v>
      </c>
      <c r="Y98" s="27">
        <f>[2]超r各类型装备属性!T96+[3]超r分类武将战斗属性!BB98</f>
        <v>127.30030178659322</v>
      </c>
      <c r="Z98" s="27">
        <f>[2]超r各类型装备属性!U96+[3]超r分类武将战斗属性!BC98</f>
        <v>1690.6030178659321</v>
      </c>
      <c r="AA98" s="27">
        <f t="shared" si="63"/>
        <v>0.82484388697502575</v>
      </c>
      <c r="AB98" s="27">
        <f t="shared" si="84"/>
        <v>0.29025540195951549</v>
      </c>
      <c r="AC98" s="39">
        <f t="shared" si="85"/>
        <v>0.34609990230312709</v>
      </c>
      <c r="AD98" s="39">
        <f t="shared" si="86"/>
        <v>0.34153596320523893</v>
      </c>
      <c r="AF98" s="27">
        <f>[2]超r各类型装备属性!X96+[3]超r分类武将战斗属性!BF98</f>
        <v>1847.2030178659322</v>
      </c>
      <c r="AG98" s="27">
        <f>[2]超r各类型装备属性!Y96+[3]超r分类武将战斗属性!BG98</f>
        <v>292.15075446648302</v>
      </c>
      <c r="AH98" s="27">
        <f>[2]超r各类型装备属性!Z96+[3]超r分类武将战斗属性!BH98</f>
        <v>1742.8030178659321</v>
      </c>
      <c r="AI98" s="27">
        <f t="shared" si="64"/>
        <v>0.94348211918762825</v>
      </c>
      <c r="AJ98" s="27">
        <f t="shared" si="87"/>
        <v>0.48414959347702635</v>
      </c>
      <c r="AK98" s="39">
        <f t="shared" si="88"/>
        <v>0.3449492096855149</v>
      </c>
      <c r="AL98" s="39">
        <f t="shared" si="89"/>
        <v>0.34425738624512242</v>
      </c>
      <c r="AN98" s="23">
        <f t="shared" si="65"/>
        <v>1692.2028669726358</v>
      </c>
      <c r="AO98" s="23">
        <f t="shared" si="66"/>
        <v>352.53783950991738</v>
      </c>
      <c r="AP98" s="23">
        <f t="shared" si="67"/>
        <v>2133.6286968857671</v>
      </c>
      <c r="AQ98" s="23">
        <f t="shared" si="68"/>
        <v>1.2608586940304891</v>
      </c>
      <c r="AR98" s="42">
        <f t="shared" si="90"/>
        <v>0.53107617561195486</v>
      </c>
      <c r="AS98" s="34"/>
      <c r="AV98" s="27">
        <f>[5]超r不同兵种属性值!AK96</f>
        <v>775.4255884468588</v>
      </c>
      <c r="AW98" s="27">
        <f>[5]超r不同兵种属性值!AL96</f>
        <v>704.93235313350795</v>
      </c>
      <c r="AX98" s="27">
        <f>[5]超r不同兵种属性值!AM96</f>
        <v>1621.3444122070684</v>
      </c>
      <c r="AY98" s="27">
        <f t="shared" si="69"/>
        <v>2.0909090909090908</v>
      </c>
      <c r="AZ98" s="27">
        <f t="shared" si="91"/>
        <v>0.69368606960920831</v>
      </c>
      <c r="BA98" s="39">
        <f t="shared" si="92"/>
        <v>0.54703745216709621</v>
      </c>
      <c r="BB98" s="39">
        <f t="shared" si="93"/>
        <v>0.2702240687011781</v>
      </c>
      <c r="BD98" s="27">
        <f>[5]超r不同兵种属性值!AP96</f>
        <v>1550.8511768937176</v>
      </c>
      <c r="BE98" s="27">
        <f>[5]超r不同兵种属性值!AQ96</f>
        <v>338.36752950408385</v>
      </c>
      <c r="BF98" s="27">
        <f>[5]超r不同兵种属性值!AR96</f>
        <v>1544.1375354353031</v>
      </c>
      <c r="BG98" s="27">
        <f t="shared" si="70"/>
        <v>0.9956709956709956</v>
      </c>
      <c r="BH98" s="27">
        <f t="shared" si="94"/>
        <v>0.52084786616887579</v>
      </c>
      <c r="BI98" s="39">
        <f t="shared" si="95"/>
        <v>0.52893261631639954</v>
      </c>
      <c r="BJ98" s="39">
        <f t="shared" si="96"/>
        <v>0.2501553607470417</v>
      </c>
      <c r="BL98" s="27">
        <f>[5]超r不同兵种属性值!AU96</f>
        <v>1783.4788534277752</v>
      </c>
      <c r="BM98" s="27">
        <f>[5]超r不同兵种属性值!AV96</f>
        <v>112.78917650136128</v>
      </c>
      <c r="BN98" s="27">
        <f>[5]超r不同兵种属性值!AW96</f>
        <v>1574.1207885505519</v>
      </c>
      <c r="BO98" s="27">
        <f t="shared" si="71"/>
        <v>0.88261253309797005</v>
      </c>
      <c r="BP98" s="27">
        <f t="shared" si="97"/>
        <v>0.26596881535199068</v>
      </c>
      <c r="BQ98" s="39">
        <f t="shared" si="98"/>
        <v>0.51214513700546638</v>
      </c>
      <c r="BR98" s="39">
        <f t="shared" si="99"/>
        <v>0.24933204556690933</v>
      </c>
      <c r="BT98" s="27">
        <f>[5]超r不同兵种属性值!AZ96</f>
        <v>1628.3937357384034</v>
      </c>
      <c r="BU98" s="27">
        <f>[5]超r不同兵种属性值!BA96</f>
        <v>183.28241181471208</v>
      </c>
      <c r="BV98" s="27">
        <f>[5]超r不同兵种属性值!BB96</f>
        <v>1544.1375354353031</v>
      </c>
      <c r="BW98" s="27">
        <f t="shared" si="72"/>
        <v>0.94825809111523396</v>
      </c>
      <c r="BX98" s="36">
        <f t="shared" si="100"/>
        <v>0.37059511082168306</v>
      </c>
      <c r="BY98" s="39">
        <f t="shared" si="101"/>
        <v>0.50772991961799818</v>
      </c>
      <c r="BZ98" s="39">
        <f t="shared" si="102"/>
        <v>0.24459028250358841</v>
      </c>
      <c r="CB98" s="23">
        <f t="shared" si="73"/>
        <v>1434.5373386266888</v>
      </c>
      <c r="CC98" s="23">
        <f t="shared" si="74"/>
        <v>334.84286773841626</v>
      </c>
      <c r="CD98" s="23">
        <f t="shared" si="75"/>
        <v>1570.9350679070567</v>
      </c>
      <c r="CE98" s="23">
        <f t="shared" si="76"/>
        <v>1.0950813377997843</v>
      </c>
      <c r="CF98" s="23">
        <f t="shared" si="77"/>
        <v>0.87007684384582185</v>
      </c>
      <c r="CV98" s="39">
        <f>([3]超r分类武将战斗属性!S98+[3]超r分类武将战斗属性!Y98+[3]超r分类武将战斗属性!AE98+[3]超r分类武将战斗属性!AK98)/4</f>
        <v>540.54999999999995</v>
      </c>
      <c r="CW98" s="39">
        <f>CV98*[3]超r分类武将战斗属性!O97</f>
        <v>172.90286697263556</v>
      </c>
      <c r="CX98" s="39">
        <f>([2]超r各类型装备属性!I96+[2]超r各类型装备属性!N96+[2]超r各类型装备属性!S96+[2]超r各类型装备属性!X96)/4</f>
        <v>978.75</v>
      </c>
      <c r="CY98" s="7">
        <f t="shared" si="103"/>
        <v>0.3194356956545335</v>
      </c>
      <c r="CZ98" s="7">
        <f t="shared" si="103"/>
        <v>0.10217620496173734</v>
      </c>
      <c r="DA98" s="7">
        <f t="shared" si="103"/>
        <v>0.57838809938372904</v>
      </c>
      <c r="DC98" s="39">
        <f>([3]超r分类武将战斗属性!T98+[3]超r分类武将战斗属性!Z98+[3]超r分类武将战斗属性!AF98+[3]超r分类武将战斗属性!AL98)/4</f>
        <v>149.36249999999998</v>
      </c>
      <c r="DD98" s="39">
        <f>DC98*[3]超r分类武将战斗属性!O97</f>
        <v>47.775792189807191</v>
      </c>
      <c r="DE98" s="39">
        <f>([2]超r各类型装备属性!J96+[2]超r各类型装备属性!O96+[2]超r各类型装备属性!T96+[2]超r各类型装备属性!Y96)/4</f>
        <v>182.70000000000002</v>
      </c>
      <c r="DF98" s="7">
        <f t="shared" si="104"/>
        <v>0.42367792407089455</v>
      </c>
      <c r="DG98" s="7">
        <f t="shared" si="104"/>
        <v>0.13551961473475585</v>
      </c>
      <c r="DH98" s="7">
        <f t="shared" si="104"/>
        <v>0.51824224104278149</v>
      </c>
      <c r="DJ98" s="39">
        <f>([3]超r分类武将战斗属性!U98+[3]超r分类武将战斗属性!AA98+[3]超r分类武将战斗属性!AG98+[3]超r分类武将战斗属性!AM98)/4</f>
        <v>697.02500000000009</v>
      </c>
      <c r="DK98" s="39">
        <f>DJ98*[3]超r分类武将战斗属性!O97</f>
        <v>222.95369688576696</v>
      </c>
      <c r="DL98" s="39">
        <f>([2]超r各类型装备属性!K96+[2]超r各类型装备属性!P96+[2]超r各类型装备属性!U96+[2]超r各类型装备属性!Z96)/4</f>
        <v>1213.6499999999999</v>
      </c>
      <c r="DM98" s="7">
        <f t="shared" si="105"/>
        <v>0.32668523863471371</v>
      </c>
      <c r="DN98" s="7">
        <f t="shared" si="105"/>
        <v>0.10449507789766278</v>
      </c>
      <c r="DO98" s="7">
        <f t="shared" si="105"/>
        <v>0.56881968346762346</v>
      </c>
    </row>
    <row r="99" spans="7:119" x14ac:dyDescent="0.15">
      <c r="G99" s="23">
        <v>93</v>
      </c>
      <c r="H99" s="27">
        <f>[2]超r各类型装备属性!I97+[3]超r分类武将战斗属性!AQ99</f>
        <v>1007.3399999999999</v>
      </c>
      <c r="I99" s="27">
        <f>[2]超r各类型装备属性!J97+[3]超r分类武将战斗属性!T99</f>
        <v>762.6</v>
      </c>
      <c r="J99" s="27">
        <f>[2]超r各类型装备属性!K97+[3]超r分类武将战斗属性!AS99</f>
        <v>3097.1279999999997</v>
      </c>
      <c r="K99" s="27">
        <f t="shared" si="61"/>
        <v>3.0745607242837574</v>
      </c>
      <c r="L99" s="27">
        <f t="shared" si="78"/>
        <v>0.70704073874909601</v>
      </c>
      <c r="M99" s="39">
        <f t="shared" si="79"/>
        <v>0.53298412698412712</v>
      </c>
      <c r="N99" s="39">
        <f t="shared" si="80"/>
        <v>0.51618799999999998</v>
      </c>
      <c r="P99" s="27">
        <f>[2]超r各类型装备属性!N97+[3]超r分类武将战斗属性!AV99</f>
        <v>1879.1879999999999</v>
      </c>
      <c r="Q99" s="27">
        <f>[2]超r各类型装备属性!O97+[3]超r分类武将战斗属性!AW99</f>
        <v>233.05799999999999</v>
      </c>
      <c r="R99" s="27">
        <f>[2]超r各类型装备属性!P97+[3]超r分类武将战斗属性!AX99</f>
        <v>2029.4039999999998</v>
      </c>
      <c r="S99" s="27">
        <f t="shared" si="62"/>
        <v>1.0799366534907631</v>
      </c>
      <c r="T99" s="27">
        <f t="shared" si="81"/>
        <v>0.4244842797766275</v>
      </c>
      <c r="U99" s="39">
        <f t="shared" si="82"/>
        <v>0.39247869674185454</v>
      </c>
      <c r="V99" s="39">
        <f t="shared" si="83"/>
        <v>0.40265952380952369</v>
      </c>
      <c r="X99" s="27">
        <f>[2]超r各类型装备属性!S97+[3]超r分类武将战斗属性!BA99</f>
        <v>2059.596</v>
      </c>
      <c r="Y99" s="27">
        <f>[2]超r各类型装备属性!T97+[3]超r分类武将战斗属性!BB99</f>
        <v>127.758</v>
      </c>
      <c r="Z99" s="27">
        <f>[2]超r各类型装备属性!U97+[3]超r分类武将战斗属性!BC99</f>
        <v>1698.7799999999997</v>
      </c>
      <c r="AA99" s="27">
        <f t="shared" si="63"/>
        <v>0.82481224473149095</v>
      </c>
      <c r="AB99" s="27">
        <f t="shared" si="84"/>
        <v>0.28791313793274409</v>
      </c>
      <c r="AC99" s="39">
        <f t="shared" si="85"/>
        <v>0.34778723404255318</v>
      </c>
      <c r="AD99" s="39">
        <f t="shared" si="86"/>
        <v>0.34318787878787888</v>
      </c>
      <c r="AF99" s="27">
        <f>[2]超r各类型装备属性!X97+[3]超r分类武将战斗属性!BF99</f>
        <v>1856.73</v>
      </c>
      <c r="AG99" s="27">
        <f>[2]超r各类型装备属性!Y97+[3]超r分类武将战斗属性!BG99</f>
        <v>293.06999999999994</v>
      </c>
      <c r="AH99" s="27">
        <f>[2]超r各类型装备属性!Z97+[3]超r分类武将战斗属性!BH99</f>
        <v>1751.4299999999998</v>
      </c>
      <c r="AI99" s="27">
        <f t="shared" si="64"/>
        <v>0.94328739235106873</v>
      </c>
      <c r="AJ99" s="27">
        <f t="shared" si="87"/>
        <v>0.48119202035957631</v>
      </c>
      <c r="AK99" s="39">
        <f t="shared" si="88"/>
        <v>0.3467282913165266</v>
      </c>
      <c r="AL99" s="39">
        <f t="shared" si="89"/>
        <v>0.34596148148148143</v>
      </c>
      <c r="AN99" s="23">
        <f t="shared" si="65"/>
        <v>1700.7134999999998</v>
      </c>
      <c r="AO99" s="23">
        <f t="shared" si="66"/>
        <v>354.12149999999997</v>
      </c>
      <c r="AP99" s="23">
        <f t="shared" si="67"/>
        <v>2144.1854999999996</v>
      </c>
      <c r="AQ99" s="23">
        <f t="shared" si="68"/>
        <v>1.2607564413406489</v>
      </c>
      <c r="AR99" s="42">
        <f t="shared" si="90"/>
        <v>0.52845949456910635</v>
      </c>
      <c r="AS99" s="34"/>
      <c r="AV99" s="27">
        <f>[5]超r不同兵种属性值!AK97</f>
        <v>775.49999999999989</v>
      </c>
      <c r="AW99" s="27">
        <f>[5]超r不同兵种属性值!AL97</f>
        <v>704.99999999999989</v>
      </c>
      <c r="AX99" s="27">
        <f>[5]超r不同兵种属性值!AM97</f>
        <v>1621.4999999999995</v>
      </c>
      <c r="AY99" s="27">
        <f t="shared" si="69"/>
        <v>2.0909090909090908</v>
      </c>
      <c r="AZ99" s="27">
        <f t="shared" si="91"/>
        <v>0.69051303649434859</v>
      </c>
      <c r="BA99" s="39">
        <f t="shared" si="92"/>
        <v>0.54708994708994707</v>
      </c>
      <c r="BB99" s="39">
        <f t="shared" si="93"/>
        <v>0.27024999999999993</v>
      </c>
      <c r="BD99" s="27">
        <f>[5]超r不同兵种属性值!AP97</f>
        <v>1550.9999999999998</v>
      </c>
      <c r="BE99" s="27">
        <f>[5]超r不同兵种属性值!AQ97</f>
        <v>338.39999999999992</v>
      </c>
      <c r="BF99" s="27">
        <f>[5]超r不同兵种属性值!AR97</f>
        <v>1544.2857142857138</v>
      </c>
      <c r="BG99" s="27">
        <f t="shared" si="70"/>
        <v>0.99567099567099548</v>
      </c>
      <c r="BH99" s="27">
        <f t="shared" si="94"/>
        <v>0.51713071915400821</v>
      </c>
      <c r="BI99" s="39">
        <f t="shared" si="95"/>
        <v>0.52898337385919092</v>
      </c>
      <c r="BJ99" s="39">
        <f t="shared" si="96"/>
        <v>0.25017936620829689</v>
      </c>
      <c r="BL99" s="27">
        <f>[5]超r不同兵种属性值!AU97</f>
        <v>1783.6499999999996</v>
      </c>
      <c r="BM99" s="27">
        <f>[5]超r不同兵种属性值!AV97</f>
        <v>112.79999999999998</v>
      </c>
      <c r="BN99" s="27">
        <f>[5]超r不同兵种属性值!AW97</f>
        <v>1574.2718446601939</v>
      </c>
      <c r="BO99" s="27">
        <f t="shared" si="71"/>
        <v>0.88261253309797005</v>
      </c>
      <c r="BP99" s="27">
        <f t="shared" si="97"/>
        <v>0.26307197164046825</v>
      </c>
      <c r="BQ99" s="39">
        <f t="shared" si="98"/>
        <v>0.51219428358464303</v>
      </c>
      <c r="BR99" s="39">
        <f t="shared" si="99"/>
        <v>0.24935597202102033</v>
      </c>
      <c r="BT99" s="27">
        <f>[5]超r不同兵种属性值!AZ97</f>
        <v>1628.5499999999997</v>
      </c>
      <c r="BU99" s="27">
        <f>[5]超r不同兵种属性值!BA97</f>
        <v>183.29999999999995</v>
      </c>
      <c r="BV99" s="27">
        <f>[5]超r不同兵种属性值!BB97</f>
        <v>1544.2857142857138</v>
      </c>
      <c r="BW99" s="27">
        <f t="shared" si="72"/>
        <v>0.94825809111523385</v>
      </c>
      <c r="BX99" s="36">
        <f t="shared" si="100"/>
        <v>0.36712866527800025</v>
      </c>
      <c r="BY99" s="39">
        <f t="shared" si="101"/>
        <v>0.50777864250315685</v>
      </c>
      <c r="BZ99" s="39">
        <f t="shared" si="102"/>
        <v>0.24461375392763665</v>
      </c>
      <c r="CB99" s="23">
        <f t="shared" si="73"/>
        <v>1434.6749999999997</v>
      </c>
      <c r="CC99" s="23">
        <f t="shared" si="74"/>
        <v>334.87499999999994</v>
      </c>
      <c r="CD99" s="23">
        <f t="shared" si="75"/>
        <v>1571.0858183079054</v>
      </c>
      <c r="CE99" s="23">
        <f t="shared" si="76"/>
        <v>1.0950813377997843</v>
      </c>
      <c r="CF99" s="23">
        <f t="shared" si="77"/>
        <v>0.87008769080870407</v>
      </c>
      <c r="CV99" s="39">
        <f>([3]超r分类武将战斗属性!S99+[3]超r分类武将战斗属性!Y99+[3]超r分类武将战斗属性!AE99+[3]超r分类武将战斗属性!AK99)/4</f>
        <v>540.54999999999995</v>
      </c>
      <c r="CW99" s="39">
        <f>CV99*[3]超r分类武将战斗属性!O98</f>
        <v>172.9759999999998</v>
      </c>
      <c r="CX99" s="39">
        <f>([2]超r各类型装备属性!I97+[2]超r各类型装备属性!N97+[2]超r各类型装备属性!S97+[2]超r各类型装备属性!X97)/4</f>
        <v>987.18750000000011</v>
      </c>
      <c r="CY99" s="7">
        <f t="shared" si="103"/>
        <v>0.31783719009697992</v>
      </c>
      <c r="CZ99" s="7">
        <f t="shared" si="103"/>
        <v>0.10170790083103345</v>
      </c>
      <c r="DA99" s="7">
        <f t="shared" si="103"/>
        <v>0.58045490907198671</v>
      </c>
      <c r="DC99" s="39">
        <f>([3]超r分类武将战斗属性!T99+[3]超r分类武将战斗属性!Z99+[3]超r分类武将战斗属性!AF99+[3]超r分类武将战斗属性!AL99)/4</f>
        <v>149.36249999999998</v>
      </c>
      <c r="DD99" s="39">
        <f>DC99*[3]超r分类武将战斗属性!O98</f>
        <v>47.795999999999943</v>
      </c>
      <c r="DE99" s="39">
        <f>([2]超r各类型装备属性!J97+[2]超r各类型装备属性!O97+[2]超r各类型装备属性!T97+[2]超r各类型装备属性!Y97)/4</f>
        <v>184.27500000000003</v>
      </c>
      <c r="DF99" s="7">
        <f t="shared" si="104"/>
        <v>0.42178320152828902</v>
      </c>
      <c r="DG99" s="7">
        <f t="shared" si="104"/>
        <v>0.13497062448905234</v>
      </c>
      <c r="DH99" s="7">
        <f t="shared" si="104"/>
        <v>0.52037224511926006</v>
      </c>
      <c r="DJ99" s="39">
        <f>([3]超r分类武将战斗属性!U99+[3]超r分类武将战斗属性!AA99+[3]超r分类武将战斗属性!AG99+[3]超r分类武将战斗属性!AM99)/4</f>
        <v>697.02500000000009</v>
      </c>
      <c r="DK99" s="39">
        <f>DJ99*[3]超r分类武将战斗属性!O98</f>
        <v>223.0479999999998</v>
      </c>
      <c r="DL99" s="39">
        <f>([2]超r各类型装备属性!K97+[2]超r各类型装备属性!P97+[2]超r各类型装备属性!U97+[2]超r各类型装备属性!Z97)/4</f>
        <v>1224.1125000000002</v>
      </c>
      <c r="DM99" s="7">
        <f t="shared" si="105"/>
        <v>0.32507681821372275</v>
      </c>
      <c r="DN99" s="7">
        <f t="shared" si="105"/>
        <v>0.10402458182839118</v>
      </c>
      <c r="DO99" s="7">
        <f t="shared" si="105"/>
        <v>0.57089859995788628</v>
      </c>
    </row>
    <row r="100" spans="7:119" x14ac:dyDescent="0.15">
      <c r="G100" s="23">
        <v>94</v>
      </c>
      <c r="H100" s="27">
        <f>[2]超r各类型装备属性!I98+[3]超r分类武将战斗属性!AQ100</f>
        <v>1012.7399999999998</v>
      </c>
      <c r="I100" s="27">
        <f>[2]超r各类型装备属性!J98+[3]超r分类武将战斗属性!T100</f>
        <v>766.2</v>
      </c>
      <c r="J100" s="27">
        <f>[2]超r各类型装备属性!K98+[3]超r分类武将战斗属性!AS100</f>
        <v>3113.328</v>
      </c>
      <c r="K100" s="27">
        <f t="shared" si="61"/>
        <v>3.0741631613247238</v>
      </c>
      <c r="L100" s="27">
        <f t="shared" si="78"/>
        <v>0.70492768557023511</v>
      </c>
      <c r="M100" s="39">
        <f t="shared" si="79"/>
        <v>0.5358412698412699</v>
      </c>
      <c r="N100" s="39">
        <f t="shared" si="80"/>
        <v>0.51888800000000002</v>
      </c>
      <c r="P100" s="27">
        <f>[2]超r各类型装备属性!N98+[3]超r分类武将战斗属性!AV100</f>
        <v>1888.1879999999999</v>
      </c>
      <c r="Q100" s="27">
        <f>[2]超r各类型装备属性!O98+[3]超r分类武将战斗属性!AW100</f>
        <v>234.40799999999996</v>
      </c>
      <c r="R100" s="27">
        <f>[2]超r各类型装备属性!P98+[3]超r分类武将战斗属性!AX100</f>
        <v>2038.4039999999998</v>
      </c>
      <c r="S100" s="27">
        <f t="shared" si="62"/>
        <v>1.0795556374683029</v>
      </c>
      <c r="T100" s="27">
        <f t="shared" si="81"/>
        <v>0.42225937081177667</v>
      </c>
      <c r="U100" s="39">
        <f t="shared" si="82"/>
        <v>0.39435839598997485</v>
      </c>
      <c r="V100" s="39">
        <f t="shared" si="83"/>
        <v>0.40444523809523797</v>
      </c>
      <c r="X100" s="27">
        <f>[2]超r各类型装备属性!S98+[3]超r分类武将战斗属性!BA100</f>
        <v>2069.4959999999996</v>
      </c>
      <c r="Y100" s="27">
        <f>[2]超r各类型装备属性!T98+[3]超r分类武将战斗属性!BB100</f>
        <v>128.208</v>
      </c>
      <c r="Z100" s="27">
        <f>[2]超r各类型装备属性!U98+[3]超r分类武将战斗属性!BC100</f>
        <v>1706.8799999999999</v>
      </c>
      <c r="AA100" s="27">
        <f t="shared" si="63"/>
        <v>0.82478052627306364</v>
      </c>
      <c r="AB100" s="27">
        <f t="shared" si="84"/>
        <v>0.28558699836053891</v>
      </c>
      <c r="AC100" s="39">
        <f t="shared" si="85"/>
        <v>0.34945896656534947</v>
      </c>
      <c r="AD100" s="39">
        <f t="shared" si="86"/>
        <v>0.34482424242424253</v>
      </c>
      <c r="AF100" s="27">
        <f>[2]超r各类型装备属性!X98+[3]超r分类武将战斗属性!BF100</f>
        <v>1866.1799999999998</v>
      </c>
      <c r="AG100" s="27">
        <f>[2]超r各类型装备属性!Y98+[3]超r分类武将战斗属性!BG100</f>
        <v>293.96999999999997</v>
      </c>
      <c r="AH100" s="27">
        <f>[2]超r各类型装备属性!Z98+[3]超r分类武将战斗属性!BH100</f>
        <v>1759.9799999999998</v>
      </c>
      <c r="AI100" s="27">
        <f t="shared" si="64"/>
        <v>0.94309230620840434</v>
      </c>
      <c r="AJ100" s="27">
        <f t="shared" si="87"/>
        <v>0.47824106460166904</v>
      </c>
      <c r="AK100" s="39">
        <f t="shared" si="88"/>
        <v>0.3484929971988795</v>
      </c>
      <c r="AL100" s="39">
        <f t="shared" si="89"/>
        <v>0.34765037037037033</v>
      </c>
      <c r="AN100" s="23">
        <f t="shared" si="65"/>
        <v>1709.1509999999998</v>
      </c>
      <c r="AO100" s="23">
        <f t="shared" si="66"/>
        <v>355.69650000000001</v>
      </c>
      <c r="AP100" s="23">
        <f t="shared" si="67"/>
        <v>2154.6480000000001</v>
      </c>
      <c r="AQ100" s="23">
        <f t="shared" si="68"/>
        <v>1.2606539738150697</v>
      </c>
      <c r="AR100" s="42">
        <f t="shared" si="90"/>
        <v>0.52585426286910519</v>
      </c>
      <c r="AS100" s="34"/>
      <c r="AV100" s="27">
        <f>[5]超r不同兵种属性值!AK98</f>
        <v>775.49999999999989</v>
      </c>
      <c r="AW100" s="27">
        <f>[5]超r不同兵种属性值!AL98</f>
        <v>704.99999999999989</v>
      </c>
      <c r="AX100" s="27">
        <f>[5]超r不同兵种属性值!AM98</f>
        <v>1621.4999999999995</v>
      </c>
      <c r="AY100" s="27">
        <f t="shared" si="69"/>
        <v>2.0909090909090908</v>
      </c>
      <c r="AZ100" s="27">
        <f t="shared" si="91"/>
        <v>0.68732207620013264</v>
      </c>
      <c r="BA100" s="39">
        <f t="shared" si="92"/>
        <v>0.54708994708994707</v>
      </c>
      <c r="BB100" s="39">
        <f t="shared" si="93"/>
        <v>0.27024999999999993</v>
      </c>
      <c r="BD100" s="27">
        <f>[5]超r不同兵种属性值!AP98</f>
        <v>1550.9999999999998</v>
      </c>
      <c r="BE100" s="27">
        <f>[5]超r不同兵种属性值!AQ98</f>
        <v>338.39999999999992</v>
      </c>
      <c r="BF100" s="27">
        <f>[5]超r不同兵种属性值!AR98</f>
        <v>1544.2857142857138</v>
      </c>
      <c r="BG100" s="27">
        <f t="shared" si="70"/>
        <v>0.99567099567099548</v>
      </c>
      <c r="BH100" s="27">
        <f t="shared" si="94"/>
        <v>0.5134118218230368</v>
      </c>
      <c r="BI100" s="39">
        <f t="shared" si="95"/>
        <v>0.52898337385919092</v>
      </c>
      <c r="BJ100" s="39">
        <f t="shared" si="96"/>
        <v>0.25017936620829689</v>
      </c>
      <c r="BL100" s="27">
        <f>[5]超r不同兵种属性值!AU98</f>
        <v>1783.6499999999996</v>
      </c>
      <c r="BM100" s="27">
        <f>[5]超r不同兵种属性值!AV98</f>
        <v>112.79999999999998</v>
      </c>
      <c r="BN100" s="27">
        <f>[5]超r不同兵种属性值!AW98</f>
        <v>1574.2718446601939</v>
      </c>
      <c r="BO100" s="27">
        <f t="shared" si="71"/>
        <v>0.88261253309797005</v>
      </c>
      <c r="BP100" s="27">
        <f t="shared" si="97"/>
        <v>0.26019560804576491</v>
      </c>
      <c r="BQ100" s="39">
        <f t="shared" si="98"/>
        <v>0.51219428358464303</v>
      </c>
      <c r="BR100" s="39">
        <f t="shared" si="99"/>
        <v>0.24935597202102033</v>
      </c>
      <c r="BT100" s="27">
        <f>[5]超r不同兵种属性值!AZ98</f>
        <v>1628.5499999999997</v>
      </c>
      <c r="BU100" s="27">
        <f>[5]超r不同兵种属性值!BA98</f>
        <v>183.29999999999995</v>
      </c>
      <c r="BV100" s="27">
        <f>[5]超r不同兵种属性值!BB98</f>
        <v>1544.2857142857138</v>
      </c>
      <c r="BW100" s="27">
        <f t="shared" si="72"/>
        <v>0.94825809111523385</v>
      </c>
      <c r="BX100" s="36">
        <f t="shared" si="100"/>
        <v>0.36367604460140457</v>
      </c>
      <c r="BY100" s="39">
        <f t="shared" si="101"/>
        <v>0.50777864250315685</v>
      </c>
      <c r="BZ100" s="39">
        <f t="shared" si="102"/>
        <v>0.24461375392763665</v>
      </c>
      <c r="CB100" s="23">
        <f t="shared" si="73"/>
        <v>1434.6749999999997</v>
      </c>
      <c r="CC100" s="23">
        <f t="shared" si="74"/>
        <v>334.87499999999994</v>
      </c>
      <c r="CD100" s="23">
        <f t="shared" si="75"/>
        <v>1571.0858183079054</v>
      </c>
      <c r="CE100" s="23">
        <f t="shared" si="76"/>
        <v>1.0950813377997843</v>
      </c>
      <c r="CF100" s="23">
        <f t="shared" si="77"/>
        <v>0.87008769080870407</v>
      </c>
      <c r="CV100" s="39">
        <f>([3]超r分类武将战斗属性!S100+[3]超r分类武将战斗属性!Y100+[3]超r分类武将战斗属性!AE100+[3]超r分类武将战斗属性!AK100)/4</f>
        <v>540.54999999999995</v>
      </c>
      <c r="CW100" s="39">
        <f>CV100*[3]超r分类武将战斗属性!O99</f>
        <v>172.9759999999998</v>
      </c>
      <c r="CX100" s="39">
        <f>([2]超r各类型装备属性!I98+[2]超r各类型装备属性!N98+[2]超r各类型装备属性!S98+[2]超r各类型装备属性!X98)/4</f>
        <v>995.625</v>
      </c>
      <c r="CY100" s="7">
        <f t="shared" si="103"/>
        <v>0.31626813546608812</v>
      </c>
      <c r="CZ100" s="7">
        <f t="shared" si="103"/>
        <v>0.1012058033491481</v>
      </c>
      <c r="DA100" s="7">
        <f t="shared" si="103"/>
        <v>0.58252606118476369</v>
      </c>
      <c r="DC100" s="39">
        <f>([3]超r分类武将战斗属性!T100+[3]超r分类武将战斗属性!Z100+[3]超r分类武将战斗属性!AF100+[3]超r分类武将战斗属性!AL100)/4</f>
        <v>149.36249999999998</v>
      </c>
      <c r="DD100" s="39">
        <f>DC100*[3]超r分类武将战斗属性!O99</f>
        <v>47.795999999999943</v>
      </c>
      <c r="DE100" s="39">
        <f>([2]超r各类型装备属性!J98+[2]超r各类型装备属性!O98+[2]超r各类型装备属性!T98+[2]超r各类型装备属性!Y98)/4</f>
        <v>185.85000000000002</v>
      </c>
      <c r="DF100" s="7">
        <f t="shared" si="104"/>
        <v>0.41991557409195757</v>
      </c>
      <c r="DG100" s="7">
        <f t="shared" si="104"/>
        <v>0.13437298370942627</v>
      </c>
      <c r="DH100" s="7">
        <f t="shared" si="104"/>
        <v>0.52249600431828824</v>
      </c>
      <c r="DJ100" s="39">
        <f>([3]超r分类武将战斗属性!U100+[3]超r分类武将战斗属性!AA100+[3]超r分类武将战斗属性!AG100+[3]超r分类武将战斗属性!AM100)/4</f>
        <v>697.02500000000009</v>
      </c>
      <c r="DK100" s="39">
        <f>DJ100*[3]超r分类武将战斗属性!O99</f>
        <v>223.0479999999998</v>
      </c>
      <c r="DL100" s="39">
        <f>([2]超r各类型装备属性!K98+[2]超r各类型装备属性!P98+[2]超r各类型装备属性!U98+[2]超r各类型装备属性!Z98)/4</f>
        <v>1234.575</v>
      </c>
      <c r="DM100" s="7">
        <f t="shared" si="105"/>
        <v>0.3234983161982839</v>
      </c>
      <c r="DN100" s="7">
        <f t="shared" si="105"/>
        <v>0.10351946118345075</v>
      </c>
      <c r="DO100" s="7">
        <f t="shared" si="105"/>
        <v>0.57298222261826526</v>
      </c>
    </row>
    <row r="101" spans="7:119" x14ac:dyDescent="0.15">
      <c r="G101" s="23">
        <v>95</v>
      </c>
      <c r="H101" s="27">
        <f>[2]超r各类型装备属性!I99+[3]超r分类武将战斗属性!AQ101</f>
        <v>1018.1399999999999</v>
      </c>
      <c r="I101" s="27">
        <f>[2]超r各类型装备属性!J99+[3]超r分类武将战斗属性!T101</f>
        <v>769.8</v>
      </c>
      <c r="J101" s="27">
        <f>[2]超r各类型装备属性!K99+[3]超r分类武将战斗属性!AS101</f>
        <v>3129.5279999999998</v>
      </c>
      <c r="K101" s="27">
        <f t="shared" si="61"/>
        <v>3.0737698155459956</v>
      </c>
      <c r="L101" s="27">
        <f t="shared" si="78"/>
        <v>0.70282114489181047</v>
      </c>
      <c r="M101" s="39">
        <f t="shared" si="79"/>
        <v>0.53869841269841279</v>
      </c>
      <c r="N101" s="39">
        <f t="shared" si="80"/>
        <v>0.52158799999999994</v>
      </c>
      <c r="P101" s="27">
        <f>[2]超r各类型装备属性!N99+[3]超r分类武将战斗属性!AV101</f>
        <v>1897.1879999999999</v>
      </c>
      <c r="Q101" s="27">
        <f>[2]超r各类型装备属性!O99+[3]超r分类武将战斗属性!AW101</f>
        <v>235.75799999999998</v>
      </c>
      <c r="R101" s="27">
        <f>[2]超r各类型装备属性!P99+[3]超r分类武将战斗属性!AX101</f>
        <v>2047.4039999999998</v>
      </c>
      <c r="S101" s="27">
        <f t="shared" si="62"/>
        <v>1.0791782364214826</v>
      </c>
      <c r="T101" s="27">
        <f t="shared" si="81"/>
        <v>0.42005280993767569</v>
      </c>
      <c r="U101" s="39">
        <f t="shared" si="82"/>
        <v>0.39623809523809511</v>
      </c>
      <c r="V101" s="39">
        <f t="shared" si="83"/>
        <v>0.40623095238095225</v>
      </c>
      <c r="X101" s="27">
        <f>[2]超r各类型装备属性!S99+[3]超r分类武将战斗属性!BA101</f>
        <v>2079.3959999999997</v>
      </c>
      <c r="Y101" s="27">
        <f>[2]超r各类型装备属性!T99+[3]超r分类武将战斗属性!BB101</f>
        <v>128.65799999999999</v>
      </c>
      <c r="Z101" s="27">
        <f>[2]超r各类型装备属性!U99+[3]超r分类武将战斗属性!BC101</f>
        <v>1714.9799999999998</v>
      </c>
      <c r="AA101" s="27">
        <f t="shared" si="63"/>
        <v>0.82474910983766436</v>
      </c>
      <c r="AB101" s="27">
        <f t="shared" si="84"/>
        <v>0.28328907560804839</v>
      </c>
      <c r="AC101" s="39">
        <f t="shared" si="85"/>
        <v>0.35113069908814587</v>
      </c>
      <c r="AD101" s="39">
        <f t="shared" si="86"/>
        <v>0.34646060606060614</v>
      </c>
      <c r="AF101" s="27">
        <f>[2]超r各类型装备属性!X99+[3]超r分类武将战斗属性!BF101</f>
        <v>1875.6299999999997</v>
      </c>
      <c r="AG101" s="27">
        <f>[2]超r各类型装备属性!Y99+[3]超r分类武将战斗属性!BG101</f>
        <v>294.86999999999995</v>
      </c>
      <c r="AH101" s="27">
        <f>[2]超r各类型装备属性!Z99+[3]超r分类武将战斗属性!BH101</f>
        <v>1768.5299999999997</v>
      </c>
      <c r="AI101" s="27">
        <f t="shared" si="64"/>
        <v>0.94289918587354649</v>
      </c>
      <c r="AJ101" s="27">
        <f t="shared" si="87"/>
        <v>0.47531311958992217</v>
      </c>
      <c r="AK101" s="39">
        <f t="shared" si="88"/>
        <v>0.35025770308123244</v>
      </c>
      <c r="AL101" s="39">
        <f t="shared" si="89"/>
        <v>0.34933925925925918</v>
      </c>
      <c r="AN101" s="23">
        <f t="shared" si="65"/>
        <v>1717.5884999999998</v>
      </c>
      <c r="AO101" s="23">
        <f t="shared" si="66"/>
        <v>357.27149999999995</v>
      </c>
      <c r="AP101" s="23">
        <f t="shared" si="67"/>
        <v>2165.1104999999998</v>
      </c>
      <c r="AQ101" s="23">
        <f t="shared" si="68"/>
        <v>1.2605525130146131</v>
      </c>
      <c r="AR101" s="42">
        <f t="shared" si="90"/>
        <v>0.52326656868366639</v>
      </c>
      <c r="AS101" s="34"/>
      <c r="AV101" s="27">
        <f>[5]超r不同兵种属性值!AK99</f>
        <v>775.49999999999989</v>
      </c>
      <c r="AW101" s="27">
        <f>[5]超r不同兵种属性值!AL99</f>
        <v>704.99999999999989</v>
      </c>
      <c r="AX101" s="27">
        <f>[5]超r不同兵种属性值!AM99</f>
        <v>1621.4999999999995</v>
      </c>
      <c r="AY101" s="27">
        <f t="shared" si="69"/>
        <v>2.0909090909090908</v>
      </c>
      <c r="AZ101" s="27">
        <f t="shared" si="91"/>
        <v>0.6841339155749635</v>
      </c>
      <c r="BA101" s="39">
        <f t="shared" si="92"/>
        <v>0.54708994708994707</v>
      </c>
      <c r="BB101" s="39">
        <f t="shared" si="93"/>
        <v>0.27024999999999993</v>
      </c>
      <c r="BD101" s="27">
        <f>[5]超r不同兵种属性值!AP99</f>
        <v>1550.9999999999998</v>
      </c>
      <c r="BE101" s="27">
        <f>[5]超r不同兵种属性值!AQ99</f>
        <v>338.39999999999992</v>
      </c>
      <c r="BF101" s="27">
        <f>[5]超r不同兵种属性值!AR99</f>
        <v>1544.2857142857138</v>
      </c>
      <c r="BG101" s="27">
        <f t="shared" si="70"/>
        <v>0.99567099567099548</v>
      </c>
      <c r="BH101" s="27">
        <f t="shared" si="94"/>
        <v>0.50971531857207397</v>
      </c>
      <c r="BI101" s="39">
        <f t="shared" si="95"/>
        <v>0.52898337385919092</v>
      </c>
      <c r="BJ101" s="39">
        <f t="shared" si="96"/>
        <v>0.25017936620829689</v>
      </c>
      <c r="BL101" s="27">
        <f>[5]超r不同兵种属性值!AU99</f>
        <v>1783.6499999999996</v>
      </c>
      <c r="BM101" s="27">
        <f>[5]超r不同兵种属性值!AV99</f>
        <v>112.79999999999998</v>
      </c>
      <c r="BN101" s="27">
        <f>[5]超r不同兵种属性值!AW99</f>
        <v>1574.2718446601939</v>
      </c>
      <c r="BO101" s="27">
        <f t="shared" si="71"/>
        <v>0.88261253309797005</v>
      </c>
      <c r="BP101" s="27">
        <f t="shared" si="97"/>
        <v>0.25735797399041749</v>
      </c>
      <c r="BQ101" s="39">
        <f t="shared" si="98"/>
        <v>0.51219428358464303</v>
      </c>
      <c r="BR101" s="39">
        <f t="shared" si="99"/>
        <v>0.24935597202102033</v>
      </c>
      <c r="BT101" s="27">
        <f>[5]超r不同兵种属性值!AZ99</f>
        <v>1628.5499999999997</v>
      </c>
      <c r="BU101" s="27">
        <f>[5]超r不同兵种属性值!BA99</f>
        <v>183.29999999999995</v>
      </c>
      <c r="BV101" s="27">
        <f>[5]超r不同兵种属性值!BB99</f>
        <v>1544.2857142857138</v>
      </c>
      <c r="BW101" s="27">
        <f t="shared" si="72"/>
        <v>0.94825809111523385</v>
      </c>
      <c r="BX101" s="36">
        <f t="shared" si="100"/>
        <v>0.36025943396226412</v>
      </c>
      <c r="BY101" s="39">
        <f t="shared" si="101"/>
        <v>0.50777864250315685</v>
      </c>
      <c r="BZ101" s="39">
        <f t="shared" si="102"/>
        <v>0.24461375392763665</v>
      </c>
      <c r="CB101" s="23">
        <f t="shared" si="73"/>
        <v>1434.6749999999997</v>
      </c>
      <c r="CC101" s="23">
        <f t="shared" si="74"/>
        <v>334.87499999999994</v>
      </c>
      <c r="CD101" s="23">
        <f t="shared" si="75"/>
        <v>1571.0858183079054</v>
      </c>
      <c r="CE101" s="23">
        <f t="shared" si="76"/>
        <v>1.0950813377997843</v>
      </c>
      <c r="CF101" s="23">
        <f t="shared" si="77"/>
        <v>0.87008769080870407</v>
      </c>
      <c r="CV101" s="39">
        <f>([3]超r分类武将战斗属性!S101+[3]超r分类武将战斗属性!Y101+[3]超r分类武将战斗属性!AE101+[3]超r分类武将战斗属性!AK101)/4</f>
        <v>540.54999999999995</v>
      </c>
      <c r="CW101" s="39">
        <f>CV101*[3]超r分类武将战斗属性!O100</f>
        <v>172.9759999999998</v>
      </c>
      <c r="CX101" s="39">
        <f>([2]超r各类型装备属性!I99+[2]超r各类型装备属性!N99+[2]超r各类型装备属性!S99+[2]超r各类型装备属性!X99)/4</f>
        <v>1004.0625</v>
      </c>
      <c r="CY101" s="7">
        <f t="shared" si="103"/>
        <v>0.31471449651648226</v>
      </c>
      <c r="CZ101" s="7">
        <f t="shared" si="103"/>
        <v>0.10070863888527422</v>
      </c>
      <c r="DA101" s="7">
        <f t="shared" si="103"/>
        <v>0.58457686459824343</v>
      </c>
      <c r="DC101" s="39">
        <f>([3]超r分类武将战斗属性!T101+[3]超r分类武将战斗属性!Z101+[3]超r分类武将战斗属性!AF101+[3]超r分类武将战斗属性!AL101)/4</f>
        <v>149.36249999999998</v>
      </c>
      <c r="DD101" s="39">
        <f>DC101*[3]超r分类武将战斗属性!O100</f>
        <v>47.795999999999943</v>
      </c>
      <c r="DE101" s="39">
        <f>([2]超r各类型装备属性!J99+[2]超r各类型装备属性!O99+[2]超r各类型装备属性!T99+[2]超r各类型装备属性!Y99)/4</f>
        <v>187.42500000000001</v>
      </c>
      <c r="DF101" s="7">
        <f t="shared" si="104"/>
        <v>0.41806441319836596</v>
      </c>
      <c r="DG101" s="7">
        <f t="shared" si="104"/>
        <v>0.13378061222347695</v>
      </c>
      <c r="DH101" s="7">
        <f t="shared" si="104"/>
        <v>0.52460103870585828</v>
      </c>
      <c r="DJ101" s="39">
        <f>([3]超r分类武将战斗属性!U101+[3]超r分类武将战斗属性!AA101+[3]超r分类武将战斗属性!AG101+[3]超r分类武将战斗属性!AM101)/4</f>
        <v>697.02500000000009</v>
      </c>
      <c r="DK101" s="39">
        <f>DJ101*[3]超r分类武将战斗属性!O100</f>
        <v>223.0479999999998</v>
      </c>
      <c r="DL101" s="39">
        <f>([2]超r各类型装备属性!K99+[2]超r各类型装备属性!P99+[2]超r各类型装备属性!U99+[2]超r各类型装备属性!Z99)/4</f>
        <v>1245.0375000000001</v>
      </c>
      <c r="DM101" s="7">
        <f t="shared" si="105"/>
        <v>0.32193506982669023</v>
      </c>
      <c r="DN101" s="7">
        <f t="shared" si="105"/>
        <v>0.10301922234454076</v>
      </c>
      <c r="DO101" s="7">
        <f t="shared" si="105"/>
        <v>0.57504570782876918</v>
      </c>
    </row>
    <row r="102" spans="7:119" x14ac:dyDescent="0.15">
      <c r="G102" s="23">
        <v>96</v>
      </c>
      <c r="H102" s="27">
        <f>[2]超r各类型装备属性!I100+[3]超r分类武将战斗属性!AQ102</f>
        <v>1023.54</v>
      </c>
      <c r="I102" s="27">
        <f>[2]超r各类型装备属性!J100+[3]超r分类武将战斗属性!T102</f>
        <v>773.4</v>
      </c>
      <c r="J102" s="27">
        <f>[2]超r各类型装备属性!K100+[3]超r分类武将战斗属性!AS102</f>
        <v>3145.7280000000001</v>
      </c>
      <c r="K102" s="27">
        <f t="shared" si="61"/>
        <v>3.073380620200481</v>
      </c>
      <c r="L102" s="27">
        <f t="shared" si="78"/>
        <v>0.70072119740513905</v>
      </c>
      <c r="M102" s="39">
        <f t="shared" si="79"/>
        <v>0.54155555555555568</v>
      </c>
      <c r="N102" s="39">
        <f t="shared" si="80"/>
        <v>0.52428799999999998</v>
      </c>
      <c r="P102" s="27">
        <f>[2]超r各类型装备属性!N100+[3]超r分类武将战斗属性!AV102</f>
        <v>1906.1879999999999</v>
      </c>
      <c r="Q102" s="27">
        <f>[2]超r各类型装备属性!O100+[3]超r分类武将战斗属性!AW102</f>
        <v>237.108</v>
      </c>
      <c r="R102" s="27">
        <f>[2]超r各类型装备属性!P100+[3]超r分类武将战斗属性!AX102</f>
        <v>2056.4039999999995</v>
      </c>
      <c r="S102" s="27">
        <f t="shared" si="62"/>
        <v>1.0788043991463589</v>
      </c>
      <c r="T102" s="27">
        <f t="shared" si="81"/>
        <v>0.41786446914850872</v>
      </c>
      <c r="U102" s="39">
        <f t="shared" si="82"/>
        <v>0.39811779448621543</v>
      </c>
      <c r="V102" s="39">
        <f t="shared" si="83"/>
        <v>0.40801666666666653</v>
      </c>
      <c r="X102" s="27">
        <f>[2]超r各类型装备属性!S100+[3]超r分类武将战斗属性!BA102</f>
        <v>2089.2959999999998</v>
      </c>
      <c r="Y102" s="27">
        <f>[2]超r各类型装备属性!T100+[3]超r分类武将战斗属性!BB102</f>
        <v>129.108</v>
      </c>
      <c r="Z102" s="27">
        <f>[2]超r各类型装备属性!U100+[3]超r分类武将战斗属性!BC102</f>
        <v>1723.08</v>
      </c>
      <c r="AA102" s="27">
        <f t="shared" si="63"/>
        <v>0.82471799113194111</v>
      </c>
      <c r="AB102" s="27">
        <f t="shared" si="84"/>
        <v>0.28101900624254506</v>
      </c>
      <c r="AC102" s="39">
        <f t="shared" si="85"/>
        <v>0.35280243161094221</v>
      </c>
      <c r="AD102" s="39">
        <f t="shared" si="86"/>
        <v>0.34809696969696979</v>
      </c>
      <c r="AF102" s="27">
        <f>[2]超r各类型装备属性!X100+[3]超r分类武将战斗属性!BF102</f>
        <v>1885.08</v>
      </c>
      <c r="AG102" s="27">
        <f>[2]超r各类型装备属性!Y100+[3]超r分类武将战斗属性!BG102</f>
        <v>295.77</v>
      </c>
      <c r="AH102" s="27">
        <f>[2]超r各类型装备属性!Z100+[3]超r分类武将战斗属性!BH102</f>
        <v>1777.08</v>
      </c>
      <c r="AI102" s="27">
        <f t="shared" si="64"/>
        <v>0.94270800178241776</v>
      </c>
      <c r="AJ102" s="27">
        <f t="shared" si="87"/>
        <v>0.47240812023830436</v>
      </c>
      <c r="AK102" s="39">
        <f t="shared" si="88"/>
        <v>0.35202240896358544</v>
      </c>
      <c r="AL102" s="39">
        <f t="shared" si="89"/>
        <v>0.35102814814814814</v>
      </c>
      <c r="AN102" s="23">
        <f t="shared" si="65"/>
        <v>1726.0259999999998</v>
      </c>
      <c r="AO102" s="23">
        <f t="shared" si="66"/>
        <v>358.84649999999999</v>
      </c>
      <c r="AP102" s="23">
        <f t="shared" si="67"/>
        <v>2175.5729999999999</v>
      </c>
      <c r="AQ102" s="23">
        <f t="shared" si="68"/>
        <v>1.2604520441754643</v>
      </c>
      <c r="AR102" s="42">
        <f t="shared" si="90"/>
        <v>0.52069637743564146</v>
      </c>
      <c r="AS102" s="34"/>
      <c r="AV102" s="27">
        <f>[5]超r不同兵种属性值!AK100</f>
        <v>775.49999999999989</v>
      </c>
      <c r="AW102" s="27">
        <f>[5]超r不同兵种属性值!AL100</f>
        <v>704.99999999999989</v>
      </c>
      <c r="AX102" s="27">
        <f>[5]超r不同兵种属性值!AM100</f>
        <v>1621.4999999999995</v>
      </c>
      <c r="AY102" s="27">
        <f t="shared" si="69"/>
        <v>2.0909090909090908</v>
      </c>
      <c r="AZ102" s="27">
        <f t="shared" si="91"/>
        <v>0.68094888536877485</v>
      </c>
      <c r="BA102" s="39">
        <f t="shared" si="92"/>
        <v>0.54708994708994707</v>
      </c>
      <c r="BB102" s="39">
        <f t="shared" si="93"/>
        <v>0.27024999999999993</v>
      </c>
      <c r="BD102" s="27">
        <f>[5]超r不同兵种属性值!AP100</f>
        <v>1550.9999999999998</v>
      </c>
      <c r="BE102" s="27">
        <f>[5]超r不同兵种属性值!AQ100</f>
        <v>338.39999999999992</v>
      </c>
      <c r="BF102" s="27">
        <f>[5]超r不同兵种属性值!AR100</f>
        <v>1544.2857142857138</v>
      </c>
      <c r="BG102" s="27">
        <f t="shared" si="70"/>
        <v>0.99567099567099548</v>
      </c>
      <c r="BH102" s="27">
        <f t="shared" si="94"/>
        <v>0.50604139251106584</v>
      </c>
      <c r="BI102" s="39">
        <f t="shared" si="95"/>
        <v>0.52898337385919092</v>
      </c>
      <c r="BJ102" s="39">
        <f t="shared" si="96"/>
        <v>0.25017936620829689</v>
      </c>
      <c r="BL102" s="27">
        <f>[5]超r不同兵种属性值!AU100</f>
        <v>1783.6499999999996</v>
      </c>
      <c r="BM102" s="27">
        <f>[5]超r不同兵种属性值!AV100</f>
        <v>112.79999999999998</v>
      </c>
      <c r="BN102" s="27">
        <f>[5]超r不同兵种属性值!AW100</f>
        <v>1574.2718446601939</v>
      </c>
      <c r="BO102" s="27">
        <f t="shared" si="71"/>
        <v>0.88261253309797005</v>
      </c>
      <c r="BP102" s="27">
        <f t="shared" si="97"/>
        <v>0.25455858458205449</v>
      </c>
      <c r="BQ102" s="39">
        <f t="shared" si="98"/>
        <v>0.51219428358464303</v>
      </c>
      <c r="BR102" s="39">
        <f t="shared" si="99"/>
        <v>0.24935597202102033</v>
      </c>
      <c r="BT102" s="27">
        <f>[5]超r不同兵种属性值!AZ100</f>
        <v>1628.5499999999997</v>
      </c>
      <c r="BU102" s="27">
        <f>[5]超r不同兵种属性值!BA100</f>
        <v>183.29999999999995</v>
      </c>
      <c r="BV102" s="27">
        <f>[5]超r不同兵种属性值!BB100</f>
        <v>1544.2857142857138</v>
      </c>
      <c r="BW102" s="27">
        <f t="shared" si="72"/>
        <v>0.94825809111523385</v>
      </c>
      <c r="BX102" s="36">
        <f t="shared" si="100"/>
        <v>0.35687862622172029</v>
      </c>
      <c r="BY102" s="39">
        <f t="shared" si="101"/>
        <v>0.50777864250315685</v>
      </c>
      <c r="BZ102" s="39">
        <f t="shared" si="102"/>
        <v>0.24461375392763665</v>
      </c>
      <c r="CB102" s="23">
        <f t="shared" si="73"/>
        <v>1434.6749999999997</v>
      </c>
      <c r="CC102" s="23">
        <f t="shared" si="74"/>
        <v>334.87499999999994</v>
      </c>
      <c r="CD102" s="23">
        <f t="shared" si="75"/>
        <v>1571.0858183079054</v>
      </c>
      <c r="CE102" s="23">
        <f t="shared" si="76"/>
        <v>1.0950813377997843</v>
      </c>
      <c r="CF102" s="23">
        <f t="shared" si="77"/>
        <v>0.87008769080870407</v>
      </c>
      <c r="CV102" s="39">
        <f>([3]超r分类武将战斗属性!S102+[3]超r分类武将战斗属性!Y102+[3]超r分类武将战斗属性!AE102+[3]超r分类武将战斗属性!AK102)/4</f>
        <v>540.54999999999995</v>
      </c>
      <c r="CW102" s="39">
        <f>CV102*[3]超r分类武将战斗属性!O101</f>
        <v>172.9759999999998</v>
      </c>
      <c r="CX102" s="39">
        <f>([2]超r各类型装备属性!I100+[2]超r各类型装备属性!N100+[2]超r各类型装备属性!S100+[2]超r各类型装备属性!X100)/4</f>
        <v>1012.5</v>
      </c>
      <c r="CY102" s="7">
        <f t="shared" si="103"/>
        <v>0.3131760471742604</v>
      </c>
      <c r="CZ102" s="7">
        <f t="shared" si="103"/>
        <v>0.10021633509576322</v>
      </c>
      <c r="DA102" s="7">
        <f t="shared" si="103"/>
        <v>0.58660761772997627</v>
      </c>
      <c r="DC102" s="39">
        <f>([3]超r分类武将战斗属性!T102+[3]超r分类武将战斗属性!Z102+[3]超r分类武将战斗属性!AF102+[3]超r分类武将战斗属性!AL102)/4</f>
        <v>149.36249999999998</v>
      </c>
      <c r="DD102" s="39">
        <f>DC102*[3]超r分类武将战斗属性!O101</f>
        <v>47.795999999999943</v>
      </c>
      <c r="DE102" s="39">
        <f>([2]超r各类型装备属性!J100+[2]超r各类型装备属性!O100+[2]超r各类型装备属性!T100+[2]超r各类型装备属性!Y100)/4</f>
        <v>189</v>
      </c>
      <c r="DF102" s="7">
        <f t="shared" si="104"/>
        <v>0.41622950202941922</v>
      </c>
      <c r="DG102" s="7">
        <f t="shared" si="104"/>
        <v>0.13319344064941402</v>
      </c>
      <c r="DH102" s="7">
        <f t="shared" si="104"/>
        <v>0.52668759483511751</v>
      </c>
      <c r="DJ102" s="39">
        <f>([3]超r分类武将战斗属性!U102+[3]超r分类武将战斗属性!AA102+[3]超r分类武将战斗属性!AG102+[3]超r分类武将战斗属性!AM102)/4</f>
        <v>697.02500000000009</v>
      </c>
      <c r="DK102" s="39">
        <f>DJ102*[3]超r分类武将战斗属性!O101</f>
        <v>223.0479999999998</v>
      </c>
      <c r="DL102" s="39">
        <f>([2]超r各类型装备属性!K100+[2]超r各类型装备属性!P100+[2]超r各类型装备属性!U100+[2]超r各类型装备属性!Z100)/4</f>
        <v>1255.5</v>
      </c>
      <c r="DM102" s="7">
        <f t="shared" si="105"/>
        <v>0.32038685900220315</v>
      </c>
      <c r="DN102" s="7">
        <f t="shared" si="105"/>
        <v>0.10252379488070491</v>
      </c>
      <c r="DO102" s="7">
        <f t="shared" si="105"/>
        <v>0.57708934611709195</v>
      </c>
    </row>
    <row r="103" spans="7:119" x14ac:dyDescent="0.15">
      <c r="G103" s="23">
        <v>97</v>
      </c>
      <c r="H103" s="27">
        <f>[2]超r各类型装备属性!I101+[3]超r分类武将战斗属性!AQ103</f>
        <v>1028.9399999999998</v>
      </c>
      <c r="I103" s="27">
        <f>[2]超r各类型装备属性!J101+[3]超r分类武将战斗属性!T103</f>
        <v>777</v>
      </c>
      <c r="J103" s="27">
        <f>[2]超r各类型装备属性!K101+[3]超r分类武将战斗属性!AS103</f>
        <v>3161.9279999999999</v>
      </c>
      <c r="K103" s="27">
        <f t="shared" si="61"/>
        <v>3.0729955099422712</v>
      </c>
      <c r="L103" s="27">
        <f t="shared" si="78"/>
        <v>0.69862791994101681</v>
      </c>
      <c r="M103" s="39">
        <f t="shared" si="79"/>
        <v>0.54441269841269846</v>
      </c>
      <c r="N103" s="39">
        <f t="shared" si="80"/>
        <v>0.52698800000000001</v>
      </c>
      <c r="P103" s="27">
        <f>[2]超r各类型装备属性!N101+[3]超r分类武将战斗属性!AV103</f>
        <v>1915.1879999999999</v>
      </c>
      <c r="Q103" s="27">
        <f>[2]超r各类型装备属性!O101+[3]超r分类武将战斗属性!AW103</f>
        <v>238.45799999999997</v>
      </c>
      <c r="R103" s="27">
        <f>[2]超r各类型装备属性!P101+[3]超r分类武将战斗属性!AX103</f>
        <v>2065.4039999999995</v>
      </c>
      <c r="S103" s="27">
        <f t="shared" si="62"/>
        <v>1.0784340754014747</v>
      </c>
      <c r="T103" s="27">
        <f t="shared" si="81"/>
        <v>0.41569421830492392</v>
      </c>
      <c r="U103" s="39">
        <f t="shared" si="82"/>
        <v>0.39999749373433574</v>
      </c>
      <c r="V103" s="39">
        <f t="shared" si="83"/>
        <v>0.40980238095238081</v>
      </c>
      <c r="X103" s="27">
        <f>[2]超r各类型装备属性!S101+[3]超r分类武将战斗属性!BA103</f>
        <v>2099.1959999999999</v>
      </c>
      <c r="Y103" s="27">
        <f>[2]超r各类型装备属性!T101+[3]超r分类武将战斗属性!BB103</f>
        <v>129.55799999999999</v>
      </c>
      <c r="Z103" s="27">
        <f>[2]超r各类型装备属性!U101+[3]超r分类武将战斗属性!BC103</f>
        <v>1731.1799999999998</v>
      </c>
      <c r="AA103" s="27">
        <f t="shared" si="63"/>
        <v>0.82468716594353264</v>
      </c>
      <c r="AB103" s="27">
        <f t="shared" si="84"/>
        <v>0.27877642886959964</v>
      </c>
      <c r="AC103" s="39">
        <f t="shared" si="85"/>
        <v>0.35447416413373861</v>
      </c>
      <c r="AD103" s="39">
        <f t="shared" si="86"/>
        <v>0.34973333333333345</v>
      </c>
      <c r="AF103" s="27">
        <f>[2]超r各类型装备属性!X101+[3]超r分类武将战斗属性!BF103</f>
        <v>1894.5299999999997</v>
      </c>
      <c r="AG103" s="27">
        <f>[2]超r各类型装备属性!Y101+[3]超r分类武将战斗属性!BG103</f>
        <v>296.66999999999996</v>
      </c>
      <c r="AH103" s="27">
        <f>[2]超r各类型装备属性!Z101+[3]超r分类武将战斗属性!BH103</f>
        <v>1785.6299999999997</v>
      </c>
      <c r="AI103" s="27">
        <f t="shared" si="64"/>
        <v>0.94251872496080813</v>
      </c>
      <c r="AJ103" s="27">
        <f t="shared" si="87"/>
        <v>0.46952599509377224</v>
      </c>
      <c r="AK103" s="39">
        <f t="shared" si="88"/>
        <v>0.35378711484593833</v>
      </c>
      <c r="AL103" s="39">
        <f t="shared" si="89"/>
        <v>0.352717037037037</v>
      </c>
      <c r="AN103" s="23">
        <f t="shared" si="65"/>
        <v>1734.4634999999998</v>
      </c>
      <c r="AO103" s="23">
        <f t="shared" si="66"/>
        <v>360.42150000000004</v>
      </c>
      <c r="AP103" s="23">
        <f t="shared" si="67"/>
        <v>2186.0354999999995</v>
      </c>
      <c r="AQ103" s="23">
        <f t="shared" si="68"/>
        <v>1.2603525528210884</v>
      </c>
      <c r="AR103" s="42">
        <f t="shared" si="90"/>
        <v>0.51814364977648841</v>
      </c>
      <c r="AS103" s="34"/>
      <c r="AV103" s="27">
        <f>[5]超r不同兵种属性值!AK101</f>
        <v>775.49999999999989</v>
      </c>
      <c r="AW103" s="27">
        <f>[5]超r不同兵种属性值!AL101</f>
        <v>704.99999999999989</v>
      </c>
      <c r="AX103" s="27">
        <f>[5]超r不同兵种属性值!AM101</f>
        <v>1621.4999999999995</v>
      </c>
      <c r="AY103" s="27">
        <f t="shared" si="69"/>
        <v>2.0909090909090908</v>
      </c>
      <c r="AZ103" s="27">
        <f t="shared" si="91"/>
        <v>0.67776730950412423</v>
      </c>
      <c r="BA103" s="39">
        <f t="shared" si="92"/>
        <v>0.54708994708994707</v>
      </c>
      <c r="BB103" s="39">
        <f t="shared" si="93"/>
        <v>0.27024999999999993</v>
      </c>
      <c r="BD103" s="27">
        <f>[5]超r不同兵种属性值!AP101</f>
        <v>1550.9999999999998</v>
      </c>
      <c r="BE103" s="27">
        <f>[5]超r不同兵种属性值!AQ101</f>
        <v>338.39999999999992</v>
      </c>
      <c r="BF103" s="27">
        <f>[5]超r不同兵种属性值!AR101</f>
        <v>1544.2857142857138</v>
      </c>
      <c r="BG103" s="27">
        <f t="shared" si="70"/>
        <v>0.99567099567099548</v>
      </c>
      <c r="BH103" s="27">
        <f t="shared" si="94"/>
        <v>0.50239021348614865</v>
      </c>
      <c r="BI103" s="39">
        <f t="shared" si="95"/>
        <v>0.52898337385919092</v>
      </c>
      <c r="BJ103" s="39">
        <f t="shared" si="96"/>
        <v>0.25017936620829689</v>
      </c>
      <c r="BL103" s="27">
        <f>[5]超r不同兵种属性值!AU101</f>
        <v>1783.6499999999996</v>
      </c>
      <c r="BM103" s="27">
        <f>[5]超r不同兵种属性值!AV101</f>
        <v>112.79999999999998</v>
      </c>
      <c r="BN103" s="27">
        <f>[5]超r不同兵种属性值!AW101</f>
        <v>1574.2718446601939</v>
      </c>
      <c r="BO103" s="27">
        <f t="shared" si="71"/>
        <v>0.88261253309797005</v>
      </c>
      <c r="BP103" s="27">
        <f t="shared" si="97"/>
        <v>0.25179695522121526</v>
      </c>
      <c r="BQ103" s="39">
        <f t="shared" si="98"/>
        <v>0.51219428358464303</v>
      </c>
      <c r="BR103" s="39">
        <f t="shared" si="99"/>
        <v>0.24935597202102033</v>
      </c>
      <c r="BT103" s="27">
        <f>[5]超r不同兵种属性值!AZ101</f>
        <v>1628.5499999999997</v>
      </c>
      <c r="BU103" s="27">
        <f>[5]超r不同兵种属性值!BA101</f>
        <v>183.29999999999995</v>
      </c>
      <c r="BV103" s="27">
        <f>[5]超r不同兵种属性值!BB101</f>
        <v>1544.2857142857138</v>
      </c>
      <c r="BW103" s="27">
        <f t="shared" si="72"/>
        <v>0.94825809111523385</v>
      </c>
      <c r="BX103" s="36">
        <f t="shared" si="100"/>
        <v>0.35353340533868227</v>
      </c>
      <c r="BY103" s="39">
        <f t="shared" si="101"/>
        <v>0.50777864250315685</v>
      </c>
      <c r="BZ103" s="39">
        <f t="shared" si="102"/>
        <v>0.24461375392763665</v>
      </c>
      <c r="CB103" s="23">
        <f t="shared" si="73"/>
        <v>1434.6749999999997</v>
      </c>
      <c r="CC103" s="23">
        <f t="shared" si="74"/>
        <v>334.87499999999994</v>
      </c>
      <c r="CD103" s="23">
        <f t="shared" si="75"/>
        <v>1571.0858183079054</v>
      </c>
      <c r="CE103" s="23">
        <f t="shared" si="76"/>
        <v>1.0950813377997843</v>
      </c>
      <c r="CF103" s="23">
        <f t="shared" si="77"/>
        <v>0.87008769080870407</v>
      </c>
      <c r="CV103" s="39">
        <f>([3]超r分类武将战斗属性!S103+[3]超r分类武将战斗属性!Y103+[3]超r分类武将战斗属性!AE103+[3]超r分类武将战斗属性!AK103)/4</f>
        <v>540.54999999999995</v>
      </c>
      <c r="CW103" s="39">
        <f>CV103*[3]超r分类武将战斗属性!O102</f>
        <v>172.9759999999998</v>
      </c>
      <c r="CX103" s="39">
        <f>([2]超r各类型装备属性!I101+[2]超r各类型装备属性!N101+[2]超r各类型装备属性!S101+[2]超r各类型装备属性!X101)/4</f>
        <v>1020.9375</v>
      </c>
      <c r="CY103" s="7">
        <f t="shared" si="103"/>
        <v>0.31165256576457218</v>
      </c>
      <c r="CZ103" s="7">
        <f t="shared" si="103"/>
        <v>9.9728821044662991E-2</v>
      </c>
      <c r="DA103" s="7">
        <f t="shared" si="103"/>
        <v>0.58861861319076481</v>
      </c>
      <c r="DC103" s="39">
        <f>([3]超r分类武将战斗属性!T103+[3]超r分类武将战斗属性!Z103+[3]超r分类武将战斗属性!AF103+[3]超r分类武将战斗属性!AL103)/4</f>
        <v>149.36249999999998</v>
      </c>
      <c r="DD103" s="39">
        <f>DC103*[3]超r分类武将战斗属性!O102</f>
        <v>47.795999999999943</v>
      </c>
      <c r="DE103" s="39">
        <f>([2]超r各类型装备属性!J101+[2]超r各类型装备属性!O101+[2]超r各类型装备属性!T101+[2]超r各类型装备属性!Y101)/4</f>
        <v>190.57500000000002</v>
      </c>
      <c r="DF103" s="7">
        <f t="shared" si="104"/>
        <v>0.41441062755690206</v>
      </c>
      <c r="DG103" s="7">
        <f t="shared" si="104"/>
        <v>0.13261140081820852</v>
      </c>
      <c r="DH103" s="7">
        <f t="shared" si="104"/>
        <v>0.52875591494957985</v>
      </c>
      <c r="DJ103" s="39">
        <f>([3]超r分类武将战斗属性!U103+[3]超r分类武将战斗属性!AA103+[3]超r分类武将战斗属性!AG103+[3]超r分类武将战斗属性!AM103)/4</f>
        <v>697.02500000000009</v>
      </c>
      <c r="DK103" s="39">
        <f>DJ103*[3]超r分类武将战斗属性!O102</f>
        <v>223.0479999999998</v>
      </c>
      <c r="DL103" s="39">
        <f>([2]超r各类型装备属性!K101+[2]超r各类型装备属性!P101+[2]超r各类型装备属性!U101+[2]超r各类型装备属性!Z101)/4</f>
        <v>1265.9624999999999</v>
      </c>
      <c r="DM103" s="7">
        <f t="shared" si="105"/>
        <v>0.31885346784167057</v>
      </c>
      <c r="DN103" s="7">
        <f t="shared" si="105"/>
        <v>0.10203310970933448</v>
      </c>
      <c r="DO103" s="7">
        <f t="shared" si="105"/>
        <v>0.57911342244899511</v>
      </c>
    </row>
    <row r="104" spans="7:119" x14ac:dyDescent="0.15">
      <c r="G104" s="23">
        <v>98</v>
      </c>
      <c r="H104" s="27">
        <f>[2]超r各类型装备属性!I102+[3]超r分类武将战斗属性!AQ104</f>
        <v>1034.3399999999999</v>
      </c>
      <c r="I104" s="27">
        <f>[2]超r各类型装备属性!J102+[3]超r分类武将战斗属性!T104</f>
        <v>780.6</v>
      </c>
      <c r="J104" s="27">
        <f>[2]超r各类型装备属性!K102+[3]超r分类武将战斗属性!AS104</f>
        <v>3178.1279999999997</v>
      </c>
      <c r="K104" s="27">
        <f t="shared" si="61"/>
        <v>3.0726144207900692</v>
      </c>
      <c r="L104" s="27">
        <f t="shared" si="78"/>
        <v>0.69654138558732193</v>
      </c>
      <c r="M104" s="39">
        <f t="shared" si="79"/>
        <v>0.54726984126984135</v>
      </c>
      <c r="N104" s="39">
        <f t="shared" si="80"/>
        <v>0.52968799999999994</v>
      </c>
      <c r="P104" s="27">
        <f>[2]超r各类型装备属性!N102+[3]超r分类武将战斗属性!AV104</f>
        <v>1924.1879999999999</v>
      </c>
      <c r="Q104" s="27">
        <f>[2]超r各类型装备属性!O102+[3]超r分类武将战斗属性!AW104</f>
        <v>239.80799999999999</v>
      </c>
      <c r="R104" s="27">
        <f>[2]超r各类型装备属性!P102+[3]超r分类武将战斗属性!AX104</f>
        <v>2074.4039999999995</v>
      </c>
      <c r="S104" s="27">
        <f t="shared" si="62"/>
        <v>1.0780672158853499</v>
      </c>
      <c r="T104" s="27">
        <f t="shared" si="81"/>
        <v>0.41354192533730649</v>
      </c>
      <c r="U104" s="39">
        <f t="shared" si="82"/>
        <v>0.40187719298245606</v>
      </c>
      <c r="V104" s="39">
        <f t="shared" si="83"/>
        <v>0.41158809523809509</v>
      </c>
      <c r="X104" s="27">
        <f>[2]超r各类型装备属性!S102+[3]超r分类武将战斗属性!BA104</f>
        <v>2109.096</v>
      </c>
      <c r="Y104" s="27">
        <f>[2]超r各类型装备属性!T102+[3]超r分类武将战斗属性!BB104</f>
        <v>130.00799999999998</v>
      </c>
      <c r="Z104" s="27">
        <f>[2]超r各类型装备属性!U102+[3]超r分类武将战斗属性!BC104</f>
        <v>1739.2799999999997</v>
      </c>
      <c r="AA104" s="27">
        <f t="shared" si="63"/>
        <v>0.82465663013916846</v>
      </c>
      <c r="AB104" s="27">
        <f t="shared" si="84"/>
        <v>0.2765609843263388</v>
      </c>
      <c r="AC104" s="39">
        <f t="shared" si="85"/>
        <v>0.35614589665653495</v>
      </c>
      <c r="AD104" s="39">
        <f t="shared" si="86"/>
        <v>0.35136969696969705</v>
      </c>
      <c r="AF104" s="27">
        <f>[2]超r各类型装备属性!X102+[3]超r分类武将战斗属性!BF104</f>
        <v>1903.98</v>
      </c>
      <c r="AG104" s="27">
        <f>[2]超r各类型装备属性!Y102+[3]超r分类武将战斗属性!BG104</f>
        <v>297.56999999999994</v>
      </c>
      <c r="AH104" s="27">
        <f>[2]超r各类型装备属性!Z102+[3]超r分类武将战斗属性!BH104</f>
        <v>1794.1799999999998</v>
      </c>
      <c r="AI104" s="27">
        <f t="shared" si="64"/>
        <v>0.94233132700973743</v>
      </c>
      <c r="AJ104" s="27">
        <f t="shared" si="87"/>
        <v>0.46666666666666656</v>
      </c>
      <c r="AK104" s="39">
        <f t="shared" si="88"/>
        <v>0.35555182072829133</v>
      </c>
      <c r="AL104" s="39">
        <f t="shared" si="89"/>
        <v>0.3544059259259259</v>
      </c>
      <c r="AN104" s="23">
        <f t="shared" si="65"/>
        <v>1742.9009999999998</v>
      </c>
      <c r="AO104" s="23">
        <f t="shared" si="66"/>
        <v>361.99649999999997</v>
      </c>
      <c r="AP104" s="23">
        <f t="shared" si="67"/>
        <v>2196.4979999999996</v>
      </c>
      <c r="AQ104" s="23">
        <f t="shared" si="68"/>
        <v>1.2602540247552785</v>
      </c>
      <c r="AR104" s="42">
        <f t="shared" si="90"/>
        <v>0.51560834182599757</v>
      </c>
      <c r="AS104" s="34"/>
      <c r="AV104" s="27">
        <f>[5]超r不同兵种属性值!AK102</f>
        <v>775.49999999999989</v>
      </c>
      <c r="AW104" s="27">
        <f>[5]超r不同兵种属性值!AL102</f>
        <v>704.99999999999989</v>
      </c>
      <c r="AX104" s="27">
        <f>[5]超r不同兵种属性值!AM102</f>
        <v>1621.4999999999995</v>
      </c>
      <c r="AY104" s="27">
        <f t="shared" si="69"/>
        <v>2.0909090909090908</v>
      </c>
      <c r="AZ104" s="27">
        <f t="shared" si="91"/>
        <v>0.67458950510965665</v>
      </c>
      <c r="BA104" s="39">
        <f t="shared" si="92"/>
        <v>0.54708994708994707</v>
      </c>
      <c r="BB104" s="39">
        <f t="shared" si="93"/>
        <v>0.27024999999999993</v>
      </c>
      <c r="BD104" s="27">
        <f>[5]超r不同兵种属性值!AP102</f>
        <v>1550.9999999999998</v>
      </c>
      <c r="BE104" s="27">
        <f>[5]超r不同兵种属性值!AQ102</f>
        <v>338.39999999999992</v>
      </c>
      <c r="BF104" s="27">
        <f>[5]超r不同兵种属性值!AR102</f>
        <v>1544.2857142857138</v>
      </c>
      <c r="BG104" s="27">
        <f t="shared" si="70"/>
        <v>0.99567099567099548</v>
      </c>
      <c r="BH104" s="27">
        <f t="shared" si="94"/>
        <v>0.49876193845065431</v>
      </c>
      <c r="BI104" s="39">
        <f t="shared" si="95"/>
        <v>0.52898337385919092</v>
      </c>
      <c r="BJ104" s="39">
        <f t="shared" si="96"/>
        <v>0.25017936620829689</v>
      </c>
      <c r="BL104" s="27">
        <f>[5]超r不同兵种属性值!AU102</f>
        <v>1783.6499999999996</v>
      </c>
      <c r="BM104" s="27">
        <f>[5]超r不同兵种属性值!AV102</f>
        <v>112.79999999999998</v>
      </c>
      <c r="BN104" s="27">
        <f>[5]超r不同兵种属性值!AW102</f>
        <v>1574.2718446601939</v>
      </c>
      <c r="BO104" s="27">
        <f t="shared" si="71"/>
        <v>0.88261253309797005</v>
      </c>
      <c r="BP104" s="27">
        <f t="shared" si="97"/>
        <v>0.24907260201377845</v>
      </c>
      <c r="BQ104" s="39">
        <f t="shared" si="98"/>
        <v>0.51219428358464303</v>
      </c>
      <c r="BR104" s="39">
        <f t="shared" si="99"/>
        <v>0.24935597202102033</v>
      </c>
      <c r="BT104" s="27">
        <f>[5]超r不同兵种属性值!AZ102</f>
        <v>1628.5499999999997</v>
      </c>
      <c r="BU104" s="27">
        <f>[5]超r不同兵种属性值!BA102</f>
        <v>183.29999999999995</v>
      </c>
      <c r="BV104" s="27">
        <f>[5]超r不同兵种属性值!BB102</f>
        <v>1544.2857142857138</v>
      </c>
      <c r="BW104" s="27">
        <f t="shared" si="72"/>
        <v>0.94825809111523385</v>
      </c>
      <c r="BX104" s="36">
        <f t="shared" si="100"/>
        <v>0.35022354694485824</v>
      </c>
      <c r="BY104" s="39">
        <f t="shared" si="101"/>
        <v>0.50777864250315685</v>
      </c>
      <c r="BZ104" s="39">
        <f t="shared" si="102"/>
        <v>0.24461375392763665</v>
      </c>
      <c r="CB104" s="23">
        <f t="shared" si="73"/>
        <v>1434.6749999999997</v>
      </c>
      <c r="CC104" s="23">
        <f t="shared" si="74"/>
        <v>334.87499999999994</v>
      </c>
      <c r="CD104" s="23">
        <f t="shared" si="75"/>
        <v>1571.0858183079054</v>
      </c>
      <c r="CE104" s="23">
        <f t="shared" si="76"/>
        <v>1.0950813377997843</v>
      </c>
      <c r="CF104" s="23">
        <f t="shared" si="77"/>
        <v>0.87008769080870407</v>
      </c>
      <c r="CV104" s="39">
        <f>([3]超r分类武将战斗属性!S104+[3]超r分类武将战斗属性!Y104+[3]超r分类武将战斗属性!AE104+[3]超r分类武将战斗属性!AK104)/4</f>
        <v>540.54999999999995</v>
      </c>
      <c r="CW104" s="39">
        <f>CV104*[3]超r分类武将战斗属性!O103</f>
        <v>172.9759999999998</v>
      </c>
      <c r="CX104" s="39">
        <f>([2]超r各类型装备属性!I102+[2]超r各类型装备属性!N102+[2]超r各类型装备属性!S102+[2]超r各类型装备属性!X102)/4</f>
        <v>1029.375</v>
      </c>
      <c r="CY104" s="7">
        <f t="shared" si="103"/>
        <v>0.31014383490513803</v>
      </c>
      <c r="CZ104" s="7">
        <f t="shared" si="103"/>
        <v>9.9246027169644063E-2</v>
      </c>
      <c r="DA104" s="7">
        <f t="shared" si="103"/>
        <v>0.59061013792521788</v>
      </c>
      <c r="DC104" s="39">
        <f>([3]超r分类武将战斗属性!T104+[3]超r分类武将战斗属性!Z104+[3]超r分类武将战斗属性!AF104+[3]超r分类武将战斗属性!AL104)/4</f>
        <v>149.36249999999998</v>
      </c>
      <c r="DD104" s="39">
        <f>DC104*[3]超r分类武将战斗属性!O103</f>
        <v>47.795999999999943</v>
      </c>
      <c r="DE104" s="39">
        <f>([2]超r各类型装备属性!J102+[2]超r各类型装备属性!O102+[2]超r各类型装备属性!T102+[2]超r各类型装备属性!Y102)/4</f>
        <v>192.15000000000003</v>
      </c>
      <c r="DF104" s="7">
        <f t="shared" si="104"/>
        <v>0.41260758046003204</v>
      </c>
      <c r="DG104" s="7">
        <f t="shared" si="104"/>
        <v>0.13203442574721011</v>
      </c>
      <c r="DH104" s="7">
        <f t="shared" si="104"/>
        <v>0.53080623707687791</v>
      </c>
      <c r="DJ104" s="39">
        <f>([3]超r分类武将战斗属性!U104+[3]超r分类武将战斗属性!AA104+[3]超r分类武将战斗属性!AG104+[3]超r分类武将战斗属性!AM104)/4</f>
        <v>697.02500000000009</v>
      </c>
      <c r="DK104" s="39">
        <f>DJ104*[3]超r分类武将战斗属性!O103</f>
        <v>223.0479999999998</v>
      </c>
      <c r="DL104" s="39">
        <f>([2]超r各类型装备属性!K102+[2]超r各类型装备属性!P102+[2]超r各类型装备属性!U102+[2]超r各类型装备属性!Z102)/4</f>
        <v>1276.4250000000002</v>
      </c>
      <c r="DM104" s="7">
        <f t="shared" si="105"/>
        <v>0.31733468457517383</v>
      </c>
      <c r="DN104" s="7">
        <f t="shared" si="105"/>
        <v>0.10154709906405553</v>
      </c>
      <c r="DO104" s="7">
        <f t="shared" si="105"/>
        <v>0.58111821636077088</v>
      </c>
    </row>
    <row r="105" spans="7:119" x14ac:dyDescent="0.15">
      <c r="G105" s="23">
        <v>99</v>
      </c>
      <c r="H105" s="27">
        <f>[2]超r各类型装备属性!I103+[3]超r分类武将战斗属性!AQ105</f>
        <v>1039.7399999999998</v>
      </c>
      <c r="I105" s="27">
        <f>[2]超r各类型装备属性!J103+[3]超r分类武将战斗属性!T105</f>
        <v>784.2</v>
      </c>
      <c r="J105" s="27">
        <f>[2]超r各类型装备属性!K103+[3]超r分类武将战斗属性!AS105</f>
        <v>3194.328</v>
      </c>
      <c r="K105" s="27">
        <f t="shared" si="61"/>
        <v>3.0722372900917545</v>
      </c>
      <c r="L105" s="27">
        <f t="shared" si="78"/>
        <v>0.6944616638033333</v>
      </c>
      <c r="M105" s="39">
        <f t="shared" si="79"/>
        <v>0.55012698412698413</v>
      </c>
      <c r="N105" s="39">
        <f t="shared" si="80"/>
        <v>0.53238799999999997</v>
      </c>
      <c r="P105" s="27">
        <f>[2]超r各类型装备属性!N103+[3]超r分类武将战斗属性!AV105</f>
        <v>1933.1879999999999</v>
      </c>
      <c r="Q105" s="27">
        <f>[2]超r各类型装备属性!O103+[3]超r分类武将战斗属性!AW105</f>
        <v>241.15799999999996</v>
      </c>
      <c r="R105" s="27">
        <f>[2]超r各类型装备属性!P103+[3]超r分类武将战斗属性!AX105</f>
        <v>2083.4039999999995</v>
      </c>
      <c r="S105" s="27">
        <f t="shared" si="62"/>
        <v>1.0777037722146008</v>
      </c>
      <c r="T105" s="27">
        <f t="shared" si="81"/>
        <v>0.4114074564381468</v>
      </c>
      <c r="U105" s="39">
        <f t="shared" si="82"/>
        <v>0.40375689223057631</v>
      </c>
      <c r="V105" s="39">
        <f t="shared" si="83"/>
        <v>0.41337380952380937</v>
      </c>
      <c r="X105" s="27">
        <f>[2]超r各类型装备属性!S103+[3]超r分类武将战斗属性!BA105</f>
        <v>2118.9959999999996</v>
      </c>
      <c r="Y105" s="27">
        <f>[2]超r各类型装备属性!T103+[3]超r分类武将战斗属性!BB105</f>
        <v>130.458</v>
      </c>
      <c r="Z105" s="27">
        <f>[2]超r各类型装备属性!U103+[3]超r分类武将战斗属性!BC105</f>
        <v>1747.3799999999999</v>
      </c>
      <c r="AA105" s="27">
        <f t="shared" si="63"/>
        <v>0.82462637966282148</v>
      </c>
      <c r="AB105" s="27">
        <f t="shared" si="84"/>
        <v>0.27437231585898825</v>
      </c>
      <c r="AC105" s="39">
        <f t="shared" si="85"/>
        <v>0.35781762917933124</v>
      </c>
      <c r="AD105" s="39">
        <f t="shared" si="86"/>
        <v>0.35300606060606071</v>
      </c>
      <c r="AF105" s="27">
        <f>[2]超r各类型装备属性!X103+[3]超r分类武将战斗属性!BF105</f>
        <v>1913.4299999999998</v>
      </c>
      <c r="AG105" s="27">
        <f>[2]超r各类型装备属性!Y103+[3]超r分类武将战斗属性!BG105</f>
        <v>298.46999999999997</v>
      </c>
      <c r="AH105" s="27">
        <f>[2]超r各类型装备属性!Z103+[3]超r分类武将战斗属性!BH105</f>
        <v>1802.7299999999996</v>
      </c>
      <c r="AI105" s="27">
        <f t="shared" si="64"/>
        <v>0.94214578009124961</v>
      </c>
      <c r="AJ105" s="27">
        <f t="shared" si="87"/>
        <v>0.46383005174905589</v>
      </c>
      <c r="AK105" s="39">
        <f t="shared" si="88"/>
        <v>0.35731652661064423</v>
      </c>
      <c r="AL105" s="39">
        <f t="shared" si="89"/>
        <v>0.35609481481481475</v>
      </c>
      <c r="AN105" s="23">
        <f t="shared" si="65"/>
        <v>1751.3384999999998</v>
      </c>
      <c r="AO105" s="23">
        <f t="shared" si="66"/>
        <v>363.57150000000001</v>
      </c>
      <c r="AP105" s="23">
        <f t="shared" si="67"/>
        <v>2206.9605000000001</v>
      </c>
      <c r="AQ105" s="23">
        <f t="shared" si="68"/>
        <v>1.2601564460554029</v>
      </c>
      <c r="AR105" s="42">
        <f t="shared" si="90"/>
        <v>0.5130904054028308</v>
      </c>
      <c r="AS105" s="34"/>
      <c r="AV105" s="27">
        <f>[5]超r不同兵种属性值!AK103</f>
        <v>775.49999999999989</v>
      </c>
      <c r="AW105" s="27">
        <f>[5]超r不同兵种属性值!AL103</f>
        <v>704.99999999999989</v>
      </c>
      <c r="AX105" s="27">
        <f>[5]超r不同兵种属性值!AM103</f>
        <v>1621.4999999999995</v>
      </c>
      <c r="AY105" s="27">
        <f t="shared" si="69"/>
        <v>2.0909090909090908</v>
      </c>
      <c r="AZ105" s="27">
        <f t="shared" si="91"/>
        <v>0.67141578255652268</v>
      </c>
      <c r="BA105" s="39">
        <f t="shared" si="92"/>
        <v>0.54708994708994707</v>
      </c>
      <c r="BB105" s="39">
        <f t="shared" si="93"/>
        <v>0.27024999999999993</v>
      </c>
      <c r="BD105" s="27">
        <f>[5]超r不同兵种属性值!AP103</f>
        <v>1550.9999999999998</v>
      </c>
      <c r="BE105" s="27">
        <f>[5]超r不同兵种属性值!AQ103</f>
        <v>338.39999999999992</v>
      </c>
      <c r="BF105" s="27">
        <f>[5]超r不同兵种属性值!AR103</f>
        <v>1544.2857142857138</v>
      </c>
      <c r="BG105" s="27">
        <f t="shared" si="70"/>
        <v>0.99567099567099548</v>
      </c>
      <c r="BH105" s="27">
        <f t="shared" si="94"/>
        <v>0.49515671183167009</v>
      </c>
      <c r="BI105" s="39">
        <f t="shared" si="95"/>
        <v>0.52898337385919092</v>
      </c>
      <c r="BJ105" s="39">
        <f t="shared" si="96"/>
        <v>0.25017936620829689</v>
      </c>
      <c r="BL105" s="27">
        <f>[5]超r不同兵种属性值!AU103</f>
        <v>1783.6499999999996</v>
      </c>
      <c r="BM105" s="27">
        <f>[5]超r不同兵种属性值!AV103</f>
        <v>112.79999999999998</v>
      </c>
      <c r="BN105" s="27">
        <f>[5]超r不同兵种属性值!AW103</f>
        <v>1574.2718446601939</v>
      </c>
      <c r="BO105" s="27">
        <f t="shared" si="71"/>
        <v>0.88261253309797005</v>
      </c>
      <c r="BP105" s="27">
        <f t="shared" si="97"/>
        <v>0.24638504215630597</v>
      </c>
      <c r="BQ105" s="39">
        <f t="shared" si="98"/>
        <v>0.51219428358464303</v>
      </c>
      <c r="BR105" s="39">
        <f t="shared" si="99"/>
        <v>0.24935597202102033</v>
      </c>
      <c r="BT105" s="27">
        <f>[5]超r不同兵种属性值!AZ103</f>
        <v>1628.5499999999997</v>
      </c>
      <c r="BU105" s="27">
        <f>[5]超r不同兵种属性值!BA103</f>
        <v>183.29999999999995</v>
      </c>
      <c r="BV105" s="27">
        <f>[5]超r不同兵种属性值!BB103</f>
        <v>1544.2857142857138</v>
      </c>
      <c r="BW105" s="27">
        <f t="shared" si="72"/>
        <v>0.94825809111523385</v>
      </c>
      <c r="BX105" s="36">
        <f t="shared" si="100"/>
        <v>0.34694881889763773</v>
      </c>
      <c r="BY105" s="39">
        <f t="shared" si="101"/>
        <v>0.50777864250315685</v>
      </c>
      <c r="BZ105" s="39">
        <f t="shared" si="102"/>
        <v>0.24461375392763665</v>
      </c>
      <c r="CB105" s="23">
        <f t="shared" si="73"/>
        <v>1434.6749999999997</v>
      </c>
      <c r="CC105" s="23">
        <f t="shared" si="74"/>
        <v>334.87499999999994</v>
      </c>
      <c r="CD105" s="23">
        <f t="shared" si="75"/>
        <v>1571.0858183079054</v>
      </c>
      <c r="CE105" s="23">
        <f t="shared" si="76"/>
        <v>1.0950813377997843</v>
      </c>
      <c r="CF105" s="23">
        <f t="shared" si="77"/>
        <v>0.87008769080870407</v>
      </c>
      <c r="CV105" s="39">
        <f>([3]超r分类武将战斗属性!S105+[3]超r分类武将战斗属性!Y105+[3]超r分类武将战斗属性!AE105+[3]超r分类武将战斗属性!AK105)/4</f>
        <v>540.54999999999995</v>
      </c>
      <c r="CW105" s="39">
        <f>CV105*[3]超r分类武将战斗属性!O104</f>
        <v>172.9759999999998</v>
      </c>
      <c r="CX105" s="39">
        <f>([2]超r各类型装备属性!I103+[2]超r各类型装备属性!N103+[2]超r各类型装备属性!S103+[2]超r各类型装备属性!X103)/4</f>
        <v>1037.8125</v>
      </c>
      <c r="CY105" s="7">
        <f t="shared" si="103"/>
        <v>0.30864964140284701</v>
      </c>
      <c r="CZ105" s="7">
        <f t="shared" si="103"/>
        <v>9.8767885248910947E-2</v>
      </c>
      <c r="DA105" s="7">
        <f t="shared" si="103"/>
        <v>0.59258247334824199</v>
      </c>
      <c r="DC105" s="39">
        <f>([3]超r分类武将战斗属性!T105+[3]超r分类武将战斗属性!Z105+[3]超r分类武将战斗属性!AF105+[3]超r分类武将战斗属性!AL105)/4</f>
        <v>149.36249999999998</v>
      </c>
      <c r="DD105" s="39">
        <f>DC105*[3]超r分类武将战斗属性!O104</f>
        <v>47.795999999999943</v>
      </c>
      <c r="DE105" s="39">
        <f>([2]超r各类型装备属性!J103+[2]超r各类型装备属性!O103+[2]超r各类型装备属性!T103+[2]超r各类型装备属性!Y103)/4</f>
        <v>193.72500000000002</v>
      </c>
      <c r="DF105" s="7">
        <f t="shared" si="104"/>
        <v>0.41082015504515612</v>
      </c>
      <c r="DG105" s="7">
        <f t="shared" si="104"/>
        <v>0.13146244961444981</v>
      </c>
      <c r="DH105" s="7">
        <f t="shared" si="104"/>
        <v>0.53283879512007959</v>
      </c>
      <c r="DJ105" s="39">
        <f>([3]超r分类武将战斗属性!U105+[3]超r分类武将战斗属性!AA105+[3]超r分类武将战斗属性!AG105+[3]超r分类武将战斗属性!AM105)/4</f>
        <v>697.02500000000009</v>
      </c>
      <c r="DK105" s="39">
        <f>DJ105*[3]超r分类武将战斗属性!O104</f>
        <v>223.0479999999998</v>
      </c>
      <c r="DL105" s="39">
        <f>([2]超r各类型装备属性!K103+[2]超r各类型装备属性!P103+[2]超r各类型装备属性!U103+[2]超r各类型装备属性!Z103)/4</f>
        <v>1286.8875</v>
      </c>
      <c r="DM105" s="7">
        <f t="shared" si="105"/>
        <v>0.31583030144853069</v>
      </c>
      <c r="DN105" s="7">
        <f t="shared" si="105"/>
        <v>0.10106569646352973</v>
      </c>
      <c r="DO105" s="7">
        <f t="shared" si="105"/>
        <v>0.58310400208793944</v>
      </c>
    </row>
    <row r="106" spans="7:119" x14ac:dyDescent="0.15">
      <c r="G106" s="23">
        <v>100</v>
      </c>
      <c r="H106" s="27">
        <f>[2]超r各类型装备属性!I104+[3]超r分类武将战斗属性!AQ106</f>
        <v>1045.1399999999999</v>
      </c>
      <c r="I106" s="27">
        <f>[2]超r各类型装备属性!J104+[3]超r分类武将战斗属性!T106</f>
        <v>787.8</v>
      </c>
      <c r="J106" s="27">
        <f>[2]超r各类型装备属性!K104+[3]超r分类武将战斗属性!AS106</f>
        <v>3210.5279999999998</v>
      </c>
      <c r="K106" s="27">
        <f t="shared" si="61"/>
        <v>3.0718640564900399</v>
      </c>
      <c r="L106" s="27">
        <f t="shared" si="78"/>
        <v>0.69238882053084905</v>
      </c>
      <c r="M106" s="39">
        <f t="shared" si="79"/>
        <v>0.55298412698412702</v>
      </c>
      <c r="N106" s="39">
        <f t="shared" si="80"/>
        <v>0.53508800000000001</v>
      </c>
      <c r="P106" s="27">
        <f>[2]超r各类型装备属性!N104+[3]超r分类武将战斗属性!AV106</f>
        <v>1942.1879999999999</v>
      </c>
      <c r="Q106" s="27">
        <f>[2]超r各类型装备属性!O104+[3]超r分类武将战斗属性!AW106</f>
        <v>242.50799999999998</v>
      </c>
      <c r="R106" s="27">
        <f>[2]超r各类型装备属性!P104+[3]超r分类武将战斗属性!AX106</f>
        <v>2092.4039999999995</v>
      </c>
      <c r="S106" s="27">
        <f t="shared" si="62"/>
        <v>1.0773436969026684</v>
      </c>
      <c r="T106" s="27">
        <f t="shared" si="81"/>
        <v>0.40929067624403381</v>
      </c>
      <c r="U106" s="39">
        <f t="shared" si="82"/>
        <v>0.40563659147869663</v>
      </c>
      <c r="V106" s="39">
        <f t="shared" si="83"/>
        <v>0.41515952380952365</v>
      </c>
      <c r="X106" s="27">
        <f>[2]超r各类型装备属性!S104+[3]超r分类武将战斗属性!BA106</f>
        <v>2128.8959999999997</v>
      </c>
      <c r="Y106" s="27">
        <f>[2]超r各类型装备属性!T104+[3]超r分类武将战斗属性!BB106</f>
        <v>130.90799999999999</v>
      </c>
      <c r="Z106" s="27">
        <f>[2]超r各类型装备属性!U104+[3]超r分类武将战斗属性!BC106</f>
        <v>1755.4799999999998</v>
      </c>
      <c r="AA106" s="27">
        <f t="shared" si="63"/>
        <v>0.82459641053391053</v>
      </c>
      <c r="AB106" s="27">
        <f t="shared" si="84"/>
        <v>0.27221006928560143</v>
      </c>
      <c r="AC106" s="39">
        <f t="shared" si="85"/>
        <v>0.35948936170212764</v>
      </c>
      <c r="AD106" s="39">
        <f t="shared" si="86"/>
        <v>0.35464242424242431</v>
      </c>
      <c r="AF106" s="27">
        <f>[2]超r各类型装备属性!X104+[3]超r分类武将战斗属性!BF106</f>
        <v>1922.8799999999997</v>
      </c>
      <c r="AG106" s="27">
        <f>[2]超r各类型装备属性!Y104+[3]超r分类武将战斗属性!BG106</f>
        <v>299.36999999999995</v>
      </c>
      <c r="AH106" s="27">
        <f>[2]超r各类型装备属性!Z104+[3]超r分类武将战斗属性!BH106</f>
        <v>1811.2799999999997</v>
      </c>
      <c r="AI106" s="27">
        <f t="shared" si="64"/>
        <v>0.94196205691462809</v>
      </c>
      <c r="AJ106" s="27">
        <f t="shared" si="87"/>
        <v>0.46101606172136067</v>
      </c>
      <c r="AK106" s="39">
        <f t="shared" si="88"/>
        <v>0.35908123249299712</v>
      </c>
      <c r="AL106" s="39">
        <f t="shared" si="89"/>
        <v>0.35778370370370366</v>
      </c>
      <c r="AN106" s="23">
        <f t="shared" si="65"/>
        <v>1759.7759999999998</v>
      </c>
      <c r="AO106" s="23">
        <f t="shared" si="66"/>
        <v>365.14649999999995</v>
      </c>
      <c r="AP106" s="23">
        <f t="shared" si="67"/>
        <v>2217.4229999999998</v>
      </c>
      <c r="AQ106" s="23">
        <f t="shared" si="68"/>
        <v>1.2600598030658448</v>
      </c>
      <c r="AR106" s="42">
        <f t="shared" si="90"/>
        <v>0.51058978824618451</v>
      </c>
      <c r="AS106" s="34"/>
      <c r="AV106" s="27">
        <f>[5]超r不同兵种属性值!AK104</f>
        <v>775.49999999999989</v>
      </c>
      <c r="AW106" s="27">
        <f>[5]超r不同兵种属性值!AL104</f>
        <v>704.99999999999989</v>
      </c>
      <c r="AX106" s="27">
        <f>[5]超r不同兵种属性值!AM104</f>
        <v>1621.4999999999995</v>
      </c>
      <c r="AY106" s="27">
        <f t="shared" si="69"/>
        <v>2.0909090909090908</v>
      </c>
      <c r="AZ106" s="27">
        <f t="shared" si="91"/>
        <v>0.66824644549763024</v>
      </c>
      <c r="BA106" s="39">
        <f t="shared" si="92"/>
        <v>0.54708994708994707</v>
      </c>
      <c r="BB106" s="39">
        <f t="shared" si="93"/>
        <v>0.27024999999999993</v>
      </c>
      <c r="BD106" s="27">
        <f>[5]超r不同兵种属性值!AP104</f>
        <v>1550.9999999999998</v>
      </c>
      <c r="BE106" s="27">
        <f>[5]超r不同兵种属性值!AQ104</f>
        <v>338.39999999999992</v>
      </c>
      <c r="BF106" s="27">
        <f>[5]超r不同兵种属性值!AR104</f>
        <v>1544.2857142857138</v>
      </c>
      <c r="BG106" s="27">
        <f t="shared" si="70"/>
        <v>0.99567099567099548</v>
      </c>
      <c r="BH106" s="27">
        <f t="shared" si="94"/>
        <v>0.49157466589192322</v>
      </c>
      <c r="BI106" s="39">
        <f t="shared" si="95"/>
        <v>0.52898337385919092</v>
      </c>
      <c r="BJ106" s="39">
        <f t="shared" si="96"/>
        <v>0.25017936620829689</v>
      </c>
      <c r="BL106" s="27">
        <f>[5]超r不同兵种属性值!AU104</f>
        <v>1783.6499999999996</v>
      </c>
      <c r="BM106" s="27">
        <f>[5]超r不同兵种属性值!AV104</f>
        <v>112.79999999999998</v>
      </c>
      <c r="BN106" s="27">
        <f>[5]超r不同兵种属性值!AW104</f>
        <v>1574.2718446601939</v>
      </c>
      <c r="BO106" s="27">
        <f t="shared" si="71"/>
        <v>0.88261253309797005</v>
      </c>
      <c r="BP106" s="27">
        <f t="shared" si="97"/>
        <v>0.24373379429559205</v>
      </c>
      <c r="BQ106" s="39">
        <f t="shared" si="98"/>
        <v>0.51219428358464303</v>
      </c>
      <c r="BR106" s="39">
        <f t="shared" si="99"/>
        <v>0.24935597202102033</v>
      </c>
      <c r="BT106" s="27">
        <f>[5]超r不同兵种属性值!AZ104</f>
        <v>1628.5499999999997</v>
      </c>
      <c r="BU106" s="27">
        <f>[5]超r不同兵种属性值!BA104</f>
        <v>183.29999999999995</v>
      </c>
      <c r="BV106" s="27">
        <f>[5]超r不同兵种属性值!BB104</f>
        <v>1544.2857142857138</v>
      </c>
      <c r="BW106" s="27">
        <f t="shared" si="72"/>
        <v>0.94825809111523385</v>
      </c>
      <c r="BX106" s="36">
        <f t="shared" si="100"/>
        <v>0.34370898181136311</v>
      </c>
      <c r="BY106" s="39">
        <f t="shared" si="101"/>
        <v>0.50777864250315685</v>
      </c>
      <c r="BZ106" s="39">
        <f t="shared" si="102"/>
        <v>0.24461375392763665</v>
      </c>
      <c r="CB106" s="23">
        <f t="shared" si="73"/>
        <v>1434.6749999999997</v>
      </c>
      <c r="CC106" s="23">
        <f t="shared" si="74"/>
        <v>334.87499999999994</v>
      </c>
      <c r="CD106" s="23">
        <f t="shared" si="75"/>
        <v>1571.0858183079054</v>
      </c>
      <c r="CE106" s="23">
        <f t="shared" si="76"/>
        <v>1.0950813377997843</v>
      </c>
      <c r="CF106" s="23">
        <f t="shared" si="77"/>
        <v>0.87008769080870407</v>
      </c>
      <c r="CV106" s="39">
        <f>([3]超r分类武将战斗属性!S106+[3]超r分类武将战斗属性!Y106+[3]超r分类武将战斗属性!AE106+[3]超r分类武将战斗属性!AK106)/4</f>
        <v>540.54999999999995</v>
      </c>
      <c r="CW106" s="39">
        <f>CV106*[3]超r分类武将战斗属性!O105</f>
        <v>172.9759999999998</v>
      </c>
      <c r="CX106" s="39">
        <f>([2]超r各类型装备属性!I104+[2]超r各类型装备属性!N104+[2]超r各类型装备属性!S104+[2]超r各类型装备属性!X104)/4</f>
        <v>1046.25</v>
      </c>
      <c r="CY106" s="7">
        <f t="shared" si="103"/>
        <v>0.30716977615332863</v>
      </c>
      <c r="CZ106" s="7">
        <f t="shared" si="103"/>
        <v>9.8294328369065043E-2</v>
      </c>
      <c r="DA106" s="7">
        <f t="shared" si="103"/>
        <v>0.59453589547760632</v>
      </c>
      <c r="DC106" s="39">
        <f>([3]超r分类武将战斗属性!T106+[3]超r分类武将战斗属性!Z106+[3]超r分类武将战斗属性!AF106+[3]超r分类武将战斗属性!AL106)/4</f>
        <v>149.36249999999998</v>
      </c>
      <c r="DD106" s="39">
        <f>DC106*[3]超r分类武将战斗属性!O105</f>
        <v>47.795999999999943</v>
      </c>
      <c r="DE106" s="39">
        <f>([2]超r各类型装备属性!J104+[2]超r各类型装备属性!O104+[2]超r各类型装备属性!T104+[2]超r各类型装备属性!Y104)/4</f>
        <v>195.3</v>
      </c>
      <c r="DF106" s="7">
        <f t="shared" si="104"/>
        <v>0.40904814916752591</v>
      </c>
      <c r="DG106" s="7">
        <f t="shared" si="104"/>
        <v>0.13089540773360817</v>
      </c>
      <c r="DH106" s="7">
        <f t="shared" si="104"/>
        <v>0.53485381894664208</v>
      </c>
      <c r="DJ106" s="39">
        <f>([3]超r分类武将战斗属性!U106+[3]超r分类武将战斗属性!AA106+[3]超r分类武将战斗属性!AG106+[3]超r分类武将战斗属性!AM106)/4</f>
        <v>697.02500000000009</v>
      </c>
      <c r="DK106" s="39">
        <f>DJ106*[3]超r分类武将战斗属性!O105</f>
        <v>223.0479999999998</v>
      </c>
      <c r="DL106" s="39">
        <f>([2]超r各类型装备属性!K104+[2]超r各类型装备属性!P104+[2]超r各类型装备属性!U104+[2]超r各类型装备属性!Z104)/4</f>
        <v>1297.3499999999999</v>
      </c>
      <c r="DM106" s="7">
        <f t="shared" si="105"/>
        <v>0.31434011462855765</v>
      </c>
      <c r="DN106" s="7">
        <f t="shared" si="105"/>
        <v>0.10058883668113834</v>
      </c>
      <c r="DO106" s="7">
        <f t="shared" si="105"/>
        <v>0.58507104869030402</v>
      </c>
    </row>
  </sheetData>
  <mergeCells count="18">
    <mergeCell ref="CI5:CK5"/>
    <mergeCell ref="CL5:CN5"/>
    <mergeCell ref="CV5:DA5"/>
    <mergeCell ref="DC5:DH5"/>
    <mergeCell ref="DJ5:DO5"/>
    <mergeCell ref="CR5:CT5"/>
    <mergeCell ref="X5:AD5"/>
    <mergeCell ref="AN5:AR5"/>
    <mergeCell ref="A19:A22"/>
    <mergeCell ref="A23:A26"/>
    <mergeCell ref="H5:N5"/>
    <mergeCell ref="P5:V5"/>
    <mergeCell ref="AF5:AL5"/>
    <mergeCell ref="CB5:CF5"/>
    <mergeCell ref="BD5:BJ5"/>
    <mergeCell ref="BL5:BR5"/>
    <mergeCell ref="BT5:BZ5"/>
    <mergeCell ref="AV5:BB5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Sheet2</vt:lpstr>
      <vt:lpstr>节奏总纲</vt:lpstr>
      <vt:lpstr>三维属性</vt:lpstr>
      <vt:lpstr>战斗属性(攻击)</vt:lpstr>
      <vt:lpstr>战斗属性(防御)</vt:lpstr>
      <vt:lpstr>战斗属性(血量)</vt:lpstr>
      <vt:lpstr>携带兵力</vt:lpstr>
      <vt:lpstr>负重</vt:lpstr>
      <vt:lpstr>攻城</vt:lpstr>
      <vt:lpstr>非r战斗属性比重</vt:lpstr>
      <vt:lpstr>Sheet1</vt:lpstr>
      <vt:lpstr>中r战斗属性比重</vt:lpstr>
      <vt:lpstr>超r战斗属性比重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abc123</cp:lastModifiedBy>
  <dcterms:created xsi:type="dcterms:W3CDTF">2006-09-16T00:00:00Z</dcterms:created>
  <dcterms:modified xsi:type="dcterms:W3CDTF">2020-08-22T07:56:53Z</dcterms:modified>
</cp:coreProperties>
</file>