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<sst xmlns="http://schemas.openxmlformats.org/spreadsheetml/2006/main" count="132" uniqueCount="45">
  <si>
    <t xml:space="preserve">Reduce the number of Australians without a Certificate III qualification or above</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</si>
  <si>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</si>
  <si>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</si>
  <si>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</si>
  <si>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</si>
  <si>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</si>
  <si>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</si>
  <si>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</si>
  <si>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</si>
  <si>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</si>
  <si>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</si>
  <si>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</si>
  <si>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without qualifications (%)</t>
  </si>
  <si>
    <t xml:space="preserve">Confidence Interval</t>
  </si>
  <si>
    <t xml:space="preserve">RSE </t>
  </si>
  <si>
    <t xml:space="preserve">National Benchmark</t>
  </si>
  <si>
    <t xml:space="preserve">Test for statistical significance</t>
  </si>
  <si>
    <r>
      <rPr>
        <i val="true"/>
        <sz val="10"/>
        <rFont val="Arial"/>
        <family val="2"/>
        <charset val="1"/>
      </rPr>
      <t xml:space="preserve">NT</t>
    </r>
    <r>
      <rPr>
        <sz val="10"/>
        <rFont val="Arial"/>
        <family val="2"/>
        <charset val="1"/>
      </rPr>
      <t xml:space="preserve">(b)</t>
    </r>
  </si>
  <si>
    <t xml:space="preserve">RSE</t>
  </si>
  <si>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</si>
  <si>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</si>
  <si>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</si>
  <si>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</si>
  <si>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</si>
  <si>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</si>
  <si>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</si>
  <si>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</si>
  <si>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</si>
  <si>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</si>
  <si>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</si>
  <si>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</si>
  <si>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</si>
  <si>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Halve the proportion of Australians nationally aged 20-64 without qualifications at Certificate III level and above between 2009 and 2020</t>
  </si>
  <si>
    <t xml:space="preserve">Short title</t>
  </si>
  <si>
    <t xml:space="preserve">Status</t>
  </si>
  <si>
    <t xml:space="preserve">Not on track</t>
  </si>
  <si>
    <t xml:space="preserve">Updated</t>
  </si>
  <si>
    <t xml:space="preserve">Desc Body</t>
  </si>
  <si>
    <t xml:space="preserve">In 2015, the proportion of Australians aged 20-64 without qualifications at the Certificate III level or above was 40.0 per cent. </t>
  </si>
  <si>
    <t xml:space="preserve">This is a 7.1 percentage point decrease from 2009 which is not sufficient to meet the trajectory needed to achieve the 23.6 per cent target by 2020, as agreed by COAG. Progress appeared to stall between 2012  and 2014, however there has since been a significant national improvement. </t>
  </si>
  <si>
    <t xml:space="preserve">All states and territories have improved since 2009, with Victoria (9.7 percentage points), the Northern Territory (8.7 percentage points)and Western Australia (8.5 percentage points)  achieving the greatest improvements. </t>
  </si>
  <si>
    <t xml:space="preserve">Influences</t>
  </si>
  <si>
    <t xml:space="preserve">Relevant employment pathways following training contribute to VET uptake (Wheelahan, Buchanan, &amp; Yu, 2015), as does income and education prior to training.  Employers’ ability to support further study may also play a role, and in an uncertain economic environment this support may be less prevalent (Beddie, 2015).</t>
  </si>
  <si>
    <t xml:space="preserve">Notes</t>
  </si>
  <si>
    <t xml:space="preserve">The Survey of Education and Work was not conducted in Aboriginal and Torres Strait Islander communities in very remote areas, which affects the comparability of Northern Territory results as these communities account for around 15 per cent of the Northern Territory 15–74 year old population.</t>
  </si>
</sst>
</file>

<file path=xl/styles.xml><?xml version="1.0" encoding="utf-8"?>
<styleSheet xmlns="http://schemas.openxmlformats.org/spreadsheetml/2006/main">
  <numFmts count="33">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0.0"/>
    <numFmt numFmtId="191" formatCode="&quot;&quot;#,##0&quot;&quot;"/>
    <numFmt numFmtId="192" formatCode="####\ ###\ ##0.0;\-####\ ###\ ##0.0;\–"/>
    <numFmt numFmtId="193" formatCode="###\ ###\ ###.0;\-###\ ###\ ###.0;\–"/>
    <numFmt numFmtId="194" formatCode="0.0_ ;\-0.0\ "/>
    <numFmt numFmtId="195" formatCode="0.000000_ ;\-0.000000\ "/>
    <numFmt numFmtId="196"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1"/>
      <color rgb="FF000000"/>
      <name val="Arial"/>
      <family val="2"/>
      <charset val="1"/>
    </font>
    <font>
      <sz val="10"/>
      <name val="Tahoma"/>
      <family val="2"/>
      <charset val="1"/>
    </font>
    <font>
      <sz val="10"/>
      <color rgb="FF000000"/>
      <name val="Calibri"/>
      <family val="2"/>
      <charset val="1"/>
    </font>
    <font>
      <sz val="8"/>
      <name val="Courier New"/>
      <family val="3"/>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sz val="9"/>
      <name val="Arial"/>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1"/>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90" fontId="132" fillId="0" borderId="1" xfId="0" applyFont="true" applyBorder="true" applyAlignment="true" applyProtection="false">
      <alignment horizontal="right" vertical="bottom" textRotation="0" wrapText="false" indent="0" shrinkToFit="false"/>
      <protection locked="true" hidden="false"/>
    </xf>
    <xf numFmtId="190" fontId="132" fillId="0" borderId="1" xfId="0" applyFont="true" applyBorder="true" applyAlignment="true" applyProtection="false">
      <alignment horizontal="right"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90" fontId="132" fillId="0" borderId="3"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90" fontId="132" fillId="0" borderId="1" xfId="0" applyFont="true" applyBorder="true" applyAlignment="false" applyProtection="false">
      <alignment horizontal="right"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90" fontId="132"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90" fontId="132" fillId="0" borderId="1" xfId="0" applyFont="true" applyBorder="true" applyAlignment="true" applyProtection="false">
      <alignment horizontal="right"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1"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134" fillId="0" borderId="5" xfId="0" applyFont="true" applyBorder="true" applyAlignment="true" applyProtection="true">
      <alignment horizontal="right" vertical="center" textRotation="0" wrapText="false" indent="0" shrinkToFit="false"/>
      <protection locked="true" hidden="false"/>
    </xf>
    <xf numFmtId="164" fontId="24" fillId="5" borderId="3" xfId="0" applyFont="true" applyBorder="true" applyAlignment="true" applyProtection="true">
      <alignment horizontal="general"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3" xfId="0" applyFont="true" applyBorder="true" applyAlignment="true" applyProtection="true">
      <alignment horizontal="general" vertical="center" textRotation="0" wrapText="false" indent="0" shrinkToFit="false"/>
      <protection locked="true" hidden="false"/>
    </xf>
    <xf numFmtId="192"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134" fillId="0" borderId="5"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3" xfId="0" applyFont="true" applyBorder="true" applyAlignment="true" applyProtection="true">
      <alignment horizontal="general" vertical="center" textRotation="0" wrapText="false" indent="0" shrinkToFit="false"/>
      <protection locked="true" hidden="false"/>
    </xf>
    <xf numFmtId="193"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4" fontId="24" fillId="0" borderId="0" xfId="0" applyFont="true" applyBorder="false" applyAlignment="false" applyProtection="true">
      <alignment horizontal="general" vertical="bottom"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64" fontId="24" fillId="0" borderId="4"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25"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30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12"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8 6"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Microsoft Sans Serif"/>
        <charset val="1"/>
        <family val="2"/>
        <b val="0"/>
        <i val="0"/>
        <strike val="0"/>
        <outline val="0"/>
        <shadow val="0"/>
        <color rgb="00FFFFFF"/>
        <u val="none"/>
      </font>
      <numFmt numFmtId="164" formatCode="General"/>
      <fill>
        <patternFill>
          <bgColor rgb="00FFFFFF"/>
        </patternFill>
      </fill>
      <alignment horizontal="right"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M24"/>
  <sheetViews>
    <sheetView windowProtection="false"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C3" activeCellId="0" sqref="C3:K23"/>
    </sheetView>
  </sheetViews>
  <sheetFormatPr defaultRowHeight="15"/>
  <cols>
    <col collapsed="false" hidden="false" max="1" min="1" style="1" width="8.57085020242915"/>
    <col collapsed="false" hidden="false" max="2" min="2" style="0" width="34.919028340081"/>
    <col collapsed="false" hidden="false" max="10" min="3" style="0" width="8.89068825910931"/>
    <col collapsed="false" hidden="false" max="11" min="11" style="0" width="11.0323886639676"/>
    <col collapsed="false" hidden="false" max="1025" min="12" style="0" width="8.57085020242915"/>
  </cols>
  <sheetData>
    <row r="1" customFormat="false" ht="15" hidden="false" customHeight="false" outlineLevel="0" collapsed="false">
      <c r="A1" s="2" t="s">
        <v>0</v>
      </c>
    </row>
    <row r="2" customFormat="false" ht="15" hidden="false" customHeight="false" outlineLevel="0" collapsed="false">
      <c r="A2" s="3" t="s">
        <v>1</v>
      </c>
      <c r="B2" s="3" t="s">
        <v>2</v>
      </c>
      <c r="C2" s="3" t="s">
        <v>3</v>
      </c>
      <c r="D2" s="3" t="s">
        <v>4</v>
      </c>
      <c r="E2" s="3" t="s">
        <v>5</v>
      </c>
      <c r="F2" s="3" t="s">
        <v>6</v>
      </c>
      <c r="G2" s="3" t="s">
        <v>7</v>
      </c>
      <c r="H2" s="3" t="s">
        <v>8</v>
      </c>
      <c r="I2" s="3" t="s">
        <v>9</v>
      </c>
      <c r="J2" s="3" t="s">
        <v>10</v>
      </c>
      <c r="K2" s="3" t="s">
        <v>11</v>
      </c>
    </row>
    <row r="3" customFormat="false" ht="15" hidden="false" customHeight="false" outlineLevel="0" collapsed="false">
      <c r="A3" s="3" t="n">
        <v>2009</v>
      </c>
      <c r="B3" s="3" t="s">
        <v>12</v>
      </c>
      <c r="C3" s="4" t="n">
        <v>45.3</v>
      </c>
      <c r="D3" s="4" t="n">
        <v>47.5</v>
      </c>
      <c r="E3" s="4" t="n">
        <v>47.9</v>
      </c>
      <c r="F3" s="4" t="n">
        <v>48.3</v>
      </c>
      <c r="G3" s="4" t="n">
        <v>50.9</v>
      </c>
      <c r="H3" s="4" t="n">
        <v>51.1</v>
      </c>
      <c r="I3" s="4" t="n">
        <v>36.6</v>
      </c>
      <c r="J3" s="4" t="n">
        <v>49.4</v>
      </c>
      <c r="K3" s="4" t="n">
        <v>47.1</v>
      </c>
    </row>
    <row r="4" customFormat="false" ht="15" hidden="false" customHeight="false" outlineLevel="0" collapsed="false">
      <c r="A4" s="3" t="n">
        <v>2009</v>
      </c>
      <c r="B4" s="3" t="s">
        <v>13</v>
      </c>
      <c r="C4" s="4" t="n">
        <v>1.4</v>
      </c>
      <c r="D4" s="4" t="n">
        <v>1.5</v>
      </c>
      <c r="E4" s="4" t="n">
        <v>1.9</v>
      </c>
      <c r="F4" s="4" t="n">
        <v>1.9</v>
      </c>
      <c r="G4" s="4" t="n">
        <v>2.5</v>
      </c>
      <c r="H4" s="4" t="n">
        <v>3.4</v>
      </c>
      <c r="I4" s="4" t="n">
        <v>3</v>
      </c>
      <c r="J4" s="4" t="n">
        <v>3.4</v>
      </c>
      <c r="K4" s="4" t="n">
        <v>0.9</v>
      </c>
    </row>
    <row r="5" customFormat="false" ht="15" hidden="false" customHeight="false" outlineLevel="0" collapsed="false">
      <c r="A5" s="3" t="n">
        <v>2009</v>
      </c>
      <c r="B5" s="3" t="s">
        <v>14</v>
      </c>
      <c r="C5" s="4" t="n">
        <v>1.54525386313466</v>
      </c>
      <c r="D5" s="4" t="n">
        <v>1.57894736842105</v>
      </c>
      <c r="E5" s="4" t="n">
        <v>1.98329853862213</v>
      </c>
      <c r="F5" s="4" t="n">
        <v>1.96687370600414</v>
      </c>
      <c r="G5" s="4" t="n">
        <v>2.45579567779961</v>
      </c>
      <c r="H5" s="4" t="n">
        <v>3.32681017612524</v>
      </c>
      <c r="I5" s="4" t="n">
        <v>4.0983606557377</v>
      </c>
      <c r="J5" s="4" t="n">
        <v>3.4412955465587</v>
      </c>
      <c r="K5" s="4" t="n">
        <v>0.955414012738854</v>
      </c>
    </row>
    <row r="6" customFormat="false" ht="15" hidden="false" customHeight="false" outlineLevel="0" collapsed="false">
      <c r="A6" s="3" t="n">
        <v>2010</v>
      </c>
      <c r="B6" s="3" t="s">
        <v>12</v>
      </c>
      <c r="C6" s="4" t="n">
        <v>44.2</v>
      </c>
      <c r="D6" s="4" t="n">
        <v>44.1</v>
      </c>
      <c r="E6" s="4" t="n">
        <v>47.5</v>
      </c>
      <c r="F6" s="4" t="n">
        <v>46.5</v>
      </c>
      <c r="G6" s="4" t="n">
        <v>49.2</v>
      </c>
      <c r="H6" s="4" t="n">
        <v>50.5</v>
      </c>
      <c r="I6" s="4" t="n">
        <v>33.9</v>
      </c>
      <c r="J6" s="4" t="n">
        <v>46.7</v>
      </c>
      <c r="K6" s="4" t="n">
        <v>45.4</v>
      </c>
    </row>
    <row r="7" customFormat="false" ht="15" hidden="false" customHeight="false" outlineLevel="0" collapsed="false">
      <c r="A7" s="3" t="n">
        <v>2010</v>
      </c>
      <c r="B7" s="3" t="s">
        <v>13</v>
      </c>
      <c r="C7" s="5" t="n">
        <v>1.2</v>
      </c>
      <c r="D7" s="6" t="n">
        <v>1.3</v>
      </c>
      <c r="E7" s="6" t="n">
        <v>1.5</v>
      </c>
      <c r="F7" s="6" t="n">
        <v>1.7</v>
      </c>
      <c r="G7" s="6" t="n">
        <v>2</v>
      </c>
      <c r="H7" s="6" t="n">
        <v>3</v>
      </c>
      <c r="I7" s="6" t="n">
        <v>2.5</v>
      </c>
      <c r="J7" s="6" t="n">
        <v>3.3</v>
      </c>
      <c r="K7" s="7" t="n">
        <v>0.6</v>
      </c>
      <c r="L7" s="8"/>
      <c r="M7" s="9"/>
    </row>
    <row r="8" customFormat="false" ht="15" hidden="false" customHeight="false" outlineLevel="0" collapsed="false">
      <c r="A8" s="3" t="n">
        <v>2010</v>
      </c>
      <c r="B8" s="3" t="s">
        <v>14</v>
      </c>
      <c r="C8" s="6" t="n">
        <v>1.35746606334842</v>
      </c>
      <c r="D8" s="6" t="n">
        <v>1.47392290249433</v>
      </c>
      <c r="E8" s="6" t="n">
        <v>1.57894736842105</v>
      </c>
      <c r="F8" s="6" t="n">
        <v>1.82795698924731</v>
      </c>
      <c r="G8" s="6" t="n">
        <v>2.03252032520325</v>
      </c>
      <c r="H8" s="6" t="n">
        <v>2.97029702970297</v>
      </c>
      <c r="I8" s="6" t="n">
        <v>3.68731563421829</v>
      </c>
      <c r="J8" s="6" t="n">
        <v>3.53319057815846</v>
      </c>
      <c r="K8" s="6" t="n">
        <v>0.66079295154185</v>
      </c>
    </row>
    <row r="9" customFormat="false" ht="15" hidden="false" customHeight="false" outlineLevel="0" collapsed="false">
      <c r="A9" s="3" t="n">
        <v>2011</v>
      </c>
      <c r="B9" s="3" t="s">
        <v>12</v>
      </c>
      <c r="C9" s="4" t="n">
        <v>43</v>
      </c>
      <c r="D9" s="4" t="n">
        <v>43.1</v>
      </c>
      <c r="E9" s="4" t="n">
        <v>46.5</v>
      </c>
      <c r="F9" s="4" t="n">
        <v>47.1</v>
      </c>
      <c r="G9" s="4" t="n">
        <v>49.4</v>
      </c>
      <c r="H9" s="4" t="n">
        <v>49.6</v>
      </c>
      <c r="I9" s="4" t="n">
        <v>34.1</v>
      </c>
      <c r="J9" s="4" t="n">
        <v>50</v>
      </c>
      <c r="K9" s="4" t="n">
        <v>44.7</v>
      </c>
    </row>
    <row r="10" customFormat="false" ht="15" hidden="false" customHeight="false" outlineLevel="0" collapsed="false">
      <c r="A10" s="3" t="n">
        <v>2011</v>
      </c>
      <c r="B10" s="3" t="s">
        <v>13</v>
      </c>
      <c r="C10" s="10" t="n">
        <v>1.4</v>
      </c>
      <c r="D10" s="10" t="n">
        <v>1.6</v>
      </c>
      <c r="E10" s="10" t="n">
        <v>1.6</v>
      </c>
      <c r="F10" s="10" t="n">
        <v>2.2</v>
      </c>
      <c r="G10" s="10" t="n">
        <v>2.2</v>
      </c>
      <c r="H10" s="10" t="n">
        <v>2.4</v>
      </c>
      <c r="I10" s="10" t="n">
        <v>2.6</v>
      </c>
      <c r="J10" s="10" t="n">
        <v>2.9</v>
      </c>
      <c r="K10" s="11" t="n">
        <v>0.8</v>
      </c>
    </row>
    <row r="11" customFormat="false" ht="15" hidden="false" customHeight="false" outlineLevel="0" collapsed="false">
      <c r="A11" s="3" t="n">
        <v>2011</v>
      </c>
      <c r="B11" s="3" t="s">
        <v>14</v>
      </c>
      <c r="C11" s="12" t="n">
        <v>1.62790697674419</v>
      </c>
      <c r="D11" s="12" t="n">
        <v>1.85614849187935</v>
      </c>
      <c r="E11" s="12" t="n">
        <v>1.72043010752688</v>
      </c>
      <c r="F11" s="12" t="n">
        <v>2.33545647558386</v>
      </c>
      <c r="G11" s="12" t="n">
        <v>2.22672064777328</v>
      </c>
      <c r="H11" s="12" t="n">
        <v>2.41935483870968</v>
      </c>
      <c r="I11" s="12" t="n">
        <v>3.81231671554252</v>
      </c>
      <c r="J11" s="12" t="n">
        <v>2.9</v>
      </c>
      <c r="K11" s="12" t="n">
        <v>0.894854586129754</v>
      </c>
    </row>
    <row r="12" customFormat="false" ht="15" hidden="false" customHeight="false" outlineLevel="0" collapsed="false">
      <c r="A12" s="3" t="n">
        <v>2012</v>
      </c>
      <c r="B12" s="3" t="s">
        <v>12</v>
      </c>
      <c r="C12" s="13" t="n">
        <v>39.5</v>
      </c>
      <c r="D12" s="13" t="n">
        <v>40.3</v>
      </c>
      <c r="E12" s="13" t="n">
        <v>45.5</v>
      </c>
      <c r="F12" s="13" t="n">
        <v>42.4</v>
      </c>
      <c r="G12" s="13" t="n">
        <v>47</v>
      </c>
      <c r="H12" s="13" t="n">
        <v>45.9</v>
      </c>
      <c r="I12" s="13" t="n">
        <v>33</v>
      </c>
      <c r="J12" s="13" t="n">
        <v>45.1</v>
      </c>
      <c r="K12" s="13" t="n">
        <v>41.9</v>
      </c>
    </row>
    <row r="13" customFormat="false" ht="15" hidden="false" customHeight="false" outlineLevel="0" collapsed="false">
      <c r="A13" s="3" t="n">
        <v>2012</v>
      </c>
      <c r="B13" s="3" t="s">
        <v>13</v>
      </c>
      <c r="C13" s="14" t="n">
        <v>1.1</v>
      </c>
      <c r="D13" s="14" t="n">
        <v>1.5</v>
      </c>
      <c r="E13" s="14" t="n">
        <v>1.9</v>
      </c>
      <c r="F13" s="14" t="n">
        <v>1.7</v>
      </c>
      <c r="G13" s="14" t="n">
        <v>1.7</v>
      </c>
      <c r="H13" s="14" t="n">
        <v>2.3</v>
      </c>
      <c r="I13" s="14" t="n">
        <v>2.6</v>
      </c>
      <c r="J13" s="14" t="n">
        <v>3.5</v>
      </c>
      <c r="K13" s="11" t="n">
        <v>0.6</v>
      </c>
    </row>
    <row r="14" customFormat="false" ht="15" hidden="false" customHeight="false" outlineLevel="0" collapsed="false">
      <c r="A14" s="3" t="n">
        <v>2012</v>
      </c>
      <c r="B14" s="3" t="s">
        <v>14</v>
      </c>
      <c r="C14" s="14" t="n">
        <v>1.39240506329114</v>
      </c>
      <c r="D14" s="14" t="n">
        <v>1.86104218362283</v>
      </c>
      <c r="E14" s="14" t="n">
        <v>2.08791208791209</v>
      </c>
      <c r="F14" s="14" t="n">
        <v>2.00471698113208</v>
      </c>
      <c r="G14" s="14" t="n">
        <v>1.80851063829787</v>
      </c>
      <c r="H14" s="14" t="n">
        <v>2.50544662309368</v>
      </c>
      <c r="I14" s="14" t="n">
        <v>3.93939393939394</v>
      </c>
      <c r="J14" s="14" t="n">
        <v>3.88026607538803</v>
      </c>
      <c r="K14" s="14" t="n">
        <v>0.715990453460621</v>
      </c>
    </row>
    <row r="15" customFormat="false" ht="15" hidden="false" customHeight="false" outlineLevel="0" collapsed="false">
      <c r="A15" s="3" t="n">
        <v>2013</v>
      </c>
      <c r="B15" s="3" t="s">
        <v>12</v>
      </c>
      <c r="C15" s="14" t="n">
        <v>41.9</v>
      </c>
      <c r="D15" s="14" t="n">
        <v>40.3</v>
      </c>
      <c r="E15" s="14" t="n">
        <v>45.2</v>
      </c>
      <c r="F15" s="14" t="n">
        <v>43.6</v>
      </c>
      <c r="G15" s="14" t="n">
        <v>45.2</v>
      </c>
      <c r="H15" s="14" t="n">
        <v>46.6</v>
      </c>
      <c r="I15" s="14" t="n">
        <v>34</v>
      </c>
      <c r="J15" s="14" t="n">
        <v>44.9</v>
      </c>
      <c r="K15" s="11" t="n">
        <v>42.6</v>
      </c>
    </row>
    <row r="16" customFormat="false" ht="15" hidden="false" customHeight="false" outlineLevel="0" collapsed="false">
      <c r="A16" s="3" t="n">
        <v>2013</v>
      </c>
      <c r="B16" s="3" t="s">
        <v>13</v>
      </c>
      <c r="C16" s="14" t="n">
        <v>1.4</v>
      </c>
      <c r="D16" s="14" t="n">
        <v>1.4</v>
      </c>
      <c r="E16" s="14" t="n">
        <v>1.4</v>
      </c>
      <c r="F16" s="14" t="n">
        <v>1.7</v>
      </c>
      <c r="G16" s="14" t="n">
        <v>2.1</v>
      </c>
      <c r="H16" s="14" t="n">
        <v>2.3</v>
      </c>
      <c r="I16" s="14" t="n">
        <v>2.4</v>
      </c>
      <c r="J16" s="14" t="n">
        <v>4</v>
      </c>
      <c r="K16" s="11" t="n">
        <v>0.8</v>
      </c>
    </row>
    <row r="17" customFormat="false" ht="15" hidden="false" customHeight="false" outlineLevel="0" collapsed="false">
      <c r="A17" s="3" t="n">
        <v>2013</v>
      </c>
      <c r="B17" s="3" t="s">
        <v>14</v>
      </c>
      <c r="C17" s="14" t="n">
        <v>1.67064439140811</v>
      </c>
      <c r="D17" s="14" t="n">
        <v>1.73697270471464</v>
      </c>
      <c r="E17" s="14" t="n">
        <v>1.54867256637168</v>
      </c>
      <c r="F17" s="14" t="n">
        <v>1.94954128440367</v>
      </c>
      <c r="G17" s="14" t="n">
        <v>2.32300884955752</v>
      </c>
      <c r="H17" s="14" t="n">
        <v>2.46781115879828</v>
      </c>
      <c r="I17" s="14" t="n">
        <v>3.52941176470588</v>
      </c>
      <c r="J17" s="14" t="n">
        <v>4.4543429844098</v>
      </c>
      <c r="K17" s="14" t="n">
        <v>0.938967136150235</v>
      </c>
    </row>
    <row r="18" customFormat="false" ht="15" hidden="false" customHeight="false" outlineLevel="0" collapsed="false">
      <c r="A18" s="3" t="n">
        <v>2014</v>
      </c>
      <c r="B18" s="3" t="s">
        <v>12</v>
      </c>
      <c r="C18" s="14" t="n">
        <v>41.2</v>
      </c>
      <c r="D18" s="14" t="n">
        <v>41.7</v>
      </c>
      <c r="E18" s="14" t="n">
        <v>44.2</v>
      </c>
      <c r="F18" s="14" t="n">
        <v>42.7</v>
      </c>
      <c r="G18" s="14" t="n">
        <v>47.9</v>
      </c>
      <c r="H18" s="14" t="n">
        <v>48.1</v>
      </c>
      <c r="I18" s="14" t="n">
        <v>32.4</v>
      </c>
      <c r="J18" s="14" t="n">
        <v>39.5</v>
      </c>
      <c r="K18" s="11" t="n">
        <v>42.5</v>
      </c>
    </row>
    <row r="19" customFormat="false" ht="15" hidden="false" customHeight="false" outlineLevel="0" collapsed="false">
      <c r="A19" s="3" t="n">
        <v>2014</v>
      </c>
      <c r="B19" s="3" t="s">
        <v>13</v>
      </c>
      <c r="C19" s="14" t="n">
        <v>1.5</v>
      </c>
      <c r="D19" s="14" t="n">
        <v>1.6</v>
      </c>
      <c r="E19" s="14" t="n">
        <v>1.7</v>
      </c>
      <c r="F19" s="14" t="n">
        <v>1.8</v>
      </c>
      <c r="G19" s="14" t="n">
        <v>1.6</v>
      </c>
      <c r="H19" s="14" t="n">
        <v>2.8</v>
      </c>
      <c r="I19" s="14" t="n">
        <v>3.3</v>
      </c>
      <c r="J19" s="14" t="n">
        <v>1</v>
      </c>
      <c r="K19" s="11" t="n">
        <v>0.7</v>
      </c>
    </row>
    <row r="20" customFormat="false" ht="15" hidden="false" customHeight="false" outlineLevel="0" collapsed="false">
      <c r="A20" s="3" t="n">
        <v>2014</v>
      </c>
      <c r="B20" s="3" t="s">
        <v>14</v>
      </c>
      <c r="C20" s="15" t="n">
        <v>1.82038834951456</v>
      </c>
      <c r="D20" s="15" t="n">
        <v>1.91846522781775</v>
      </c>
      <c r="E20" s="15" t="n">
        <v>1.92307692307692</v>
      </c>
      <c r="F20" s="15" t="n">
        <v>2.10772833723653</v>
      </c>
      <c r="G20" s="15" t="n">
        <v>1.67014613778706</v>
      </c>
      <c r="H20" s="15" t="n">
        <v>2.91060291060291</v>
      </c>
      <c r="I20" s="15" t="n">
        <v>5.09259259259259</v>
      </c>
      <c r="J20" s="15" t="n">
        <v>1.26582278481013</v>
      </c>
      <c r="K20" s="15" t="n">
        <v>0.823529411764706</v>
      </c>
    </row>
    <row r="21" customFormat="false" ht="15" hidden="false" customHeight="false" outlineLevel="0" collapsed="false">
      <c r="A21" s="3" t="n">
        <v>2015</v>
      </c>
      <c r="B21" s="3" t="s">
        <v>12</v>
      </c>
      <c r="C21" s="14" t="n">
        <v>39.8</v>
      </c>
      <c r="D21" s="14" t="n">
        <v>37.8</v>
      </c>
      <c r="E21" s="14" t="n">
        <v>42.7</v>
      </c>
      <c r="F21" s="14" t="n">
        <v>39.8</v>
      </c>
      <c r="G21" s="14" t="n">
        <v>43.2</v>
      </c>
      <c r="H21" s="14" t="n">
        <v>44.7</v>
      </c>
      <c r="I21" s="14" t="n">
        <v>30.8</v>
      </c>
      <c r="J21" s="14" t="n">
        <v>40.7</v>
      </c>
      <c r="K21" s="11" t="n">
        <v>40</v>
      </c>
    </row>
    <row r="22" customFormat="false" ht="15" hidden="false" customHeight="false" outlineLevel="0" collapsed="false">
      <c r="A22" s="3" t="n">
        <v>2015</v>
      </c>
      <c r="B22" s="3" t="s">
        <v>13</v>
      </c>
      <c r="C22" s="14" t="n">
        <v>1.5</v>
      </c>
      <c r="D22" s="14" t="n">
        <v>1.2</v>
      </c>
      <c r="E22" s="14" t="n">
        <v>1.3</v>
      </c>
      <c r="F22" s="14" t="n">
        <v>1.9</v>
      </c>
      <c r="G22" s="14" t="n">
        <v>1.9</v>
      </c>
      <c r="H22" s="14" t="n">
        <v>2</v>
      </c>
      <c r="I22" s="14" t="n">
        <v>3.4</v>
      </c>
      <c r="J22" s="14" t="n">
        <v>3.2</v>
      </c>
      <c r="K22" s="11" t="n">
        <v>0.6</v>
      </c>
    </row>
    <row r="23" customFormat="false" ht="15" hidden="false" customHeight="false" outlineLevel="0" collapsed="false">
      <c r="A23" s="3" t="n">
        <v>2015</v>
      </c>
      <c r="B23" s="3" t="s">
        <v>14</v>
      </c>
      <c r="C23" s="15" t="n">
        <v>1.88442211055276</v>
      </c>
      <c r="D23" s="15" t="n">
        <v>1.58730158730159</v>
      </c>
      <c r="E23" s="15" t="n">
        <v>1.52224824355972</v>
      </c>
      <c r="F23" s="15" t="n">
        <v>2.38693467336683</v>
      </c>
      <c r="G23" s="15" t="n">
        <v>2.19907407407407</v>
      </c>
      <c r="H23" s="15" t="n">
        <v>2.23713646532438</v>
      </c>
      <c r="I23" s="15" t="n">
        <v>5.51948051948052</v>
      </c>
      <c r="J23" s="15" t="n">
        <v>3.93120393120393</v>
      </c>
      <c r="K23" s="15" t="n">
        <v>0.75</v>
      </c>
    </row>
    <row r="24" customFormat="false" ht="15" hidden="false" customHeight="false" outlineLevel="0" collapsed="false">
      <c r="A24" s="3" t="n">
        <v>2020</v>
      </c>
      <c r="B24" s="3" t="s">
        <v>15</v>
      </c>
      <c r="C24" s="14"/>
      <c r="D24" s="14"/>
      <c r="E24" s="14"/>
      <c r="F24" s="14"/>
      <c r="G24" s="14"/>
      <c r="H24" s="14"/>
      <c r="I24" s="14"/>
      <c r="J24" s="14"/>
      <c r="K24" s="11" t="n">
        <v>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18" activeCellId="1" sqref="C3:K23 M18"/>
    </sheetView>
  </sheetViews>
  <sheetFormatPr defaultRowHeight="15"/>
  <cols>
    <col collapsed="false" hidden="false" max="1" min="1" style="0" width="22.7085020242915"/>
    <col collapsed="false" hidden="false" max="1025" min="2" style="0" width="8.57085020242915"/>
  </cols>
  <sheetData>
    <row r="1" customFormat="false" ht="15" hidden="false" customHeight="false" outlineLevel="0" collapsed="false">
      <c r="A1" s="16" t="s">
        <v>16</v>
      </c>
      <c r="B1" s="16"/>
      <c r="C1" s="16"/>
      <c r="D1" s="16"/>
      <c r="E1" s="16"/>
      <c r="F1" s="16"/>
      <c r="G1" s="16"/>
      <c r="H1" s="16"/>
      <c r="I1" s="16"/>
      <c r="J1" s="16"/>
    </row>
    <row r="2" customFormat="false" ht="15.75" hidden="false" customHeight="false" outlineLevel="0" collapsed="false">
      <c r="A2" s="17"/>
      <c r="B2" s="18"/>
      <c r="C2" s="18"/>
      <c r="D2" s="18"/>
      <c r="E2" s="18"/>
      <c r="F2" s="18"/>
      <c r="G2" s="18"/>
      <c r="H2" s="18"/>
      <c r="I2" s="18"/>
      <c r="J2" s="18"/>
    </row>
    <row r="3" customFormat="false" ht="15" hidden="false" customHeight="false" outlineLevel="0" collapsed="false">
      <c r="A3" s="19"/>
      <c r="B3" s="20" t="s">
        <v>3</v>
      </c>
      <c r="C3" s="20" t="s">
        <v>4</v>
      </c>
      <c r="D3" s="21" t="s">
        <v>5</v>
      </c>
      <c r="E3" s="22" t="s">
        <v>6</v>
      </c>
      <c r="F3" s="22" t="s">
        <v>7</v>
      </c>
      <c r="G3" s="22" t="s">
        <v>8</v>
      </c>
      <c r="H3" s="20" t="s">
        <v>9</v>
      </c>
      <c r="I3" s="20" t="s">
        <v>17</v>
      </c>
      <c r="J3" s="23" t="s">
        <v>11</v>
      </c>
    </row>
    <row r="4" customFormat="false" ht="15" hidden="false" customHeight="false" outlineLevel="0" collapsed="false">
      <c r="A4" s="24" t="n">
        <v>2009</v>
      </c>
      <c r="B4" s="25" t="n">
        <f aca="false">Data!C3</f>
        <v>45.3</v>
      </c>
      <c r="C4" s="25" t="n">
        <f aca="false">Data!D3</f>
        <v>47.5</v>
      </c>
      <c r="D4" s="25" t="n">
        <f aca="false">Data!E3</f>
        <v>47.9</v>
      </c>
      <c r="E4" s="25" t="n">
        <f aca="false">Data!F3</f>
        <v>48.3</v>
      </c>
      <c r="F4" s="25" t="n">
        <f aca="false">Data!G3</f>
        <v>50.9</v>
      </c>
      <c r="G4" s="25" t="n">
        <f aca="false">Data!H3</f>
        <v>51.1</v>
      </c>
      <c r="H4" s="25" t="n">
        <f aca="false">Data!I3</f>
        <v>36.6</v>
      </c>
      <c r="I4" s="25" t="n">
        <f aca="false">Data!J3</f>
        <v>49.4</v>
      </c>
      <c r="J4" s="25" t="n">
        <f aca="false">Data!K3</f>
        <v>47.1</v>
      </c>
    </row>
    <row r="5" customFormat="false" ht="15" hidden="false" customHeight="false" outlineLevel="0" collapsed="false">
      <c r="A5" s="26"/>
      <c r="B5" s="27"/>
      <c r="C5" s="27"/>
      <c r="D5" s="27"/>
      <c r="E5" s="27"/>
      <c r="F5" s="27"/>
      <c r="G5" s="27"/>
      <c r="H5" s="27"/>
      <c r="I5" s="27"/>
      <c r="J5" s="27"/>
    </row>
    <row r="6" customFormat="false" ht="15" hidden="false" customHeight="false" outlineLevel="0" collapsed="false">
      <c r="A6" s="28" t="s">
        <v>18</v>
      </c>
      <c r="B6" s="29" t="n">
        <f aca="false">Data!C5</f>
        <v>1.54525386313466</v>
      </c>
      <c r="C6" s="29" t="n">
        <f aca="false">Data!D5</f>
        <v>1.57894736842105</v>
      </c>
      <c r="D6" s="29" t="n">
        <f aca="false">Data!E5</f>
        <v>1.98329853862213</v>
      </c>
      <c r="E6" s="29" t="n">
        <f aca="false">Data!F5</f>
        <v>1.96687370600414</v>
      </c>
      <c r="F6" s="29" t="n">
        <f aca="false">Data!G5</f>
        <v>2.45579567779961</v>
      </c>
      <c r="G6" s="29" t="n">
        <f aca="false">Data!H5</f>
        <v>3.32681017612524</v>
      </c>
      <c r="H6" s="29" t="n">
        <f aca="false">Data!I5</f>
        <v>4.0983606557377</v>
      </c>
      <c r="I6" s="29" t="n">
        <f aca="false">Data!J5</f>
        <v>3.4412955465587</v>
      </c>
      <c r="J6" s="29" t="n">
        <f aca="false">Data!K5</f>
        <v>0.955414012738854</v>
      </c>
    </row>
    <row r="7" customFormat="false" ht="15" hidden="false" customHeight="false" outlineLevel="0" collapsed="false">
      <c r="A7" s="26"/>
      <c r="B7" s="27"/>
      <c r="C7" s="27"/>
      <c r="D7" s="27"/>
      <c r="E7" s="27"/>
      <c r="F7" s="27"/>
      <c r="G7" s="27"/>
      <c r="H7" s="27"/>
      <c r="I7" s="27"/>
      <c r="J7" s="27"/>
    </row>
    <row r="8" customFormat="false" ht="15" hidden="false" customHeight="false" outlineLevel="0" collapsed="false">
      <c r="A8" s="26"/>
      <c r="B8" s="27"/>
      <c r="C8" s="27"/>
      <c r="D8" s="27"/>
      <c r="E8" s="27"/>
      <c r="F8" s="27"/>
      <c r="G8" s="27"/>
      <c r="H8" s="27"/>
      <c r="I8" s="27"/>
      <c r="J8" s="27"/>
    </row>
    <row r="9" customFormat="false" ht="15" hidden="false" customHeight="false" outlineLevel="0" collapsed="false">
      <c r="A9" s="30"/>
      <c r="B9" s="31" t="s">
        <v>3</v>
      </c>
      <c r="C9" s="31" t="s">
        <v>4</v>
      </c>
      <c r="D9" s="32" t="s">
        <v>5</v>
      </c>
      <c r="E9" s="33" t="s">
        <v>6</v>
      </c>
      <c r="F9" s="33" t="s">
        <v>7</v>
      </c>
      <c r="G9" s="33" t="s">
        <v>8</v>
      </c>
      <c r="H9" s="31" t="s">
        <v>9</v>
      </c>
      <c r="I9" s="31" t="s">
        <v>17</v>
      </c>
      <c r="J9" s="34" t="s">
        <v>11</v>
      </c>
    </row>
    <row r="10" customFormat="false" ht="15" hidden="false" customHeight="false" outlineLevel="0" collapsed="false">
      <c r="A10" s="24" t="n">
        <v>2015</v>
      </c>
      <c r="B10" s="25" t="n">
        <f aca="false">Data!C21</f>
        <v>39.8</v>
      </c>
      <c r="C10" s="25" t="n">
        <f aca="false">Data!D21</f>
        <v>37.8</v>
      </c>
      <c r="D10" s="25" t="n">
        <f aca="false">Data!E21</f>
        <v>42.7</v>
      </c>
      <c r="E10" s="25" t="n">
        <f aca="false">Data!F21</f>
        <v>39.8</v>
      </c>
      <c r="F10" s="25" t="n">
        <f aca="false">Data!G21</f>
        <v>43.2</v>
      </c>
      <c r="G10" s="25" t="n">
        <f aca="false">Data!H21</f>
        <v>44.7</v>
      </c>
      <c r="H10" s="25" t="n">
        <f aca="false">Data!I21</f>
        <v>30.8</v>
      </c>
      <c r="I10" s="25" t="n">
        <f aca="false">Data!J21</f>
        <v>40.7</v>
      </c>
      <c r="J10" s="25" t="n">
        <f aca="false">Data!K21</f>
        <v>40</v>
      </c>
    </row>
    <row r="11" customFormat="false" ht="15" hidden="false" customHeight="false" outlineLevel="0" collapsed="false">
      <c r="A11" s="26"/>
      <c r="B11" s="27"/>
      <c r="C11" s="27"/>
      <c r="D11" s="27"/>
      <c r="E11" s="27"/>
      <c r="F11" s="27"/>
      <c r="G11" s="27"/>
      <c r="H11" s="27"/>
      <c r="I11" s="27"/>
      <c r="J11" s="27"/>
    </row>
    <row r="12" customFormat="false" ht="15" hidden="false" customHeight="false" outlineLevel="0" collapsed="false">
      <c r="A12" s="35" t="s">
        <v>18</v>
      </c>
      <c r="B12" s="29" t="n">
        <f aca="false">Data!C23</f>
        <v>1.88442211055276</v>
      </c>
      <c r="C12" s="29" t="n">
        <f aca="false">Data!D23</f>
        <v>1.58730158730159</v>
      </c>
      <c r="D12" s="29" t="n">
        <f aca="false">Data!E23</f>
        <v>1.52224824355972</v>
      </c>
      <c r="E12" s="29" t="n">
        <f aca="false">Data!F23</f>
        <v>2.38693467336683</v>
      </c>
      <c r="F12" s="29" t="n">
        <f aca="false">Data!G23</f>
        <v>2.19907407407407</v>
      </c>
      <c r="G12" s="29" t="n">
        <f aca="false">Data!H23</f>
        <v>2.23713646532438</v>
      </c>
      <c r="H12" s="29" t="n">
        <f aca="false">Data!I23</f>
        <v>5.51948051948052</v>
      </c>
      <c r="I12" s="29" t="n">
        <f aca="false">Data!J23</f>
        <v>3.93120393120393</v>
      </c>
      <c r="J12" s="29" t="n">
        <f aca="false">Data!K23</f>
        <v>0.75</v>
      </c>
    </row>
    <row r="13" customFormat="false" ht="15" hidden="false" customHeight="false" outlineLevel="0" collapsed="false">
      <c r="A13" s="36"/>
      <c r="B13" s="36"/>
      <c r="C13" s="36"/>
      <c r="D13" s="36"/>
      <c r="E13" s="36"/>
      <c r="F13" s="36"/>
      <c r="G13" s="36"/>
      <c r="H13" s="36"/>
      <c r="I13" s="36"/>
      <c r="J13" s="36"/>
    </row>
    <row r="14" customFormat="false" ht="15" hidden="false" customHeight="false" outlineLevel="0" collapsed="false">
      <c r="A14" s="37"/>
      <c r="B14" s="38"/>
      <c r="C14" s="38"/>
      <c r="D14" s="38"/>
      <c r="E14" s="38"/>
      <c r="F14" s="38"/>
      <c r="G14" s="38"/>
      <c r="H14" s="38"/>
      <c r="I14" s="38"/>
      <c r="J14" s="38"/>
    </row>
    <row r="15" customFormat="false" ht="15" hidden="false" customHeight="false" outlineLevel="0" collapsed="false">
      <c r="A15" s="39" t="str">
        <f aca="false">A4&amp;" versus "&amp;A10</f>
        <v>2009 versus 2015</v>
      </c>
      <c r="B15" s="31" t="s">
        <v>3</v>
      </c>
      <c r="C15" s="31" t="s">
        <v>4</v>
      </c>
      <c r="D15" s="32" t="s">
        <v>5</v>
      </c>
      <c r="E15" s="33" t="s">
        <v>6</v>
      </c>
      <c r="F15" s="33" t="s">
        <v>7</v>
      </c>
      <c r="G15" s="33" t="s">
        <v>8</v>
      </c>
      <c r="H15" s="31" t="s">
        <v>9</v>
      </c>
      <c r="I15" s="31" t="s">
        <v>17</v>
      </c>
      <c r="J15" s="34" t="s">
        <v>11</v>
      </c>
    </row>
    <row r="16" customFormat="false" ht="15" hidden="false" customHeight="false" outlineLevel="0" collapsed="false">
      <c r="A16" s="37" t="s">
        <v>19</v>
      </c>
      <c r="B16" s="40" t="n">
        <f aca="false">B4-B10</f>
        <v>5.5</v>
      </c>
      <c r="C16" s="40" t="n">
        <f aca="false">C4-C10</f>
        <v>9.7</v>
      </c>
      <c r="D16" s="40" t="n">
        <f aca="false">D4-D10</f>
        <v>5.2</v>
      </c>
      <c r="E16" s="40" t="n">
        <f aca="false">E4-E10</f>
        <v>8.5</v>
      </c>
      <c r="F16" s="40" t="n">
        <f aca="false">F4-F10</f>
        <v>7.7</v>
      </c>
      <c r="G16" s="40" t="n">
        <f aca="false">G4-G10</f>
        <v>6.4</v>
      </c>
      <c r="H16" s="40" t="n">
        <f aca="false">H4-H10</f>
        <v>5.8</v>
      </c>
      <c r="I16" s="40" t="n">
        <f aca="false">I4-I10</f>
        <v>8.7</v>
      </c>
      <c r="J16" s="40" t="n">
        <f aca="false">J4-J10</f>
        <v>7.1</v>
      </c>
    </row>
    <row r="17" customFormat="false" ht="15" hidden="false" customHeight="false" outlineLevel="0" collapsed="false">
      <c r="A17" s="37" t="s">
        <v>20</v>
      </c>
      <c r="B17" s="41" t="n">
        <f aca="false">SQRT(POWER((B4/100*B6)/100,2)+POWER((B10/100*B12)/100,2))</f>
        <v>0.0102591422643416</v>
      </c>
      <c r="C17" s="41" t="n">
        <f aca="false">SQRT(POWER((C4/100*C6)/100,2)+POWER((C10/100*C12)/100,2))</f>
        <v>0.00960468635614927</v>
      </c>
      <c r="D17" s="41" t="n">
        <f aca="false">SQRT(POWER((D4/100*D6)/100,2)+POWER((D10/100*D12)/100,2))</f>
        <v>0.0115108644332213</v>
      </c>
      <c r="E17" s="41" t="n">
        <f aca="false">SQRT(POWER((E4/100*E6)/100,2)+POWER((E10/100*E12)/100,2))</f>
        <v>0.0134350288425444</v>
      </c>
      <c r="F17" s="41" t="n">
        <f aca="false">SQRT(POWER((F4/100*F6)/100,2)+POWER((F10/100*F12)/100,2))</f>
        <v>0.0157003184681076</v>
      </c>
      <c r="G17" s="41" t="n">
        <f aca="false">SQRT(POWER((G4/100*G6)/100,2)+POWER((G10/100*G12)/100,2))</f>
        <v>0.019723082923316</v>
      </c>
      <c r="H17" s="41" t="n">
        <f aca="false">SQRT(POWER((H4/100*H6)/100,2)+POWER((H10/100*H12)/100,2))</f>
        <v>0.0226715680975093</v>
      </c>
      <c r="I17" s="41" t="n">
        <f aca="false">SQRT(POWER((I4/100*I6)/100,2)+POWER((I10/100*I12)/100,2))</f>
        <v>0.0233452350598575</v>
      </c>
      <c r="J17" s="41" t="n">
        <f aca="false">SQRT(POWER((J4/100*J6)/100,2)+POWER((J10/100*J12)/100,2))</f>
        <v>0.00540832691319598</v>
      </c>
    </row>
    <row r="18" customFormat="false" ht="15" hidden="false" customHeight="false" outlineLevel="0" collapsed="false">
      <c r="A18" s="37" t="s">
        <v>21</v>
      </c>
      <c r="B18" s="42" t="n">
        <f aca="false">(B16/100)/B17</f>
        <v>5.36107196711437</v>
      </c>
      <c r="C18" s="42" t="n">
        <f aca="false">(C16/100)/C17</f>
        <v>10.0992366021299</v>
      </c>
      <c r="D18" s="42" t="n">
        <f aca="false">(D16/100)/D17</f>
        <v>4.51747132473592</v>
      </c>
      <c r="E18" s="42" t="n">
        <f aca="false">(E16/100)/E17</f>
        <v>6.32674488430069</v>
      </c>
      <c r="F18" s="42" t="n">
        <f aca="false">(F16/100)/F17</f>
        <v>4.90435911579831</v>
      </c>
      <c r="G18" s="42" t="n">
        <f aca="false">(G16/100)/G17</f>
        <v>3.24492881000572</v>
      </c>
      <c r="H18" s="42" t="n">
        <f aca="false">(H16/100)/H17</f>
        <v>2.55827033006914</v>
      </c>
      <c r="I18" s="42" t="n">
        <f aca="false">(I16/100)/I17</f>
        <v>3.72667055083964</v>
      </c>
      <c r="J18" s="42" t="n">
        <f aca="false">(J16/100)/J17</f>
        <v>13.1279046439971</v>
      </c>
    </row>
    <row r="19" customFormat="false" ht="15" hidden="false" customHeight="false" outlineLevel="0" collapsed="false">
      <c r="A19" s="37" t="s">
        <v>22</v>
      </c>
      <c r="B19" s="42" t="str">
        <f aca="false">IF(ABS(B18)&gt;1.96,"Sig","Not Sig")</f>
        <v>Sig</v>
      </c>
      <c r="C19" s="42" t="str">
        <f aca="false">IF(ABS(C18)&gt;1.96,"Sig","Not Sig")</f>
        <v>Sig</v>
      </c>
      <c r="D19" s="42" t="str">
        <f aca="false">IF(ABS(D18)&gt;1.96,"Sig","Not Sig")</f>
        <v>Sig</v>
      </c>
      <c r="E19" s="42" t="str">
        <f aca="false">IF(ABS(E18)&gt;1.96,"Sig","Not Sig")</f>
        <v>Sig</v>
      </c>
      <c r="F19" s="42" t="str">
        <f aca="false">IF(ABS(F18)&gt;1.96,"Sig","Not Sig")</f>
        <v>Sig</v>
      </c>
      <c r="G19" s="42" t="str">
        <f aca="false">IF(ABS(G18)&gt;1.96,"Sig","Not Sig")</f>
        <v>Sig</v>
      </c>
      <c r="H19" s="42" t="str">
        <f aca="false">IF(ABS(H18)&gt;1.96,"Sig","Not Sig")</f>
        <v>Sig</v>
      </c>
      <c r="I19" s="42" t="str">
        <f aca="false">IF(ABS(I18)&gt;1.96,"Sig","Not Sig")</f>
        <v>Sig</v>
      </c>
      <c r="J19" s="42" t="str">
        <f aca="false">IF(ABS(J18)&gt;1.96,"Sig","Not Sig")</f>
        <v>Sig</v>
      </c>
    </row>
    <row r="20" customFormat="false" ht="15" hidden="false" customHeight="false" outlineLevel="0" collapsed="false">
      <c r="A20" s="36"/>
      <c r="B20" s="36"/>
      <c r="C20" s="36"/>
      <c r="D20" s="36"/>
      <c r="E20" s="36"/>
      <c r="F20" s="36"/>
      <c r="G20" s="36"/>
      <c r="H20" s="36"/>
      <c r="I20" s="36"/>
      <c r="J20" s="36"/>
    </row>
    <row r="21" customFormat="false" ht="15" hidden="false" customHeight="false" outlineLevel="0" collapsed="false">
      <c r="A21" s="36"/>
      <c r="B21" s="36"/>
      <c r="C21" s="36"/>
      <c r="D21" s="36"/>
      <c r="E21" s="36"/>
      <c r="F21" s="36"/>
      <c r="G21" s="36"/>
      <c r="H21" s="36"/>
      <c r="I21" s="36"/>
      <c r="J21" s="36"/>
    </row>
    <row r="22" customFormat="false" ht="15" hidden="false" customHeight="false" outlineLevel="0" collapsed="false">
      <c r="A22" s="43" t="s">
        <v>23</v>
      </c>
      <c r="B22" s="31" t="s">
        <v>3</v>
      </c>
      <c r="C22" s="31" t="s">
        <v>4</v>
      </c>
      <c r="D22" s="32" t="s">
        <v>5</v>
      </c>
      <c r="E22" s="33" t="s">
        <v>6</v>
      </c>
      <c r="F22" s="33" t="s">
        <v>7</v>
      </c>
      <c r="G22" s="33" t="s">
        <v>8</v>
      </c>
      <c r="H22" s="31" t="s">
        <v>9</v>
      </c>
      <c r="I22" s="31" t="s">
        <v>17</v>
      </c>
      <c r="J22" s="34" t="s">
        <v>11</v>
      </c>
    </row>
    <row r="23" customFormat="false" ht="15" hidden="false" customHeight="false" outlineLevel="0" collapsed="false">
      <c r="A23" s="44" t="s">
        <v>19</v>
      </c>
      <c r="B23" s="44"/>
      <c r="C23" s="40" t="n">
        <f aca="false">$B10-C10</f>
        <v>2</v>
      </c>
      <c r="D23" s="40" t="n">
        <f aca="false">$B10-D10</f>
        <v>-2.90000000000001</v>
      </c>
      <c r="E23" s="40" t="n">
        <f aca="false">$B10-E10</f>
        <v>0</v>
      </c>
      <c r="F23" s="40" t="n">
        <f aca="false">$B10-F10</f>
        <v>-3.40000000000001</v>
      </c>
      <c r="G23" s="40" t="n">
        <f aca="false">$B10-G10</f>
        <v>-4.90000000000001</v>
      </c>
      <c r="H23" s="40" t="n">
        <f aca="false">$B10-H10</f>
        <v>9</v>
      </c>
      <c r="I23" s="40" t="n">
        <f aca="false">$B10-I10</f>
        <v>-0.900000000000006</v>
      </c>
      <c r="J23" s="40" t="n">
        <f aca="false">$B10-J10</f>
        <v>-0.200000000000003</v>
      </c>
    </row>
    <row r="24" customFormat="false" ht="15" hidden="false" customHeight="false" outlineLevel="0" collapsed="false">
      <c r="A24" s="44" t="s">
        <v>20</v>
      </c>
      <c r="B24" s="44"/>
      <c r="C24" s="44" t="n">
        <f aca="false">SQRT(POWER(($B10/100*$B12)/100,2)+POWER((C10/100*C12)/100,2))</f>
        <v>0.00960468635614927</v>
      </c>
      <c r="D24" s="44" t="n">
        <f aca="false">SQRT(POWER(($B10/100*$B12)/100,2)+POWER((D10/100*D12)/100,2))</f>
        <v>0.0099247166206396</v>
      </c>
      <c r="E24" s="44" t="n">
        <f aca="false">SQRT(POWER(($B10/100*$B12)/100,2)+POWER((E10/100*E12)/100,2))</f>
        <v>0.0121037184369102</v>
      </c>
      <c r="F24" s="44" t="n">
        <f aca="false">SQRT(POWER(($B10/100*$B12)/100,2)+POWER((F10/100*F12)/100,2))</f>
        <v>0.0121037184369102</v>
      </c>
      <c r="G24" s="44" t="n">
        <f aca="false">SQRT(POWER(($B10/100*$B12)/100,2)+POWER((G10/100*G12)/100,2))</f>
        <v>0.0125</v>
      </c>
      <c r="H24" s="44" t="n">
        <f aca="false">SQRT(POWER(($B10/100*$B12)/100,2)+POWER((H10/100*H12)/100,2))</f>
        <v>0.018580904176062</v>
      </c>
      <c r="I24" s="44" t="n">
        <f aca="false">SQRT(POWER(($B10/100*$B12)/100,2)+POWER((I10/100*I12)/100,2))</f>
        <v>0.0176705970470723</v>
      </c>
      <c r="J24" s="44" t="n">
        <f aca="false">SQRT(POWER(($B10/100*$B12)/100,2)+POWER((J10/100*J12)/100,2))</f>
        <v>0.00807774721070176</v>
      </c>
    </row>
    <row r="25" customFormat="false" ht="15" hidden="false" customHeight="false" outlineLevel="0" collapsed="false">
      <c r="A25" s="44" t="s">
        <v>21</v>
      </c>
      <c r="B25" s="44"/>
      <c r="C25" s="44" t="n">
        <f aca="false">(C23/100)/C24</f>
        <v>2.08231682518141</v>
      </c>
      <c r="D25" s="44" t="n">
        <f aca="false">(D23/100)/D24</f>
        <v>-2.9219977867873</v>
      </c>
      <c r="E25" s="44" t="n">
        <f aca="false">(E23/100)/E24</f>
        <v>0</v>
      </c>
      <c r="F25" s="44" t="n">
        <f aca="false">(F23/100)/F24</f>
        <v>-2.8090541082249</v>
      </c>
      <c r="G25" s="44" t="n">
        <f aca="false">(G23/100)/G24</f>
        <v>-3.92</v>
      </c>
      <c r="H25" s="44" t="n">
        <f aca="false">(H23/100)/H24</f>
        <v>4.84368247891552</v>
      </c>
      <c r="I25" s="44" t="n">
        <f aca="false">(I23/100)/I24</f>
        <v>-0.509320651476867</v>
      </c>
      <c r="J25" s="44" t="n">
        <f aca="false">(J23/100)/J24</f>
        <v>-0.247593784236073</v>
      </c>
    </row>
    <row r="26" customFormat="false" ht="15" hidden="false" customHeight="false" outlineLevel="0" collapsed="false">
      <c r="A26" s="44" t="s">
        <v>3</v>
      </c>
      <c r="B26" s="44"/>
      <c r="C26" s="42" t="str">
        <f aca="false">IF(ABS(C25)&gt;1.96,"Sig","Not Sig")</f>
        <v>Sig</v>
      </c>
      <c r="D26" s="42" t="str">
        <f aca="false">IF(ABS(D25)&gt;1.96,"Sig","Not Sig")</f>
        <v>Sig</v>
      </c>
      <c r="E26" s="42" t="str">
        <f aca="false">IF(ABS(E25)&gt;1.96,"Sig","Not Sig")</f>
        <v>Not Sig</v>
      </c>
      <c r="F26" s="42" t="str">
        <f aca="false">IF(ABS(F25)&gt;1.96,"Sig","Not Sig")</f>
        <v>Sig</v>
      </c>
      <c r="G26" s="42" t="str">
        <f aca="false">IF(ABS(G25)&gt;1.96,"Sig","Not Sig")</f>
        <v>Sig</v>
      </c>
      <c r="H26" s="42" t="str">
        <f aca="false">IF(ABS(H25)&gt;1.96,"Sig","Not Sig")</f>
        <v>Sig</v>
      </c>
      <c r="I26" s="42" t="str">
        <f aca="false">IF(ABS(I25)&gt;1.96,"Sig","Not Sig")</f>
        <v>Not Sig</v>
      </c>
      <c r="J26" s="42" t="str">
        <f aca="false">IF(ABS(J25)&gt;1.96,"Sig","Not Sig")</f>
        <v>Not Sig</v>
      </c>
    </row>
    <row r="27" customFormat="false" ht="15" hidden="false" customHeight="false" outlineLevel="0" collapsed="false">
      <c r="A27" s="36"/>
      <c r="B27" s="36"/>
      <c r="C27" s="36"/>
      <c r="D27" s="36"/>
      <c r="E27" s="36"/>
      <c r="F27" s="36"/>
      <c r="G27" s="36"/>
      <c r="H27" s="36"/>
      <c r="I27" s="36"/>
      <c r="J27" s="36"/>
    </row>
    <row r="28" customFormat="false" ht="15" hidden="false" customHeight="false" outlineLevel="0" collapsed="false">
      <c r="A28" s="36"/>
      <c r="B28" s="36"/>
      <c r="C28" s="36"/>
      <c r="D28" s="36"/>
      <c r="E28" s="36"/>
      <c r="F28" s="36"/>
      <c r="G28" s="36"/>
      <c r="H28" s="36"/>
      <c r="I28" s="36"/>
      <c r="J28" s="36"/>
    </row>
    <row r="29" customFormat="false" ht="15" hidden="false" customHeight="false" outlineLevel="0" collapsed="false">
      <c r="A29" s="44" t="s">
        <v>24</v>
      </c>
      <c r="B29" s="44"/>
      <c r="C29" s="44"/>
      <c r="D29" s="44"/>
      <c r="E29" s="44"/>
      <c r="F29" s="44"/>
      <c r="G29" s="44"/>
      <c r="H29" s="44"/>
      <c r="I29" s="44"/>
      <c r="J29" s="44"/>
    </row>
    <row r="30" customFormat="false" ht="15" hidden="false" customHeight="false" outlineLevel="0" collapsed="false">
      <c r="A30" s="44" t="s">
        <v>19</v>
      </c>
      <c r="B30" s="44"/>
      <c r="C30" s="40"/>
      <c r="D30" s="40" t="n">
        <f aca="false">$C10-D10</f>
        <v>-4.90000000000001</v>
      </c>
      <c r="E30" s="40" t="n">
        <f aca="false">$C10-E10</f>
        <v>-2</v>
      </c>
      <c r="F30" s="40" t="n">
        <f aca="false">$C10-F10</f>
        <v>-5.40000000000001</v>
      </c>
      <c r="G30" s="40" t="n">
        <f aca="false">$C10-G10</f>
        <v>-6.90000000000001</v>
      </c>
      <c r="H30" s="40" t="n">
        <f aca="false">$C10-H10</f>
        <v>7</v>
      </c>
      <c r="I30" s="40" t="n">
        <f aca="false">$C10-I10</f>
        <v>-2.90000000000001</v>
      </c>
      <c r="J30" s="40" t="n">
        <f aca="false">$C10-J10</f>
        <v>-2.2</v>
      </c>
    </row>
    <row r="31" customFormat="false" ht="15" hidden="false" customHeight="false" outlineLevel="0" collapsed="false">
      <c r="A31" s="44" t="s">
        <v>20</v>
      </c>
      <c r="B31" s="44"/>
      <c r="C31" s="44"/>
      <c r="D31" s="44" t="n">
        <f aca="false">SQRT(POWER(($C10/100*$C12)/100,2)+POWER((D10/100*D12)/100,2))</f>
        <v>0.00884590300647707</v>
      </c>
      <c r="E31" s="44" t="n">
        <f aca="false">SQRT(POWER(($C10/100*$C12)/100,2)+POWER((E10/100*E12)/100,2))</f>
        <v>0.0112361025271221</v>
      </c>
      <c r="F31" s="44" t="n">
        <f aca="false">SQRT(POWER(($C10/100*$C12)/100,2)+POWER((F10/100*F12)/100,2))</f>
        <v>0.0112361025271221</v>
      </c>
      <c r="G31" s="44" t="n">
        <f aca="false">SQRT(POWER(($C10/100*$C12)/100,2)+POWER((G10/100*G12)/100,2))</f>
        <v>0.0116619037896906</v>
      </c>
      <c r="H31" s="44" t="n">
        <f aca="false">SQRT(POWER(($C10/100*$C12)/100,2)+POWER((H10/100*H12)/100,2))</f>
        <v>0.0180277563773199</v>
      </c>
      <c r="I31" s="44" t="n">
        <f aca="false">SQRT(POWER(($C10/100*$C12)/100,2)+POWER((I10/100*I12)/100,2))</f>
        <v>0.0170880074906351</v>
      </c>
      <c r="J31" s="44" t="n">
        <f aca="false">SQRT(POWER(($C10/100*$C12)/100,2)+POWER((J10/100*J12)/100,2))</f>
        <v>0.00670820393249937</v>
      </c>
    </row>
    <row r="32" customFormat="false" ht="15" hidden="false" customHeight="false" outlineLevel="0" collapsed="false">
      <c r="A32" s="44" t="s">
        <v>21</v>
      </c>
      <c r="B32" s="44"/>
      <c r="C32" s="44"/>
      <c r="D32" s="44" t="n">
        <f aca="false">(D30/100)/D31</f>
        <v>-5.53928750565338</v>
      </c>
      <c r="E32" s="44" t="n">
        <f aca="false">(E30/100)/E31</f>
        <v>-1.77997663795994</v>
      </c>
      <c r="F32" s="44" t="n">
        <f aca="false">(F30/100)/F31</f>
        <v>-4.80593692249184</v>
      </c>
      <c r="G32" s="44" t="n">
        <f aca="false">(G30/100)/G31</f>
        <v>-5.91670118741656</v>
      </c>
      <c r="H32" s="44" t="n">
        <f aca="false">(H30/100)/H31</f>
        <v>3.8829013735766</v>
      </c>
      <c r="I32" s="44" t="n">
        <f aca="false">(I30/100)/I31</f>
        <v>-1.6970966343439</v>
      </c>
      <c r="J32" s="44" t="n">
        <f aca="false">(J30/100)/J31</f>
        <v>-3.2795663669997</v>
      </c>
    </row>
    <row r="33" customFormat="false" ht="15" hidden="false" customHeight="false" outlineLevel="0" collapsed="false">
      <c r="A33" s="44" t="s">
        <v>4</v>
      </c>
      <c r="B33" s="44"/>
      <c r="C33" s="44"/>
      <c r="D33" s="42" t="str">
        <f aca="false">IF(ABS(D32)&gt;1.96,"Sig","Not Sig")</f>
        <v>Sig</v>
      </c>
      <c r="E33" s="42" t="str">
        <f aca="false">IF(ABS(E32)&gt;1.96,"Sig","Not Sig")</f>
        <v>Not Sig</v>
      </c>
      <c r="F33" s="42" t="str">
        <f aca="false">IF(ABS(F32)&gt;1.96,"Sig","Not Sig")</f>
        <v>Sig</v>
      </c>
      <c r="G33" s="42" t="str">
        <f aca="false">IF(ABS(G32)&gt;1.96,"Sig","Not Sig")</f>
        <v>Sig</v>
      </c>
      <c r="H33" s="42" t="str">
        <f aca="false">IF(ABS(H32)&gt;1.96,"Sig","Not Sig")</f>
        <v>Sig</v>
      </c>
      <c r="I33" s="42" t="str">
        <f aca="false">IF(ABS(I32)&gt;1.96,"Sig","Not Sig")</f>
        <v>Not Sig</v>
      </c>
      <c r="J33" s="42" t="str">
        <f aca="false">IF(ABS(J32)&gt;1.96,"Sig","Not Sig")</f>
        <v>Sig</v>
      </c>
    </row>
    <row r="34" customFormat="false" ht="15" hidden="false" customHeight="false" outlineLevel="0" collapsed="false">
      <c r="A34" s="36"/>
      <c r="B34" s="36"/>
      <c r="C34" s="36"/>
      <c r="D34" s="36"/>
      <c r="E34" s="36"/>
      <c r="F34" s="36"/>
      <c r="G34" s="36"/>
      <c r="H34" s="36"/>
      <c r="I34" s="36"/>
      <c r="J34" s="36"/>
    </row>
    <row r="35" customFormat="false" ht="15" hidden="false" customHeight="false" outlineLevel="0" collapsed="false">
      <c r="A35" s="36"/>
      <c r="B35" s="36"/>
      <c r="C35" s="36"/>
      <c r="D35" s="36"/>
      <c r="E35" s="36"/>
      <c r="F35" s="36"/>
      <c r="G35" s="36"/>
      <c r="H35" s="36"/>
      <c r="I35" s="36"/>
      <c r="J35" s="36"/>
    </row>
    <row r="36" customFormat="false" ht="15" hidden="false" customHeight="false" outlineLevel="0" collapsed="false">
      <c r="A36" s="44" t="s">
        <v>25</v>
      </c>
      <c r="B36" s="44"/>
      <c r="C36" s="44"/>
      <c r="D36" s="44"/>
      <c r="E36" s="44"/>
      <c r="F36" s="44"/>
      <c r="G36" s="44"/>
      <c r="H36" s="44"/>
      <c r="I36" s="44"/>
      <c r="J36" s="44"/>
    </row>
    <row r="37" customFormat="false" ht="15" hidden="false" customHeight="false" outlineLevel="0" collapsed="false">
      <c r="A37" s="44" t="s">
        <v>19</v>
      </c>
      <c r="B37" s="44"/>
      <c r="C37" s="40"/>
      <c r="D37" s="40"/>
      <c r="E37" s="40" t="n">
        <f aca="false">$D10-E10</f>
        <v>2.90000000000001</v>
      </c>
      <c r="F37" s="40" t="n">
        <f aca="false">$D10-F10</f>
        <v>-0.5</v>
      </c>
      <c r="G37" s="40" t="n">
        <f aca="false">$D10-G10</f>
        <v>-2</v>
      </c>
      <c r="H37" s="40" t="n">
        <f aca="false">$D10-H10</f>
        <v>11.9</v>
      </c>
      <c r="I37" s="40" t="n">
        <f aca="false">$D10-I10</f>
        <v>2</v>
      </c>
      <c r="J37" s="40" t="n">
        <f aca="false">$D10-J10</f>
        <v>2.7</v>
      </c>
    </row>
    <row r="38" customFormat="false" ht="15" hidden="false" customHeight="false" outlineLevel="0" collapsed="false">
      <c r="A38" s="44" t="s">
        <v>20</v>
      </c>
      <c r="B38" s="44"/>
      <c r="C38" s="44"/>
      <c r="D38" s="44"/>
      <c r="E38" s="44" t="n">
        <f aca="false">SQRT(POWER(($D10/100*$D12)/100,2)+POWER((E10/100*E12)/100,2))</f>
        <v>0.0115108644332213</v>
      </c>
      <c r="F38" s="44" t="n">
        <f aca="false">SQRT(POWER(($D10/100*$D12)/100,2)+POWER((F10/100*F12)/100,2))</f>
        <v>0.0115108644332213</v>
      </c>
      <c r="G38" s="44" t="n">
        <f aca="false">SQRT(POWER(($D10/100*$D12)/100,2)+POWER((G10/100*G12)/100,2))</f>
        <v>0.0119268604418766</v>
      </c>
      <c r="H38" s="44" t="n">
        <f aca="false">SQRT(POWER(($D10/100*$D12)/100,2)+POWER((H10/100*H12)/100,2))</f>
        <v>0.0182002747232013</v>
      </c>
      <c r="I38" s="44" t="n">
        <f aca="false">SQRT(POWER(($D10/100*$D12)/100,2)+POWER((I10/100*I12)/100,2))</f>
        <v>0.0172699160391705</v>
      </c>
      <c r="J38" s="44" t="n">
        <f aca="false">SQRT(POWER(($D10/100*$D12)/100,2)+POWER((J10/100*J12)/100,2))</f>
        <v>0.00715891053163818</v>
      </c>
    </row>
    <row r="39" customFormat="false" ht="15" hidden="false" customHeight="false" outlineLevel="0" collapsed="false">
      <c r="A39" s="44" t="s">
        <v>21</v>
      </c>
      <c r="B39" s="44"/>
      <c r="C39" s="44"/>
      <c r="D39" s="44"/>
      <c r="E39" s="44" t="n">
        <f aca="false">(E37/100)/E38</f>
        <v>2.51935900802581</v>
      </c>
      <c r="F39" s="44" t="n">
        <f aca="false">(F37/100)/F38</f>
        <v>-0.434372242763069</v>
      </c>
      <c r="G39" s="44" t="n">
        <f aca="false">(G37/100)/G38</f>
        <v>-1.67688723260127</v>
      </c>
      <c r="H39" s="44" t="n">
        <f aca="false">(H37/100)/H38</f>
        <v>6.5383628439576</v>
      </c>
      <c r="I39" s="44" t="n">
        <f aca="false">(I37/100)/I38</f>
        <v>1.15808322140289</v>
      </c>
      <c r="J39" s="44" t="n">
        <f aca="false">(J37/100)/J38</f>
        <v>3.77152359715573</v>
      </c>
    </row>
    <row r="40" customFormat="false" ht="15" hidden="false" customHeight="false" outlineLevel="0" collapsed="false">
      <c r="A40" s="44" t="s">
        <v>5</v>
      </c>
      <c r="B40" s="44"/>
      <c r="C40" s="44"/>
      <c r="D40" s="42"/>
      <c r="E40" s="42" t="str">
        <f aca="false">IF(ABS(E39)&gt;1.96,"Sig","Not Sig")</f>
        <v>Sig</v>
      </c>
      <c r="F40" s="42" t="str">
        <f aca="false">IF(ABS(F39)&gt;1.96,"Sig","Not Sig")</f>
        <v>Not Sig</v>
      </c>
      <c r="G40" s="42" t="str">
        <f aca="false">IF(ABS(G39)&gt;1.96,"Sig","Not Sig")</f>
        <v>Not Sig</v>
      </c>
      <c r="H40" s="42" t="str">
        <f aca="false">IF(ABS(H39)&gt;1.96,"Sig","Not Sig")</f>
        <v>Sig</v>
      </c>
      <c r="I40" s="42" t="str">
        <f aca="false">IF(ABS(I39)&gt;1.96,"Sig","Not Sig")</f>
        <v>Not Sig</v>
      </c>
      <c r="J40" s="42" t="str">
        <f aca="false">IF(ABS(J39)&gt;1.96,"Sig","Not Sig")</f>
        <v>Sig</v>
      </c>
    </row>
    <row r="41" customFormat="false" ht="15" hidden="false" customHeight="false" outlineLevel="0" collapsed="false">
      <c r="A41" s="36"/>
      <c r="B41" s="36"/>
      <c r="C41" s="36"/>
      <c r="D41" s="36"/>
      <c r="E41" s="36"/>
      <c r="F41" s="36"/>
      <c r="G41" s="36"/>
      <c r="H41" s="36"/>
      <c r="I41" s="36"/>
      <c r="J41" s="36"/>
    </row>
    <row r="42" customFormat="false" ht="15" hidden="false" customHeight="false" outlineLevel="0" collapsed="false">
      <c r="A42" s="36"/>
      <c r="B42" s="36"/>
      <c r="C42" s="36"/>
      <c r="D42" s="36"/>
      <c r="E42" s="36"/>
      <c r="F42" s="36"/>
      <c r="G42" s="36"/>
      <c r="H42" s="36"/>
      <c r="I42" s="36"/>
      <c r="J42" s="36"/>
    </row>
    <row r="43" customFormat="false" ht="15" hidden="false" customHeight="false" outlineLevel="0" collapsed="false">
      <c r="A43" s="44" t="s">
        <v>26</v>
      </c>
      <c r="B43" s="44"/>
      <c r="C43" s="44"/>
      <c r="D43" s="44"/>
      <c r="E43" s="44"/>
      <c r="F43" s="44"/>
      <c r="G43" s="44"/>
      <c r="H43" s="44"/>
      <c r="I43" s="44"/>
      <c r="J43" s="44"/>
    </row>
    <row r="44" customFormat="false" ht="15" hidden="false" customHeight="false" outlineLevel="0" collapsed="false">
      <c r="A44" s="44" t="s">
        <v>19</v>
      </c>
      <c r="B44" s="44"/>
      <c r="C44" s="40"/>
      <c r="D44" s="40"/>
      <c r="E44" s="40"/>
      <c r="F44" s="40" t="n">
        <f aca="false">$E10-F10</f>
        <v>-3.40000000000001</v>
      </c>
      <c r="G44" s="40" t="n">
        <f aca="false">$E10-G10</f>
        <v>-4.90000000000001</v>
      </c>
      <c r="H44" s="40" t="n">
        <f aca="false">$E10-H10</f>
        <v>9</v>
      </c>
      <c r="I44" s="40" t="n">
        <f aca="false">$E10-I10</f>
        <v>-0.900000000000006</v>
      </c>
      <c r="J44" s="40" t="n">
        <f aca="false">$E10-J10</f>
        <v>-0.200000000000003</v>
      </c>
    </row>
    <row r="45" customFormat="false" ht="15" hidden="false" customHeight="false" outlineLevel="0" collapsed="false">
      <c r="A45" s="44" t="s">
        <v>20</v>
      </c>
      <c r="B45" s="44"/>
      <c r="C45" s="44"/>
      <c r="D45" s="44"/>
      <c r="E45" s="44"/>
      <c r="F45" s="44" t="n">
        <f aca="false">SQRT(POWER(($E10/100*$E12)/100,2)+POWER((F10/100*F12)/100,2))</f>
        <v>0.0134350288425444</v>
      </c>
      <c r="G45" s="44" t="n">
        <f aca="false">SQRT(POWER(($E10/100*$E12)/100,2)+POWER((G10/100*G12)/100,2))</f>
        <v>0.0137931142241337</v>
      </c>
      <c r="H45" s="44" t="n">
        <f aca="false">SQRT(POWER(($E10/100*$E12)/100,2)+POWER((H10/100*H12)/100,2))</f>
        <v>0.0194743420941504</v>
      </c>
      <c r="I45" s="44" t="n">
        <f aca="false">SQRT(POWER(($E10/100*$E12)/100,2)+POWER((I10/100*I12)/100,2))</f>
        <v>0.0186077940659284</v>
      </c>
      <c r="J45" s="44" t="n">
        <f aca="false">SQRT(POWER(($E10/100*$E12)/100,2)+POWER((J10/100*J12)/100,2))</f>
        <v>0.00996242942258564</v>
      </c>
    </row>
    <row r="46" customFormat="false" ht="15" hidden="false" customHeight="false" outlineLevel="0" collapsed="false">
      <c r="A46" s="44" t="s">
        <v>21</v>
      </c>
      <c r="B46" s="44"/>
      <c r="C46" s="44"/>
      <c r="D46" s="44"/>
      <c r="E46" s="44"/>
      <c r="F46" s="44" t="n">
        <f aca="false">(F44/100)/F45</f>
        <v>-2.53069795372028</v>
      </c>
      <c r="G46" s="44" t="n">
        <f aca="false">(G44/100)/G45</f>
        <v>-3.55249722461263</v>
      </c>
      <c r="H46" s="44" t="n">
        <f aca="false">(H44/100)/H45</f>
        <v>4.62146549366787</v>
      </c>
      <c r="I46" s="44" t="n">
        <f aca="false">(I44/100)/I45</f>
        <v>-0.483668293410416</v>
      </c>
      <c r="J46" s="44" t="n">
        <f aca="false">(J44/100)/J45</f>
        <v>-0.200754245291401</v>
      </c>
    </row>
    <row r="47" customFormat="false" ht="15" hidden="false" customHeight="false" outlineLevel="0" collapsed="false">
      <c r="A47" s="44" t="s">
        <v>6</v>
      </c>
      <c r="B47" s="44"/>
      <c r="C47" s="44"/>
      <c r="D47" s="42"/>
      <c r="E47" s="42"/>
      <c r="F47" s="42" t="str">
        <f aca="false">IF(ABS(F46)&gt;1.96,"Sig","Not Sig")</f>
        <v>Sig</v>
      </c>
      <c r="G47" s="42" t="str">
        <f aca="false">IF(ABS(G46)&gt;1.96,"Sig","Not Sig")</f>
        <v>Sig</v>
      </c>
      <c r="H47" s="42" t="str">
        <f aca="false">IF(ABS(H46)&gt;1.96,"Sig","Not Sig")</f>
        <v>Sig</v>
      </c>
      <c r="I47" s="42" t="str">
        <f aca="false">IF(ABS(I46)&gt;1.96,"Sig","Not Sig")</f>
        <v>Not Sig</v>
      </c>
      <c r="J47" s="42" t="str">
        <f aca="false">IF(ABS(J46)&gt;1.96,"Sig","Not Sig")</f>
        <v>Not Sig</v>
      </c>
    </row>
    <row r="48" customFormat="false" ht="15" hidden="false" customHeight="false" outlineLevel="0" collapsed="false">
      <c r="A48" s="36"/>
      <c r="B48" s="36"/>
      <c r="C48" s="36"/>
      <c r="D48" s="36"/>
      <c r="E48" s="36"/>
      <c r="F48" s="36"/>
      <c r="G48" s="36"/>
      <c r="H48" s="36"/>
      <c r="I48" s="36"/>
      <c r="J48" s="36"/>
    </row>
    <row r="49" customFormat="false" ht="15" hidden="false" customHeight="false" outlineLevel="0" collapsed="false">
      <c r="A49" s="36"/>
      <c r="B49" s="36"/>
      <c r="C49" s="36"/>
      <c r="D49" s="36"/>
      <c r="E49" s="36"/>
      <c r="F49" s="36"/>
      <c r="G49" s="36"/>
      <c r="H49" s="36"/>
      <c r="I49" s="36"/>
      <c r="J49" s="36"/>
    </row>
    <row r="50" customFormat="false" ht="15" hidden="false" customHeight="false" outlineLevel="0" collapsed="false">
      <c r="A50" s="44" t="s">
        <v>27</v>
      </c>
      <c r="B50" s="44"/>
      <c r="C50" s="44"/>
      <c r="D50" s="44"/>
      <c r="E50" s="44"/>
      <c r="F50" s="44"/>
      <c r="G50" s="44"/>
      <c r="H50" s="44"/>
      <c r="I50" s="44"/>
      <c r="J50" s="44"/>
    </row>
    <row r="51" customFormat="false" ht="15" hidden="false" customHeight="false" outlineLevel="0" collapsed="false">
      <c r="A51" s="44" t="s">
        <v>19</v>
      </c>
      <c r="B51" s="44"/>
      <c r="C51" s="40"/>
      <c r="D51" s="40"/>
      <c r="E51" s="40"/>
      <c r="F51" s="40"/>
      <c r="G51" s="40" t="n">
        <f aca="false">$F10-G10</f>
        <v>-1.5</v>
      </c>
      <c r="H51" s="40" t="n">
        <f aca="false">$F10-H10</f>
        <v>12.4</v>
      </c>
      <c r="I51" s="40" t="n">
        <f aca="false">$F10-I10</f>
        <v>2.5</v>
      </c>
      <c r="J51" s="40" t="n">
        <f aca="false">$F10-J10</f>
        <v>3.2</v>
      </c>
    </row>
    <row r="52" customFormat="false" ht="15" hidden="false" customHeight="false" outlineLevel="0" collapsed="false">
      <c r="A52" s="44" t="s">
        <v>20</v>
      </c>
      <c r="B52" s="44"/>
      <c r="C52" s="44"/>
      <c r="D52" s="44"/>
      <c r="E52" s="44"/>
      <c r="F52" s="44"/>
      <c r="G52" s="44" t="n">
        <f aca="false">SQRT(POWER(($F10/100*$F12)/100,2)+POWER((G10/100*G12)/100,2))</f>
        <v>0.0137931142241337</v>
      </c>
      <c r="H52" s="44" t="n">
        <f aca="false">SQRT(POWER(($F10/100*$F12)/100,2)+POWER((H10/100*H12)/100,2))</f>
        <v>0.0194743420941504</v>
      </c>
      <c r="I52" s="44" t="n">
        <f aca="false">SQRT(POWER(($F10/100*$F12)/100,2)+POWER((I10/100*I12)/100,2))</f>
        <v>0.0186077940659284</v>
      </c>
      <c r="J52" s="44" t="n">
        <f aca="false">SQRT(POWER(($F10/100*$F12)/100,2)+POWER((J10/100*J12)/100,2))</f>
        <v>0.00996242942258564</v>
      </c>
    </row>
    <row r="53" customFormat="false" ht="15" hidden="false" customHeight="false" outlineLevel="0" collapsed="false">
      <c r="A53" s="44" t="s">
        <v>21</v>
      </c>
      <c r="B53" s="44"/>
      <c r="C53" s="44"/>
      <c r="D53" s="44"/>
      <c r="E53" s="44"/>
      <c r="F53" s="44"/>
      <c r="G53" s="44" t="n">
        <f aca="false">(G51/100)/G52</f>
        <v>-1.08749915039162</v>
      </c>
      <c r="H53" s="44" t="n">
        <f aca="false">(H51/100)/H52</f>
        <v>6.3673524579424</v>
      </c>
      <c r="I53" s="44" t="n">
        <f aca="false">(I51/100)/I52</f>
        <v>1.34352303725115</v>
      </c>
      <c r="J53" s="44" t="n">
        <f aca="false">(J51/100)/J52</f>
        <v>3.21206792466237</v>
      </c>
    </row>
    <row r="54" customFormat="false" ht="15" hidden="false" customHeight="false" outlineLevel="0" collapsed="false">
      <c r="A54" s="44" t="s">
        <v>7</v>
      </c>
      <c r="B54" s="44"/>
      <c r="C54" s="44"/>
      <c r="D54" s="42"/>
      <c r="E54" s="42"/>
      <c r="F54" s="42"/>
      <c r="G54" s="42" t="str">
        <f aca="false">IF(ABS(G53)&gt;1.96,"Sig","Not Sig")</f>
        <v>Not Sig</v>
      </c>
      <c r="H54" s="42" t="str">
        <f aca="false">IF(ABS(H53)&gt;1.96,"Sig","Not Sig")</f>
        <v>Sig</v>
      </c>
      <c r="I54" s="42" t="str">
        <f aca="false">IF(ABS(I53)&gt;1.96,"Sig","Not Sig")</f>
        <v>Not Sig</v>
      </c>
      <c r="J54" s="42" t="str">
        <f aca="false">IF(ABS(J53)&gt;1.96,"Sig","Not Sig")</f>
        <v>Sig</v>
      </c>
    </row>
    <row r="55" customFormat="false" ht="15" hidden="false" customHeight="false" outlineLevel="0" collapsed="false">
      <c r="A55" s="36"/>
      <c r="B55" s="36"/>
      <c r="C55" s="36"/>
      <c r="D55" s="36"/>
      <c r="E55" s="36"/>
      <c r="F55" s="36"/>
      <c r="G55" s="36"/>
      <c r="H55" s="36"/>
      <c r="I55" s="36"/>
      <c r="J55" s="36"/>
    </row>
    <row r="56" customFormat="false" ht="15" hidden="false" customHeight="false" outlineLevel="0" collapsed="false">
      <c r="A56" s="36"/>
      <c r="B56" s="36"/>
      <c r="C56" s="36"/>
      <c r="D56" s="36"/>
      <c r="E56" s="36"/>
      <c r="F56" s="36"/>
      <c r="G56" s="36"/>
      <c r="H56" s="36"/>
      <c r="I56" s="36"/>
      <c r="J56" s="36"/>
    </row>
    <row r="57" customFormat="false" ht="15" hidden="false" customHeight="false" outlineLevel="0" collapsed="false">
      <c r="A57" s="44" t="s">
        <v>28</v>
      </c>
      <c r="B57" s="44"/>
      <c r="C57" s="44"/>
      <c r="D57" s="44"/>
      <c r="E57" s="44"/>
      <c r="F57" s="44"/>
      <c r="G57" s="44"/>
      <c r="H57" s="44"/>
      <c r="I57" s="44"/>
      <c r="J57" s="44"/>
    </row>
    <row r="58" customFormat="false" ht="15" hidden="false" customHeight="false" outlineLevel="0" collapsed="false">
      <c r="A58" s="44" t="s">
        <v>19</v>
      </c>
      <c r="B58" s="44"/>
      <c r="C58" s="40"/>
      <c r="D58" s="40"/>
      <c r="E58" s="40"/>
      <c r="F58" s="40"/>
      <c r="G58" s="40"/>
      <c r="H58" s="40" t="n">
        <f aca="false">$G10-H10</f>
        <v>13.9</v>
      </c>
      <c r="I58" s="40" t="n">
        <f aca="false">$G10-I10</f>
        <v>4</v>
      </c>
      <c r="J58" s="40" t="n">
        <f aca="false">$G10-J10</f>
        <v>4.7</v>
      </c>
    </row>
    <row r="59" customFormat="false" ht="15" hidden="false" customHeight="false" outlineLevel="0" collapsed="false">
      <c r="A59" s="44" t="s">
        <v>20</v>
      </c>
      <c r="B59" s="44"/>
      <c r="C59" s="44"/>
      <c r="D59" s="44"/>
      <c r="E59" s="44"/>
      <c r="F59" s="44"/>
      <c r="G59" s="44"/>
      <c r="H59" s="44" t="n">
        <f aca="false">SQRT(POWER(($G10/100*$G12)/100,2)+POWER((H10/100*H12)/100,2))</f>
        <v>0.019723082923316</v>
      </c>
      <c r="I59" s="44" t="n">
        <f aca="false">SQRT(POWER(($G10/100*$G12)/100,2)+POWER((I10/100*I12)/100,2))</f>
        <v>0.0188679622641132</v>
      </c>
      <c r="J59" s="44" t="n">
        <f aca="false">SQRT(POWER(($G10/100*$G12)/100,2)+POWER((J10/100*J12)/100,2))</f>
        <v>0.0104403065089106</v>
      </c>
    </row>
    <row r="60" customFormat="false" ht="15" hidden="false" customHeight="false" outlineLevel="0" collapsed="false">
      <c r="A60" s="44" t="s">
        <v>21</v>
      </c>
      <c r="B60" s="44"/>
      <c r="C60" s="44"/>
      <c r="D60" s="44"/>
      <c r="E60" s="44"/>
      <c r="F60" s="44"/>
      <c r="G60" s="44"/>
      <c r="H60" s="44" t="n">
        <f aca="false">(H58/100)/H59</f>
        <v>7.04757975923118</v>
      </c>
      <c r="I60" s="44" t="n">
        <f aca="false">(I58/100)/I59</f>
        <v>2.11999576001272</v>
      </c>
      <c r="J60" s="44" t="n">
        <f aca="false">(J58/100)/J59</f>
        <v>4.50178354053941</v>
      </c>
    </row>
    <row r="61" customFormat="false" ht="15" hidden="false" customHeight="false" outlineLevel="0" collapsed="false">
      <c r="A61" s="44" t="s">
        <v>8</v>
      </c>
      <c r="B61" s="44"/>
      <c r="C61" s="44"/>
      <c r="D61" s="42"/>
      <c r="E61" s="42"/>
      <c r="F61" s="42"/>
      <c r="G61" s="42"/>
      <c r="H61" s="42" t="str">
        <f aca="false">IF(ABS(H60)&gt;1.96,"Sig","Not Sig")</f>
        <v>Sig</v>
      </c>
      <c r="I61" s="42" t="str">
        <f aca="false">IF(ABS(I60)&gt;1.96,"Sig","Not Sig")</f>
        <v>Sig</v>
      </c>
      <c r="J61" s="42" t="str">
        <f aca="false">IF(ABS(J60)&gt;1.96,"Sig","Not Sig")</f>
        <v>Sig</v>
      </c>
    </row>
    <row r="62" customFormat="false" ht="15" hidden="false" customHeight="false" outlineLevel="0" collapsed="false">
      <c r="A62" s="36"/>
      <c r="B62" s="36"/>
      <c r="C62" s="36"/>
      <c r="D62" s="36"/>
      <c r="E62" s="36"/>
      <c r="F62" s="36"/>
      <c r="G62" s="36"/>
      <c r="H62" s="36"/>
      <c r="I62" s="36"/>
      <c r="J62" s="36"/>
    </row>
    <row r="63" customFormat="false" ht="15" hidden="false" customHeight="false" outlineLevel="0" collapsed="false">
      <c r="A63" s="36"/>
      <c r="B63" s="36"/>
      <c r="C63" s="36"/>
      <c r="D63" s="36"/>
      <c r="E63" s="36"/>
      <c r="F63" s="36"/>
      <c r="G63" s="36"/>
      <c r="H63" s="36"/>
      <c r="I63" s="36"/>
      <c r="J63" s="36"/>
    </row>
    <row r="64" customFormat="false" ht="15" hidden="false" customHeight="false" outlineLevel="0" collapsed="false">
      <c r="A64" s="44" t="s">
        <v>29</v>
      </c>
      <c r="B64" s="44"/>
      <c r="C64" s="44"/>
      <c r="D64" s="44"/>
      <c r="E64" s="44"/>
      <c r="F64" s="44"/>
      <c r="G64" s="44"/>
      <c r="H64" s="44"/>
      <c r="I64" s="44"/>
      <c r="J64" s="44"/>
    </row>
    <row r="65" customFormat="false" ht="15" hidden="false" customHeight="false" outlineLevel="0" collapsed="false">
      <c r="A65" s="44" t="s">
        <v>19</v>
      </c>
      <c r="B65" s="44"/>
      <c r="C65" s="40"/>
      <c r="D65" s="40"/>
      <c r="E65" s="40"/>
      <c r="F65" s="40"/>
      <c r="G65" s="40"/>
      <c r="H65" s="40"/>
      <c r="I65" s="40" t="n">
        <f aca="false">$H10-I10</f>
        <v>-9.90000000000001</v>
      </c>
      <c r="J65" s="40" t="n">
        <f aca="false">$H10-J10</f>
        <v>-9.2</v>
      </c>
    </row>
    <row r="66" customFormat="false" ht="15" hidden="false" customHeight="false" outlineLevel="0" collapsed="false">
      <c r="A66" s="44" t="s">
        <v>20</v>
      </c>
      <c r="B66" s="44"/>
      <c r="C66" s="44"/>
      <c r="D66" s="44"/>
      <c r="E66" s="44"/>
      <c r="F66" s="44"/>
      <c r="G66" s="44"/>
      <c r="H66" s="44"/>
      <c r="I66" s="44" t="n">
        <f aca="false">SQRT(POWER(($H10/100*$H12)/100,2)+POWER((I10/100*I12)/100,2))</f>
        <v>0.0233452350598575</v>
      </c>
      <c r="J66" s="44" t="n">
        <f aca="false">SQRT(POWER(($H10/100*$H12)/100,2)+POWER((J10/100*J12)/100,2))</f>
        <v>0.0172626765016321</v>
      </c>
    </row>
    <row r="67" customFormat="false" ht="15" hidden="false" customHeight="false" outlineLevel="0" collapsed="false">
      <c r="A67" s="44" t="s">
        <v>21</v>
      </c>
      <c r="B67" s="44"/>
      <c r="C67" s="44"/>
      <c r="D67" s="44"/>
      <c r="E67" s="44"/>
      <c r="F67" s="44"/>
      <c r="G67" s="44"/>
      <c r="H67" s="44"/>
      <c r="I67" s="44" t="n">
        <f aca="false">(I65/100)/I66</f>
        <v>-4.24069407509338</v>
      </c>
      <c r="J67" s="44" t="n">
        <f aca="false">(J65/100)/J66</f>
        <v>-5.32941690654413</v>
      </c>
    </row>
    <row r="68" customFormat="false" ht="15" hidden="false" customHeight="false" outlineLevel="0" collapsed="false">
      <c r="A68" s="44" t="s">
        <v>9</v>
      </c>
      <c r="B68" s="44"/>
      <c r="C68" s="44"/>
      <c r="D68" s="42"/>
      <c r="E68" s="42"/>
      <c r="F68" s="42"/>
      <c r="G68" s="42"/>
      <c r="H68" s="42"/>
      <c r="I68" s="42" t="str">
        <f aca="false">IF(ABS(I67)&gt;1.96,"Sig","Not Sig")</f>
        <v>Sig</v>
      </c>
      <c r="J68" s="42" t="str">
        <f aca="false">IF(ABS(J67)&gt;1.96,"Sig","Not Sig")</f>
        <v>Sig</v>
      </c>
    </row>
    <row r="69" customFormat="false" ht="15" hidden="false" customHeight="false" outlineLevel="0" collapsed="false">
      <c r="A69" s="36"/>
      <c r="B69" s="36"/>
      <c r="C69" s="36"/>
      <c r="D69" s="36"/>
      <c r="E69" s="36"/>
      <c r="F69" s="36"/>
      <c r="G69" s="36"/>
      <c r="H69" s="36"/>
      <c r="I69" s="36"/>
      <c r="J69" s="36"/>
    </row>
    <row r="70" customFormat="false" ht="15" hidden="false" customHeight="false" outlineLevel="0" collapsed="false">
      <c r="A70" s="36"/>
      <c r="B70" s="36"/>
      <c r="C70" s="36"/>
      <c r="D70" s="36"/>
      <c r="E70" s="36"/>
      <c r="F70" s="36"/>
      <c r="G70" s="36"/>
      <c r="H70" s="36"/>
      <c r="I70" s="36"/>
      <c r="J70" s="36"/>
    </row>
    <row r="71" customFormat="false" ht="15" hidden="false" customHeight="false" outlineLevel="0" collapsed="false">
      <c r="A71" s="44" t="s">
        <v>30</v>
      </c>
      <c r="B71" s="44"/>
      <c r="C71" s="44"/>
      <c r="D71" s="44"/>
      <c r="E71" s="44"/>
      <c r="F71" s="44"/>
      <c r="G71" s="44"/>
      <c r="H71" s="44"/>
      <c r="I71" s="44"/>
      <c r="J71" s="44"/>
    </row>
    <row r="72" customFormat="false" ht="15" hidden="false" customHeight="false" outlineLevel="0" collapsed="false">
      <c r="A72" s="44" t="s">
        <v>19</v>
      </c>
      <c r="B72" s="44"/>
      <c r="C72" s="40"/>
      <c r="D72" s="40"/>
      <c r="E72" s="40"/>
      <c r="F72" s="40"/>
      <c r="G72" s="40"/>
      <c r="H72" s="40"/>
      <c r="I72" s="40"/>
      <c r="J72" s="40" t="n">
        <f aca="false">$I10-J10</f>
        <v>0.700000000000003</v>
      </c>
    </row>
    <row r="73" customFormat="false" ht="15" hidden="false" customHeight="false" outlineLevel="0" collapsed="false">
      <c r="A73" s="44" t="s">
        <v>20</v>
      </c>
      <c r="B73" s="44"/>
      <c r="C73" s="44"/>
      <c r="D73" s="44"/>
      <c r="E73" s="44"/>
      <c r="F73" s="44"/>
      <c r="G73" s="44"/>
      <c r="H73" s="44"/>
      <c r="I73" s="44"/>
      <c r="J73" s="44" t="n">
        <f aca="false">SQRT(POWER(($I10/100*$I12)/100,2)+POWER((J10/100*J12)/100,2))</f>
        <v>0.0162788205960997</v>
      </c>
    </row>
    <row r="74" customFormat="false" ht="15" hidden="false" customHeight="false" outlineLevel="0" collapsed="false">
      <c r="A74" s="44" t="s">
        <v>21</v>
      </c>
      <c r="B74" s="44"/>
      <c r="C74" s="44"/>
      <c r="D74" s="44"/>
      <c r="E74" s="44"/>
      <c r="F74" s="44"/>
      <c r="G74" s="44"/>
      <c r="H74" s="44"/>
      <c r="I74" s="44"/>
      <c r="J74" s="44" t="n">
        <f aca="false">(J72/100)/J73</f>
        <v>0.430006581783768</v>
      </c>
    </row>
    <row r="75" customFormat="false" ht="15" hidden="false" customHeight="false" outlineLevel="0" collapsed="false">
      <c r="A75" s="44" t="s">
        <v>10</v>
      </c>
      <c r="B75" s="44"/>
      <c r="C75" s="44"/>
      <c r="D75" s="42"/>
      <c r="E75" s="42"/>
      <c r="F75" s="42"/>
      <c r="G75" s="42"/>
      <c r="H75" s="42"/>
      <c r="I75" s="42"/>
      <c r="J75" s="42" t="str">
        <f aca="false">IF(ABS(J74)&gt;1.96,"Sig","Not Sig")</f>
        <v>Not Sig</v>
      </c>
    </row>
  </sheetData>
  <mergeCells count="1">
    <mergeCell ref="A1:J1"/>
  </mergeCells>
  <conditionalFormatting sqref="B19:J19 C26:J26 D33:J33 E40:J40 E47:J47 E54:J54 E61:J61 E68:J68 E75:J75">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C3:K23 B2"/>
    </sheetView>
  </sheetViews>
  <sheetFormatPr defaultRowHeight="13.8"/>
  <cols>
    <col collapsed="false" hidden="false" max="1" min="1" style="0" width="10.6194331983806"/>
    <col collapsed="false" hidden="false" max="2" min="2" style="45" width="64.6072874493927"/>
    <col collapsed="false" hidden="false" max="1025" min="3" style="0" width="9.1417004048583"/>
  </cols>
  <sheetData>
    <row r="1" customFormat="false" ht="28.45" hidden="false" customHeight="false" outlineLevel="0" collapsed="false">
      <c r="A1" s="46" t="s">
        <v>31</v>
      </c>
      <c r="B1" s="47" t="s">
        <v>32</v>
      </c>
    </row>
    <row r="2" customFormat="false" ht="28.45" hidden="false" customHeight="false" outlineLevel="0" collapsed="false">
      <c r="A2" s="46" t="s">
        <v>33</v>
      </c>
      <c r="B2" s="48" t="s">
        <v>0</v>
      </c>
    </row>
    <row r="3" customFormat="false" ht="14.95" hidden="false" customHeight="false" outlineLevel="0" collapsed="false">
      <c r="A3" s="49" t="s">
        <v>34</v>
      </c>
      <c r="B3" s="50" t="s">
        <v>35</v>
      </c>
    </row>
    <row r="4" customFormat="false" ht="14.95" hidden="false" customHeight="false" outlineLevel="0" collapsed="false">
      <c r="A4" s="49" t="s">
        <v>36</v>
      </c>
      <c r="B4" s="50" t="n">
        <v>2015</v>
      </c>
    </row>
    <row r="5" customFormat="false" ht="28.45" hidden="false" customHeight="false" outlineLevel="0" collapsed="false">
      <c r="A5" s="49" t="s">
        <v>37</v>
      </c>
      <c r="B5" s="50" t="s">
        <v>38</v>
      </c>
    </row>
    <row r="6" customFormat="false" ht="55.45" hidden="false" customHeight="false" outlineLevel="0" collapsed="false">
      <c r="A6" s="49"/>
      <c r="B6" s="50" t="s">
        <v>39</v>
      </c>
    </row>
    <row r="7" customFormat="false" ht="55.45" hidden="false" customHeight="false" outlineLevel="0" collapsed="false">
      <c r="A7" s="49"/>
      <c r="B7" s="50" t="s">
        <v>40</v>
      </c>
    </row>
    <row r="8" customFormat="false" ht="46.45" hidden="false" customHeight="false" outlineLevel="0" collapsed="false">
      <c r="A8" s="49" t="s">
        <v>41</v>
      </c>
      <c r="B8" s="51" t="s">
        <v>42</v>
      </c>
    </row>
    <row r="9" customFormat="false" ht="46.45" hidden="false" customHeight="false" outlineLevel="0" collapsed="false">
      <c r="A9" s="49" t="s">
        <v>43</v>
      </c>
      <c r="B9" s="51" t="s">
        <v>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2017-01-05T04:40:23Z</dcterms:created>
  <dc:creator>Westmore, Lachlan</dc:creator>
  <dc:description/>
  <dc:language>en-AU</dc:language>
  <cp:lastModifiedBy>Paul Haesler</cp:lastModifiedBy>
  <cp:lastPrinted>2017-01-10T23:07:08Z</cp:lastPrinted>
  <dcterms:modified xsi:type="dcterms:W3CDTF">2017-02-01T13:00:58Z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