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<sst xmlns="http://schemas.openxmlformats.org/spreadsheetml/2006/main" count="133" uniqueCount="49">
  <si>
    <t xml:space="preserve">Increase the proportion of children at a healthy body weight</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</si>
  <si>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</si>
  <si>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</si>
  <si>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</si>
  <si>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</si>
  <si>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</si>
  <si>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</si>
  <si>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</si>
  <si>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</si>
  <si>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</si>
  <si>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</si>
  <si>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</si>
  <si>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2007-08</t>
  </si>
  <si>
    <t xml:space="preserve">Proportion of children at a normal weight</t>
  </si>
  <si>
    <t xml:space="preserve">Confidence interval</t>
  </si>
  <si>
    <t xml:space="preserve">RSE</t>
  </si>
  <si>
    <t xml:space="preserve">2011-12</t>
  </si>
  <si>
    <t xml:space="preserve">2014-15</t>
  </si>
  <si>
    <t xml:space="preserve">National Benchmark</t>
  </si>
  <si>
    <t xml:space="preserve">Health 3 - Sig TEST</t>
  </si>
  <si>
    <t xml:space="preserve">Proportion of children at a ‘normal weight’</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</si>
  <si>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</si>
  <si>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</si>
  <si>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</si>
  <si>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</si>
  <si>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</si>
  <si>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</si>
  <si>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</si>
  <si>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</si>
  <si>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</si>
  <si>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</si>
  <si>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</si>
  <si>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</si>
  <si>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</si>
  <si>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</si>
  <si>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</si>
  <si>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By 2018, increase by five percentage points the proportion of Australian children at a healthy body weight, over the 2009 baseline</t>
  </si>
  <si>
    <t xml:space="preserve">Short title</t>
  </si>
  <si>
    <t xml:space="preserve">Status</t>
  </si>
  <si>
    <t xml:space="preserve">On track</t>
  </si>
  <si>
    <t xml:space="preserve">Updated</t>
  </si>
  <si>
    <t xml:space="preserve">Desc Body</t>
  </si>
  <si>
    <t xml:space="preserve">COAG’s national benchmark for children in the healthy weight range is 72.7 per cent by 2018. In 2014-15, 66.7 per cent of children were at a normal weight, down from 67.7 per cent in 2007–08 and 69.8 in 2011-12. The reversal of progress achieved in 2011-12 means the trajectory required to achieve COAG’s benchmark is not being met.</t>
  </si>
  <si>
    <t xml:space="preserve">Influences</t>
  </si>
  <si>
    <t xml:space="preserve">As well as the factors contributing to adult obesity highlighted above, the environments in which children live, learn and play are an important determinant of healthy weight. Childhood food preferences and parenting influences on eating patterns contribute to overweight and obesity among children (Haire-Joshu &amp; Nanney, 2002).</t>
  </si>
  <si>
    <t xml:space="preserve">Notes</t>
  </si>
  <si>
    <t xml:space="preserve">For the purposes of this benchmark, ‘healthy’ is measured as having a ‘normal weight’ with a BMI between 18.5 and 24.9.</t>
  </si>
  <si>
    <t xml:space="preserve">Data for the Northern Territory should be used with care as very remote areas were excluded from the Australian Health Survey, which translates to exclusion of around 25 per cent of the Northern Territory population.</t>
  </si>
  <si>
    <t xml:space="preserve">Sourced from: ABS (unpublished) Australian Health Survey, National Health Survey</t>
  </si>
</sst>
</file>

<file path=xl/styles.xml><?xml version="1.0" encoding="utf-8"?>
<styleSheet xmlns="http://schemas.openxmlformats.org/spreadsheetml/2006/main">
  <numFmts count="34">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 ###\ ##0.0;\-########\ ###\ ##0.0;\–"/>
    <numFmt numFmtId="191" formatCode="#,##0.0"/>
    <numFmt numFmtId="192" formatCode="&quot;&quot;#,##0&quot;&quot;"/>
    <numFmt numFmtId="193" formatCode="####\ ###\ ##0.0;\-####\ ###\ ##0.0;\–"/>
    <numFmt numFmtId="194" formatCode="###\ ###\ ###.0;\-###\ ###\ ###.0;\–"/>
    <numFmt numFmtId="195" formatCode="0.0_ ;\-0.0\ "/>
    <numFmt numFmtId="196" formatCode="0.000000_ ;\-0.000000\ "/>
    <numFmt numFmtId="197"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general" vertical="bottom" textRotation="0" wrapText="false" indent="0" shrinkToFit="false"/>
      <protection locked="true" hidden="false"/>
    </xf>
    <xf numFmtId="191" fontId="131" fillId="0" borderId="0" xfId="0" applyFont="true" applyBorder="true" applyAlignment="true" applyProtection="false">
      <alignment horizontal="right" vertical="center"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2"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3"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4"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5" fontId="24" fillId="0" borderId="0" xfId="0" applyFont="true" applyBorder="false" applyAlignment="false" applyProtection="true">
      <alignment horizontal="general" vertical="bottom"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97"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cellXfs>
  <cellStyles count="6529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5"/>
  <cols>
    <col collapsed="false" hidden="false" max="1" min="1" style="0" width="7.71255060728745"/>
    <col collapsed="false" hidden="false" max="2" min="2" style="0" width="55.914979757085"/>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s">
        <v>12</v>
      </c>
      <c r="B3" s="1" t="s">
        <v>13</v>
      </c>
      <c r="C3" s="2" t="n">
        <v>68.8</v>
      </c>
      <c r="D3" s="2" t="n">
        <v>68.5</v>
      </c>
      <c r="E3" s="2" t="n">
        <v>62.9</v>
      </c>
      <c r="F3" s="2" t="n">
        <v>68.1</v>
      </c>
      <c r="G3" s="2" t="n">
        <v>68.1</v>
      </c>
      <c r="H3" s="2" t="n">
        <v>77.2</v>
      </c>
      <c r="I3" s="2" t="n">
        <v>75.8</v>
      </c>
      <c r="J3" s="2" t="n">
        <v>88.4</v>
      </c>
      <c r="K3" s="2" t="n">
        <v>67.7</v>
      </c>
    </row>
    <row r="4" customFormat="false" ht="15" hidden="false" customHeight="false" outlineLevel="0" collapsed="false">
      <c r="A4" s="1" t="s">
        <v>12</v>
      </c>
      <c r="B4" s="1" t="s">
        <v>14</v>
      </c>
      <c r="C4" s="2" t="n">
        <v>4.7</v>
      </c>
      <c r="D4" s="2" t="n">
        <v>5.1</v>
      </c>
      <c r="E4" s="2" t="n">
        <v>6.4</v>
      </c>
      <c r="F4" s="2" t="n">
        <v>6.1</v>
      </c>
      <c r="G4" s="2" t="n">
        <v>8.2</v>
      </c>
      <c r="H4" s="2" t="n">
        <v>7.1</v>
      </c>
      <c r="I4" s="2" t="n">
        <v>5.1</v>
      </c>
      <c r="J4" s="2" t="n">
        <v>52.1</v>
      </c>
      <c r="K4" s="2" t="n">
        <v>2.9</v>
      </c>
    </row>
    <row r="5" customFormat="false" ht="15" hidden="false" customHeight="false" outlineLevel="0" collapsed="false">
      <c r="A5" s="1" t="s">
        <v>12</v>
      </c>
      <c r="B5" s="1" t="s">
        <v>15</v>
      </c>
      <c r="C5" s="2" t="n">
        <v>3.5</v>
      </c>
      <c r="D5" s="2" t="n">
        <v>3.8</v>
      </c>
      <c r="E5" s="2" t="n">
        <v>5.2</v>
      </c>
      <c r="F5" s="2" t="n">
        <v>4.6</v>
      </c>
      <c r="G5" s="2" t="n">
        <v>6.1</v>
      </c>
      <c r="H5" s="2" t="n">
        <v>4.7</v>
      </c>
      <c r="I5" s="2" t="n">
        <v>3.4</v>
      </c>
      <c r="J5" s="2" t="n">
        <v>30.1</v>
      </c>
      <c r="K5" s="2" t="n">
        <v>2.2</v>
      </c>
    </row>
    <row r="6" customFormat="false" ht="15" hidden="false" customHeight="false" outlineLevel="0" collapsed="false">
      <c r="A6" s="1" t="s">
        <v>16</v>
      </c>
      <c r="B6" s="1" t="s">
        <v>13</v>
      </c>
      <c r="C6" s="3" t="n">
        <v>70.6</v>
      </c>
      <c r="D6" s="3" t="n">
        <v>71.8</v>
      </c>
      <c r="E6" s="3" t="n">
        <v>67.2</v>
      </c>
      <c r="F6" s="3" t="n">
        <v>66.8</v>
      </c>
      <c r="G6" s="3" t="n">
        <v>72</v>
      </c>
      <c r="H6" s="3" t="n">
        <v>69.7</v>
      </c>
      <c r="I6" s="3" t="n">
        <v>70</v>
      </c>
      <c r="J6" s="3" t="n">
        <v>64.9</v>
      </c>
      <c r="K6" s="3" t="n">
        <v>69.8</v>
      </c>
    </row>
    <row r="7" customFormat="false" ht="15" hidden="false" customHeight="false" outlineLevel="0" collapsed="false">
      <c r="A7" s="1" t="s">
        <v>16</v>
      </c>
      <c r="B7" s="1" t="s">
        <v>14</v>
      </c>
      <c r="C7" s="4" t="n">
        <v>3.6</v>
      </c>
      <c r="D7" s="4" t="n">
        <v>3.2</v>
      </c>
      <c r="E7" s="4" t="n">
        <v>3.5</v>
      </c>
      <c r="F7" s="4" t="n">
        <v>3.4</v>
      </c>
      <c r="G7" s="4" t="n">
        <v>4.2</v>
      </c>
      <c r="H7" s="4" t="n">
        <v>5</v>
      </c>
      <c r="I7" s="4" t="n">
        <v>4.4</v>
      </c>
      <c r="J7" s="4" t="n">
        <v>6.1</v>
      </c>
      <c r="K7" s="4" t="n">
        <v>1.7</v>
      </c>
    </row>
    <row r="8" customFormat="false" ht="15" hidden="false" customHeight="false" outlineLevel="0" collapsed="false">
      <c r="A8" s="1" t="s">
        <v>16</v>
      </c>
      <c r="B8" s="1" t="s">
        <v>15</v>
      </c>
      <c r="C8" s="4" t="n">
        <v>3.6</v>
      </c>
      <c r="D8" s="4" t="n">
        <v>3.2</v>
      </c>
      <c r="E8" s="4" t="n">
        <v>3.5</v>
      </c>
      <c r="F8" s="4" t="n">
        <v>3.4</v>
      </c>
      <c r="G8" s="4" t="n">
        <v>4.2</v>
      </c>
      <c r="H8" s="4" t="n">
        <v>5</v>
      </c>
      <c r="I8" s="4" t="n">
        <v>4.4</v>
      </c>
      <c r="J8" s="4" t="n">
        <v>6.1</v>
      </c>
      <c r="K8" s="4" t="n">
        <v>1.7</v>
      </c>
    </row>
    <row r="9" customFormat="false" ht="15" hidden="false" customHeight="false" outlineLevel="0" collapsed="false">
      <c r="A9" s="1" t="s">
        <v>17</v>
      </c>
      <c r="B9" s="1" t="s">
        <v>13</v>
      </c>
      <c r="C9" s="2" t="n">
        <v>68.8</v>
      </c>
      <c r="D9" s="2" t="n">
        <v>63.9</v>
      </c>
      <c r="E9" s="2" t="n">
        <v>65.7</v>
      </c>
      <c r="F9" s="2" t="n">
        <v>66</v>
      </c>
      <c r="G9" s="2" t="n">
        <v>71.8</v>
      </c>
      <c r="H9" s="2" t="n">
        <v>64.2</v>
      </c>
      <c r="I9" s="2" t="n">
        <v>68.7</v>
      </c>
      <c r="J9" s="2" t="n">
        <v>64.5</v>
      </c>
      <c r="K9" s="2" t="n">
        <v>66.7</v>
      </c>
    </row>
    <row r="10" customFormat="false" ht="15" hidden="false" customHeight="false" outlineLevel="0" collapsed="false">
      <c r="A10" s="1" t="s">
        <v>17</v>
      </c>
      <c r="B10" s="1" t="s">
        <v>14</v>
      </c>
      <c r="C10" s="2" t="n">
        <v>4.3</v>
      </c>
      <c r="D10" s="2" t="n">
        <v>5.3</v>
      </c>
      <c r="E10" s="2" t="n">
        <v>5.1</v>
      </c>
      <c r="F10" s="2" t="n">
        <v>4.9</v>
      </c>
      <c r="G10" s="2" t="n">
        <v>5.3</v>
      </c>
      <c r="H10" s="2" t="n">
        <v>6.6</v>
      </c>
      <c r="I10" s="2" t="n">
        <v>6.5</v>
      </c>
      <c r="J10" s="2" t="n">
        <v>7.3</v>
      </c>
      <c r="K10" s="2" t="n">
        <v>2.3</v>
      </c>
    </row>
    <row r="11" customFormat="false" ht="15" hidden="false" customHeight="false" outlineLevel="0" collapsed="false">
      <c r="A11" s="1" t="s">
        <v>17</v>
      </c>
      <c r="B11" s="1" t="s">
        <v>15</v>
      </c>
      <c r="C11" s="2" t="n">
        <v>3.2</v>
      </c>
      <c r="D11" s="2" t="n">
        <v>4.2</v>
      </c>
      <c r="E11" s="2" t="n">
        <v>3.9</v>
      </c>
      <c r="F11" s="2" t="n">
        <v>3.8</v>
      </c>
      <c r="G11" s="2" t="n">
        <v>3.8</v>
      </c>
      <c r="H11" s="2" t="n">
        <v>5.2</v>
      </c>
      <c r="I11" s="2" t="n">
        <v>4.9</v>
      </c>
      <c r="J11" s="2" t="n">
        <v>5.8</v>
      </c>
      <c r="K11" s="2" t="n">
        <v>1.8</v>
      </c>
    </row>
    <row r="12" customFormat="false" ht="15" hidden="false" customHeight="false" outlineLevel="0" collapsed="false">
      <c r="A12" s="1" t="n">
        <v>2018</v>
      </c>
      <c r="B12" s="1" t="s">
        <v>18</v>
      </c>
      <c r="C12" s="2"/>
      <c r="D12" s="2"/>
      <c r="E12" s="2"/>
      <c r="F12" s="2"/>
      <c r="G12" s="2"/>
      <c r="H12" s="2"/>
      <c r="I12" s="2"/>
      <c r="J12" s="2"/>
      <c r="K12" s="2" t="n">
        <v>72.7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5" activeCellId="0" sqref="L5"/>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19</v>
      </c>
      <c r="B1" s="6" t="s">
        <v>20</v>
      </c>
    </row>
    <row r="2" customFormat="false" ht="15" hidden="false" customHeight="false" outlineLevel="0" collapsed="false">
      <c r="A2" s="7"/>
    </row>
    <row r="4" customFormat="false" ht="15" hidden="false" customHeight="false" outlineLevel="0" collapsed="false">
      <c r="A4" s="8" t="s">
        <v>21</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22</v>
      </c>
      <c r="J6" s="15" t="s">
        <v>11</v>
      </c>
    </row>
    <row r="7" customFormat="false" ht="15" hidden="false" customHeight="false" outlineLevel="0" collapsed="false">
      <c r="A7" s="16" t="s">
        <v>12</v>
      </c>
      <c r="B7" s="17" t="n">
        <f aca="false">Data!C3</f>
        <v>68.8</v>
      </c>
      <c r="C7" s="17" t="n">
        <f aca="false">Data!D3</f>
        <v>68.5</v>
      </c>
      <c r="D7" s="17" t="n">
        <f aca="false">Data!E3</f>
        <v>62.9</v>
      </c>
      <c r="E7" s="17" t="n">
        <f aca="false">Data!F3</f>
        <v>68.1</v>
      </c>
      <c r="F7" s="17" t="n">
        <f aca="false">Data!G3</f>
        <v>68.1</v>
      </c>
      <c r="G7" s="17" t="n">
        <f aca="false">Data!H3</f>
        <v>77.2</v>
      </c>
      <c r="H7" s="17" t="n">
        <f aca="false">Data!I3</f>
        <v>75.8</v>
      </c>
      <c r="I7" s="17" t="n">
        <f aca="false">Data!J3</f>
        <v>88.4</v>
      </c>
      <c r="J7" s="17" t="n">
        <f aca="false">Data!K3</f>
        <v>67.7</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15</v>
      </c>
      <c r="B9" s="21" t="n">
        <f aca="false">Data!C5</f>
        <v>3.5</v>
      </c>
      <c r="C9" s="21" t="n">
        <f aca="false">Data!D5</f>
        <v>3.8</v>
      </c>
      <c r="D9" s="21" t="n">
        <f aca="false">Data!E5</f>
        <v>5.2</v>
      </c>
      <c r="E9" s="21" t="n">
        <f aca="false">Data!F5</f>
        <v>4.6</v>
      </c>
      <c r="F9" s="21" t="n">
        <f aca="false">Data!G5</f>
        <v>6.1</v>
      </c>
      <c r="G9" s="21" t="n">
        <f aca="false">Data!H5</f>
        <v>4.7</v>
      </c>
      <c r="H9" s="21" t="n">
        <f aca="false">Data!I5</f>
        <v>3.4</v>
      </c>
      <c r="I9" s="21" t="n">
        <f aca="false">Data!J5</f>
        <v>30.1</v>
      </c>
      <c r="J9" s="21" t="n">
        <f aca="false">Data!K5</f>
        <v>2.2</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22</v>
      </c>
      <c r="J12" s="26" t="s">
        <v>11</v>
      </c>
    </row>
    <row r="13" customFormat="false" ht="15" hidden="false" customHeight="false" outlineLevel="0" collapsed="false">
      <c r="A13" s="16" t="s">
        <v>17</v>
      </c>
      <c r="B13" s="17" t="n">
        <f aca="false">Data!C9</f>
        <v>68.8</v>
      </c>
      <c r="C13" s="17" t="n">
        <f aca="false">Data!D9</f>
        <v>63.9</v>
      </c>
      <c r="D13" s="17" t="n">
        <f aca="false">Data!E9</f>
        <v>65.7</v>
      </c>
      <c r="E13" s="17" t="n">
        <f aca="false">Data!F9</f>
        <v>66</v>
      </c>
      <c r="F13" s="17" t="n">
        <f aca="false">Data!G9</f>
        <v>71.8</v>
      </c>
      <c r="G13" s="17" t="n">
        <f aca="false">Data!H9</f>
        <v>64.2</v>
      </c>
      <c r="H13" s="17" t="n">
        <f aca="false">Data!I9</f>
        <v>68.7</v>
      </c>
      <c r="I13" s="17" t="n">
        <f aca="false">Data!J9</f>
        <v>64.5</v>
      </c>
      <c r="J13" s="17" t="n">
        <f aca="false">Data!K9</f>
        <v>66.7</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15</v>
      </c>
      <c r="B15" s="21" t="n">
        <f aca="false">Data!C11</f>
        <v>3.2</v>
      </c>
      <c r="C15" s="21" t="n">
        <f aca="false">Data!D11</f>
        <v>4.2</v>
      </c>
      <c r="D15" s="21" t="n">
        <f aca="false">Data!E11</f>
        <v>3.9</v>
      </c>
      <c r="E15" s="21" t="n">
        <f aca="false">Data!F11</f>
        <v>3.8</v>
      </c>
      <c r="F15" s="21" t="n">
        <f aca="false">Data!G11</f>
        <v>3.8</v>
      </c>
      <c r="G15" s="21" t="n">
        <f aca="false">Data!H11</f>
        <v>5.2</v>
      </c>
      <c r="H15" s="21" t="n">
        <f aca="false">Data!I11</f>
        <v>4.9</v>
      </c>
      <c r="I15" s="21" t="n">
        <f aca="false">Data!J11</f>
        <v>5.8</v>
      </c>
      <c r="J15" s="21" t="n">
        <f aca="false">Data!K11</f>
        <v>1.8</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2007-08 versus 2014-15</v>
      </c>
      <c r="B18" s="23" t="s">
        <v>3</v>
      </c>
      <c r="C18" s="23" t="s">
        <v>4</v>
      </c>
      <c r="D18" s="24" t="s">
        <v>5</v>
      </c>
      <c r="E18" s="25" t="s">
        <v>6</v>
      </c>
      <c r="F18" s="25" t="s">
        <v>7</v>
      </c>
      <c r="G18" s="25" t="s">
        <v>8</v>
      </c>
      <c r="H18" s="23" t="s">
        <v>9</v>
      </c>
      <c r="I18" s="23" t="s">
        <v>22</v>
      </c>
      <c r="J18" s="26" t="s">
        <v>11</v>
      </c>
    </row>
    <row r="19" customFormat="false" ht="15" hidden="false" customHeight="false" outlineLevel="0" collapsed="false">
      <c r="A19" s="29" t="s">
        <v>23</v>
      </c>
      <c r="B19" s="32" t="n">
        <f aca="false">B7-B13</f>
        <v>0</v>
      </c>
      <c r="C19" s="32" t="n">
        <f aca="false">C7-C13</f>
        <v>4.6</v>
      </c>
      <c r="D19" s="32" t="n">
        <f aca="false">D7-D13</f>
        <v>-2.8</v>
      </c>
      <c r="E19" s="32" t="n">
        <f aca="false">E7-E13</f>
        <v>2.09999999999999</v>
      </c>
      <c r="F19" s="32" t="n">
        <f aca="false">F7-F13</f>
        <v>-3.7</v>
      </c>
      <c r="G19" s="32" t="n">
        <f aca="false">G7-G13</f>
        <v>13</v>
      </c>
      <c r="H19" s="32" t="n">
        <f aca="false">H7-H13</f>
        <v>7.09999999999999</v>
      </c>
      <c r="I19" s="32" t="n">
        <f aca="false">I7-I13</f>
        <v>23.9</v>
      </c>
      <c r="J19" s="32" t="n">
        <f aca="false">J7-J13</f>
        <v>1</v>
      </c>
    </row>
    <row r="20" customFormat="false" ht="15" hidden="false" customHeight="false" outlineLevel="0" collapsed="false">
      <c r="A20" s="29" t="s">
        <v>24</v>
      </c>
      <c r="B20" s="33" t="n">
        <f aca="false">SQRT(POWER((B7/100*B9)/100,2)+POWER((B13/100*B15)/100,2))</f>
        <v>0.032627452490196</v>
      </c>
      <c r="C20" s="33" t="n">
        <f aca="false">SQRT(POWER((C7/100*C9)/100,2)+POWER((C13/100*C15)/100,2))</f>
        <v>0.0373876870640589</v>
      </c>
      <c r="D20" s="33" t="n">
        <f aca="false">SQRT(POWER((D7/100*D9)/100,2)+POWER((D13/100*D15)/100,2))</f>
        <v>0.0415493849894316</v>
      </c>
      <c r="E20" s="33" t="n">
        <f aca="false">SQRT(POWER((E7/100*E9)/100,2)+POWER((E13/100*E15)/100,2))</f>
        <v>0.0401288509180116</v>
      </c>
      <c r="F20" s="33" t="n">
        <f aca="false">SQRT(POWER((F7/100*F9)/100,2)+POWER((F13/100*F15)/100,2))</f>
        <v>0.0496998122431061</v>
      </c>
      <c r="G20" s="33" t="n">
        <f aca="false">SQRT(POWER((G7/100*G9)/100,2)+POWER((G13/100*G15)/100,2))</f>
        <v>0.0493053760963244</v>
      </c>
      <c r="H20" s="33" t="n">
        <f aca="false">SQRT(POWER((H7/100*H9)/100,2)+POWER((H13/100*H15)/100,2))</f>
        <v>0.0423956784708064</v>
      </c>
      <c r="I20" s="33" t="n">
        <f aca="false">SQRT(POWER((I7/100*I9)/100,2)+POWER((I13/100*I15)/100,2))</f>
        <v>0.268700954884794</v>
      </c>
      <c r="J20" s="33" t="n">
        <f aca="false">SQRT(POWER((J7/100*J9)/100,2)+POWER((J13/100*J15)/100,2))</f>
        <v>0.0191304801821596</v>
      </c>
    </row>
    <row r="21" customFormat="false" ht="15" hidden="false" customHeight="false" outlineLevel="0" collapsed="false">
      <c r="A21" s="29" t="s">
        <v>25</v>
      </c>
      <c r="B21" s="34" t="n">
        <f aca="false">(B19/100)/B20</f>
        <v>0</v>
      </c>
      <c r="C21" s="34" t="n">
        <f aca="false">(C19/100)/C20</f>
        <v>1.23035158396359</v>
      </c>
      <c r="D21" s="34" t="n">
        <f aca="false">(D19/100)/D20</f>
        <v>-0.673896858091211</v>
      </c>
      <c r="E21" s="34" t="n">
        <f aca="false">(E19/100)/E20</f>
        <v>0.523314261923563</v>
      </c>
      <c r="F21" s="34" t="n">
        <f aca="false">(F19/100)/F20</f>
        <v>-0.744469613265638</v>
      </c>
      <c r="G21" s="34" t="n">
        <f aca="false">(G19/100)/G20</f>
        <v>2.63662931494586</v>
      </c>
      <c r="H21" s="34" t="n">
        <f aca="false">(H19/100)/H20</f>
        <v>1.67469899199491</v>
      </c>
      <c r="I21" s="34" t="n">
        <f aca="false">(I19/100)/I20</f>
        <v>0.889464647055206</v>
      </c>
      <c r="J21" s="34" t="n">
        <f aca="false">(J19/100)/J20</f>
        <v>0.522726032215629</v>
      </c>
    </row>
    <row r="22" customFormat="false" ht="15" hidden="false" customHeight="false" outlineLevel="0" collapsed="false">
      <c r="A22" s="29" t="s">
        <v>26</v>
      </c>
      <c r="B22" s="34" t="str">
        <f aca="false">IF(ABS(B21)&gt;1.96,"Sig","Not Sig")</f>
        <v>Not Sig</v>
      </c>
      <c r="C22" s="34" t="str">
        <f aca="false">IF(ABS(C21)&gt;1.96,"Sig","Not Sig")</f>
        <v>Not Sig</v>
      </c>
      <c r="D22" s="34" t="str">
        <f aca="false">IF(ABS(D21)&gt;1.96,"Sig","Not Sig")</f>
        <v>Not Sig</v>
      </c>
      <c r="E22" s="34" t="str">
        <f aca="false">IF(ABS(E21)&gt;1.96,"Sig","Not Sig")</f>
        <v>Not Sig</v>
      </c>
      <c r="F22" s="34" t="str">
        <f aca="false">IF(ABS(F21)&gt;1.96,"Sig","Not Sig")</f>
        <v>Not Sig</v>
      </c>
      <c r="G22" s="34" t="str">
        <f aca="false">IF(ABS(G21)&gt;1.96,"Sig","Not Sig")</f>
        <v>Sig</v>
      </c>
      <c r="H22" s="34" t="str">
        <f aca="false">IF(ABS(H21)&gt;1.96,"Sig","Not Sig")</f>
        <v>Not Sig</v>
      </c>
      <c r="I22" s="34" t="str">
        <f aca="false">IF(ABS(I21)&gt;1.96,"Sig","Not Sig")</f>
        <v>Not Sig</v>
      </c>
      <c r="J22" s="34" t="str">
        <f aca="false">IF(ABS(J21)&gt;1.96,"Sig","Not Sig")</f>
        <v>Not 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27</v>
      </c>
      <c r="B25" s="23" t="s">
        <v>3</v>
      </c>
      <c r="C25" s="23" t="s">
        <v>4</v>
      </c>
      <c r="D25" s="24" t="s">
        <v>5</v>
      </c>
      <c r="E25" s="25" t="s">
        <v>6</v>
      </c>
      <c r="F25" s="25" t="s">
        <v>7</v>
      </c>
      <c r="G25" s="25" t="s">
        <v>8</v>
      </c>
      <c r="H25" s="23" t="s">
        <v>9</v>
      </c>
      <c r="I25" s="23" t="s">
        <v>22</v>
      </c>
      <c r="J25" s="26" t="s">
        <v>11</v>
      </c>
    </row>
    <row r="26" customFormat="false" ht="15" hidden="false" customHeight="false" outlineLevel="0" collapsed="false">
      <c r="A26" s="36" t="s">
        <v>23</v>
      </c>
      <c r="B26" s="36"/>
      <c r="C26" s="32" t="n">
        <f aca="false">$B13-C13</f>
        <v>4.9</v>
      </c>
      <c r="D26" s="32" t="n">
        <f aca="false">$B13-D13</f>
        <v>3.09999999999999</v>
      </c>
      <c r="E26" s="32" t="n">
        <f aca="false">$B13-E13</f>
        <v>2.8</v>
      </c>
      <c r="F26" s="32" t="n">
        <f aca="false">$B13-F13</f>
        <v>-3</v>
      </c>
      <c r="G26" s="32" t="n">
        <f aca="false">$B13-G13</f>
        <v>4.59999999999999</v>
      </c>
      <c r="H26" s="32" t="n">
        <f aca="false">$B13-H13</f>
        <v>0.0999999999999943</v>
      </c>
      <c r="I26" s="32" t="n">
        <f aca="false">$B13-I13</f>
        <v>4.3</v>
      </c>
      <c r="J26" s="32" t="n">
        <f aca="false">$B13-J13</f>
        <v>2.09999999999999</v>
      </c>
    </row>
    <row r="27" customFormat="false" ht="15" hidden="false" customHeight="false" outlineLevel="0" collapsed="false">
      <c r="A27" s="36" t="s">
        <v>24</v>
      </c>
      <c r="B27" s="36"/>
      <c r="C27" s="36" t="n">
        <f aca="false">SQRT(POWER(($B13/100*$B15)/100,2)+POWER((C13/100*C15)/100,2))</f>
        <v>0.0347128578483535</v>
      </c>
      <c r="D27" s="36" t="n">
        <f aca="false">SQRT(POWER(($B13/100*$B15)/100,2)+POWER((D13/100*D15)/100,2))</f>
        <v>0.0337822791563861</v>
      </c>
      <c r="E27" s="36" t="n">
        <f aca="false">SQRT(POWER(($B13/100*$B15)/100,2)+POWER((E13/100*E15)/100,2))</f>
        <v>0.0333723037262938</v>
      </c>
      <c r="F27" s="36" t="n">
        <f aca="false">SQRT(POWER(($B13/100*$B15)/100,2)+POWER((F13/100*F15)/100,2))</f>
        <v>0.0350588207445715</v>
      </c>
      <c r="G27" s="36" t="n">
        <f aca="false">SQRT(POWER(($B13/100*$B15)/100,2)+POWER((G13/100*G15)/100,2))</f>
        <v>0.0399899451362464</v>
      </c>
      <c r="H27" s="36" t="n">
        <f aca="false">SQRT(POWER(($B13/100*$B15)/100,2)+POWER((H13/100*H15)/100,2))</f>
        <v>0.0402231503614523</v>
      </c>
      <c r="I27" s="36" t="n">
        <f aca="false">SQRT(POWER(($B13/100*$B15)/100,2)+POWER((I13/100*I15)/100,2))</f>
        <v>0.0434075149714885</v>
      </c>
      <c r="J27" s="36" t="n">
        <f aca="false">SQRT(POWER(($B13/100*$B15)/100,2)+POWER((J13/100*J15)/100,2))</f>
        <v>0.0250768477285324</v>
      </c>
    </row>
    <row r="28" customFormat="false" ht="15" hidden="false" customHeight="false" outlineLevel="0" collapsed="false">
      <c r="A28" s="36" t="s">
        <v>25</v>
      </c>
      <c r="B28" s="36"/>
      <c r="C28" s="36" t="n">
        <f aca="false">(C26/100)/C27</f>
        <v>1.41158069479791</v>
      </c>
      <c r="D28" s="36" t="n">
        <f aca="false">(D26/100)/D27</f>
        <v>0.91764086894474</v>
      </c>
      <c r="E28" s="36" t="n">
        <f aca="false">(E26/100)/E27</f>
        <v>0.839019092887466</v>
      </c>
      <c r="F28" s="36" t="n">
        <f aca="false">(F26/100)/F27</f>
        <v>-0.855704765958084</v>
      </c>
      <c r="G28" s="36" t="n">
        <f aca="false">(G26/100)/G27</f>
        <v>1.15028915001701</v>
      </c>
      <c r="H28" s="36" t="n">
        <f aca="false">(H26/100)/H27</f>
        <v>0.024861304771351</v>
      </c>
      <c r="I28" s="36" t="n">
        <f aca="false">(I26/100)/I27</f>
        <v>0.990611879722757</v>
      </c>
      <c r="J28" s="36" t="n">
        <f aca="false">(J26/100)/J27</f>
        <v>0.837425829088805</v>
      </c>
    </row>
    <row r="29" customFormat="false" ht="15" hidden="false" customHeight="false" outlineLevel="0" collapsed="false">
      <c r="A29" s="36" t="s">
        <v>3</v>
      </c>
      <c r="B29" s="36"/>
      <c r="C29" s="34" t="str">
        <f aca="false">IF(ABS(C28)&gt;1.96,"Sig","Not Sig")</f>
        <v>Not Sig</v>
      </c>
      <c r="D29" s="34" t="str">
        <f aca="false">IF(ABS(D28)&gt;1.96,"Sig","Not Sig")</f>
        <v>Not Sig</v>
      </c>
      <c r="E29" s="34" t="str">
        <f aca="false">IF(ABS(E28)&gt;1.96,"Sig","Not Sig")</f>
        <v>Not Sig</v>
      </c>
      <c r="F29" s="34" t="str">
        <f aca="false">IF(ABS(F28)&gt;1.96,"Sig","Not Sig")</f>
        <v>Not Sig</v>
      </c>
      <c r="G29" s="34" t="str">
        <f aca="false">IF(ABS(G28)&gt;1.96,"Sig","Not Sig")</f>
        <v>Not Sig</v>
      </c>
      <c r="H29" s="34" t="str">
        <f aca="false">IF(ABS(H28)&gt;1.96,"Sig","Not Sig")</f>
        <v>Not Sig</v>
      </c>
      <c r="I29" s="34" t="str">
        <f aca="false">IF(ABS(I28)&gt;1.96,"Sig","Not Sig")</f>
        <v>Not 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28</v>
      </c>
      <c r="B32" s="36"/>
      <c r="C32" s="36"/>
      <c r="D32" s="36"/>
      <c r="E32" s="36"/>
      <c r="F32" s="36"/>
      <c r="G32" s="36"/>
      <c r="H32" s="36"/>
      <c r="I32" s="36"/>
      <c r="J32" s="36"/>
    </row>
    <row r="33" customFormat="false" ht="15" hidden="false" customHeight="false" outlineLevel="0" collapsed="false">
      <c r="A33" s="36" t="s">
        <v>23</v>
      </c>
      <c r="B33" s="36"/>
      <c r="C33" s="32"/>
      <c r="D33" s="32" t="n">
        <f aca="false">$C13-D13</f>
        <v>-1.8</v>
      </c>
      <c r="E33" s="32" t="n">
        <f aca="false">$C13-E13</f>
        <v>-2.1</v>
      </c>
      <c r="F33" s="32" t="n">
        <f aca="false">$C13-F13</f>
        <v>-7.9</v>
      </c>
      <c r="G33" s="32" t="n">
        <f aca="false">$C13-G13</f>
        <v>-0.300000000000004</v>
      </c>
      <c r="H33" s="32" t="n">
        <f aca="false">$C13-H13</f>
        <v>-4.8</v>
      </c>
      <c r="I33" s="32" t="n">
        <f aca="false">$C13-I13</f>
        <v>-0.600000000000001</v>
      </c>
      <c r="J33" s="32" t="n">
        <f aca="false">$C13-J13</f>
        <v>-2.8</v>
      </c>
    </row>
    <row r="34" customFormat="false" ht="15" hidden="false" customHeight="false" outlineLevel="0" collapsed="false">
      <c r="A34" s="36" t="s">
        <v>24</v>
      </c>
      <c r="B34" s="36"/>
      <c r="C34" s="36"/>
      <c r="D34" s="36" t="n">
        <f aca="false">SQRT(POWER(($C13/100*$C15)/100,2)+POWER((D13/100*D15)/100,2))</f>
        <v>0.0371054763208883</v>
      </c>
      <c r="E34" s="36" t="n">
        <f aca="false">SQRT(POWER(($C13/100*$C15)/100,2)+POWER((E13/100*E15)/100,2))</f>
        <v>0.0367326100896737</v>
      </c>
      <c r="F34" s="36" t="n">
        <f aca="false">SQRT(POWER(($C13/100*$C15)/100,2)+POWER((F13/100*F15)/100,2))</f>
        <v>0.0382713326133282</v>
      </c>
      <c r="G34" s="36" t="n">
        <f aca="false">SQRT(POWER(($C13/100*$C15)/100,2)+POWER((G13/100*G15)/100,2))</f>
        <v>0.0428342117938453</v>
      </c>
      <c r="H34" s="36" t="n">
        <f aca="false">SQRT(POWER(($C13/100*$C15)/100,2)+POWER((H13/100*H15)/100,2))</f>
        <v>0.0430520128797714</v>
      </c>
      <c r="I34" s="36" t="n">
        <f aca="false">SQRT(POWER(($C13/100*$C15)/100,2)+POWER((I13/100*I15)/100,2))</f>
        <v>0.0460411375185279</v>
      </c>
      <c r="J34" s="36" t="n">
        <f aca="false">SQRT(POWER(($C13/100*$C15)/100,2)+POWER((J13/100*J15)/100,2))</f>
        <v>0.0294010591645947</v>
      </c>
    </row>
    <row r="35" customFormat="false" ht="15" hidden="false" customHeight="false" outlineLevel="0" collapsed="false">
      <c r="A35" s="36" t="s">
        <v>25</v>
      </c>
      <c r="B35" s="36"/>
      <c r="C35" s="36"/>
      <c r="D35" s="36" t="n">
        <f aca="false">(D33/100)/D34</f>
        <v>-0.485103596146725</v>
      </c>
      <c r="E35" s="36" t="n">
        <f aca="false">(E33/100)/E34</f>
        <v>-0.571699096490384</v>
      </c>
      <c r="F35" s="36" t="n">
        <f aca="false">(F33/100)/F34</f>
        <v>-2.06420823644086</v>
      </c>
      <c r="G35" s="36" t="n">
        <f aca="false">(G33/100)/G34</f>
        <v>-0.0700374741208872</v>
      </c>
      <c r="H35" s="36" t="n">
        <f aca="false">(H33/100)/H34</f>
        <v>-1.11493044782939</v>
      </c>
      <c r="I35" s="36" t="n">
        <f aca="false">(I33/100)/I34</f>
        <v>-0.130318239804251</v>
      </c>
      <c r="J35" s="36" t="n">
        <f aca="false">(J33/100)/J34</f>
        <v>-0.95234664313448</v>
      </c>
    </row>
    <row r="36" customFormat="false" ht="15" hidden="false" customHeight="false" outlineLevel="0" collapsed="false">
      <c r="A36" s="36" t="s">
        <v>4</v>
      </c>
      <c r="B36" s="36"/>
      <c r="C36" s="36"/>
      <c r="D36" s="34" t="str">
        <f aca="false">IF(ABS(D35)&gt;1.96,"Sig","Not Sig")</f>
        <v>Not Sig</v>
      </c>
      <c r="E36" s="34" t="str">
        <f aca="false">IF(ABS(E35)&gt;1.96,"Sig","Not Sig")</f>
        <v>Not Sig</v>
      </c>
      <c r="F36" s="34" t="str">
        <f aca="false">IF(ABS(F35)&gt;1.96,"Sig","Not Sig")</f>
        <v>Sig</v>
      </c>
      <c r="G36" s="34" t="str">
        <f aca="false">IF(ABS(G35)&gt;1.96,"Sig","Not Sig")</f>
        <v>Not Sig</v>
      </c>
      <c r="H36" s="34" t="str">
        <f aca="false">IF(ABS(H35)&gt;1.96,"Sig","Not Sig")</f>
        <v>Not Sig</v>
      </c>
      <c r="I36" s="34" t="str">
        <f aca="false">IF(ABS(I35)&gt;1.96,"Sig","Not Sig")</f>
        <v>Not Sig</v>
      </c>
      <c r="J36" s="34" t="str">
        <f aca="false">IF(ABS(J35)&gt;1.96,"Sig","Not Sig")</f>
        <v>Not 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29</v>
      </c>
      <c r="B39" s="36"/>
      <c r="C39" s="36"/>
      <c r="D39" s="36"/>
      <c r="E39" s="36"/>
      <c r="F39" s="36"/>
      <c r="G39" s="36"/>
      <c r="H39" s="36"/>
      <c r="I39" s="36"/>
      <c r="J39" s="36"/>
    </row>
    <row r="40" customFormat="false" ht="15" hidden="false" customHeight="false" outlineLevel="0" collapsed="false">
      <c r="A40" s="36" t="s">
        <v>23</v>
      </c>
      <c r="B40" s="36"/>
      <c r="C40" s="32"/>
      <c r="D40" s="32"/>
      <c r="E40" s="32" t="n">
        <f aca="false">$D13-E13</f>
        <v>-0.299999999999997</v>
      </c>
      <c r="F40" s="32" t="n">
        <f aca="false">$D13-F13</f>
        <v>-6.09999999999999</v>
      </c>
      <c r="G40" s="32" t="n">
        <f aca="false">$D13-G13</f>
        <v>1.5</v>
      </c>
      <c r="H40" s="32" t="n">
        <f aca="false">$D13-H13</f>
        <v>-3</v>
      </c>
      <c r="I40" s="32" t="n">
        <f aca="false">$D13-I13</f>
        <v>1.2</v>
      </c>
      <c r="J40" s="32" t="n">
        <f aca="false">$D13-J13</f>
        <v>-1</v>
      </c>
    </row>
    <row r="41" customFormat="false" ht="15" hidden="false" customHeight="false" outlineLevel="0" collapsed="false">
      <c r="A41" s="36" t="s">
        <v>24</v>
      </c>
      <c r="B41" s="36"/>
      <c r="C41" s="36"/>
      <c r="D41" s="36"/>
      <c r="E41" s="36" t="n">
        <f aca="false">SQRT(POWER(($D13/100*$D15)/100,2)+POWER((E13/100*E15)/100,2))</f>
        <v>0.0358544910576067</v>
      </c>
      <c r="F41" s="36" t="n">
        <f aca="false">SQRT(POWER(($D13/100*$D15)/100,2)+POWER((F13/100*F15)/100,2))</f>
        <v>0.0374293305443739</v>
      </c>
      <c r="G41" s="36" t="n">
        <f aca="false">SQRT(POWER(($D13/100*$D15)/100,2)+POWER((G13/100*G15)/100,2))</f>
        <v>0.0420836023291733</v>
      </c>
      <c r="H41" s="36" t="n">
        <f aca="false">SQRT(POWER(($D13/100*$D15)/100,2)+POWER((H13/100*H15)/100,2))</f>
        <v>0.0423052679698404</v>
      </c>
      <c r="I41" s="36" t="n">
        <f aca="false">SQRT(POWER(($D13/100*$D15)/100,2)+POWER((I13/100*I15)/100,2))</f>
        <v>0.0453436459605974</v>
      </c>
      <c r="J41" s="36" t="n">
        <f aca="false">SQRT(POWER(($D13/100*$D15)/100,2)+POWER((J13/100*J15)/100,2))</f>
        <v>0.0282963277652772</v>
      </c>
    </row>
    <row r="42" customFormat="false" ht="15" hidden="false" customHeight="false" outlineLevel="0" collapsed="false">
      <c r="A42" s="36" t="s">
        <v>25</v>
      </c>
      <c r="B42" s="36"/>
      <c r="C42" s="36"/>
      <c r="D42" s="36"/>
      <c r="E42" s="36" t="n">
        <f aca="false">(E40/100)/E41</f>
        <v>-0.0836715265370781</v>
      </c>
      <c r="F42" s="36" t="n">
        <f aca="false">(F40/100)/F41</f>
        <v>-1.62973793847801</v>
      </c>
      <c r="G42" s="36" t="n">
        <f aca="false">(G40/100)/G41</f>
        <v>0.356433365249288</v>
      </c>
      <c r="H42" s="36" t="n">
        <f aca="false">(H40/100)/H41</f>
        <v>-0.709131544123232</v>
      </c>
      <c r="I42" s="36" t="n">
        <f aca="false">(I40/100)/I41</f>
        <v>0.264645679582708</v>
      </c>
      <c r="J42" s="36" t="n">
        <f aca="false">(J40/100)/J41</f>
        <v>-0.353402748333694</v>
      </c>
    </row>
    <row r="43" customFormat="false" ht="15" hidden="false" customHeight="false" outlineLevel="0" collapsed="false">
      <c r="A43" s="36" t="s">
        <v>5</v>
      </c>
      <c r="B43" s="36"/>
      <c r="C43" s="36"/>
      <c r="D43" s="34"/>
      <c r="E43" s="34" t="str">
        <f aca="false">IF(ABS(E42)&gt;1.96,"Sig","Not Sig")</f>
        <v>Not Sig</v>
      </c>
      <c r="F43" s="34" t="str">
        <f aca="false">IF(ABS(F42)&gt;1.96,"Sig","Not Sig")</f>
        <v>Not Sig</v>
      </c>
      <c r="G43" s="34" t="str">
        <f aca="false">IF(ABS(G42)&gt;1.96,"Sig","Not Sig")</f>
        <v>Not Sig</v>
      </c>
      <c r="H43" s="34" t="str">
        <f aca="false">IF(ABS(H42)&gt;1.96,"Sig","Not Sig")</f>
        <v>Not Sig</v>
      </c>
      <c r="I43" s="34" t="str">
        <f aca="false">IF(ABS(I42)&gt;1.96,"Sig","Not Sig")</f>
        <v>Not Sig</v>
      </c>
      <c r="J43" s="34" t="str">
        <f aca="false">IF(ABS(J42)&gt;1.96,"Sig","Not Sig")</f>
        <v>Not 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30</v>
      </c>
      <c r="B46" s="36"/>
      <c r="C46" s="36"/>
      <c r="D46" s="36"/>
      <c r="E46" s="36"/>
      <c r="F46" s="36"/>
      <c r="G46" s="36"/>
      <c r="H46" s="36"/>
      <c r="I46" s="36"/>
      <c r="J46" s="36"/>
    </row>
    <row r="47" customFormat="false" ht="15" hidden="false" customHeight="false" outlineLevel="0" collapsed="false">
      <c r="A47" s="36" t="s">
        <v>23</v>
      </c>
      <c r="B47" s="36"/>
      <c r="C47" s="32"/>
      <c r="D47" s="32"/>
      <c r="E47" s="32"/>
      <c r="F47" s="32" t="n">
        <f aca="false">$E13-F13</f>
        <v>-5.8</v>
      </c>
      <c r="G47" s="32" t="n">
        <f aca="false">$E13-G13</f>
        <v>1.8</v>
      </c>
      <c r="H47" s="32" t="n">
        <f aca="false">$E13-H13</f>
        <v>-2.7</v>
      </c>
      <c r="I47" s="32" t="n">
        <f aca="false">$E13-I13</f>
        <v>1.5</v>
      </c>
      <c r="J47" s="32" t="n">
        <f aca="false">$E13-J13</f>
        <v>-0.700000000000003</v>
      </c>
    </row>
    <row r="48" customFormat="false" ht="15" hidden="false" customHeight="false" outlineLevel="0" collapsed="false">
      <c r="A48" s="36" t="s">
        <v>24</v>
      </c>
      <c r="B48" s="36"/>
      <c r="C48" s="36"/>
      <c r="D48" s="36"/>
      <c r="E48" s="36"/>
      <c r="F48" s="36" t="n">
        <f aca="false">SQRT(POWER(($E13/100*$E15)/100,2)+POWER((F13/100*F15)/100,2))</f>
        <v>0.0370597228268102</v>
      </c>
      <c r="G48" s="36" t="n">
        <f aca="false">SQRT(POWER(($E13/100*$E15)/100,2)+POWER((G13/100*G15)/100,2))</f>
        <v>0.0417552135187931</v>
      </c>
      <c r="H48" s="36" t="n">
        <f aca="false">SQRT(POWER(($E13/100*$E15)/100,2)+POWER((H13/100*H15)/100,2))</f>
        <v>0.0419786132334073</v>
      </c>
      <c r="I48" s="36" t="n">
        <f aca="false">SQRT(POWER(($E13/100*$E15)/100,2)+POWER((I13/100*I15)/100,2))</f>
        <v>0.045039033071326</v>
      </c>
      <c r="J48" s="36" t="n">
        <f aca="false">SQRT(POWER(($E13/100*$E15)/100,2)+POWER((J13/100*J15)/100,2))</f>
        <v>0.0278055828207215</v>
      </c>
    </row>
    <row r="49" customFormat="false" ht="15" hidden="false" customHeight="false" outlineLevel="0" collapsed="false">
      <c r="A49" s="36" t="s">
        <v>25</v>
      </c>
      <c r="B49" s="36"/>
      <c r="C49" s="36"/>
      <c r="D49" s="36"/>
      <c r="E49" s="36"/>
      <c r="F49" s="36" t="n">
        <f aca="false">(F47/100)/F48</f>
        <v>-1.56504138660316</v>
      </c>
      <c r="G49" s="36" t="n">
        <f aca="false">(G47/100)/G48</f>
        <v>0.431083893078372</v>
      </c>
      <c r="H49" s="36" t="n">
        <f aca="false">(H47/100)/H48</f>
        <v>-0.643184658099019</v>
      </c>
      <c r="I49" s="36" t="n">
        <f aca="false">(I47/100)/I48</f>
        <v>0.333044450049477</v>
      </c>
      <c r="J49" s="36" t="n">
        <f aca="false">(J47/100)/J48</f>
        <v>-0.251748004892868</v>
      </c>
    </row>
    <row r="50" customFormat="false" ht="15" hidden="false" customHeight="false" outlineLevel="0" collapsed="false">
      <c r="A50" s="36" t="s">
        <v>6</v>
      </c>
      <c r="B50" s="36"/>
      <c r="C50" s="36"/>
      <c r="D50" s="34"/>
      <c r="E50" s="34"/>
      <c r="F50" s="34" t="str">
        <f aca="false">IF(ABS(F49)&gt;1.96,"Sig","Not Sig")</f>
        <v>Not Sig</v>
      </c>
      <c r="G50" s="34" t="str">
        <f aca="false">IF(ABS(G49)&gt;1.96,"Sig","Not Sig")</f>
        <v>Not Sig</v>
      </c>
      <c r="H50" s="34" t="str">
        <f aca="false">IF(ABS(H49)&gt;1.96,"Sig","Not Sig")</f>
        <v>Not Sig</v>
      </c>
      <c r="I50" s="34" t="str">
        <f aca="false">IF(ABS(I49)&gt;1.96,"Sig","Not Sig")</f>
        <v>Not 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31</v>
      </c>
      <c r="B53" s="36"/>
      <c r="C53" s="36"/>
      <c r="D53" s="36"/>
      <c r="E53" s="36"/>
      <c r="F53" s="36"/>
      <c r="G53" s="36"/>
      <c r="H53" s="36"/>
      <c r="I53" s="36"/>
      <c r="J53" s="36"/>
    </row>
    <row r="54" customFormat="false" ht="15" hidden="false" customHeight="false" outlineLevel="0" collapsed="false">
      <c r="A54" s="36" t="s">
        <v>23</v>
      </c>
      <c r="B54" s="36"/>
      <c r="C54" s="32"/>
      <c r="D54" s="32"/>
      <c r="E54" s="32"/>
      <c r="F54" s="32"/>
      <c r="G54" s="32" t="n">
        <f aca="false">$F13-G13</f>
        <v>7.59999999999999</v>
      </c>
      <c r="H54" s="32" t="n">
        <f aca="false">$F13-H13</f>
        <v>3.09999999999999</v>
      </c>
      <c r="I54" s="32" t="n">
        <f aca="false">$F13-I13</f>
        <v>7.3</v>
      </c>
      <c r="J54" s="32" t="n">
        <f aca="false">$F13-J13</f>
        <v>5.09999999999999</v>
      </c>
    </row>
    <row r="55" customFormat="false" ht="15" hidden="false" customHeight="false" outlineLevel="0" collapsed="false">
      <c r="A55" s="36" t="s">
        <v>24</v>
      </c>
      <c r="B55" s="36"/>
      <c r="C55" s="36"/>
      <c r="D55" s="36"/>
      <c r="E55" s="36"/>
      <c r="F55" s="36"/>
      <c r="G55" s="36" t="n">
        <f aca="false">SQRT(POWER(($F13/100*$F15)/100,2)+POWER((G13/100*G15)/100,2))</f>
        <v>0.0431150566739741</v>
      </c>
      <c r="H55" s="36" t="n">
        <f aca="false">SQRT(POWER(($F13/100*$F15)/100,2)+POWER((H13/100*H15)/100,2))</f>
        <v>0.0433314461448034</v>
      </c>
      <c r="I55" s="36" t="n">
        <f aca="false">SQRT(POWER(($F13/100*$F15)/100,2)+POWER((I13/100*I15)/100,2))</f>
        <v>0.0463025350925843</v>
      </c>
      <c r="J55" s="36" t="n">
        <f aca="false">SQRT(POWER(($F13/100*$F15)/100,2)+POWER((J13/100*J15)/100,2))</f>
        <v>0.0298087351627002</v>
      </c>
    </row>
    <row r="56" customFormat="false" ht="15" hidden="false" customHeight="false" outlineLevel="0" collapsed="false">
      <c r="A56" s="36" t="s">
        <v>25</v>
      </c>
      <c r="B56" s="36"/>
      <c r="C56" s="36"/>
      <c r="D56" s="36"/>
      <c r="E56" s="36"/>
      <c r="F56" s="36"/>
      <c r="G56" s="36" t="n">
        <f aca="false">(G54/100)/G55</f>
        <v>1.76272527193212</v>
      </c>
      <c r="H56" s="36" t="n">
        <f aca="false">(H54/100)/H55</f>
        <v>0.715415772102442</v>
      </c>
      <c r="I56" s="36" t="n">
        <f aca="false">(I54/100)/I55</f>
        <v>1.57658754221627</v>
      </c>
      <c r="J56" s="36" t="n">
        <f aca="false">(J54/100)/J55</f>
        <v>1.71090788393519</v>
      </c>
    </row>
    <row r="57" customFormat="false" ht="15" hidden="false" customHeight="false" outlineLevel="0" collapsed="false">
      <c r="A57" s="36" t="s">
        <v>7</v>
      </c>
      <c r="B57" s="36"/>
      <c r="C57" s="36"/>
      <c r="D57" s="34"/>
      <c r="E57" s="34"/>
      <c r="F57" s="34"/>
      <c r="G57" s="34" t="str">
        <f aca="false">IF(ABS(G56)&gt;1.96,"Sig","Not Sig")</f>
        <v>Not Sig</v>
      </c>
      <c r="H57" s="34" t="str">
        <f aca="false">IF(ABS(H56)&gt;1.96,"Sig","Not Sig")</f>
        <v>Not Sig</v>
      </c>
      <c r="I57" s="34" t="str">
        <f aca="false">IF(ABS(I56)&gt;1.96,"Sig","Not Sig")</f>
        <v>Not 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32</v>
      </c>
      <c r="B60" s="36"/>
      <c r="C60" s="36"/>
      <c r="D60" s="36"/>
      <c r="E60" s="36"/>
      <c r="F60" s="36"/>
      <c r="G60" s="36"/>
      <c r="H60" s="36"/>
      <c r="I60" s="36"/>
      <c r="J60" s="36"/>
    </row>
    <row r="61" customFormat="false" ht="15" hidden="false" customHeight="false" outlineLevel="0" collapsed="false">
      <c r="A61" s="36" t="s">
        <v>23</v>
      </c>
      <c r="B61" s="36"/>
      <c r="C61" s="32"/>
      <c r="D61" s="32"/>
      <c r="E61" s="32"/>
      <c r="F61" s="32"/>
      <c r="G61" s="32"/>
      <c r="H61" s="32" t="n">
        <f aca="false">$G13-H13</f>
        <v>-4.5</v>
      </c>
      <c r="I61" s="32" t="n">
        <f aca="false">$G13-I13</f>
        <v>-0.299999999999997</v>
      </c>
      <c r="J61" s="32" t="n">
        <f aca="false">$G13-J13</f>
        <v>-2.5</v>
      </c>
    </row>
    <row r="62" customFormat="false" ht="15" hidden="false" customHeight="false" outlineLevel="0" collapsed="false">
      <c r="A62" s="36" t="s">
        <v>24</v>
      </c>
      <c r="B62" s="36"/>
      <c r="C62" s="36"/>
      <c r="D62" s="36"/>
      <c r="E62" s="36"/>
      <c r="F62" s="36"/>
      <c r="G62" s="36"/>
      <c r="H62" s="36" t="n">
        <f aca="false">SQRT(POWER(($G13/100*$G15)/100,2)+POWER((H13/100*H15)/100,2))</f>
        <v>0.0474097988289341</v>
      </c>
      <c r="I62" s="36" t="n">
        <f aca="false">SQRT(POWER(($G13/100*$G15)/100,2)+POWER((I13/100*I15)/100,2))</f>
        <v>0.0501398001192665</v>
      </c>
      <c r="J62" s="36" t="n">
        <f aca="false">SQRT(POWER(($G13/100*$G15)/100,2)+POWER((J13/100*J15)/100,2))</f>
        <v>0.0354772531631185</v>
      </c>
    </row>
    <row r="63" customFormat="false" ht="15" hidden="false" customHeight="false" outlineLevel="0" collapsed="false">
      <c r="A63" s="36" t="s">
        <v>25</v>
      </c>
      <c r="B63" s="36"/>
      <c r="C63" s="36"/>
      <c r="D63" s="36"/>
      <c r="E63" s="36"/>
      <c r="F63" s="36"/>
      <c r="G63" s="36"/>
      <c r="H63" s="36" t="n">
        <f aca="false">(H61/100)/H62</f>
        <v>-0.949170869979237</v>
      </c>
      <c r="I63" s="36" t="n">
        <f aca="false">(I61/100)/I62</f>
        <v>-0.05983270760681</v>
      </c>
      <c r="J63" s="36" t="n">
        <f aca="false">(J61/100)/J62</f>
        <v>-0.704676878028132</v>
      </c>
    </row>
    <row r="64" customFormat="false" ht="15" hidden="false" customHeight="false" outlineLevel="0" collapsed="false">
      <c r="A64" s="36" t="s">
        <v>8</v>
      </c>
      <c r="B64" s="36"/>
      <c r="C64" s="36"/>
      <c r="D64" s="34"/>
      <c r="E64" s="34"/>
      <c r="F64" s="34"/>
      <c r="G64" s="34"/>
      <c r="H64" s="34" t="str">
        <f aca="false">IF(ABS(H63)&gt;1.96,"Sig","Not Sig")</f>
        <v>Not Sig</v>
      </c>
      <c r="I64" s="34" t="str">
        <f aca="false">IF(ABS(I63)&gt;1.96,"Sig","Not Sig")</f>
        <v>Not Sig</v>
      </c>
      <c r="J64" s="34" t="str">
        <f aca="false">IF(ABS(J63)&gt;1.96,"Sig","Not Sig")</f>
        <v>Not 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33</v>
      </c>
      <c r="B67" s="36"/>
      <c r="C67" s="36"/>
      <c r="D67" s="36"/>
      <c r="E67" s="36"/>
      <c r="F67" s="36"/>
      <c r="G67" s="36"/>
      <c r="H67" s="36"/>
      <c r="I67" s="36"/>
      <c r="J67" s="36"/>
    </row>
    <row r="68" customFormat="false" ht="15" hidden="false" customHeight="false" outlineLevel="0" collapsed="false">
      <c r="A68" s="36" t="s">
        <v>23</v>
      </c>
      <c r="B68" s="36"/>
      <c r="C68" s="32"/>
      <c r="D68" s="32"/>
      <c r="E68" s="32"/>
      <c r="F68" s="32"/>
      <c r="G68" s="32"/>
      <c r="H68" s="32"/>
      <c r="I68" s="32" t="n">
        <f aca="false">$H13-I13</f>
        <v>4.2</v>
      </c>
      <c r="J68" s="32" t="n">
        <f aca="false">$H13-J13</f>
        <v>2</v>
      </c>
    </row>
    <row r="69" customFormat="false" ht="15" hidden="false" customHeight="false" outlineLevel="0" collapsed="false">
      <c r="A69" s="36" t="s">
        <v>24</v>
      </c>
      <c r="B69" s="36"/>
      <c r="C69" s="36"/>
      <c r="D69" s="36"/>
      <c r="E69" s="36"/>
      <c r="F69" s="36"/>
      <c r="G69" s="36"/>
      <c r="H69" s="36"/>
      <c r="I69" s="36" t="n">
        <f aca="false">SQRT(POWER(($H13/100*$H15)/100,2)+POWER((I13/100*I15)/100,2))</f>
        <v>0.0503259939693197</v>
      </c>
      <c r="J69" s="36" t="n">
        <f aca="false">SQRT(POWER(($H13/100*$H15)/100,2)+POWER((J13/100*J15)/100,2))</f>
        <v>0.0357399161302877</v>
      </c>
    </row>
    <row r="70" customFormat="false" ht="15" hidden="false" customHeight="false" outlineLevel="0" collapsed="false">
      <c r="A70" s="36" t="s">
        <v>25</v>
      </c>
      <c r="B70" s="36"/>
      <c r="C70" s="36"/>
      <c r="D70" s="36"/>
      <c r="E70" s="36"/>
      <c r="F70" s="36"/>
      <c r="G70" s="36"/>
      <c r="H70" s="36"/>
      <c r="I70" s="36" t="n">
        <f aca="false">(I68/100)/I69</f>
        <v>0.834558777430299</v>
      </c>
      <c r="J70" s="36" t="n">
        <f aca="false">(J68/100)/J69</f>
        <v>0.559598403283634</v>
      </c>
    </row>
    <row r="71" customFormat="false" ht="15" hidden="false" customHeight="false" outlineLevel="0" collapsed="false">
      <c r="A71" s="36" t="s">
        <v>9</v>
      </c>
      <c r="B71" s="36"/>
      <c r="C71" s="36"/>
      <c r="D71" s="34"/>
      <c r="E71" s="34"/>
      <c r="F71" s="34"/>
      <c r="G71" s="34"/>
      <c r="H71" s="34"/>
      <c r="I71" s="34" t="str">
        <f aca="false">IF(ABS(I70)&gt;1.96,"Sig","Not Sig")</f>
        <v>Not Sig</v>
      </c>
      <c r="J71" s="34" t="str">
        <f aca="false">IF(ABS(J70)&gt;1.96,"Sig","Not Sig")</f>
        <v>Not 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34</v>
      </c>
      <c r="B74" s="36"/>
      <c r="C74" s="36"/>
      <c r="D74" s="36"/>
      <c r="E74" s="36"/>
      <c r="F74" s="36"/>
      <c r="G74" s="36"/>
      <c r="H74" s="36"/>
      <c r="I74" s="36"/>
      <c r="J74" s="36"/>
    </row>
    <row r="75" customFormat="false" ht="15" hidden="false" customHeight="false" outlineLevel="0" collapsed="false">
      <c r="A75" s="36" t="s">
        <v>23</v>
      </c>
      <c r="B75" s="36"/>
      <c r="C75" s="32"/>
      <c r="D75" s="32"/>
      <c r="E75" s="32"/>
      <c r="F75" s="32"/>
      <c r="G75" s="32"/>
      <c r="H75" s="32"/>
      <c r="I75" s="32"/>
      <c r="J75" s="32" t="n">
        <f aca="false">$I13-J13</f>
        <v>-2.2</v>
      </c>
    </row>
    <row r="76" customFormat="false" ht="15" hidden="false" customHeight="false" outlineLevel="0" collapsed="false">
      <c r="A76" s="36" t="s">
        <v>24</v>
      </c>
      <c r="B76" s="36"/>
      <c r="C76" s="36"/>
      <c r="D76" s="36"/>
      <c r="E76" s="36"/>
      <c r="F76" s="36"/>
      <c r="G76" s="36"/>
      <c r="H76" s="36"/>
      <c r="I76" s="36"/>
      <c r="J76" s="36" t="n">
        <f aca="false">SQRT(POWER(($I13/100*$I15)/100,2)+POWER((J13/100*J15)/100,2))</f>
        <v>0.0392893387065753</v>
      </c>
    </row>
    <row r="77" customFormat="false" ht="15" hidden="false" customHeight="false" outlineLevel="0" collapsed="false">
      <c r="A77" s="36" t="s">
        <v>25</v>
      </c>
      <c r="B77" s="36"/>
      <c r="C77" s="36"/>
      <c r="D77" s="36"/>
      <c r="E77" s="36"/>
      <c r="F77" s="36"/>
      <c r="G77" s="36"/>
      <c r="H77" s="36"/>
      <c r="I77" s="36"/>
      <c r="J77" s="36" t="n">
        <f aca="false">(J75/100)/J76</f>
        <v>-0.559948340294111</v>
      </c>
    </row>
    <row r="78" customFormat="false" ht="15" hidden="false" customHeight="false" outlineLevel="0" collapsed="false">
      <c r="A78" s="36" t="s">
        <v>10</v>
      </c>
      <c r="B78" s="36"/>
      <c r="C78" s="36"/>
      <c r="D78" s="34"/>
      <c r="E78" s="34"/>
      <c r="F78" s="34"/>
      <c r="G78" s="34"/>
      <c r="H78" s="34"/>
      <c r="I78" s="34"/>
      <c r="J78" s="34" t="str">
        <f aca="false">IF(ABS(J77)&gt;1.96,"Sig","Not Sig")</f>
        <v>Not 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0" width="9.1417004048583"/>
    <col collapsed="false" hidden="false" max="2" min="2" style="0" width="71.4412955465587"/>
    <col collapsed="false" hidden="false" max="1025" min="3" style="0" width="9.1417004048583"/>
  </cols>
  <sheetData>
    <row r="1" customFormat="false" ht="28.45" hidden="false" customHeight="false" outlineLevel="0" collapsed="false">
      <c r="A1" s="37" t="s">
        <v>35</v>
      </c>
      <c r="B1" s="38" t="s">
        <v>36</v>
      </c>
    </row>
    <row r="2" customFormat="false" ht="14.95" hidden="false" customHeight="false" outlineLevel="0" collapsed="false">
      <c r="A2" s="37" t="s">
        <v>37</v>
      </c>
      <c r="B2" s="39" t="s">
        <v>0</v>
      </c>
    </row>
    <row r="3" customFormat="false" ht="14.95" hidden="false" customHeight="false" outlineLevel="0" collapsed="false">
      <c r="A3" s="40" t="s">
        <v>38</v>
      </c>
      <c r="B3" s="41" t="s">
        <v>39</v>
      </c>
    </row>
    <row r="4" customFormat="false" ht="13.8" hidden="false" customHeight="false" outlineLevel="0" collapsed="false">
      <c r="A4" s="40" t="s">
        <v>40</v>
      </c>
      <c r="B4" s="40" t="n">
        <v>2015</v>
      </c>
    </row>
    <row r="5" customFormat="false" ht="68.95" hidden="false" customHeight="false" outlineLevel="0" collapsed="false">
      <c r="A5" s="40" t="s">
        <v>41</v>
      </c>
      <c r="B5" s="41" t="s">
        <v>42</v>
      </c>
    </row>
    <row r="6" customFormat="false" ht="46.45" hidden="false" customHeight="false" outlineLevel="0" collapsed="false">
      <c r="A6" s="40" t="s">
        <v>43</v>
      </c>
      <c r="B6" s="42" t="s">
        <v>44</v>
      </c>
    </row>
    <row r="7" customFormat="false" ht="23.95" hidden="false" customHeight="false" outlineLevel="0" collapsed="false">
      <c r="A7" s="40" t="s">
        <v>45</v>
      </c>
      <c r="B7" s="42" t="s">
        <v>46</v>
      </c>
    </row>
    <row r="8" customFormat="false" ht="35.2" hidden="false" customHeight="false" outlineLevel="0" collapsed="false">
      <c r="A8" s="40"/>
      <c r="B8" s="42" t="s">
        <v>47</v>
      </c>
    </row>
    <row r="9" customFormat="false" ht="13.8" hidden="false" customHeight="false" outlineLevel="0" collapsed="false">
      <c r="A9" s="40"/>
      <c r="B9" s="42" t="s">
        <v>48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2017-01-05T00:31:26Z</cp:lastPrinted>
  <dcterms:modified xsi:type="dcterms:W3CDTF">2017-02-02T13:21:34Z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