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uleyes/DSP/Mouse Thymoma Dataset/"/>
    </mc:Choice>
  </mc:AlternateContent>
  <xr:revisionPtr revIDLastSave="0" documentId="13_ncr:1_{BED25624-CF4B-8348-8F20-1AF85A08FF84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nnotatio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7" i="4" l="1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4" i="4"/>
  <c r="T5" i="4"/>
  <c r="T6" i="4"/>
  <c r="T7" i="4"/>
  <c r="T8" i="4"/>
  <c r="T9" i="4"/>
  <c r="T3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</calcChain>
</file>

<file path=xl/sharedStrings.xml><?xml version="1.0" encoding="utf-8"?>
<sst xmlns="http://schemas.openxmlformats.org/spreadsheetml/2006/main" count="1354" uniqueCount="179">
  <si>
    <t>21-2454_1172/1143_072821</t>
  </si>
  <si>
    <t>Segment 2</t>
  </si>
  <si>
    <t>Segment 1</t>
  </si>
  <si>
    <t>Segment 3</t>
  </si>
  <si>
    <t>21-2454_1082/1157_072821</t>
  </si>
  <si>
    <t>21-2454_1057/1059_072821</t>
  </si>
  <si>
    <t>21-2454_1042/1044_072821</t>
  </si>
  <si>
    <t>CD3</t>
  </si>
  <si>
    <t>B220</t>
  </si>
  <si>
    <t>PanCK</t>
  </si>
  <si>
    <t>Sample_ID</t>
  </si>
  <si>
    <t>slide name</t>
  </si>
  <si>
    <t>scan name</t>
  </si>
  <si>
    <t>panel</t>
  </si>
  <si>
    <t>roi</t>
  </si>
  <si>
    <t>segment</t>
  </si>
  <si>
    <t>aoi</t>
  </si>
  <si>
    <t>DSP-1001660007393-A-A01</t>
  </si>
  <si>
    <t>No Template Control</t>
  </si>
  <si>
    <t>DSP-1001660007393-A-A02</t>
  </si>
  <si>
    <t>(v1.0) Mouse NGS Whole Transcriptome Atlas RNA</t>
  </si>
  <si>
    <t>Segment 3-aoi-001</t>
  </si>
  <si>
    <t>DSP-1001660007393-A-A03</t>
  </si>
  <si>
    <t>Segment 1-aoi-001</t>
  </si>
  <si>
    <t>DSP-1001660007393-A-A04</t>
  </si>
  <si>
    <t>Segment 2-aoi-001</t>
  </si>
  <si>
    <t>DSP-1001660007393-A-A05</t>
  </si>
  <si>
    <t>DSP-1001660007393-A-A06</t>
  </si>
  <si>
    <t>DSP-1001660007393-A-A07</t>
  </si>
  <si>
    <t>DSP-1001660007393-A-A08</t>
  </si>
  <si>
    <t>DSP-1001660007393-A-A09</t>
  </si>
  <si>
    <t>DSP-1001660007393-A-A10</t>
  </si>
  <si>
    <t>DSP-1001660007393-A-A11</t>
  </si>
  <si>
    <t>DSP-1001660007393-A-A12</t>
  </si>
  <si>
    <t>DSP-1001660007393-A-B01</t>
  </si>
  <si>
    <t>DSP-1001660007393-A-B02</t>
  </si>
  <si>
    <t>DSP-1001660007393-A-B03</t>
  </si>
  <si>
    <t>DSP-1001660007393-A-B04</t>
  </si>
  <si>
    <t>DSP-1001660007393-A-B05</t>
  </si>
  <si>
    <t>DSP-1001660007393-A-B06</t>
  </si>
  <si>
    <t>DSP-1001660007393-A-B07</t>
  </si>
  <si>
    <t>DSP-1001660007393-A-B08</t>
  </si>
  <si>
    <t>DSP-1001660007393-A-B09</t>
  </si>
  <si>
    <t>DSP-1001660007393-A-B10</t>
  </si>
  <si>
    <t>DSP-1001660007393-A-B11</t>
  </si>
  <si>
    <t>DSP-1001660007393-A-B12</t>
  </si>
  <si>
    <t>DSP-1001660007393-A-C01</t>
  </si>
  <si>
    <t>DSP-1001660007393-A-C02</t>
  </si>
  <si>
    <t>DSP-1001660007393-A-C03</t>
  </si>
  <si>
    <t>DSP-1001660007393-A-C04</t>
  </si>
  <si>
    <t>DSP-1001660007393-A-C05</t>
  </si>
  <si>
    <t>DSP-1001660007393-A-C06</t>
  </si>
  <si>
    <t>DSP-1001660007393-A-C07</t>
  </si>
  <si>
    <t>DSP-1001660007393-A-C08</t>
  </si>
  <si>
    <t>DSP-1001660007393-A-C09</t>
  </si>
  <si>
    <t>DSP-1001660007393-A-C10</t>
  </si>
  <si>
    <t>DSP-1001660007393-A-C11</t>
  </si>
  <si>
    <t>DSP-1001660007393-A-C12</t>
  </si>
  <si>
    <t>DSP-1001660007393-A-D01</t>
  </si>
  <si>
    <t>DSP-1001660007393-A-D02</t>
  </si>
  <si>
    <t>DSP-1001660007393-A-D03</t>
  </si>
  <si>
    <t>DSP-1001660007393-A-D04</t>
  </si>
  <si>
    <t>DSP-1001660007393-A-D05</t>
  </si>
  <si>
    <t>DSP-1001660007393-A-D06</t>
  </si>
  <si>
    <t>DSP-1001660007393-A-D07</t>
  </si>
  <si>
    <t>DSP-1001660007393-A-D08</t>
  </si>
  <si>
    <t>DSP-1001660007393-A-D09</t>
  </si>
  <si>
    <t>DSP-1001660007393-A-D10</t>
  </si>
  <si>
    <t>DSP-1001660007393-A-D11</t>
  </si>
  <si>
    <t>DSP-1001660007393-A-D12</t>
  </si>
  <si>
    <t>DSP-1001660007393-A-E01</t>
  </si>
  <si>
    <t>DSP-1001660007393-A-E02</t>
  </si>
  <si>
    <t>DSP-1001660007393-A-E03</t>
  </si>
  <si>
    <t>DSP-1001660007393-A-E04</t>
  </si>
  <si>
    <t>DSP-1001660007393-A-E05</t>
  </si>
  <si>
    <t>DSP-1001660007393-A-E06</t>
  </si>
  <si>
    <t>DSP-1001660007393-A-E07</t>
  </si>
  <si>
    <t>DSP-1001660007393-A-E08</t>
  </si>
  <si>
    <t>DSP-1001660007393-A-E09</t>
  </si>
  <si>
    <t>DSP-1001660007393-A-E10</t>
  </si>
  <si>
    <t>DSP-1001660007393-A-E11</t>
  </si>
  <si>
    <t>DSP-1001660007393-A-E12</t>
  </si>
  <si>
    <t>DSP-1001660007393-A-F01</t>
  </si>
  <si>
    <t>DSP-1001660007393-A-F02</t>
  </si>
  <si>
    <t>DSP-1001660007393-A-F03</t>
  </si>
  <si>
    <t>DSP-1001660007393-A-F04</t>
  </si>
  <si>
    <t>DSP-1001660007393-A-F05</t>
  </si>
  <si>
    <t>DSP-1001660007393-A-F06</t>
  </si>
  <si>
    <t>DSP-1001660007393-A-F07</t>
  </si>
  <si>
    <t>DSP-1001660007393-A-F08</t>
  </si>
  <si>
    <t>DSP-1001660007393-A-F09</t>
  </si>
  <si>
    <t>DSP-1001660007393-A-F10</t>
  </si>
  <si>
    <t>DSP-1001660007393-A-F11</t>
  </si>
  <si>
    <t>DSP-1001660007393-A-F12</t>
  </si>
  <si>
    <t>DSP-1001660007393-A-G01</t>
  </si>
  <si>
    <t>DSP-1001660007393-A-G02</t>
  </si>
  <si>
    <t>DSP-1001660007393-A-G03</t>
  </si>
  <si>
    <t>DSP-1001660007393-A-G04</t>
  </si>
  <si>
    <t>DSP-1001660007393-A-G05</t>
  </si>
  <si>
    <t>DSP-1001660007393-A-G06</t>
  </si>
  <si>
    <t>DSP-1001660007393-A-G07</t>
  </si>
  <si>
    <t>DSP-1001660007393-A-G08</t>
  </si>
  <si>
    <t>DSP-1001660007393-A-G09</t>
  </si>
  <si>
    <t>DSP-1001660007393-A-G10</t>
  </si>
  <si>
    <t>DSP-1001660007393-A-G11</t>
  </si>
  <si>
    <t>DSP-1001660007393-A-G12</t>
  </si>
  <si>
    <t>DSP-1001660007393-A-H01</t>
  </si>
  <si>
    <t>DSP-1001660007393-A-H02</t>
  </si>
  <si>
    <t>DSP-1001660007393-A-H03</t>
  </si>
  <si>
    <t>DSP-1001660007393-A-H04</t>
  </si>
  <si>
    <t>DSP-1001660007393-A-H05</t>
  </si>
  <si>
    <t>DSP-1001660007393-A-H06</t>
  </si>
  <si>
    <t>DSP-1001660007393-A-H07</t>
  </si>
  <si>
    <t>DSP-1001660007393-A-H08</t>
  </si>
  <si>
    <t>DSP-1001660007393-A-H09</t>
  </si>
  <si>
    <t>DSP-1001660007393-A-H10</t>
  </si>
  <si>
    <t>DSP-1001660007393-A-H11</t>
  </si>
  <si>
    <t>DSP-1001660007393-A-H12</t>
  </si>
  <si>
    <t>ROI/segment description</t>
  </si>
  <si>
    <t>thymoma 1042 epithelial</t>
  </si>
  <si>
    <t>thymoma 1042 T cells</t>
  </si>
  <si>
    <t>thymoma 1042 B cells</t>
  </si>
  <si>
    <t>thymoma 1044 B cells</t>
  </si>
  <si>
    <t>thymoma 1044 epithelial</t>
  </si>
  <si>
    <t>thymoma 1044 T cells</t>
  </si>
  <si>
    <t>thymus 1057 B cells</t>
  </si>
  <si>
    <t>thymus 1057 medullar epithelial</t>
  </si>
  <si>
    <t>thymus 1057 medullar T cells</t>
  </si>
  <si>
    <t>thymus 1057 cortical epithelial</t>
  </si>
  <si>
    <t>thymus 1057 cortical T cells</t>
  </si>
  <si>
    <t>thymus 1059 B cells</t>
  </si>
  <si>
    <t>thymus 1059 cortical epithelial</t>
  </si>
  <si>
    <t>thymus 1059 cortical T cells</t>
  </si>
  <si>
    <t>thymoma 1082 B cells</t>
  </si>
  <si>
    <t>thymoma 1082 epithelial cells</t>
  </si>
  <si>
    <t>thymoma 1082 T cells</t>
  </si>
  <si>
    <t>thymoma 1157 B cells</t>
  </si>
  <si>
    <t>thymoma 1157 epithelial cells</t>
  </si>
  <si>
    <t>thymoma 1157 T cells</t>
  </si>
  <si>
    <t>thymus 1172 B cells</t>
  </si>
  <si>
    <t>thymus 1172 medullar T cells</t>
  </si>
  <si>
    <t>thymus 1172 medullar epithelial</t>
  </si>
  <si>
    <t>thymus 1172 cortical T cells</t>
  </si>
  <si>
    <t>thymus 1172 cortical epithelial</t>
  </si>
  <si>
    <t>thymus 1143 medullar epithelial</t>
  </si>
  <si>
    <t>thymus 1143 medullar T cells</t>
  </si>
  <si>
    <t>thymus 1143 B cells</t>
  </si>
  <si>
    <t>thymus 1143 cortical T cells</t>
  </si>
  <si>
    <t>thymus 1143 cortical epithelial</t>
  </si>
  <si>
    <t>Segment based on positivity for ab</t>
  </si>
  <si>
    <t>Thymus</t>
  </si>
  <si>
    <t>Thymoma</t>
  </si>
  <si>
    <t>Case</t>
  </si>
  <si>
    <t>nuclei</t>
  </si>
  <si>
    <t>area</t>
  </si>
  <si>
    <t>Medullar Epithelial</t>
  </si>
  <si>
    <t>Medullar Tcells</t>
  </si>
  <si>
    <t>Bcells</t>
  </si>
  <si>
    <t>Cortical Tcells</t>
  </si>
  <si>
    <t>Cortical Epithelial</t>
  </si>
  <si>
    <t>Epithelial</t>
  </si>
  <si>
    <t>Tcells</t>
  </si>
  <si>
    <t>Phenotype</t>
  </si>
  <si>
    <t>SampleCellType</t>
  </si>
  <si>
    <t>CellType</t>
  </si>
  <si>
    <t>Sample_Rep</t>
  </si>
  <si>
    <t>region</t>
  </si>
  <si>
    <t>segment number</t>
  </si>
  <si>
    <t>1057/1059</t>
  </si>
  <si>
    <t>slide name full</t>
  </si>
  <si>
    <t>1072/1043</t>
  </si>
  <si>
    <t>1042/1044</t>
  </si>
  <si>
    <t>1082/1157</t>
  </si>
  <si>
    <t>Case_dup</t>
  </si>
  <si>
    <t>Medullar</t>
  </si>
  <si>
    <t>Cortical</t>
  </si>
  <si>
    <t>Unspecified</t>
  </si>
  <si>
    <t>Tumor</t>
  </si>
  <si>
    <t>cass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</si>
</sst>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1"/>
    <xf numFmtId="0" fontId="5" fillId="3" borderId="0" xfId="2"/>
    <xf numFmtId="0" fontId="6" fillId="4" borderId="0" xfId="3"/>
    <xf numFmtId="0" fontId="1" fillId="5" borderId="0" xfId="4"/>
    <xf numFmtId="0" fontId="1" fillId="6" borderId="0" xfId="5"/>
    <xf numFmtId="0" fontId="1" fillId="7" borderId="0" xfId="6"/>
    <xf numFmtId="0" fontId="1" fillId="8" borderId="0" xfId="7"/>
    <xf numFmtId="0" fontId="1" fillId="9" borderId="0" xfId="8"/>
    <xf numFmtId="0" fontId="1" fillId="10" borderId="0" xfId="9"/>
    <xf numFmtId="0" fontId="1" fillId="3" borderId="0" xfId="2" applyFont="1"/>
    <xf numFmtId="0" fontId="1" fillId="4" borderId="0" xfId="3" applyFont="1"/>
  </cellXfs>
  <cellStyles count="10">
    <cellStyle name="20% - Accent1" xfId="4" builtinId="30"/>
    <cellStyle name="20% - Accent2" xfId="5" builtinId="34"/>
    <cellStyle name="20% - Accent3" xfId="6" builtinId="38"/>
    <cellStyle name="20% - Accent4" xfId="7" builtinId="42"/>
    <cellStyle name="20% - Accent5" xfId="8" builtinId="46"/>
    <cellStyle name="20% - Accent6" xfId="9" builtinId="50"/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39EA-E00D-AB49-8926-4104BC7612AF}">
  <dimension ref="A1:U97"/>
  <sheetViews>
    <sheetView tabSelected="1" topLeftCell="F1" workbookViewId="0">
      <selection activeCell="M14" sqref="M14"/>
    </sheetView>
  </sheetViews>
  <sheetFormatPr baseColWidth="10" defaultColWidth="8.83203125" defaultRowHeight="15" x14ac:dyDescent="0.2"/>
  <cols>
    <col min="1" max="1" width="26" customWidth="1"/>
    <col min="2" max="3" width="31.83203125" customWidth="1"/>
    <col min="4" max="4" width="35.6640625" customWidth="1"/>
    <col min="5" max="5" width="36" customWidth="1"/>
    <col min="6" max="6" width="13.5" customWidth="1"/>
    <col min="7" max="7" width="17.1640625" customWidth="1"/>
    <col min="8" max="8" width="24.6640625" customWidth="1"/>
    <col min="9" max="10" width="29" customWidth="1"/>
    <col min="11" max="12" width="16.33203125" customWidth="1"/>
    <col min="13" max="14" width="29" customWidth="1"/>
    <col min="15" max="15" width="32.33203125" customWidth="1"/>
    <col min="16" max="16" width="24.6640625" customWidth="1"/>
    <col min="17" max="17" width="15.6640625" customWidth="1"/>
    <col min="18" max="18" width="21.6640625" customWidth="1"/>
    <col min="19" max="19" width="18.5" customWidth="1"/>
    <col min="20" max="21" width="24.33203125" customWidth="1"/>
  </cols>
  <sheetData>
    <row r="1" spans="1:21" x14ac:dyDescent="0.2">
      <c r="A1" t="s">
        <v>10</v>
      </c>
      <c r="B1" s="2" t="s">
        <v>169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167</v>
      </c>
      <c r="H1" s="2" t="s">
        <v>16</v>
      </c>
      <c r="I1" s="2" t="s">
        <v>149</v>
      </c>
      <c r="J1" s="2" t="s">
        <v>15</v>
      </c>
      <c r="K1" s="2" t="s">
        <v>152</v>
      </c>
      <c r="L1" s="2" t="s">
        <v>173</v>
      </c>
      <c r="M1" s="2" t="s">
        <v>162</v>
      </c>
      <c r="N1" s="2" t="s">
        <v>178</v>
      </c>
      <c r="O1" s="2" t="s">
        <v>118</v>
      </c>
      <c r="P1" s="2" t="s">
        <v>153</v>
      </c>
      <c r="Q1" s="2" t="s">
        <v>154</v>
      </c>
      <c r="R1" s="2" t="s">
        <v>165</v>
      </c>
      <c r="S1" s="2" t="s">
        <v>164</v>
      </c>
      <c r="T1" s="2" t="s">
        <v>163</v>
      </c>
      <c r="U1" s="2" t="s">
        <v>166</v>
      </c>
    </row>
    <row r="2" spans="1:21" x14ac:dyDescent="0.2">
      <c r="A2" t="s">
        <v>17</v>
      </c>
      <c r="B2" t="s">
        <v>18</v>
      </c>
      <c r="C2" t="s">
        <v>18</v>
      </c>
      <c r="O2" s="2"/>
      <c r="P2" s="2"/>
      <c r="Q2" s="2"/>
    </row>
    <row r="3" spans="1:21" ht="16" x14ac:dyDescent="0.2">
      <c r="A3" t="s">
        <v>19</v>
      </c>
      <c r="B3" t="s">
        <v>5</v>
      </c>
      <c r="C3" t="s">
        <v>168</v>
      </c>
      <c r="D3" t="s">
        <v>5</v>
      </c>
      <c r="E3" s="1" t="s">
        <v>20</v>
      </c>
      <c r="F3" t="str">
        <f>"001"</f>
        <v>001</v>
      </c>
      <c r="G3" t="s">
        <v>3</v>
      </c>
      <c r="H3" t="s">
        <v>21</v>
      </c>
      <c r="I3" t="s">
        <v>8</v>
      </c>
      <c r="J3" t="s">
        <v>8</v>
      </c>
      <c r="K3" s="6">
        <v>1057</v>
      </c>
      <c r="L3" s="6">
        <v>1057</v>
      </c>
      <c r="M3" t="s">
        <v>150</v>
      </c>
      <c r="N3" t="s">
        <v>150</v>
      </c>
      <c r="O3" s="2" t="s">
        <v>125</v>
      </c>
      <c r="P3" s="2">
        <v>263</v>
      </c>
      <c r="Q3" s="2">
        <v>14243.82</v>
      </c>
      <c r="R3" t="str">
        <f t="shared" ref="R3:R34" si="0">CONCATENATE(M3,"_",K3)</f>
        <v>Thymus_1057</v>
      </c>
      <c r="S3" s="1" t="s">
        <v>157</v>
      </c>
      <c r="T3" t="str">
        <f t="shared" ref="T3:T34" si="1" xml:space="preserve"> M3 &amp; " " &amp; S3</f>
        <v>Thymus Bcells</v>
      </c>
      <c r="U3" t="s">
        <v>176</v>
      </c>
    </row>
    <row r="4" spans="1:21" ht="16" x14ac:dyDescent="0.2">
      <c r="A4" t="s">
        <v>22</v>
      </c>
      <c r="B4" t="s">
        <v>5</v>
      </c>
      <c r="C4" t="s">
        <v>168</v>
      </c>
      <c r="D4" t="s">
        <v>5</v>
      </c>
      <c r="E4" t="s">
        <v>20</v>
      </c>
      <c r="F4" t="str">
        <f>"002"</f>
        <v>002</v>
      </c>
      <c r="G4" t="s">
        <v>2</v>
      </c>
      <c r="H4" t="s">
        <v>23</v>
      </c>
      <c r="I4" t="s">
        <v>9</v>
      </c>
      <c r="J4" t="s">
        <v>9</v>
      </c>
      <c r="K4" s="6">
        <v>1057</v>
      </c>
      <c r="L4" s="6">
        <v>1057</v>
      </c>
      <c r="M4" t="s">
        <v>150</v>
      </c>
      <c r="N4" t="s">
        <v>150</v>
      </c>
      <c r="O4" s="3" t="s">
        <v>126</v>
      </c>
      <c r="P4" s="2">
        <v>929</v>
      </c>
      <c r="Q4" s="2">
        <v>64997.55</v>
      </c>
      <c r="R4" t="str">
        <f t="shared" si="0"/>
        <v>Thymus_1057</v>
      </c>
      <c r="S4" s="1" t="s">
        <v>155</v>
      </c>
      <c r="T4" t="str">
        <f t="shared" si="1"/>
        <v>Thymus Medullar Epithelial</v>
      </c>
      <c r="U4" t="s">
        <v>174</v>
      </c>
    </row>
    <row r="5" spans="1:21" ht="16" x14ac:dyDescent="0.2">
      <c r="A5" t="s">
        <v>24</v>
      </c>
      <c r="B5" t="s">
        <v>5</v>
      </c>
      <c r="C5" t="s">
        <v>168</v>
      </c>
      <c r="D5" t="s">
        <v>5</v>
      </c>
      <c r="E5" t="s">
        <v>20</v>
      </c>
      <c r="F5" t="str">
        <f>"002"</f>
        <v>002</v>
      </c>
      <c r="G5" t="s">
        <v>1</v>
      </c>
      <c r="H5" t="s">
        <v>25</v>
      </c>
      <c r="I5" t="s">
        <v>7</v>
      </c>
      <c r="J5" t="s">
        <v>7</v>
      </c>
      <c r="K5" s="6">
        <v>1057</v>
      </c>
      <c r="L5" s="6">
        <v>1057</v>
      </c>
      <c r="M5" t="s">
        <v>150</v>
      </c>
      <c r="N5" t="s">
        <v>150</v>
      </c>
      <c r="O5" s="2" t="s">
        <v>127</v>
      </c>
      <c r="P5" s="2">
        <v>1243</v>
      </c>
      <c r="Q5" s="2">
        <v>40931.9</v>
      </c>
      <c r="R5" t="str">
        <f t="shared" si="0"/>
        <v>Thymus_1057</v>
      </c>
      <c r="S5" s="1" t="s">
        <v>156</v>
      </c>
      <c r="T5" t="str">
        <f t="shared" si="1"/>
        <v>Thymus Medullar Tcells</v>
      </c>
      <c r="U5" t="s">
        <v>174</v>
      </c>
    </row>
    <row r="6" spans="1:21" ht="16" x14ac:dyDescent="0.2">
      <c r="A6" t="s">
        <v>26</v>
      </c>
      <c r="B6" t="s">
        <v>5</v>
      </c>
      <c r="C6" t="s">
        <v>168</v>
      </c>
      <c r="D6" t="s">
        <v>5</v>
      </c>
      <c r="E6" t="s">
        <v>20</v>
      </c>
      <c r="F6" t="str">
        <f>"003"</f>
        <v>003</v>
      </c>
      <c r="G6" t="s">
        <v>2</v>
      </c>
      <c r="H6" t="s">
        <v>23</v>
      </c>
      <c r="I6" t="s">
        <v>9</v>
      </c>
      <c r="J6" t="s">
        <v>9</v>
      </c>
      <c r="K6" s="6">
        <v>1057</v>
      </c>
      <c r="L6" s="6">
        <v>1057</v>
      </c>
      <c r="M6" t="s">
        <v>150</v>
      </c>
      <c r="N6" t="s">
        <v>150</v>
      </c>
      <c r="O6" s="3" t="s">
        <v>126</v>
      </c>
      <c r="P6" s="2">
        <v>795</v>
      </c>
      <c r="Q6" s="2">
        <v>96857.96</v>
      </c>
      <c r="R6" t="str">
        <f t="shared" si="0"/>
        <v>Thymus_1057</v>
      </c>
      <c r="S6" s="1" t="s">
        <v>155</v>
      </c>
      <c r="T6" t="str">
        <f t="shared" si="1"/>
        <v>Thymus Medullar Epithelial</v>
      </c>
      <c r="U6" t="s">
        <v>174</v>
      </c>
    </row>
    <row r="7" spans="1:21" ht="16" x14ac:dyDescent="0.2">
      <c r="A7" t="s">
        <v>27</v>
      </c>
      <c r="B7" t="s">
        <v>5</v>
      </c>
      <c r="C7" t="s">
        <v>168</v>
      </c>
      <c r="D7" t="s">
        <v>5</v>
      </c>
      <c r="E7" t="s">
        <v>20</v>
      </c>
      <c r="F7" t="str">
        <f>"003"</f>
        <v>003</v>
      </c>
      <c r="G7" t="s">
        <v>1</v>
      </c>
      <c r="H7" t="s">
        <v>25</v>
      </c>
      <c r="I7" t="s">
        <v>7</v>
      </c>
      <c r="J7" t="s">
        <v>7</v>
      </c>
      <c r="K7" s="6">
        <v>1057</v>
      </c>
      <c r="L7" s="6">
        <v>1057</v>
      </c>
      <c r="M7" t="s">
        <v>150</v>
      </c>
      <c r="N7" t="s">
        <v>150</v>
      </c>
      <c r="O7" s="2" t="s">
        <v>127</v>
      </c>
      <c r="P7" s="2">
        <v>665</v>
      </c>
      <c r="Q7" s="2">
        <v>22480.14</v>
      </c>
      <c r="R7" t="str">
        <f t="shared" si="0"/>
        <v>Thymus_1057</v>
      </c>
      <c r="S7" s="1" t="s">
        <v>156</v>
      </c>
      <c r="T7" t="str">
        <f t="shared" si="1"/>
        <v>Thymus Medullar Tcells</v>
      </c>
      <c r="U7" t="s">
        <v>174</v>
      </c>
    </row>
    <row r="8" spans="1:21" ht="16" x14ac:dyDescent="0.2">
      <c r="A8" t="s">
        <v>28</v>
      </c>
      <c r="B8" t="s">
        <v>5</v>
      </c>
      <c r="C8" t="s">
        <v>168</v>
      </c>
      <c r="D8" t="s">
        <v>5</v>
      </c>
      <c r="E8" t="s">
        <v>20</v>
      </c>
      <c r="F8" t="str">
        <f>"004"</f>
        <v>004</v>
      </c>
      <c r="G8" t="s">
        <v>2</v>
      </c>
      <c r="H8" t="s">
        <v>23</v>
      </c>
      <c r="I8" t="s">
        <v>9</v>
      </c>
      <c r="J8" t="s">
        <v>9</v>
      </c>
      <c r="K8" s="6">
        <v>1057</v>
      </c>
      <c r="L8" s="6">
        <v>1057</v>
      </c>
      <c r="M8" t="s">
        <v>150</v>
      </c>
      <c r="N8" t="s">
        <v>150</v>
      </c>
      <c r="O8" s="3" t="s">
        <v>126</v>
      </c>
      <c r="P8" s="2">
        <v>1239</v>
      </c>
      <c r="Q8" s="2">
        <v>94362.05</v>
      </c>
      <c r="R8" t="str">
        <f t="shared" si="0"/>
        <v>Thymus_1057</v>
      </c>
      <c r="S8" s="1" t="s">
        <v>155</v>
      </c>
      <c r="T8" t="str">
        <f t="shared" si="1"/>
        <v>Thymus Medullar Epithelial</v>
      </c>
      <c r="U8" t="s">
        <v>174</v>
      </c>
    </row>
    <row r="9" spans="1:21" ht="16" x14ac:dyDescent="0.2">
      <c r="A9" t="s">
        <v>29</v>
      </c>
      <c r="B9" t="s">
        <v>5</v>
      </c>
      <c r="C9" t="s">
        <v>168</v>
      </c>
      <c r="D9" t="s">
        <v>5</v>
      </c>
      <c r="E9" t="s">
        <v>20</v>
      </c>
      <c r="F9" t="str">
        <f>"004"</f>
        <v>004</v>
      </c>
      <c r="G9" t="s">
        <v>1</v>
      </c>
      <c r="H9" t="s">
        <v>25</v>
      </c>
      <c r="I9" t="s">
        <v>7</v>
      </c>
      <c r="J9" t="s">
        <v>7</v>
      </c>
      <c r="K9" s="6">
        <v>1057</v>
      </c>
      <c r="L9" s="6">
        <v>1057</v>
      </c>
      <c r="M9" t="s">
        <v>150</v>
      </c>
      <c r="N9" t="s">
        <v>150</v>
      </c>
      <c r="O9" s="2" t="s">
        <v>127</v>
      </c>
      <c r="P9" s="2">
        <v>3344</v>
      </c>
      <c r="Q9" s="2">
        <v>120784.31</v>
      </c>
      <c r="R9" t="str">
        <f t="shared" si="0"/>
        <v>Thymus_1057</v>
      </c>
      <c r="S9" s="1" t="s">
        <v>156</v>
      </c>
      <c r="T9" t="str">
        <f t="shared" si="1"/>
        <v>Thymus Medullar Tcells</v>
      </c>
      <c r="U9" t="s">
        <v>174</v>
      </c>
    </row>
    <row r="10" spans="1:21" ht="16" x14ac:dyDescent="0.2">
      <c r="A10" t="s">
        <v>30</v>
      </c>
      <c r="B10" t="s">
        <v>5</v>
      </c>
      <c r="C10" t="s">
        <v>168</v>
      </c>
      <c r="D10" t="s">
        <v>5</v>
      </c>
      <c r="E10" t="s">
        <v>20</v>
      </c>
      <c r="F10" t="str">
        <f>"005"</f>
        <v>005</v>
      </c>
      <c r="G10" t="s">
        <v>2</v>
      </c>
      <c r="H10" t="s">
        <v>23</v>
      </c>
      <c r="I10" t="s">
        <v>9</v>
      </c>
      <c r="J10" t="s">
        <v>9</v>
      </c>
      <c r="K10" s="6">
        <v>1057</v>
      </c>
      <c r="L10" s="6">
        <v>1057</v>
      </c>
      <c r="M10" t="s">
        <v>150</v>
      </c>
      <c r="N10" t="s">
        <v>150</v>
      </c>
      <c r="O10" s="3" t="s">
        <v>126</v>
      </c>
      <c r="P10" s="2">
        <v>500</v>
      </c>
      <c r="Q10" s="2">
        <v>44457.87</v>
      </c>
      <c r="R10" t="str">
        <f t="shared" si="0"/>
        <v>Thymus_1057</v>
      </c>
      <c r="S10" s="1" t="s">
        <v>155</v>
      </c>
      <c r="T10" t="str">
        <f t="shared" si="1"/>
        <v>Thymus Medullar Epithelial</v>
      </c>
      <c r="U10" t="s">
        <v>174</v>
      </c>
    </row>
    <row r="11" spans="1:21" ht="16" x14ac:dyDescent="0.2">
      <c r="A11" t="s">
        <v>31</v>
      </c>
      <c r="B11" t="s">
        <v>5</v>
      </c>
      <c r="C11" t="s">
        <v>168</v>
      </c>
      <c r="D11" t="s">
        <v>5</v>
      </c>
      <c r="E11" t="s">
        <v>20</v>
      </c>
      <c r="F11" t="str">
        <f>"005"</f>
        <v>005</v>
      </c>
      <c r="G11" t="s">
        <v>1</v>
      </c>
      <c r="H11" t="s">
        <v>25</v>
      </c>
      <c r="I11" t="s">
        <v>7</v>
      </c>
      <c r="J11" t="s">
        <v>7</v>
      </c>
      <c r="K11" s="6">
        <v>1057</v>
      </c>
      <c r="L11" s="6">
        <v>1057</v>
      </c>
      <c r="M11" t="s">
        <v>150</v>
      </c>
      <c r="N11" t="s">
        <v>150</v>
      </c>
      <c r="O11" s="2" t="s">
        <v>127</v>
      </c>
      <c r="P11" s="2">
        <v>1157</v>
      </c>
      <c r="Q11" s="2">
        <v>42298.71</v>
      </c>
      <c r="R11" t="str">
        <f t="shared" si="0"/>
        <v>Thymus_1057</v>
      </c>
      <c r="S11" s="1" t="s">
        <v>156</v>
      </c>
      <c r="T11" t="str">
        <f t="shared" si="1"/>
        <v>Thymus Medullar Tcells</v>
      </c>
      <c r="U11" t="s">
        <v>174</v>
      </c>
    </row>
    <row r="12" spans="1:21" ht="16" x14ac:dyDescent="0.2">
      <c r="A12" t="s">
        <v>32</v>
      </c>
      <c r="B12" t="s">
        <v>5</v>
      </c>
      <c r="C12" t="s">
        <v>168</v>
      </c>
      <c r="D12" t="s">
        <v>5</v>
      </c>
      <c r="E12" t="s">
        <v>20</v>
      </c>
      <c r="F12" t="str">
        <f>"006"</f>
        <v>006</v>
      </c>
      <c r="G12" t="s">
        <v>2</v>
      </c>
      <c r="H12" t="s">
        <v>23</v>
      </c>
      <c r="I12" t="s">
        <v>9</v>
      </c>
      <c r="J12" t="s">
        <v>9</v>
      </c>
      <c r="K12" s="6">
        <v>1057</v>
      </c>
      <c r="L12" s="6">
        <v>1057</v>
      </c>
      <c r="M12" t="s">
        <v>150</v>
      </c>
      <c r="N12" t="s">
        <v>150</v>
      </c>
      <c r="O12" s="4" t="s">
        <v>128</v>
      </c>
      <c r="P12" s="2">
        <v>1010</v>
      </c>
      <c r="Q12" s="2">
        <v>55692.03</v>
      </c>
      <c r="R12" t="str">
        <f t="shared" si="0"/>
        <v>Thymus_1057</v>
      </c>
      <c r="S12" s="1" t="s">
        <v>159</v>
      </c>
      <c r="T12" t="str">
        <f t="shared" si="1"/>
        <v>Thymus Cortical Epithelial</v>
      </c>
      <c r="U12" t="s">
        <v>175</v>
      </c>
    </row>
    <row r="13" spans="1:21" ht="16" x14ac:dyDescent="0.2">
      <c r="A13" t="s">
        <v>33</v>
      </c>
      <c r="B13" t="s">
        <v>5</v>
      </c>
      <c r="C13" t="s">
        <v>168</v>
      </c>
      <c r="D13" t="s">
        <v>5</v>
      </c>
      <c r="E13" t="s">
        <v>20</v>
      </c>
      <c r="F13" t="str">
        <f>"006"</f>
        <v>006</v>
      </c>
      <c r="G13" t="s">
        <v>1</v>
      </c>
      <c r="H13" t="s">
        <v>25</v>
      </c>
      <c r="I13" t="s">
        <v>7</v>
      </c>
      <c r="J13" t="s">
        <v>7</v>
      </c>
      <c r="K13" s="6">
        <v>1057</v>
      </c>
      <c r="L13" s="6">
        <v>1057</v>
      </c>
      <c r="M13" t="s">
        <v>150</v>
      </c>
      <c r="N13" t="s">
        <v>150</v>
      </c>
      <c r="O13" s="2" t="s">
        <v>129</v>
      </c>
      <c r="P13" s="2">
        <v>3504</v>
      </c>
      <c r="Q13" s="2">
        <v>108072.31</v>
      </c>
      <c r="R13" t="str">
        <f t="shared" si="0"/>
        <v>Thymus_1057</v>
      </c>
      <c r="S13" s="1" t="s">
        <v>158</v>
      </c>
      <c r="T13" t="str">
        <f t="shared" si="1"/>
        <v>Thymus Cortical Tcells</v>
      </c>
      <c r="U13" t="s">
        <v>175</v>
      </c>
    </row>
    <row r="14" spans="1:21" ht="16" x14ac:dyDescent="0.2">
      <c r="A14" t="s">
        <v>34</v>
      </c>
      <c r="B14" t="s">
        <v>5</v>
      </c>
      <c r="C14" t="s">
        <v>168</v>
      </c>
      <c r="D14" t="s">
        <v>5</v>
      </c>
      <c r="E14" t="s">
        <v>20</v>
      </c>
      <c r="F14" t="str">
        <f>"007"</f>
        <v>007</v>
      </c>
      <c r="G14" t="s">
        <v>2</v>
      </c>
      <c r="H14" t="s">
        <v>23</v>
      </c>
      <c r="I14" t="s">
        <v>9</v>
      </c>
      <c r="J14" t="s">
        <v>9</v>
      </c>
      <c r="K14" s="6">
        <v>1057</v>
      </c>
      <c r="L14" s="6">
        <v>1057</v>
      </c>
      <c r="M14" t="s">
        <v>150</v>
      </c>
      <c r="N14" t="s">
        <v>150</v>
      </c>
      <c r="O14" s="4" t="s">
        <v>128</v>
      </c>
      <c r="P14" s="2">
        <v>950</v>
      </c>
      <c r="Q14" s="2">
        <v>54544.4</v>
      </c>
      <c r="R14" t="str">
        <f t="shared" si="0"/>
        <v>Thymus_1057</v>
      </c>
      <c r="S14" s="1" t="s">
        <v>159</v>
      </c>
      <c r="T14" t="str">
        <f t="shared" si="1"/>
        <v>Thymus Cortical Epithelial</v>
      </c>
      <c r="U14" t="s">
        <v>175</v>
      </c>
    </row>
    <row r="15" spans="1:21" ht="16" x14ac:dyDescent="0.2">
      <c r="A15" t="s">
        <v>35</v>
      </c>
      <c r="B15" t="s">
        <v>5</v>
      </c>
      <c r="C15" t="s">
        <v>168</v>
      </c>
      <c r="D15" t="s">
        <v>5</v>
      </c>
      <c r="E15" t="s">
        <v>20</v>
      </c>
      <c r="F15" t="str">
        <f>"007"</f>
        <v>007</v>
      </c>
      <c r="G15" t="s">
        <v>1</v>
      </c>
      <c r="H15" t="s">
        <v>25</v>
      </c>
      <c r="I15" t="s">
        <v>7</v>
      </c>
      <c r="J15" t="s">
        <v>7</v>
      </c>
      <c r="K15" s="6">
        <v>1057</v>
      </c>
      <c r="L15" s="6">
        <v>1057</v>
      </c>
      <c r="M15" t="s">
        <v>150</v>
      </c>
      <c r="N15" t="s">
        <v>150</v>
      </c>
      <c r="O15" s="2" t="s">
        <v>129</v>
      </c>
      <c r="P15" s="2">
        <v>8277</v>
      </c>
      <c r="Q15" s="2">
        <v>272585.88</v>
      </c>
      <c r="R15" t="str">
        <f t="shared" si="0"/>
        <v>Thymus_1057</v>
      </c>
      <c r="S15" s="1" t="s">
        <v>158</v>
      </c>
      <c r="T15" t="str">
        <f t="shared" si="1"/>
        <v>Thymus Cortical Tcells</v>
      </c>
      <c r="U15" t="s">
        <v>175</v>
      </c>
    </row>
    <row r="16" spans="1:21" ht="16" x14ac:dyDescent="0.2">
      <c r="A16" t="s">
        <v>36</v>
      </c>
      <c r="B16" t="s">
        <v>5</v>
      </c>
      <c r="C16" t="s">
        <v>168</v>
      </c>
      <c r="D16" t="s">
        <v>5</v>
      </c>
      <c r="E16" t="s">
        <v>20</v>
      </c>
      <c r="F16" t="str">
        <f>"008"</f>
        <v>008</v>
      </c>
      <c r="G16" t="s">
        <v>2</v>
      </c>
      <c r="H16" t="s">
        <v>23</v>
      </c>
      <c r="I16" t="s">
        <v>9</v>
      </c>
      <c r="J16" t="s">
        <v>9</v>
      </c>
      <c r="K16" s="6">
        <v>1057</v>
      </c>
      <c r="L16" s="6">
        <v>1057</v>
      </c>
      <c r="M16" t="s">
        <v>150</v>
      </c>
      <c r="N16" t="s">
        <v>150</v>
      </c>
      <c r="O16" s="4" t="s">
        <v>128</v>
      </c>
      <c r="P16" s="2">
        <v>1084</v>
      </c>
      <c r="Q16" s="2">
        <v>54539.6</v>
      </c>
      <c r="R16" t="str">
        <f t="shared" si="0"/>
        <v>Thymus_1057</v>
      </c>
      <c r="S16" s="1" t="s">
        <v>159</v>
      </c>
      <c r="T16" t="str">
        <f t="shared" si="1"/>
        <v>Thymus Cortical Epithelial</v>
      </c>
      <c r="U16" t="s">
        <v>175</v>
      </c>
    </row>
    <row r="17" spans="1:21" ht="16" x14ac:dyDescent="0.2">
      <c r="A17" t="s">
        <v>37</v>
      </c>
      <c r="B17" t="s">
        <v>5</v>
      </c>
      <c r="C17" t="s">
        <v>168</v>
      </c>
      <c r="D17" t="s">
        <v>5</v>
      </c>
      <c r="E17" t="s">
        <v>20</v>
      </c>
      <c r="F17" t="str">
        <f>"008"</f>
        <v>008</v>
      </c>
      <c r="G17" t="s">
        <v>1</v>
      </c>
      <c r="H17" t="s">
        <v>25</v>
      </c>
      <c r="I17" t="s">
        <v>7</v>
      </c>
      <c r="J17" t="s">
        <v>7</v>
      </c>
      <c r="K17" s="6">
        <v>1057</v>
      </c>
      <c r="L17" s="6">
        <v>1057</v>
      </c>
      <c r="M17" t="s">
        <v>150</v>
      </c>
      <c r="N17" t="s">
        <v>150</v>
      </c>
      <c r="O17" s="2" t="s">
        <v>129</v>
      </c>
      <c r="P17" s="2">
        <v>7383</v>
      </c>
      <c r="Q17" s="2">
        <v>239228.62</v>
      </c>
      <c r="R17" t="str">
        <f t="shared" si="0"/>
        <v>Thymus_1057</v>
      </c>
      <c r="S17" s="1" t="s">
        <v>158</v>
      </c>
      <c r="T17" t="str">
        <f t="shared" si="1"/>
        <v>Thymus Cortical Tcells</v>
      </c>
      <c r="U17" t="s">
        <v>175</v>
      </c>
    </row>
    <row r="18" spans="1:21" ht="16" x14ac:dyDescent="0.2">
      <c r="A18" t="s">
        <v>38</v>
      </c>
      <c r="B18" t="s">
        <v>5</v>
      </c>
      <c r="C18" t="s">
        <v>168</v>
      </c>
      <c r="D18" t="s">
        <v>5</v>
      </c>
      <c r="E18" t="s">
        <v>20</v>
      </c>
      <c r="F18" t="str">
        <f>"009"</f>
        <v>009</v>
      </c>
      <c r="G18" t="s">
        <v>2</v>
      </c>
      <c r="H18" t="s">
        <v>23</v>
      </c>
      <c r="I18" t="s">
        <v>9</v>
      </c>
      <c r="J18" t="s">
        <v>9</v>
      </c>
      <c r="K18" s="6">
        <v>1057</v>
      </c>
      <c r="L18" s="6">
        <v>1057</v>
      </c>
      <c r="M18" t="s">
        <v>150</v>
      </c>
      <c r="N18" t="s">
        <v>150</v>
      </c>
      <c r="O18" s="4" t="s">
        <v>128</v>
      </c>
      <c r="P18" s="2">
        <v>880</v>
      </c>
      <c r="Q18" s="2">
        <v>46764</v>
      </c>
      <c r="R18" t="str">
        <f t="shared" si="0"/>
        <v>Thymus_1057</v>
      </c>
      <c r="S18" s="1" t="s">
        <v>159</v>
      </c>
      <c r="T18" t="str">
        <f t="shared" si="1"/>
        <v>Thymus Cortical Epithelial</v>
      </c>
      <c r="U18" t="s">
        <v>175</v>
      </c>
    </row>
    <row r="19" spans="1:21" ht="16" x14ac:dyDescent="0.2">
      <c r="A19" t="s">
        <v>39</v>
      </c>
      <c r="B19" t="s">
        <v>5</v>
      </c>
      <c r="C19" t="s">
        <v>168</v>
      </c>
      <c r="D19" t="s">
        <v>5</v>
      </c>
      <c r="E19" t="s">
        <v>20</v>
      </c>
      <c r="F19" t="str">
        <f>"009"</f>
        <v>009</v>
      </c>
      <c r="G19" t="s">
        <v>1</v>
      </c>
      <c r="H19" t="s">
        <v>25</v>
      </c>
      <c r="I19" t="s">
        <v>7</v>
      </c>
      <c r="J19" t="s">
        <v>7</v>
      </c>
      <c r="K19" s="6">
        <v>1057</v>
      </c>
      <c r="L19" s="6">
        <v>1057</v>
      </c>
      <c r="M19" t="s">
        <v>150</v>
      </c>
      <c r="N19" t="s">
        <v>150</v>
      </c>
      <c r="O19" s="2" t="s">
        <v>129</v>
      </c>
      <c r="P19" s="2">
        <v>7205</v>
      </c>
      <c r="Q19" s="2">
        <v>236636.54</v>
      </c>
      <c r="R19" t="str">
        <f t="shared" si="0"/>
        <v>Thymus_1057</v>
      </c>
      <c r="S19" s="1" t="s">
        <v>158</v>
      </c>
      <c r="T19" t="str">
        <f t="shared" si="1"/>
        <v>Thymus Cortical Tcells</v>
      </c>
      <c r="U19" t="s">
        <v>175</v>
      </c>
    </row>
    <row r="20" spans="1:21" ht="16" x14ac:dyDescent="0.2">
      <c r="A20" t="s">
        <v>40</v>
      </c>
      <c r="B20" t="s">
        <v>5</v>
      </c>
      <c r="C20" t="s">
        <v>168</v>
      </c>
      <c r="D20" t="s">
        <v>5</v>
      </c>
      <c r="E20" t="s">
        <v>20</v>
      </c>
      <c r="F20" t="str">
        <f>"010"</f>
        <v>010</v>
      </c>
      <c r="G20" t="s">
        <v>3</v>
      </c>
      <c r="H20" t="s">
        <v>21</v>
      </c>
      <c r="I20" t="s">
        <v>8</v>
      </c>
      <c r="J20" t="s">
        <v>8</v>
      </c>
      <c r="K20" s="7">
        <v>1059</v>
      </c>
      <c r="L20" s="7">
        <v>1059</v>
      </c>
      <c r="M20" t="s">
        <v>150</v>
      </c>
      <c r="N20" t="s">
        <v>150</v>
      </c>
      <c r="O20" s="2" t="s">
        <v>130</v>
      </c>
      <c r="P20" s="2">
        <v>2815</v>
      </c>
      <c r="Q20" s="2">
        <v>110886.13</v>
      </c>
      <c r="R20" t="str">
        <f t="shared" si="0"/>
        <v>Thymus_1059</v>
      </c>
      <c r="S20" s="1" t="s">
        <v>157</v>
      </c>
      <c r="T20" t="str">
        <f t="shared" si="1"/>
        <v>Thymus Bcells</v>
      </c>
      <c r="U20" t="s">
        <v>176</v>
      </c>
    </row>
    <row r="21" spans="1:21" ht="16" x14ac:dyDescent="0.2">
      <c r="A21" t="s">
        <v>41</v>
      </c>
      <c r="B21" t="s">
        <v>5</v>
      </c>
      <c r="C21" t="s">
        <v>168</v>
      </c>
      <c r="D21" t="s">
        <v>5</v>
      </c>
      <c r="E21" t="s">
        <v>20</v>
      </c>
      <c r="F21" t="str">
        <f>"011"</f>
        <v>011</v>
      </c>
      <c r="G21" t="s">
        <v>3</v>
      </c>
      <c r="H21" t="s">
        <v>21</v>
      </c>
      <c r="I21" t="s">
        <v>8</v>
      </c>
      <c r="J21" t="s">
        <v>8</v>
      </c>
      <c r="K21" s="7">
        <v>1059</v>
      </c>
      <c r="L21" s="7">
        <v>1059</v>
      </c>
      <c r="M21" t="s">
        <v>150</v>
      </c>
      <c r="N21" t="s">
        <v>150</v>
      </c>
      <c r="O21" s="2" t="s">
        <v>130</v>
      </c>
      <c r="P21" s="2">
        <v>2650</v>
      </c>
      <c r="Q21" s="2">
        <v>135981.51</v>
      </c>
      <c r="R21" t="str">
        <f t="shared" si="0"/>
        <v>Thymus_1059</v>
      </c>
      <c r="S21" s="1" t="s">
        <v>157</v>
      </c>
      <c r="T21" t="str">
        <f t="shared" si="1"/>
        <v>Thymus Bcells</v>
      </c>
      <c r="U21" t="s">
        <v>176</v>
      </c>
    </row>
    <row r="22" spans="1:21" ht="16" x14ac:dyDescent="0.2">
      <c r="A22" t="s">
        <v>42</v>
      </c>
      <c r="B22" t="s">
        <v>5</v>
      </c>
      <c r="C22" t="s">
        <v>168</v>
      </c>
      <c r="D22" t="s">
        <v>5</v>
      </c>
      <c r="E22" t="s">
        <v>20</v>
      </c>
      <c r="F22" t="str">
        <f>"012"</f>
        <v>012</v>
      </c>
      <c r="G22" t="s">
        <v>3</v>
      </c>
      <c r="H22" t="s">
        <v>21</v>
      </c>
      <c r="I22" t="s">
        <v>8</v>
      </c>
      <c r="J22" t="s">
        <v>8</v>
      </c>
      <c r="K22" s="7">
        <v>1059</v>
      </c>
      <c r="L22" s="7">
        <v>1059</v>
      </c>
      <c r="M22" t="s">
        <v>150</v>
      </c>
      <c r="N22" t="s">
        <v>150</v>
      </c>
      <c r="O22" s="2" t="s">
        <v>130</v>
      </c>
      <c r="P22" s="2">
        <v>190</v>
      </c>
      <c r="Q22" s="2">
        <v>14285.2</v>
      </c>
      <c r="R22" t="str">
        <f t="shared" si="0"/>
        <v>Thymus_1059</v>
      </c>
      <c r="S22" s="1" t="s">
        <v>157</v>
      </c>
      <c r="T22" t="str">
        <f t="shared" si="1"/>
        <v>Thymus Bcells</v>
      </c>
      <c r="U22" t="s">
        <v>176</v>
      </c>
    </row>
    <row r="23" spans="1:21" ht="16" x14ac:dyDescent="0.2">
      <c r="A23" t="s">
        <v>43</v>
      </c>
      <c r="B23" t="s">
        <v>5</v>
      </c>
      <c r="C23" t="s">
        <v>168</v>
      </c>
      <c r="D23" t="s">
        <v>5</v>
      </c>
      <c r="E23" t="s">
        <v>20</v>
      </c>
      <c r="F23" t="str">
        <f>"013"</f>
        <v>013</v>
      </c>
      <c r="G23" t="s">
        <v>2</v>
      </c>
      <c r="H23" t="s">
        <v>23</v>
      </c>
      <c r="I23" t="s">
        <v>9</v>
      </c>
      <c r="J23" t="s">
        <v>9</v>
      </c>
      <c r="K23" s="7">
        <v>1059</v>
      </c>
      <c r="L23" s="7">
        <v>1059</v>
      </c>
      <c r="M23" t="s">
        <v>150</v>
      </c>
      <c r="N23" t="s">
        <v>150</v>
      </c>
      <c r="O23" s="5" t="s">
        <v>131</v>
      </c>
      <c r="P23" s="2">
        <v>355</v>
      </c>
      <c r="Q23" s="2">
        <v>22211.279999999999</v>
      </c>
      <c r="R23" t="str">
        <f t="shared" si="0"/>
        <v>Thymus_1059</v>
      </c>
      <c r="S23" s="1" t="s">
        <v>159</v>
      </c>
      <c r="T23" t="str">
        <f t="shared" si="1"/>
        <v>Thymus Cortical Epithelial</v>
      </c>
      <c r="U23" t="s">
        <v>175</v>
      </c>
    </row>
    <row r="24" spans="1:21" ht="16" x14ac:dyDescent="0.2">
      <c r="A24" t="s">
        <v>44</v>
      </c>
      <c r="B24" t="s">
        <v>5</v>
      </c>
      <c r="C24" t="s">
        <v>168</v>
      </c>
      <c r="D24" t="s">
        <v>5</v>
      </c>
      <c r="E24" t="s">
        <v>20</v>
      </c>
      <c r="F24" t="str">
        <f>"013"</f>
        <v>013</v>
      </c>
      <c r="G24" t="s">
        <v>1</v>
      </c>
      <c r="H24" t="s">
        <v>25</v>
      </c>
      <c r="I24" t="s">
        <v>7</v>
      </c>
      <c r="J24" t="s">
        <v>7</v>
      </c>
      <c r="K24" s="7">
        <v>1059</v>
      </c>
      <c r="L24" s="7">
        <v>1059</v>
      </c>
      <c r="M24" t="s">
        <v>150</v>
      </c>
      <c r="N24" t="s">
        <v>150</v>
      </c>
      <c r="O24" s="2" t="s">
        <v>132</v>
      </c>
      <c r="P24" s="2">
        <v>3935</v>
      </c>
      <c r="Q24" s="2">
        <v>134350.32</v>
      </c>
      <c r="R24" t="str">
        <f t="shared" si="0"/>
        <v>Thymus_1059</v>
      </c>
      <c r="S24" s="1" t="s">
        <v>158</v>
      </c>
      <c r="T24" t="str">
        <f t="shared" si="1"/>
        <v>Thymus Cortical Tcells</v>
      </c>
      <c r="U24" t="s">
        <v>175</v>
      </c>
    </row>
    <row r="25" spans="1:21" ht="16" x14ac:dyDescent="0.2">
      <c r="A25" t="s">
        <v>45</v>
      </c>
      <c r="B25" t="s">
        <v>5</v>
      </c>
      <c r="C25" t="s">
        <v>168</v>
      </c>
      <c r="D25" t="s">
        <v>5</v>
      </c>
      <c r="E25" t="s">
        <v>20</v>
      </c>
      <c r="F25" t="str">
        <f>"014"</f>
        <v>014</v>
      </c>
      <c r="G25" t="s">
        <v>2</v>
      </c>
      <c r="H25" t="s">
        <v>23</v>
      </c>
      <c r="I25" t="s">
        <v>9</v>
      </c>
      <c r="J25" t="s">
        <v>9</v>
      </c>
      <c r="K25" s="7">
        <v>1059</v>
      </c>
      <c r="L25" s="7">
        <v>1059</v>
      </c>
      <c r="M25" t="s">
        <v>150</v>
      </c>
      <c r="N25" t="s">
        <v>150</v>
      </c>
      <c r="O25" s="5" t="s">
        <v>131</v>
      </c>
      <c r="P25" s="2">
        <v>379</v>
      </c>
      <c r="Q25" s="2">
        <v>28404.42</v>
      </c>
      <c r="R25" t="str">
        <f t="shared" si="0"/>
        <v>Thymus_1059</v>
      </c>
      <c r="S25" s="1" t="s">
        <v>159</v>
      </c>
      <c r="T25" t="str">
        <f t="shared" si="1"/>
        <v>Thymus Cortical Epithelial</v>
      </c>
      <c r="U25" t="s">
        <v>175</v>
      </c>
    </row>
    <row r="26" spans="1:21" ht="16" x14ac:dyDescent="0.2">
      <c r="A26" t="s">
        <v>46</v>
      </c>
      <c r="B26" t="s">
        <v>5</v>
      </c>
      <c r="C26" t="s">
        <v>168</v>
      </c>
      <c r="D26" t="s">
        <v>5</v>
      </c>
      <c r="E26" t="s">
        <v>20</v>
      </c>
      <c r="F26" t="str">
        <f>"014"</f>
        <v>014</v>
      </c>
      <c r="G26" t="s">
        <v>1</v>
      </c>
      <c r="H26" t="s">
        <v>25</v>
      </c>
      <c r="I26" t="s">
        <v>7</v>
      </c>
      <c r="J26" t="s">
        <v>7</v>
      </c>
      <c r="K26" s="7">
        <v>1059</v>
      </c>
      <c r="L26" s="7">
        <v>1059</v>
      </c>
      <c r="M26" t="s">
        <v>150</v>
      </c>
      <c r="N26" t="s">
        <v>150</v>
      </c>
      <c r="O26" s="2" t="s">
        <v>132</v>
      </c>
      <c r="P26" s="2">
        <v>4700</v>
      </c>
      <c r="Q26" s="2">
        <v>157469.29</v>
      </c>
      <c r="R26" t="str">
        <f t="shared" si="0"/>
        <v>Thymus_1059</v>
      </c>
      <c r="S26" s="1" t="s">
        <v>158</v>
      </c>
      <c r="T26" t="str">
        <f t="shared" si="1"/>
        <v>Thymus Cortical Tcells</v>
      </c>
      <c r="U26" t="s">
        <v>175</v>
      </c>
    </row>
    <row r="27" spans="1:21" ht="16" x14ac:dyDescent="0.2">
      <c r="A27" t="s">
        <v>47</v>
      </c>
      <c r="B27" t="s">
        <v>5</v>
      </c>
      <c r="C27" t="s">
        <v>168</v>
      </c>
      <c r="D27" t="s">
        <v>5</v>
      </c>
      <c r="E27" t="s">
        <v>20</v>
      </c>
      <c r="F27" t="str">
        <f>"015"</f>
        <v>015</v>
      </c>
      <c r="G27" t="s">
        <v>2</v>
      </c>
      <c r="H27" t="s">
        <v>23</v>
      </c>
      <c r="I27" t="s">
        <v>9</v>
      </c>
      <c r="J27" t="s">
        <v>9</v>
      </c>
      <c r="K27" s="7">
        <v>1059</v>
      </c>
      <c r="L27" s="7">
        <v>1059</v>
      </c>
      <c r="M27" t="s">
        <v>150</v>
      </c>
      <c r="N27" t="s">
        <v>150</v>
      </c>
      <c r="O27" s="5" t="s">
        <v>131</v>
      </c>
      <c r="P27" s="2">
        <v>244</v>
      </c>
      <c r="Q27" s="2">
        <v>20134.71</v>
      </c>
      <c r="R27" t="str">
        <f t="shared" si="0"/>
        <v>Thymus_1059</v>
      </c>
      <c r="S27" s="1" t="s">
        <v>159</v>
      </c>
      <c r="T27" t="str">
        <f t="shared" si="1"/>
        <v>Thymus Cortical Epithelial</v>
      </c>
      <c r="U27" t="s">
        <v>175</v>
      </c>
    </row>
    <row r="28" spans="1:21" ht="16" x14ac:dyDescent="0.2">
      <c r="A28" t="s">
        <v>48</v>
      </c>
      <c r="B28" t="s">
        <v>5</v>
      </c>
      <c r="C28" t="s">
        <v>168</v>
      </c>
      <c r="D28" t="s">
        <v>5</v>
      </c>
      <c r="E28" t="s">
        <v>20</v>
      </c>
      <c r="F28" t="str">
        <f>"015"</f>
        <v>015</v>
      </c>
      <c r="G28" t="s">
        <v>1</v>
      </c>
      <c r="H28" t="s">
        <v>25</v>
      </c>
      <c r="I28" t="s">
        <v>7</v>
      </c>
      <c r="J28" t="s">
        <v>7</v>
      </c>
      <c r="K28" s="7">
        <v>1059</v>
      </c>
      <c r="L28" s="7">
        <v>1059</v>
      </c>
      <c r="M28" t="s">
        <v>150</v>
      </c>
      <c r="N28" t="s">
        <v>150</v>
      </c>
      <c r="O28" s="2" t="s">
        <v>132</v>
      </c>
      <c r="P28" s="2">
        <v>4266</v>
      </c>
      <c r="Q28" s="2">
        <v>158780.67000000001</v>
      </c>
      <c r="R28" t="str">
        <f t="shared" si="0"/>
        <v>Thymus_1059</v>
      </c>
      <c r="S28" s="1" t="s">
        <v>158</v>
      </c>
      <c r="T28" t="str">
        <f t="shared" si="1"/>
        <v>Thymus Cortical Tcells</v>
      </c>
      <c r="U28" t="s">
        <v>175</v>
      </c>
    </row>
    <row r="29" spans="1:21" ht="16" x14ac:dyDescent="0.2">
      <c r="A29" t="s">
        <v>49</v>
      </c>
      <c r="B29" t="s">
        <v>5</v>
      </c>
      <c r="C29" t="s">
        <v>168</v>
      </c>
      <c r="D29" t="s">
        <v>5</v>
      </c>
      <c r="E29" t="s">
        <v>20</v>
      </c>
      <c r="F29" t="str">
        <f>"017"</f>
        <v>017</v>
      </c>
      <c r="G29" t="s">
        <v>2</v>
      </c>
      <c r="H29" t="s">
        <v>23</v>
      </c>
      <c r="I29" t="s">
        <v>9</v>
      </c>
      <c r="J29" t="s">
        <v>9</v>
      </c>
      <c r="K29" s="6">
        <v>1057</v>
      </c>
      <c r="L29" s="6">
        <v>1057</v>
      </c>
      <c r="M29" t="s">
        <v>150</v>
      </c>
      <c r="N29" t="s">
        <v>150</v>
      </c>
      <c r="O29" s="3" t="s">
        <v>126</v>
      </c>
      <c r="P29" s="2">
        <v>343</v>
      </c>
      <c r="Q29" s="2">
        <v>31087.23</v>
      </c>
      <c r="R29" t="str">
        <f t="shared" si="0"/>
        <v>Thymus_1057</v>
      </c>
      <c r="S29" s="1" t="s">
        <v>155</v>
      </c>
      <c r="T29" t="str">
        <f t="shared" si="1"/>
        <v>Thymus Medullar Epithelial</v>
      </c>
      <c r="U29" t="s">
        <v>174</v>
      </c>
    </row>
    <row r="30" spans="1:21" ht="16" x14ac:dyDescent="0.2">
      <c r="A30" t="s">
        <v>50</v>
      </c>
      <c r="B30" t="s">
        <v>5</v>
      </c>
      <c r="C30" t="s">
        <v>168</v>
      </c>
      <c r="D30" t="s">
        <v>5</v>
      </c>
      <c r="E30" t="s">
        <v>20</v>
      </c>
      <c r="F30" t="str">
        <f>"017"</f>
        <v>017</v>
      </c>
      <c r="G30" t="s">
        <v>1</v>
      </c>
      <c r="H30" t="s">
        <v>25</v>
      </c>
      <c r="I30" t="s">
        <v>7</v>
      </c>
      <c r="J30" t="s">
        <v>7</v>
      </c>
      <c r="K30" s="6">
        <v>1057</v>
      </c>
      <c r="L30" s="6">
        <v>1057</v>
      </c>
      <c r="M30" t="s">
        <v>150</v>
      </c>
      <c r="N30" t="s">
        <v>150</v>
      </c>
      <c r="O30" s="2" t="s">
        <v>127</v>
      </c>
      <c r="P30" s="2">
        <v>1165</v>
      </c>
      <c r="Q30" s="2">
        <v>42169.79</v>
      </c>
      <c r="R30" t="str">
        <f t="shared" si="0"/>
        <v>Thymus_1057</v>
      </c>
      <c r="S30" s="1" t="s">
        <v>156</v>
      </c>
      <c r="T30" t="str">
        <f t="shared" si="1"/>
        <v>Thymus Medullar Tcells</v>
      </c>
      <c r="U30" t="s">
        <v>174</v>
      </c>
    </row>
    <row r="31" spans="1:21" ht="16" x14ac:dyDescent="0.2">
      <c r="A31" t="s">
        <v>51</v>
      </c>
      <c r="B31" t="s">
        <v>0</v>
      </c>
      <c r="C31" t="s">
        <v>170</v>
      </c>
      <c r="D31" t="s">
        <v>0</v>
      </c>
      <c r="E31" t="s">
        <v>20</v>
      </c>
      <c r="F31" t="str">
        <f>"001"</f>
        <v>001</v>
      </c>
      <c r="G31" t="s">
        <v>1</v>
      </c>
      <c r="H31" t="s">
        <v>25</v>
      </c>
      <c r="I31" t="s">
        <v>8</v>
      </c>
      <c r="J31" t="s">
        <v>8</v>
      </c>
      <c r="K31" s="8">
        <v>1172</v>
      </c>
      <c r="L31" s="8">
        <v>1172</v>
      </c>
      <c r="M31" t="s">
        <v>150</v>
      </c>
      <c r="N31" t="s">
        <v>150</v>
      </c>
      <c r="O31" s="2" t="s">
        <v>139</v>
      </c>
      <c r="P31" s="2">
        <v>1908</v>
      </c>
      <c r="Q31" s="2">
        <v>73753.05</v>
      </c>
      <c r="R31" t="str">
        <f t="shared" si="0"/>
        <v>Thymus_1172</v>
      </c>
      <c r="S31" s="1" t="s">
        <v>157</v>
      </c>
      <c r="T31" t="str">
        <f t="shared" si="1"/>
        <v>Thymus Bcells</v>
      </c>
      <c r="U31" t="s">
        <v>176</v>
      </c>
    </row>
    <row r="32" spans="1:21" ht="16" x14ac:dyDescent="0.2">
      <c r="A32" t="s">
        <v>52</v>
      </c>
      <c r="B32" t="s">
        <v>0</v>
      </c>
      <c r="C32" t="s">
        <v>170</v>
      </c>
      <c r="D32" t="s">
        <v>0</v>
      </c>
      <c r="E32" t="s">
        <v>20</v>
      </c>
      <c r="F32" t="str">
        <f>"002"</f>
        <v>002</v>
      </c>
      <c r="G32" t="s">
        <v>1</v>
      </c>
      <c r="H32" t="s">
        <v>25</v>
      </c>
      <c r="I32" t="s">
        <v>8</v>
      </c>
      <c r="J32" t="s">
        <v>8</v>
      </c>
      <c r="K32" s="8">
        <v>1172</v>
      </c>
      <c r="L32" s="8">
        <v>1172</v>
      </c>
      <c r="M32" t="s">
        <v>150</v>
      </c>
      <c r="N32" t="s">
        <v>150</v>
      </c>
      <c r="O32" s="2" t="s">
        <v>139</v>
      </c>
      <c r="P32" s="2">
        <v>920</v>
      </c>
      <c r="Q32" s="2">
        <v>37834.699999999997</v>
      </c>
      <c r="R32" t="str">
        <f t="shared" si="0"/>
        <v>Thymus_1172</v>
      </c>
      <c r="S32" s="1" t="s">
        <v>157</v>
      </c>
      <c r="T32" t="str">
        <f t="shared" si="1"/>
        <v>Thymus Bcells</v>
      </c>
      <c r="U32" t="s">
        <v>176</v>
      </c>
    </row>
    <row r="33" spans="1:21" ht="16" x14ac:dyDescent="0.2">
      <c r="A33" t="s">
        <v>53</v>
      </c>
      <c r="B33" t="s">
        <v>0</v>
      </c>
      <c r="C33" t="s">
        <v>170</v>
      </c>
      <c r="D33" t="s">
        <v>0</v>
      </c>
      <c r="E33" t="s">
        <v>20</v>
      </c>
      <c r="F33" t="str">
        <f>"003"</f>
        <v>003</v>
      </c>
      <c r="G33" t="s">
        <v>1</v>
      </c>
      <c r="H33" t="s">
        <v>25</v>
      </c>
      <c r="I33" t="s">
        <v>8</v>
      </c>
      <c r="J33" t="s">
        <v>8</v>
      </c>
      <c r="K33" s="8">
        <v>1172</v>
      </c>
      <c r="L33" s="8">
        <v>1172</v>
      </c>
      <c r="M33" t="s">
        <v>150</v>
      </c>
      <c r="N33" t="s">
        <v>150</v>
      </c>
      <c r="O33" s="2" t="s">
        <v>139</v>
      </c>
      <c r="P33" s="2">
        <v>477</v>
      </c>
      <c r="Q33" s="2">
        <v>24459.27</v>
      </c>
      <c r="R33" t="str">
        <f t="shared" si="0"/>
        <v>Thymus_1172</v>
      </c>
      <c r="S33" s="1" t="s">
        <v>157</v>
      </c>
      <c r="T33" t="str">
        <f t="shared" si="1"/>
        <v>Thymus Bcells</v>
      </c>
      <c r="U33" t="s">
        <v>176</v>
      </c>
    </row>
    <row r="34" spans="1:21" ht="16" x14ac:dyDescent="0.2">
      <c r="A34" t="s">
        <v>54</v>
      </c>
      <c r="B34" t="s">
        <v>0</v>
      </c>
      <c r="C34" t="s">
        <v>170</v>
      </c>
      <c r="D34" t="s">
        <v>0</v>
      </c>
      <c r="E34" t="s">
        <v>20</v>
      </c>
      <c r="F34" t="str">
        <f>"004"</f>
        <v>004</v>
      </c>
      <c r="G34" t="s">
        <v>2</v>
      </c>
      <c r="H34" t="s">
        <v>23</v>
      </c>
      <c r="I34" t="s">
        <v>7</v>
      </c>
      <c r="J34" t="s">
        <v>7</v>
      </c>
      <c r="K34" s="8">
        <v>1172</v>
      </c>
      <c r="L34" s="8">
        <v>1172</v>
      </c>
      <c r="M34" t="s">
        <v>150</v>
      </c>
      <c r="N34" t="s">
        <v>150</v>
      </c>
      <c r="O34" s="2" t="s">
        <v>140</v>
      </c>
      <c r="P34" s="2">
        <v>2102</v>
      </c>
      <c r="Q34" s="2">
        <v>85709.75</v>
      </c>
      <c r="R34" t="str">
        <f t="shared" si="0"/>
        <v>Thymus_1172</v>
      </c>
      <c r="S34" s="1" t="s">
        <v>156</v>
      </c>
      <c r="T34" t="str">
        <f t="shared" si="1"/>
        <v>Thymus Medullar Tcells</v>
      </c>
      <c r="U34" t="s">
        <v>174</v>
      </c>
    </row>
    <row r="35" spans="1:21" ht="16" x14ac:dyDescent="0.2">
      <c r="A35" t="s">
        <v>55</v>
      </c>
      <c r="B35" t="s">
        <v>0</v>
      </c>
      <c r="C35" t="s">
        <v>170</v>
      </c>
      <c r="D35" t="s">
        <v>0</v>
      </c>
      <c r="E35" t="s">
        <v>20</v>
      </c>
      <c r="F35" t="str">
        <f>"004"</f>
        <v>004</v>
      </c>
      <c r="G35" t="s">
        <v>3</v>
      </c>
      <c r="H35" t="s">
        <v>21</v>
      </c>
      <c r="I35" t="s">
        <v>9</v>
      </c>
      <c r="J35" t="s">
        <v>9</v>
      </c>
      <c r="K35" s="8">
        <v>1172</v>
      </c>
      <c r="L35" s="8">
        <v>1172</v>
      </c>
      <c r="M35" t="s">
        <v>150</v>
      </c>
      <c r="N35" t="s">
        <v>150</v>
      </c>
      <c r="O35" s="2" t="s">
        <v>141</v>
      </c>
      <c r="P35" s="2">
        <v>2143</v>
      </c>
      <c r="Q35" s="2">
        <v>111353.87</v>
      </c>
      <c r="R35" t="str">
        <f t="shared" ref="R35:R66" si="2">CONCATENATE(M35,"_",K35)</f>
        <v>Thymus_1172</v>
      </c>
      <c r="S35" s="1" t="s">
        <v>155</v>
      </c>
      <c r="T35" t="str">
        <f t="shared" ref="T35:T66" si="3" xml:space="preserve"> M35 &amp; " " &amp; S35</f>
        <v>Thymus Medullar Epithelial</v>
      </c>
      <c r="U35" t="s">
        <v>174</v>
      </c>
    </row>
    <row r="36" spans="1:21" ht="16" x14ac:dyDescent="0.2">
      <c r="A36" t="s">
        <v>56</v>
      </c>
      <c r="B36" t="s">
        <v>0</v>
      </c>
      <c r="C36" t="s">
        <v>170</v>
      </c>
      <c r="D36" t="s">
        <v>0</v>
      </c>
      <c r="E36" t="s">
        <v>20</v>
      </c>
      <c r="F36" t="str">
        <f>"005"</f>
        <v>005</v>
      </c>
      <c r="G36" t="s">
        <v>2</v>
      </c>
      <c r="H36" t="s">
        <v>23</v>
      </c>
      <c r="I36" t="s">
        <v>7</v>
      </c>
      <c r="J36" t="s">
        <v>7</v>
      </c>
      <c r="K36" s="8">
        <v>1172</v>
      </c>
      <c r="L36" s="8">
        <v>1172</v>
      </c>
      <c r="M36" t="s">
        <v>150</v>
      </c>
      <c r="N36" t="s">
        <v>150</v>
      </c>
      <c r="O36" s="2" t="s">
        <v>140</v>
      </c>
      <c r="P36" s="2">
        <v>2912</v>
      </c>
      <c r="Q36" s="2">
        <v>118696.87</v>
      </c>
      <c r="R36" t="str">
        <f t="shared" si="2"/>
        <v>Thymus_1172</v>
      </c>
      <c r="S36" s="1" t="s">
        <v>156</v>
      </c>
      <c r="T36" t="str">
        <f t="shared" si="3"/>
        <v>Thymus Medullar Tcells</v>
      </c>
      <c r="U36" t="s">
        <v>174</v>
      </c>
    </row>
    <row r="37" spans="1:21" ht="16" x14ac:dyDescent="0.2">
      <c r="A37" t="s">
        <v>57</v>
      </c>
      <c r="B37" t="s">
        <v>0</v>
      </c>
      <c r="C37" t="s">
        <v>170</v>
      </c>
      <c r="D37" t="s">
        <v>0</v>
      </c>
      <c r="E37" t="s">
        <v>20</v>
      </c>
      <c r="F37" t="str">
        <f>"005"</f>
        <v>005</v>
      </c>
      <c r="G37" t="s">
        <v>3</v>
      </c>
      <c r="H37" t="s">
        <v>21</v>
      </c>
      <c r="I37" t="s">
        <v>9</v>
      </c>
      <c r="J37" t="s">
        <v>9</v>
      </c>
      <c r="K37" s="8">
        <v>1172</v>
      </c>
      <c r="L37" s="8">
        <v>1172</v>
      </c>
      <c r="M37" t="s">
        <v>150</v>
      </c>
      <c r="N37" t="s">
        <v>150</v>
      </c>
      <c r="O37" s="2" t="s">
        <v>141</v>
      </c>
      <c r="P37" s="2">
        <v>1341</v>
      </c>
      <c r="Q37" s="2">
        <v>74270.47</v>
      </c>
      <c r="R37" t="str">
        <f t="shared" si="2"/>
        <v>Thymus_1172</v>
      </c>
      <c r="S37" s="1" t="s">
        <v>155</v>
      </c>
      <c r="T37" t="str">
        <f t="shared" si="3"/>
        <v>Thymus Medullar Epithelial</v>
      </c>
      <c r="U37" t="s">
        <v>174</v>
      </c>
    </row>
    <row r="38" spans="1:21" ht="16" x14ac:dyDescent="0.2">
      <c r="A38" t="s">
        <v>58</v>
      </c>
      <c r="B38" t="s">
        <v>0</v>
      </c>
      <c r="C38" t="s">
        <v>170</v>
      </c>
      <c r="D38" t="s">
        <v>0</v>
      </c>
      <c r="E38" t="s">
        <v>20</v>
      </c>
      <c r="F38" t="str">
        <f>"006"</f>
        <v>006</v>
      </c>
      <c r="G38" t="s">
        <v>2</v>
      </c>
      <c r="H38" t="s">
        <v>23</v>
      </c>
      <c r="I38" t="s">
        <v>7</v>
      </c>
      <c r="J38" t="s">
        <v>7</v>
      </c>
      <c r="K38" s="8">
        <v>1172</v>
      </c>
      <c r="L38" s="8">
        <v>1172</v>
      </c>
      <c r="M38" t="s">
        <v>150</v>
      </c>
      <c r="N38" t="s">
        <v>150</v>
      </c>
      <c r="O38" s="2" t="s">
        <v>140</v>
      </c>
      <c r="P38" s="2">
        <v>3170</v>
      </c>
      <c r="Q38" s="2">
        <v>129262.33</v>
      </c>
      <c r="R38" t="str">
        <f t="shared" si="2"/>
        <v>Thymus_1172</v>
      </c>
      <c r="S38" s="1" t="s">
        <v>156</v>
      </c>
      <c r="T38" t="str">
        <f t="shared" si="3"/>
        <v>Thymus Medullar Tcells</v>
      </c>
      <c r="U38" t="s">
        <v>174</v>
      </c>
    </row>
    <row r="39" spans="1:21" ht="16" x14ac:dyDescent="0.2">
      <c r="A39" t="s">
        <v>59</v>
      </c>
      <c r="B39" t="s">
        <v>0</v>
      </c>
      <c r="C39" t="s">
        <v>170</v>
      </c>
      <c r="D39" t="s">
        <v>0</v>
      </c>
      <c r="E39" t="s">
        <v>20</v>
      </c>
      <c r="F39" t="str">
        <f>"006"</f>
        <v>006</v>
      </c>
      <c r="G39" t="s">
        <v>3</v>
      </c>
      <c r="H39" t="s">
        <v>21</v>
      </c>
      <c r="I39" t="s">
        <v>9</v>
      </c>
      <c r="J39" t="s">
        <v>9</v>
      </c>
      <c r="K39" s="8">
        <v>1172</v>
      </c>
      <c r="L39" s="8">
        <v>1172</v>
      </c>
      <c r="M39" t="s">
        <v>150</v>
      </c>
      <c r="N39" t="s">
        <v>150</v>
      </c>
      <c r="O39" s="2" t="s">
        <v>141</v>
      </c>
      <c r="P39" s="2">
        <v>1865</v>
      </c>
      <c r="Q39" s="2">
        <v>96917.87</v>
      </c>
      <c r="R39" t="str">
        <f t="shared" si="2"/>
        <v>Thymus_1172</v>
      </c>
      <c r="S39" s="1" t="s">
        <v>155</v>
      </c>
      <c r="T39" t="str">
        <f t="shared" si="3"/>
        <v>Thymus Medullar Epithelial</v>
      </c>
      <c r="U39" t="s">
        <v>174</v>
      </c>
    </row>
    <row r="40" spans="1:21" ht="16" x14ac:dyDescent="0.2">
      <c r="A40" t="s">
        <v>60</v>
      </c>
      <c r="B40" t="s">
        <v>0</v>
      </c>
      <c r="C40" t="s">
        <v>170</v>
      </c>
      <c r="D40" t="s">
        <v>0</v>
      </c>
      <c r="E40" t="s">
        <v>20</v>
      </c>
      <c r="F40" t="str">
        <f>"007"</f>
        <v>007</v>
      </c>
      <c r="G40" t="s">
        <v>2</v>
      </c>
      <c r="H40" t="s">
        <v>23</v>
      </c>
      <c r="I40" t="s">
        <v>7</v>
      </c>
      <c r="J40" t="s">
        <v>7</v>
      </c>
      <c r="K40" s="8">
        <v>1172</v>
      </c>
      <c r="L40" s="8">
        <v>1172</v>
      </c>
      <c r="M40" t="s">
        <v>150</v>
      </c>
      <c r="N40" t="s">
        <v>150</v>
      </c>
      <c r="O40" s="2" t="s">
        <v>142</v>
      </c>
      <c r="P40" s="2">
        <v>4726</v>
      </c>
      <c r="Q40" s="2">
        <v>171182.11</v>
      </c>
      <c r="R40" t="str">
        <f t="shared" si="2"/>
        <v>Thymus_1172</v>
      </c>
      <c r="S40" s="1" t="s">
        <v>158</v>
      </c>
      <c r="T40" t="str">
        <f t="shared" si="3"/>
        <v>Thymus Cortical Tcells</v>
      </c>
      <c r="U40" t="s">
        <v>175</v>
      </c>
    </row>
    <row r="41" spans="1:21" ht="16" x14ac:dyDescent="0.2">
      <c r="A41" t="s">
        <v>61</v>
      </c>
      <c r="B41" t="s">
        <v>0</v>
      </c>
      <c r="C41" t="s">
        <v>170</v>
      </c>
      <c r="D41" t="s">
        <v>0</v>
      </c>
      <c r="E41" t="s">
        <v>20</v>
      </c>
      <c r="F41" t="str">
        <f>"007"</f>
        <v>007</v>
      </c>
      <c r="G41" t="s">
        <v>3</v>
      </c>
      <c r="H41" t="s">
        <v>21</v>
      </c>
      <c r="I41" t="s">
        <v>9</v>
      </c>
      <c r="J41" t="s">
        <v>9</v>
      </c>
      <c r="K41" s="8">
        <v>1172</v>
      </c>
      <c r="L41" s="8">
        <v>1172</v>
      </c>
      <c r="M41" t="s">
        <v>150</v>
      </c>
      <c r="N41" t="s">
        <v>150</v>
      </c>
      <c r="O41" s="2" t="s">
        <v>143</v>
      </c>
      <c r="P41" s="2">
        <v>1654</v>
      </c>
      <c r="Q41" s="2">
        <v>46678.38</v>
      </c>
      <c r="R41" t="str">
        <f t="shared" si="2"/>
        <v>Thymus_1172</v>
      </c>
      <c r="S41" s="1" t="s">
        <v>159</v>
      </c>
      <c r="T41" t="str">
        <f t="shared" si="3"/>
        <v>Thymus Cortical Epithelial</v>
      </c>
      <c r="U41" t="s">
        <v>175</v>
      </c>
    </row>
    <row r="42" spans="1:21" ht="16" x14ac:dyDescent="0.2">
      <c r="A42" t="s">
        <v>62</v>
      </c>
      <c r="B42" t="s">
        <v>0</v>
      </c>
      <c r="C42" t="s">
        <v>170</v>
      </c>
      <c r="D42" t="s">
        <v>0</v>
      </c>
      <c r="E42" t="s">
        <v>20</v>
      </c>
      <c r="F42" t="str">
        <f>"008"</f>
        <v>008</v>
      </c>
      <c r="G42" t="s">
        <v>2</v>
      </c>
      <c r="H42" t="s">
        <v>23</v>
      </c>
      <c r="I42" t="s">
        <v>7</v>
      </c>
      <c r="J42" t="s">
        <v>7</v>
      </c>
      <c r="K42" s="8">
        <v>1172</v>
      </c>
      <c r="L42" s="8">
        <v>1172</v>
      </c>
      <c r="M42" t="s">
        <v>150</v>
      </c>
      <c r="N42" t="s">
        <v>150</v>
      </c>
      <c r="O42" s="2" t="s">
        <v>142</v>
      </c>
      <c r="P42" s="2">
        <v>6457</v>
      </c>
      <c r="Q42" s="2">
        <v>240143.5</v>
      </c>
      <c r="R42" t="str">
        <f t="shared" si="2"/>
        <v>Thymus_1172</v>
      </c>
      <c r="S42" s="1" t="s">
        <v>158</v>
      </c>
      <c r="T42" t="str">
        <f t="shared" si="3"/>
        <v>Thymus Cortical Tcells</v>
      </c>
      <c r="U42" t="s">
        <v>175</v>
      </c>
    </row>
    <row r="43" spans="1:21" ht="16" x14ac:dyDescent="0.2">
      <c r="A43" t="s">
        <v>63</v>
      </c>
      <c r="B43" t="s">
        <v>0</v>
      </c>
      <c r="C43" t="s">
        <v>170</v>
      </c>
      <c r="D43" t="s">
        <v>0</v>
      </c>
      <c r="E43" t="s">
        <v>20</v>
      </c>
      <c r="F43" t="str">
        <f>"008"</f>
        <v>008</v>
      </c>
      <c r="G43" t="s">
        <v>3</v>
      </c>
      <c r="H43" t="s">
        <v>21</v>
      </c>
      <c r="I43" t="s">
        <v>9</v>
      </c>
      <c r="J43" t="s">
        <v>9</v>
      </c>
      <c r="K43" s="8">
        <v>1172</v>
      </c>
      <c r="L43" s="8">
        <v>1172</v>
      </c>
      <c r="M43" t="s">
        <v>150</v>
      </c>
      <c r="N43" t="s">
        <v>150</v>
      </c>
      <c r="O43" s="2" t="s">
        <v>143</v>
      </c>
      <c r="P43" s="2">
        <v>702</v>
      </c>
      <c r="Q43" s="2">
        <v>24898.1</v>
      </c>
      <c r="R43" t="str">
        <f t="shared" si="2"/>
        <v>Thymus_1172</v>
      </c>
      <c r="S43" s="1" t="s">
        <v>159</v>
      </c>
      <c r="T43" t="str">
        <f t="shared" si="3"/>
        <v>Thymus Cortical Epithelial</v>
      </c>
      <c r="U43" t="s">
        <v>175</v>
      </c>
    </row>
    <row r="44" spans="1:21" ht="16" x14ac:dyDescent="0.2">
      <c r="A44" t="s">
        <v>64</v>
      </c>
      <c r="B44" t="s">
        <v>0</v>
      </c>
      <c r="C44" t="s">
        <v>170</v>
      </c>
      <c r="D44" t="s">
        <v>0</v>
      </c>
      <c r="E44" t="s">
        <v>20</v>
      </c>
      <c r="F44" t="str">
        <f>"009"</f>
        <v>009</v>
      </c>
      <c r="G44" t="s">
        <v>2</v>
      </c>
      <c r="H44" t="s">
        <v>23</v>
      </c>
      <c r="I44" t="s">
        <v>7</v>
      </c>
      <c r="J44" t="s">
        <v>7</v>
      </c>
      <c r="K44" s="8">
        <v>1172</v>
      </c>
      <c r="L44" s="8">
        <v>1172</v>
      </c>
      <c r="M44" t="s">
        <v>150</v>
      </c>
      <c r="N44" t="s">
        <v>150</v>
      </c>
      <c r="O44" s="2" t="s">
        <v>142</v>
      </c>
      <c r="P44" s="2">
        <v>8344</v>
      </c>
      <c r="Q44" s="2">
        <v>303332.84999999998</v>
      </c>
      <c r="R44" t="str">
        <f t="shared" si="2"/>
        <v>Thymus_1172</v>
      </c>
      <c r="S44" s="1" t="s">
        <v>158</v>
      </c>
      <c r="T44" t="str">
        <f t="shared" si="3"/>
        <v>Thymus Cortical Tcells</v>
      </c>
      <c r="U44" t="s">
        <v>175</v>
      </c>
    </row>
    <row r="45" spans="1:21" ht="16" x14ac:dyDescent="0.2">
      <c r="A45" t="s">
        <v>65</v>
      </c>
      <c r="B45" t="s">
        <v>0</v>
      </c>
      <c r="C45" t="s">
        <v>170</v>
      </c>
      <c r="D45" t="s">
        <v>0</v>
      </c>
      <c r="E45" t="s">
        <v>20</v>
      </c>
      <c r="F45" t="str">
        <f>"009"</f>
        <v>009</v>
      </c>
      <c r="G45" t="s">
        <v>3</v>
      </c>
      <c r="H45" t="s">
        <v>21</v>
      </c>
      <c r="I45" t="s">
        <v>9</v>
      </c>
      <c r="J45" t="s">
        <v>9</v>
      </c>
      <c r="K45" s="8">
        <v>1172</v>
      </c>
      <c r="L45" s="8">
        <v>1172</v>
      </c>
      <c r="M45" t="s">
        <v>150</v>
      </c>
      <c r="N45" t="s">
        <v>150</v>
      </c>
      <c r="O45" s="2" t="s">
        <v>143</v>
      </c>
      <c r="P45" s="2">
        <v>579</v>
      </c>
      <c r="Q45" s="2">
        <v>20402.45</v>
      </c>
      <c r="R45" t="str">
        <f t="shared" si="2"/>
        <v>Thymus_1172</v>
      </c>
      <c r="S45" s="1" t="s">
        <v>159</v>
      </c>
      <c r="T45" t="str">
        <f t="shared" si="3"/>
        <v>Thymus Cortical Epithelial</v>
      </c>
      <c r="U45" t="s">
        <v>175</v>
      </c>
    </row>
    <row r="46" spans="1:21" ht="16" x14ac:dyDescent="0.2">
      <c r="A46" t="s">
        <v>66</v>
      </c>
      <c r="B46" t="s">
        <v>0</v>
      </c>
      <c r="C46" t="s">
        <v>170</v>
      </c>
      <c r="D46" t="s">
        <v>0</v>
      </c>
      <c r="E46" t="s">
        <v>20</v>
      </c>
      <c r="F46" t="str">
        <f>"010"</f>
        <v>010</v>
      </c>
      <c r="G46" t="s">
        <v>2</v>
      </c>
      <c r="H46" t="s">
        <v>23</v>
      </c>
      <c r="I46" t="s">
        <v>7</v>
      </c>
      <c r="J46" t="s">
        <v>7</v>
      </c>
      <c r="K46" s="9">
        <v>1143</v>
      </c>
      <c r="L46" s="9">
        <v>1143</v>
      </c>
      <c r="M46" t="s">
        <v>150</v>
      </c>
      <c r="N46" t="s">
        <v>150</v>
      </c>
      <c r="O46" s="2" t="s">
        <v>145</v>
      </c>
      <c r="P46" s="2">
        <v>3204</v>
      </c>
      <c r="Q46" s="2">
        <v>138714.65</v>
      </c>
      <c r="R46" t="str">
        <f t="shared" si="2"/>
        <v>Thymus_1143</v>
      </c>
      <c r="S46" s="1" t="s">
        <v>156</v>
      </c>
      <c r="T46" t="str">
        <f t="shared" si="3"/>
        <v>Thymus Medullar Tcells</v>
      </c>
      <c r="U46" t="s">
        <v>174</v>
      </c>
    </row>
    <row r="47" spans="1:21" ht="16" x14ac:dyDescent="0.2">
      <c r="A47" t="s">
        <v>67</v>
      </c>
      <c r="B47" t="s">
        <v>0</v>
      </c>
      <c r="C47" t="s">
        <v>170</v>
      </c>
      <c r="D47" t="s">
        <v>0</v>
      </c>
      <c r="E47" t="s">
        <v>20</v>
      </c>
      <c r="F47" t="str">
        <f>"010"</f>
        <v>010</v>
      </c>
      <c r="G47" t="s">
        <v>3</v>
      </c>
      <c r="H47" t="s">
        <v>21</v>
      </c>
      <c r="I47" t="s">
        <v>9</v>
      </c>
      <c r="J47" t="s">
        <v>9</v>
      </c>
      <c r="K47" s="9">
        <v>1143</v>
      </c>
      <c r="L47" s="9">
        <v>1143</v>
      </c>
      <c r="M47" t="s">
        <v>150</v>
      </c>
      <c r="N47" t="s">
        <v>150</v>
      </c>
      <c r="O47" s="2" t="s">
        <v>144</v>
      </c>
      <c r="P47" s="2">
        <v>3480</v>
      </c>
      <c r="Q47" s="2">
        <v>180610.63</v>
      </c>
      <c r="R47" t="str">
        <f t="shared" si="2"/>
        <v>Thymus_1143</v>
      </c>
      <c r="S47" s="1" t="s">
        <v>155</v>
      </c>
      <c r="T47" t="str">
        <f t="shared" si="3"/>
        <v>Thymus Medullar Epithelial</v>
      </c>
      <c r="U47" t="s">
        <v>174</v>
      </c>
    </row>
    <row r="48" spans="1:21" ht="16" x14ac:dyDescent="0.2">
      <c r="A48" t="s">
        <v>68</v>
      </c>
      <c r="B48" t="s">
        <v>0</v>
      </c>
      <c r="C48" t="s">
        <v>170</v>
      </c>
      <c r="D48" t="s">
        <v>0</v>
      </c>
      <c r="E48" t="s">
        <v>20</v>
      </c>
      <c r="F48" t="str">
        <f>"011"</f>
        <v>011</v>
      </c>
      <c r="G48" t="s">
        <v>2</v>
      </c>
      <c r="H48" t="s">
        <v>23</v>
      </c>
      <c r="I48" t="s">
        <v>7</v>
      </c>
      <c r="J48" t="s">
        <v>7</v>
      </c>
      <c r="K48" s="9">
        <v>1143</v>
      </c>
      <c r="L48" s="9">
        <v>1143</v>
      </c>
      <c r="M48" t="s">
        <v>150</v>
      </c>
      <c r="N48" t="s">
        <v>150</v>
      </c>
      <c r="O48" s="2" t="s">
        <v>145</v>
      </c>
      <c r="P48" s="2">
        <v>1130</v>
      </c>
      <c r="Q48" s="2">
        <v>46963.69</v>
      </c>
      <c r="R48" t="str">
        <f t="shared" si="2"/>
        <v>Thymus_1143</v>
      </c>
      <c r="S48" s="1" t="s">
        <v>156</v>
      </c>
      <c r="T48" t="str">
        <f t="shared" si="3"/>
        <v>Thymus Medullar Tcells</v>
      </c>
      <c r="U48" t="s">
        <v>174</v>
      </c>
    </row>
    <row r="49" spans="1:21" ht="16" x14ac:dyDescent="0.2">
      <c r="A49" t="s">
        <v>69</v>
      </c>
      <c r="B49" t="s">
        <v>0</v>
      </c>
      <c r="C49" t="s">
        <v>170</v>
      </c>
      <c r="D49" t="s">
        <v>0</v>
      </c>
      <c r="E49" t="s">
        <v>20</v>
      </c>
      <c r="F49" t="str">
        <f>"011"</f>
        <v>011</v>
      </c>
      <c r="G49" t="s">
        <v>3</v>
      </c>
      <c r="H49" t="s">
        <v>21</v>
      </c>
      <c r="I49" t="s">
        <v>9</v>
      </c>
      <c r="J49" t="s">
        <v>9</v>
      </c>
      <c r="K49" s="9">
        <v>1143</v>
      </c>
      <c r="L49" s="9">
        <v>1143</v>
      </c>
      <c r="M49" t="s">
        <v>150</v>
      </c>
      <c r="N49" t="s">
        <v>150</v>
      </c>
      <c r="O49" s="2" t="s">
        <v>144</v>
      </c>
      <c r="P49" s="2">
        <v>1530</v>
      </c>
      <c r="Q49" s="2">
        <v>84645.98</v>
      </c>
      <c r="R49" t="str">
        <f t="shared" si="2"/>
        <v>Thymus_1143</v>
      </c>
      <c r="S49" s="1" t="s">
        <v>155</v>
      </c>
      <c r="T49" t="str">
        <f t="shared" si="3"/>
        <v>Thymus Medullar Epithelial</v>
      </c>
      <c r="U49" t="s">
        <v>174</v>
      </c>
    </row>
    <row r="50" spans="1:21" ht="16" x14ac:dyDescent="0.2">
      <c r="A50" t="s">
        <v>70</v>
      </c>
      <c r="B50" t="s">
        <v>0</v>
      </c>
      <c r="C50" t="s">
        <v>170</v>
      </c>
      <c r="D50" t="s">
        <v>0</v>
      </c>
      <c r="E50" t="s">
        <v>20</v>
      </c>
      <c r="F50" t="str">
        <f>"012"</f>
        <v>012</v>
      </c>
      <c r="G50" t="s">
        <v>2</v>
      </c>
      <c r="H50" t="s">
        <v>23</v>
      </c>
      <c r="I50" t="s">
        <v>7</v>
      </c>
      <c r="J50" t="s">
        <v>7</v>
      </c>
      <c r="K50" s="9">
        <v>1143</v>
      </c>
      <c r="L50" s="9">
        <v>1143</v>
      </c>
      <c r="M50" t="s">
        <v>150</v>
      </c>
      <c r="N50" t="s">
        <v>150</v>
      </c>
      <c r="O50" s="2" t="s">
        <v>145</v>
      </c>
      <c r="P50" s="2">
        <v>1058</v>
      </c>
      <c r="Q50" s="2">
        <v>45174.98</v>
      </c>
      <c r="R50" t="str">
        <f t="shared" si="2"/>
        <v>Thymus_1143</v>
      </c>
      <c r="S50" s="1" t="s">
        <v>156</v>
      </c>
      <c r="T50" t="str">
        <f t="shared" si="3"/>
        <v>Thymus Medullar Tcells</v>
      </c>
      <c r="U50" t="s">
        <v>174</v>
      </c>
    </row>
    <row r="51" spans="1:21" ht="16" x14ac:dyDescent="0.2">
      <c r="A51" t="s">
        <v>71</v>
      </c>
      <c r="B51" t="s">
        <v>0</v>
      </c>
      <c r="C51" t="s">
        <v>170</v>
      </c>
      <c r="D51" t="s">
        <v>0</v>
      </c>
      <c r="E51" t="s">
        <v>20</v>
      </c>
      <c r="F51" t="str">
        <f>"012"</f>
        <v>012</v>
      </c>
      <c r="G51" t="s">
        <v>3</v>
      </c>
      <c r="H51" t="s">
        <v>21</v>
      </c>
      <c r="I51" t="s">
        <v>9</v>
      </c>
      <c r="J51" t="s">
        <v>9</v>
      </c>
      <c r="K51" s="9">
        <v>1143</v>
      </c>
      <c r="L51" s="9">
        <v>1143</v>
      </c>
      <c r="M51" t="s">
        <v>150</v>
      </c>
      <c r="N51" t="s">
        <v>150</v>
      </c>
      <c r="O51" s="2" t="s">
        <v>144</v>
      </c>
      <c r="P51" s="2">
        <v>1017</v>
      </c>
      <c r="Q51" s="2">
        <v>56131.5</v>
      </c>
      <c r="R51" t="str">
        <f t="shared" si="2"/>
        <v>Thymus_1143</v>
      </c>
      <c r="S51" s="1" t="s">
        <v>155</v>
      </c>
      <c r="T51" t="str">
        <f t="shared" si="3"/>
        <v>Thymus Medullar Epithelial</v>
      </c>
      <c r="U51" t="s">
        <v>174</v>
      </c>
    </row>
    <row r="52" spans="1:21" ht="16" x14ac:dyDescent="0.2">
      <c r="A52" t="s">
        <v>72</v>
      </c>
      <c r="B52" t="s">
        <v>0</v>
      </c>
      <c r="C52" t="s">
        <v>170</v>
      </c>
      <c r="D52" t="s">
        <v>0</v>
      </c>
      <c r="E52" t="s">
        <v>20</v>
      </c>
      <c r="F52" t="str">
        <f>"013"</f>
        <v>013</v>
      </c>
      <c r="G52" t="s">
        <v>1</v>
      </c>
      <c r="H52" t="s">
        <v>25</v>
      </c>
      <c r="I52" t="s">
        <v>8</v>
      </c>
      <c r="J52" t="s">
        <v>8</v>
      </c>
      <c r="K52" s="9">
        <v>1143</v>
      </c>
      <c r="L52" s="9">
        <v>1143</v>
      </c>
      <c r="M52" t="s">
        <v>150</v>
      </c>
      <c r="N52" t="s">
        <v>150</v>
      </c>
      <c r="O52" s="2" t="s">
        <v>146</v>
      </c>
      <c r="P52" s="2">
        <v>130</v>
      </c>
      <c r="Q52" s="2">
        <v>5775.71</v>
      </c>
      <c r="R52" t="str">
        <f t="shared" si="2"/>
        <v>Thymus_1143</v>
      </c>
      <c r="S52" s="1" t="s">
        <v>157</v>
      </c>
      <c r="T52" t="str">
        <f t="shared" si="3"/>
        <v>Thymus Bcells</v>
      </c>
      <c r="U52" t="s">
        <v>176</v>
      </c>
    </row>
    <row r="53" spans="1:21" ht="16" x14ac:dyDescent="0.2">
      <c r="A53" t="s">
        <v>73</v>
      </c>
      <c r="B53" t="s">
        <v>0</v>
      </c>
      <c r="C53" t="s">
        <v>170</v>
      </c>
      <c r="D53" t="s">
        <v>0</v>
      </c>
      <c r="E53" t="s">
        <v>20</v>
      </c>
      <c r="F53" t="str">
        <f>"014"</f>
        <v>014</v>
      </c>
      <c r="G53" t="s">
        <v>1</v>
      </c>
      <c r="H53" t="s">
        <v>25</v>
      </c>
      <c r="I53" t="s">
        <v>8</v>
      </c>
      <c r="J53" t="s">
        <v>8</v>
      </c>
      <c r="K53" s="9">
        <v>1143</v>
      </c>
      <c r="L53" s="9">
        <v>1143</v>
      </c>
      <c r="M53" t="s">
        <v>150</v>
      </c>
      <c r="N53" t="s">
        <v>150</v>
      </c>
      <c r="O53" s="2" t="s">
        <v>146</v>
      </c>
      <c r="P53" s="2">
        <v>132</v>
      </c>
      <c r="Q53" s="2">
        <v>6173.32</v>
      </c>
      <c r="R53" t="str">
        <f t="shared" si="2"/>
        <v>Thymus_1143</v>
      </c>
      <c r="S53" s="1" t="s">
        <v>157</v>
      </c>
      <c r="T53" t="str">
        <f t="shared" si="3"/>
        <v>Thymus Bcells</v>
      </c>
      <c r="U53" t="s">
        <v>176</v>
      </c>
    </row>
    <row r="54" spans="1:21" ht="16" x14ac:dyDescent="0.2">
      <c r="A54" t="s">
        <v>74</v>
      </c>
      <c r="B54" t="s">
        <v>0</v>
      </c>
      <c r="C54" t="s">
        <v>170</v>
      </c>
      <c r="D54" t="s">
        <v>0</v>
      </c>
      <c r="E54" t="s">
        <v>20</v>
      </c>
      <c r="F54" t="str">
        <f>"015"</f>
        <v>015</v>
      </c>
      <c r="G54" t="s">
        <v>1</v>
      </c>
      <c r="H54" t="s">
        <v>25</v>
      </c>
      <c r="I54" t="s">
        <v>8</v>
      </c>
      <c r="J54" t="s">
        <v>8</v>
      </c>
      <c r="K54" s="9">
        <v>1143</v>
      </c>
      <c r="L54" s="9">
        <v>1143</v>
      </c>
      <c r="M54" t="s">
        <v>150</v>
      </c>
      <c r="N54" t="s">
        <v>150</v>
      </c>
      <c r="O54" s="2" t="s">
        <v>146</v>
      </c>
      <c r="P54" s="2">
        <v>562</v>
      </c>
      <c r="Q54" s="2">
        <v>28550.91</v>
      </c>
      <c r="R54" t="str">
        <f t="shared" si="2"/>
        <v>Thymus_1143</v>
      </c>
      <c r="S54" s="1" t="s">
        <v>157</v>
      </c>
      <c r="T54" t="str">
        <f t="shared" si="3"/>
        <v>Thymus Bcells</v>
      </c>
      <c r="U54" t="s">
        <v>176</v>
      </c>
    </row>
    <row r="55" spans="1:21" ht="16" x14ac:dyDescent="0.2">
      <c r="A55" t="s">
        <v>75</v>
      </c>
      <c r="B55" t="s">
        <v>0</v>
      </c>
      <c r="C55" t="s">
        <v>170</v>
      </c>
      <c r="D55" t="s">
        <v>0</v>
      </c>
      <c r="E55" t="s">
        <v>20</v>
      </c>
      <c r="F55" t="str">
        <f>"016"</f>
        <v>016</v>
      </c>
      <c r="G55" t="s">
        <v>2</v>
      </c>
      <c r="H55" t="s">
        <v>23</v>
      </c>
      <c r="I55" t="s">
        <v>7</v>
      </c>
      <c r="J55" t="s">
        <v>7</v>
      </c>
      <c r="K55" s="9">
        <v>1143</v>
      </c>
      <c r="L55" s="9">
        <v>1143</v>
      </c>
      <c r="M55" t="s">
        <v>150</v>
      </c>
      <c r="N55" t="s">
        <v>150</v>
      </c>
      <c r="O55" s="2" t="s">
        <v>147</v>
      </c>
      <c r="P55" s="2">
        <v>6842</v>
      </c>
      <c r="Q55" s="2">
        <v>270969.39</v>
      </c>
      <c r="R55" t="str">
        <f t="shared" si="2"/>
        <v>Thymus_1143</v>
      </c>
      <c r="S55" s="1" t="s">
        <v>158</v>
      </c>
      <c r="T55" t="str">
        <f t="shared" si="3"/>
        <v>Thymus Cortical Tcells</v>
      </c>
      <c r="U55" t="s">
        <v>175</v>
      </c>
    </row>
    <row r="56" spans="1:21" ht="16" x14ac:dyDescent="0.2">
      <c r="A56" t="s">
        <v>76</v>
      </c>
      <c r="B56" t="s">
        <v>0</v>
      </c>
      <c r="C56" t="s">
        <v>170</v>
      </c>
      <c r="D56" t="s">
        <v>0</v>
      </c>
      <c r="E56" t="s">
        <v>20</v>
      </c>
      <c r="F56" t="str">
        <f>"016"</f>
        <v>016</v>
      </c>
      <c r="G56" t="s">
        <v>3</v>
      </c>
      <c r="H56" t="s">
        <v>21</v>
      </c>
      <c r="I56" t="s">
        <v>9</v>
      </c>
      <c r="J56" t="s">
        <v>9</v>
      </c>
      <c r="K56" s="9">
        <v>1143</v>
      </c>
      <c r="L56" s="9">
        <v>1143</v>
      </c>
      <c r="M56" t="s">
        <v>150</v>
      </c>
      <c r="N56" t="s">
        <v>150</v>
      </c>
      <c r="O56" s="2" t="s">
        <v>148</v>
      </c>
      <c r="P56" s="2">
        <v>979</v>
      </c>
      <c r="Q56" s="2">
        <v>31533.89</v>
      </c>
      <c r="R56" t="str">
        <f t="shared" si="2"/>
        <v>Thymus_1143</v>
      </c>
      <c r="S56" s="1" t="s">
        <v>159</v>
      </c>
      <c r="T56" t="str">
        <f t="shared" si="3"/>
        <v>Thymus Cortical Epithelial</v>
      </c>
      <c r="U56" t="s">
        <v>175</v>
      </c>
    </row>
    <row r="57" spans="1:21" ht="16" x14ac:dyDescent="0.2">
      <c r="A57" t="s">
        <v>77</v>
      </c>
      <c r="B57" t="s">
        <v>0</v>
      </c>
      <c r="C57" t="s">
        <v>170</v>
      </c>
      <c r="D57" t="s">
        <v>0</v>
      </c>
      <c r="E57" t="s">
        <v>20</v>
      </c>
      <c r="F57" t="str">
        <f>"017"</f>
        <v>017</v>
      </c>
      <c r="G57" t="s">
        <v>2</v>
      </c>
      <c r="H57" t="s">
        <v>23</v>
      </c>
      <c r="I57" t="s">
        <v>7</v>
      </c>
      <c r="J57" t="s">
        <v>7</v>
      </c>
      <c r="K57" s="9">
        <v>1143</v>
      </c>
      <c r="L57" s="9">
        <v>1143</v>
      </c>
      <c r="M57" t="s">
        <v>150</v>
      </c>
      <c r="N57" t="s">
        <v>150</v>
      </c>
      <c r="O57" s="2" t="s">
        <v>147</v>
      </c>
      <c r="P57" s="2">
        <v>2791</v>
      </c>
      <c r="Q57" s="2">
        <v>96196.76</v>
      </c>
      <c r="R57" t="str">
        <f t="shared" si="2"/>
        <v>Thymus_1143</v>
      </c>
      <c r="S57" s="1" t="s">
        <v>158</v>
      </c>
      <c r="T57" t="str">
        <f t="shared" si="3"/>
        <v>Thymus Cortical Tcells</v>
      </c>
      <c r="U57" t="s">
        <v>175</v>
      </c>
    </row>
    <row r="58" spans="1:21" ht="16" x14ac:dyDescent="0.2">
      <c r="A58" t="s">
        <v>78</v>
      </c>
      <c r="B58" t="s">
        <v>0</v>
      </c>
      <c r="C58" t="s">
        <v>170</v>
      </c>
      <c r="D58" t="s">
        <v>0</v>
      </c>
      <c r="E58" t="s">
        <v>20</v>
      </c>
      <c r="F58" t="str">
        <f>"017"</f>
        <v>017</v>
      </c>
      <c r="G58" t="s">
        <v>3</v>
      </c>
      <c r="H58" t="s">
        <v>21</v>
      </c>
      <c r="I58" t="s">
        <v>9</v>
      </c>
      <c r="J58" t="s">
        <v>9</v>
      </c>
      <c r="K58" s="9">
        <v>1143</v>
      </c>
      <c r="L58" s="9">
        <v>1143</v>
      </c>
      <c r="M58" t="s">
        <v>150</v>
      </c>
      <c r="N58" t="s">
        <v>150</v>
      </c>
      <c r="O58" s="2" t="s">
        <v>148</v>
      </c>
      <c r="P58" s="2">
        <v>329</v>
      </c>
      <c r="Q58" s="2">
        <v>13559.78</v>
      </c>
      <c r="R58" t="str">
        <f t="shared" si="2"/>
        <v>Thymus_1143</v>
      </c>
      <c r="S58" s="1" t="s">
        <v>159</v>
      </c>
      <c r="T58" t="str">
        <f t="shared" si="3"/>
        <v>Thymus Cortical Epithelial</v>
      </c>
      <c r="U58" t="s">
        <v>175</v>
      </c>
    </row>
    <row r="59" spans="1:21" ht="16" x14ac:dyDescent="0.2">
      <c r="A59" t="s">
        <v>79</v>
      </c>
      <c r="B59" t="s">
        <v>0</v>
      </c>
      <c r="C59" t="s">
        <v>170</v>
      </c>
      <c r="D59" t="s">
        <v>0</v>
      </c>
      <c r="E59" t="s">
        <v>20</v>
      </c>
      <c r="F59" t="str">
        <f>"018"</f>
        <v>018</v>
      </c>
      <c r="G59" t="s">
        <v>2</v>
      </c>
      <c r="H59" t="s">
        <v>23</v>
      </c>
      <c r="I59" t="s">
        <v>7</v>
      </c>
      <c r="J59" t="s">
        <v>7</v>
      </c>
      <c r="K59" s="9">
        <v>1143</v>
      </c>
      <c r="L59" s="9">
        <v>1143</v>
      </c>
      <c r="M59" t="s">
        <v>150</v>
      </c>
      <c r="N59" t="s">
        <v>150</v>
      </c>
      <c r="O59" s="2" t="s">
        <v>147</v>
      </c>
      <c r="P59" s="2">
        <v>2503</v>
      </c>
      <c r="Q59" s="2">
        <v>94575.96</v>
      </c>
      <c r="R59" t="str">
        <f t="shared" si="2"/>
        <v>Thymus_1143</v>
      </c>
      <c r="S59" s="1" t="s">
        <v>158</v>
      </c>
      <c r="T59" t="str">
        <f t="shared" si="3"/>
        <v>Thymus Cortical Tcells</v>
      </c>
      <c r="U59" t="s">
        <v>175</v>
      </c>
    </row>
    <row r="60" spans="1:21" ht="16" x14ac:dyDescent="0.2">
      <c r="A60" t="s">
        <v>80</v>
      </c>
      <c r="B60" t="s">
        <v>0</v>
      </c>
      <c r="C60" t="s">
        <v>170</v>
      </c>
      <c r="D60" t="s">
        <v>0</v>
      </c>
      <c r="E60" t="s">
        <v>20</v>
      </c>
      <c r="F60" t="str">
        <f>"018"</f>
        <v>018</v>
      </c>
      <c r="G60" t="s">
        <v>3</v>
      </c>
      <c r="H60" t="s">
        <v>21</v>
      </c>
      <c r="I60" t="s">
        <v>9</v>
      </c>
      <c r="J60" t="s">
        <v>9</v>
      </c>
      <c r="K60" s="9">
        <v>1143</v>
      </c>
      <c r="L60" s="9">
        <v>1143</v>
      </c>
      <c r="M60" t="s">
        <v>150</v>
      </c>
      <c r="N60" t="s">
        <v>150</v>
      </c>
      <c r="O60" s="2" t="s">
        <v>148</v>
      </c>
      <c r="P60" s="2">
        <v>982</v>
      </c>
      <c r="Q60" s="2">
        <v>28317.19</v>
      </c>
      <c r="R60" t="str">
        <f t="shared" si="2"/>
        <v>Thymus_1143</v>
      </c>
      <c r="S60" s="1" t="s">
        <v>159</v>
      </c>
      <c r="T60" t="str">
        <f t="shared" si="3"/>
        <v>Thymus Cortical Epithelial</v>
      </c>
      <c r="U60" t="s">
        <v>175</v>
      </c>
    </row>
    <row r="61" spans="1:21" ht="16" x14ac:dyDescent="0.2">
      <c r="A61" t="s">
        <v>81</v>
      </c>
      <c r="B61" t="s">
        <v>6</v>
      </c>
      <c r="C61" t="s">
        <v>171</v>
      </c>
      <c r="D61" t="s">
        <v>6</v>
      </c>
      <c r="E61" t="s">
        <v>20</v>
      </c>
      <c r="F61" t="str">
        <f>"001"</f>
        <v>001</v>
      </c>
      <c r="G61" t="s">
        <v>3</v>
      </c>
      <c r="H61" t="s">
        <v>21</v>
      </c>
      <c r="I61" t="s">
        <v>9</v>
      </c>
      <c r="J61" t="s">
        <v>9</v>
      </c>
      <c r="K61" s="10">
        <v>1042</v>
      </c>
      <c r="L61" s="10">
        <v>1042</v>
      </c>
      <c r="M61" t="s">
        <v>151</v>
      </c>
      <c r="N61" t="s">
        <v>151</v>
      </c>
      <c r="O61" s="2" t="s">
        <v>119</v>
      </c>
      <c r="P61" s="2">
        <v>1517</v>
      </c>
      <c r="Q61" s="2">
        <v>127968.84</v>
      </c>
      <c r="R61" t="str">
        <f t="shared" si="2"/>
        <v>Thymoma_1042</v>
      </c>
      <c r="S61" s="1" t="s">
        <v>160</v>
      </c>
      <c r="T61" t="str">
        <f t="shared" si="3"/>
        <v>Thymoma Epithelial</v>
      </c>
      <c r="U61" t="s">
        <v>177</v>
      </c>
    </row>
    <row r="62" spans="1:21" ht="16" x14ac:dyDescent="0.2">
      <c r="A62" t="s">
        <v>82</v>
      </c>
      <c r="B62" t="s">
        <v>6</v>
      </c>
      <c r="C62" t="s">
        <v>171</v>
      </c>
      <c r="D62" t="s">
        <v>6</v>
      </c>
      <c r="E62" t="s">
        <v>20</v>
      </c>
      <c r="F62" t="str">
        <f>"002"</f>
        <v>002</v>
      </c>
      <c r="G62" t="s">
        <v>2</v>
      </c>
      <c r="H62" t="s">
        <v>23</v>
      </c>
      <c r="I62" t="s">
        <v>7</v>
      </c>
      <c r="J62" t="s">
        <v>7</v>
      </c>
      <c r="K62" s="10">
        <v>1042</v>
      </c>
      <c r="L62" s="10">
        <v>1042</v>
      </c>
      <c r="M62" t="s">
        <v>151</v>
      </c>
      <c r="N62" t="s">
        <v>151</v>
      </c>
      <c r="O62" s="2" t="s">
        <v>120</v>
      </c>
      <c r="P62" s="2">
        <v>3018</v>
      </c>
      <c r="Q62" s="2">
        <v>147466.16</v>
      </c>
      <c r="R62" t="str">
        <f t="shared" si="2"/>
        <v>Thymoma_1042</v>
      </c>
      <c r="S62" s="1" t="s">
        <v>161</v>
      </c>
      <c r="T62" t="str">
        <f t="shared" si="3"/>
        <v>Thymoma Tcells</v>
      </c>
      <c r="U62" t="s">
        <v>177</v>
      </c>
    </row>
    <row r="63" spans="1:21" ht="16" x14ac:dyDescent="0.2">
      <c r="A63" t="s">
        <v>83</v>
      </c>
      <c r="B63" t="s">
        <v>6</v>
      </c>
      <c r="C63" t="s">
        <v>171</v>
      </c>
      <c r="D63" t="s">
        <v>6</v>
      </c>
      <c r="E63" t="s">
        <v>20</v>
      </c>
      <c r="F63" t="str">
        <f>"002"</f>
        <v>002</v>
      </c>
      <c r="G63" t="s">
        <v>3</v>
      </c>
      <c r="H63" t="s">
        <v>21</v>
      </c>
      <c r="I63" t="s">
        <v>9</v>
      </c>
      <c r="J63" t="s">
        <v>9</v>
      </c>
      <c r="K63" s="10">
        <v>1042</v>
      </c>
      <c r="L63" s="10">
        <v>1042</v>
      </c>
      <c r="M63" t="s">
        <v>151</v>
      </c>
      <c r="N63" t="s">
        <v>151</v>
      </c>
      <c r="O63" s="2" t="s">
        <v>119</v>
      </c>
      <c r="P63" s="2">
        <v>1518</v>
      </c>
      <c r="Q63" s="2">
        <v>128680.36</v>
      </c>
      <c r="R63" t="str">
        <f t="shared" si="2"/>
        <v>Thymoma_1042</v>
      </c>
      <c r="S63" s="1" t="s">
        <v>160</v>
      </c>
      <c r="T63" t="str">
        <f t="shared" si="3"/>
        <v>Thymoma Epithelial</v>
      </c>
      <c r="U63" t="s">
        <v>177</v>
      </c>
    </row>
    <row r="64" spans="1:21" ht="16" x14ac:dyDescent="0.2">
      <c r="A64" t="s">
        <v>84</v>
      </c>
      <c r="B64" t="s">
        <v>6</v>
      </c>
      <c r="C64" t="s">
        <v>171</v>
      </c>
      <c r="D64" t="s">
        <v>6</v>
      </c>
      <c r="E64" t="s">
        <v>20</v>
      </c>
      <c r="F64" t="str">
        <f>"003"</f>
        <v>003</v>
      </c>
      <c r="G64" t="s">
        <v>2</v>
      </c>
      <c r="H64" t="s">
        <v>23</v>
      </c>
      <c r="I64" t="s">
        <v>7</v>
      </c>
      <c r="J64" t="s">
        <v>7</v>
      </c>
      <c r="K64" s="10">
        <v>1042</v>
      </c>
      <c r="L64" s="10">
        <v>1042</v>
      </c>
      <c r="M64" t="s">
        <v>151</v>
      </c>
      <c r="N64" t="s">
        <v>151</v>
      </c>
      <c r="O64" s="2" t="s">
        <v>120</v>
      </c>
      <c r="P64" s="2">
        <v>2488</v>
      </c>
      <c r="Q64" s="2">
        <v>126643.57</v>
      </c>
      <c r="R64" t="str">
        <f t="shared" si="2"/>
        <v>Thymoma_1042</v>
      </c>
      <c r="S64" s="1" t="s">
        <v>161</v>
      </c>
      <c r="T64" t="str">
        <f t="shared" si="3"/>
        <v>Thymoma Tcells</v>
      </c>
      <c r="U64" t="s">
        <v>177</v>
      </c>
    </row>
    <row r="65" spans="1:21" ht="16" x14ac:dyDescent="0.2">
      <c r="A65" t="s">
        <v>85</v>
      </c>
      <c r="B65" t="s">
        <v>6</v>
      </c>
      <c r="C65" t="s">
        <v>171</v>
      </c>
      <c r="D65" t="s">
        <v>6</v>
      </c>
      <c r="E65" t="s">
        <v>20</v>
      </c>
      <c r="F65" t="str">
        <f>"003"</f>
        <v>003</v>
      </c>
      <c r="G65" t="s">
        <v>3</v>
      </c>
      <c r="H65" t="s">
        <v>21</v>
      </c>
      <c r="I65" t="s">
        <v>9</v>
      </c>
      <c r="J65" t="s">
        <v>9</v>
      </c>
      <c r="K65" s="10">
        <v>1042</v>
      </c>
      <c r="L65" s="10">
        <v>1042</v>
      </c>
      <c r="M65" t="s">
        <v>151</v>
      </c>
      <c r="N65" t="s">
        <v>151</v>
      </c>
      <c r="O65" s="2" t="s">
        <v>119</v>
      </c>
      <c r="P65" s="2">
        <v>1316</v>
      </c>
      <c r="Q65" s="2">
        <v>101129.96</v>
      </c>
      <c r="R65" t="str">
        <f t="shared" si="2"/>
        <v>Thymoma_1042</v>
      </c>
      <c r="S65" s="1" t="s">
        <v>160</v>
      </c>
      <c r="T65" t="str">
        <f t="shared" si="3"/>
        <v>Thymoma Epithelial</v>
      </c>
      <c r="U65" t="s">
        <v>177</v>
      </c>
    </row>
    <row r="66" spans="1:21" ht="16" x14ac:dyDescent="0.2">
      <c r="A66" t="s">
        <v>86</v>
      </c>
      <c r="B66" t="s">
        <v>6</v>
      </c>
      <c r="C66" t="s">
        <v>171</v>
      </c>
      <c r="D66" t="s">
        <v>6</v>
      </c>
      <c r="E66" t="s">
        <v>20</v>
      </c>
      <c r="F66" t="str">
        <f>"004"</f>
        <v>004</v>
      </c>
      <c r="G66" t="s">
        <v>2</v>
      </c>
      <c r="H66" t="s">
        <v>23</v>
      </c>
      <c r="I66" t="s">
        <v>7</v>
      </c>
      <c r="J66" t="s">
        <v>7</v>
      </c>
      <c r="K66" s="10">
        <v>1042</v>
      </c>
      <c r="L66" s="10">
        <v>1042</v>
      </c>
      <c r="M66" t="s">
        <v>151</v>
      </c>
      <c r="N66" t="s">
        <v>151</v>
      </c>
      <c r="O66" s="2" t="s">
        <v>120</v>
      </c>
      <c r="P66" s="2">
        <v>2767</v>
      </c>
      <c r="Q66" s="2">
        <v>149619.57</v>
      </c>
      <c r="R66" t="str">
        <f t="shared" si="2"/>
        <v>Thymoma_1042</v>
      </c>
      <c r="S66" s="1" t="s">
        <v>161</v>
      </c>
      <c r="T66" t="str">
        <f t="shared" si="3"/>
        <v>Thymoma Tcells</v>
      </c>
      <c r="U66" t="s">
        <v>177</v>
      </c>
    </row>
    <row r="67" spans="1:21" ht="16" x14ac:dyDescent="0.2">
      <c r="A67" t="s">
        <v>87</v>
      </c>
      <c r="B67" t="s">
        <v>6</v>
      </c>
      <c r="C67" t="s">
        <v>171</v>
      </c>
      <c r="D67" t="s">
        <v>6</v>
      </c>
      <c r="E67" t="s">
        <v>20</v>
      </c>
      <c r="F67" t="str">
        <f>"004"</f>
        <v>004</v>
      </c>
      <c r="G67" t="s">
        <v>3</v>
      </c>
      <c r="H67" t="s">
        <v>21</v>
      </c>
      <c r="I67" t="s">
        <v>9</v>
      </c>
      <c r="J67" t="s">
        <v>9</v>
      </c>
      <c r="K67" s="10">
        <v>1042</v>
      </c>
      <c r="L67" s="10">
        <v>1042</v>
      </c>
      <c r="M67" t="s">
        <v>151</v>
      </c>
      <c r="N67" t="s">
        <v>151</v>
      </c>
      <c r="O67" s="2" t="s">
        <v>119</v>
      </c>
      <c r="P67" s="2">
        <v>1430</v>
      </c>
      <c r="Q67" s="2">
        <v>119714.47</v>
      </c>
      <c r="R67" t="str">
        <f t="shared" ref="R67:R97" si="4">CONCATENATE(M67,"_",K67)</f>
        <v>Thymoma_1042</v>
      </c>
      <c r="S67" s="1" t="s">
        <v>160</v>
      </c>
      <c r="T67" t="str">
        <f t="shared" ref="T67:T97" si="5" xml:space="preserve"> M67 &amp; " " &amp; S67</f>
        <v>Thymoma Epithelial</v>
      </c>
      <c r="U67" t="s">
        <v>177</v>
      </c>
    </row>
    <row r="68" spans="1:21" ht="16" x14ac:dyDescent="0.2">
      <c r="A68" t="s">
        <v>88</v>
      </c>
      <c r="B68" t="s">
        <v>6</v>
      </c>
      <c r="C68" t="s">
        <v>171</v>
      </c>
      <c r="D68" t="s">
        <v>6</v>
      </c>
      <c r="E68" t="s">
        <v>20</v>
      </c>
      <c r="F68" t="str">
        <f>"005"</f>
        <v>005</v>
      </c>
      <c r="G68" t="s">
        <v>1</v>
      </c>
      <c r="H68" t="s">
        <v>25</v>
      </c>
      <c r="I68" t="s">
        <v>8</v>
      </c>
      <c r="J68" t="s">
        <v>8</v>
      </c>
      <c r="K68" s="10">
        <v>1042</v>
      </c>
      <c r="L68" s="10">
        <v>1042</v>
      </c>
      <c r="M68" t="s">
        <v>151</v>
      </c>
      <c r="N68" t="s">
        <v>151</v>
      </c>
      <c r="O68" s="2" t="s">
        <v>121</v>
      </c>
      <c r="P68" s="2">
        <v>800</v>
      </c>
      <c r="Q68" s="2">
        <v>26847.51</v>
      </c>
      <c r="R68" t="str">
        <f t="shared" si="4"/>
        <v>Thymoma_1042</v>
      </c>
      <c r="S68" s="1" t="s">
        <v>157</v>
      </c>
      <c r="T68" t="str">
        <f t="shared" si="5"/>
        <v>Thymoma Bcells</v>
      </c>
      <c r="U68" t="s">
        <v>177</v>
      </c>
    </row>
    <row r="69" spans="1:21" ht="16" x14ac:dyDescent="0.2">
      <c r="A69" t="s">
        <v>89</v>
      </c>
      <c r="B69" t="s">
        <v>6</v>
      </c>
      <c r="C69" t="s">
        <v>171</v>
      </c>
      <c r="D69" t="s">
        <v>6</v>
      </c>
      <c r="E69" t="s">
        <v>20</v>
      </c>
      <c r="F69" t="str">
        <f>"006"</f>
        <v>006</v>
      </c>
      <c r="G69" t="s">
        <v>1</v>
      </c>
      <c r="H69" t="s">
        <v>25</v>
      </c>
      <c r="I69" t="s">
        <v>8</v>
      </c>
      <c r="J69" t="s">
        <v>8</v>
      </c>
      <c r="K69" s="10">
        <v>1042</v>
      </c>
      <c r="L69" s="10">
        <v>1042</v>
      </c>
      <c r="M69" t="s">
        <v>151</v>
      </c>
      <c r="N69" t="s">
        <v>151</v>
      </c>
      <c r="O69" s="2" t="s">
        <v>121</v>
      </c>
      <c r="P69" s="2">
        <v>860</v>
      </c>
      <c r="Q69" s="2">
        <v>32081.35</v>
      </c>
      <c r="R69" t="str">
        <f t="shared" si="4"/>
        <v>Thymoma_1042</v>
      </c>
      <c r="S69" s="1" t="s">
        <v>157</v>
      </c>
      <c r="T69" t="str">
        <f t="shared" si="5"/>
        <v>Thymoma Bcells</v>
      </c>
      <c r="U69" t="s">
        <v>177</v>
      </c>
    </row>
    <row r="70" spans="1:21" ht="16" x14ac:dyDescent="0.2">
      <c r="A70" t="s">
        <v>90</v>
      </c>
      <c r="B70" t="s">
        <v>6</v>
      </c>
      <c r="C70" t="s">
        <v>171</v>
      </c>
      <c r="D70" t="s">
        <v>6</v>
      </c>
      <c r="E70" t="s">
        <v>20</v>
      </c>
      <c r="F70" t="str">
        <f>"007"</f>
        <v>007</v>
      </c>
      <c r="G70" t="s">
        <v>1</v>
      </c>
      <c r="H70" t="s">
        <v>25</v>
      </c>
      <c r="I70" t="s">
        <v>8</v>
      </c>
      <c r="J70" t="s">
        <v>8</v>
      </c>
      <c r="K70" s="10">
        <v>1042</v>
      </c>
      <c r="L70" s="10">
        <v>1042</v>
      </c>
      <c r="M70" t="s">
        <v>151</v>
      </c>
      <c r="N70" t="s">
        <v>151</v>
      </c>
      <c r="O70" s="2" t="s">
        <v>121</v>
      </c>
      <c r="P70" s="2">
        <v>960</v>
      </c>
      <c r="Q70" s="2">
        <v>31399.22</v>
      </c>
      <c r="R70" t="str">
        <f t="shared" si="4"/>
        <v>Thymoma_1042</v>
      </c>
      <c r="S70" s="1" t="s">
        <v>157</v>
      </c>
      <c r="T70" t="str">
        <f t="shared" si="5"/>
        <v>Thymoma Bcells</v>
      </c>
      <c r="U70" t="s">
        <v>177</v>
      </c>
    </row>
    <row r="71" spans="1:21" ht="16" x14ac:dyDescent="0.2">
      <c r="A71" t="s">
        <v>91</v>
      </c>
      <c r="B71" t="s">
        <v>6</v>
      </c>
      <c r="C71" t="s">
        <v>171</v>
      </c>
      <c r="D71" t="s">
        <v>6</v>
      </c>
      <c r="E71" t="s">
        <v>20</v>
      </c>
      <c r="F71" t="str">
        <f>"008"</f>
        <v>008</v>
      </c>
      <c r="G71" t="s">
        <v>1</v>
      </c>
      <c r="H71" t="s">
        <v>25</v>
      </c>
      <c r="I71" t="s">
        <v>8</v>
      </c>
      <c r="J71" t="s">
        <v>8</v>
      </c>
      <c r="K71" s="11">
        <v>1044</v>
      </c>
      <c r="L71" s="11">
        <v>1044</v>
      </c>
      <c r="M71" t="s">
        <v>151</v>
      </c>
      <c r="N71" t="s">
        <v>151</v>
      </c>
      <c r="O71" s="2" t="s">
        <v>122</v>
      </c>
      <c r="P71" s="2">
        <v>2682</v>
      </c>
      <c r="Q71" s="2">
        <v>82139.37</v>
      </c>
      <c r="R71" t="str">
        <f t="shared" si="4"/>
        <v>Thymoma_1044</v>
      </c>
      <c r="S71" s="1" t="s">
        <v>157</v>
      </c>
      <c r="T71" t="str">
        <f t="shared" si="5"/>
        <v>Thymoma Bcells</v>
      </c>
      <c r="U71" t="s">
        <v>177</v>
      </c>
    </row>
    <row r="72" spans="1:21" ht="16" x14ac:dyDescent="0.2">
      <c r="A72" t="s">
        <v>92</v>
      </c>
      <c r="B72" t="s">
        <v>6</v>
      </c>
      <c r="C72" t="s">
        <v>171</v>
      </c>
      <c r="D72" t="s">
        <v>6</v>
      </c>
      <c r="E72" t="s">
        <v>20</v>
      </c>
      <c r="F72" t="str">
        <f>"009"</f>
        <v>009</v>
      </c>
      <c r="G72" t="s">
        <v>1</v>
      </c>
      <c r="H72" t="s">
        <v>25</v>
      </c>
      <c r="I72" t="s">
        <v>8</v>
      </c>
      <c r="J72" t="s">
        <v>8</v>
      </c>
      <c r="K72" s="11">
        <v>1044</v>
      </c>
      <c r="L72" s="11">
        <v>1044</v>
      </c>
      <c r="M72" t="s">
        <v>151</v>
      </c>
      <c r="N72" t="s">
        <v>151</v>
      </c>
      <c r="O72" s="2" t="s">
        <v>122</v>
      </c>
      <c r="P72" s="2">
        <v>2559</v>
      </c>
      <c r="Q72" s="2">
        <v>77726.47</v>
      </c>
      <c r="R72" t="str">
        <f t="shared" si="4"/>
        <v>Thymoma_1044</v>
      </c>
      <c r="S72" s="1" t="s">
        <v>157</v>
      </c>
      <c r="T72" t="str">
        <f t="shared" si="5"/>
        <v>Thymoma Bcells</v>
      </c>
      <c r="U72" t="s">
        <v>177</v>
      </c>
    </row>
    <row r="73" spans="1:21" ht="16" x14ac:dyDescent="0.2">
      <c r="A73" t="s">
        <v>93</v>
      </c>
      <c r="B73" t="s">
        <v>6</v>
      </c>
      <c r="C73" t="s">
        <v>171</v>
      </c>
      <c r="D73" t="s">
        <v>6</v>
      </c>
      <c r="E73" t="s">
        <v>20</v>
      </c>
      <c r="F73" t="str">
        <f>"010"</f>
        <v>010</v>
      </c>
      <c r="G73" t="s">
        <v>1</v>
      </c>
      <c r="H73" t="s">
        <v>25</v>
      </c>
      <c r="I73" t="s">
        <v>8</v>
      </c>
      <c r="J73" t="s">
        <v>8</v>
      </c>
      <c r="K73" s="11">
        <v>1044</v>
      </c>
      <c r="L73" s="11">
        <v>1044</v>
      </c>
      <c r="M73" t="s">
        <v>151</v>
      </c>
      <c r="N73" t="s">
        <v>151</v>
      </c>
      <c r="O73" s="2" t="s">
        <v>122</v>
      </c>
      <c r="P73" s="2">
        <v>1419</v>
      </c>
      <c r="Q73" s="2">
        <v>49219.5</v>
      </c>
      <c r="R73" t="str">
        <f t="shared" si="4"/>
        <v>Thymoma_1044</v>
      </c>
      <c r="S73" s="1" t="s">
        <v>157</v>
      </c>
      <c r="T73" t="str">
        <f t="shared" si="5"/>
        <v>Thymoma Bcells</v>
      </c>
      <c r="U73" t="s">
        <v>177</v>
      </c>
    </row>
    <row r="74" spans="1:21" ht="16" x14ac:dyDescent="0.2">
      <c r="A74" t="s">
        <v>94</v>
      </c>
      <c r="B74" t="s">
        <v>6</v>
      </c>
      <c r="C74" t="s">
        <v>171</v>
      </c>
      <c r="D74" t="s">
        <v>6</v>
      </c>
      <c r="E74" t="s">
        <v>20</v>
      </c>
      <c r="F74" t="str">
        <f>"011"</f>
        <v>011</v>
      </c>
      <c r="G74" t="s">
        <v>2</v>
      </c>
      <c r="H74" t="s">
        <v>23</v>
      </c>
      <c r="I74" t="s">
        <v>7</v>
      </c>
      <c r="J74" t="s">
        <v>7</v>
      </c>
      <c r="K74" s="11">
        <v>1044</v>
      </c>
      <c r="L74" s="11">
        <v>1044</v>
      </c>
      <c r="M74" t="s">
        <v>151</v>
      </c>
      <c r="N74" t="s">
        <v>151</v>
      </c>
      <c r="O74" s="2" t="s">
        <v>124</v>
      </c>
      <c r="P74" s="2">
        <v>3287</v>
      </c>
      <c r="Q74" s="2">
        <v>143154.85999999999</v>
      </c>
      <c r="R74" t="str">
        <f t="shared" si="4"/>
        <v>Thymoma_1044</v>
      </c>
      <c r="S74" s="1" t="s">
        <v>161</v>
      </c>
      <c r="T74" t="str">
        <f t="shared" si="5"/>
        <v>Thymoma Tcells</v>
      </c>
      <c r="U74" t="s">
        <v>177</v>
      </c>
    </row>
    <row r="75" spans="1:21" ht="16" x14ac:dyDescent="0.2">
      <c r="A75" t="s">
        <v>95</v>
      </c>
      <c r="B75" t="s">
        <v>6</v>
      </c>
      <c r="C75" t="s">
        <v>171</v>
      </c>
      <c r="D75" t="s">
        <v>6</v>
      </c>
      <c r="E75" t="s">
        <v>20</v>
      </c>
      <c r="F75" t="str">
        <f>"011"</f>
        <v>011</v>
      </c>
      <c r="G75" t="s">
        <v>3</v>
      </c>
      <c r="H75" t="s">
        <v>21</v>
      </c>
      <c r="I75" t="s">
        <v>9</v>
      </c>
      <c r="J75" t="s">
        <v>9</v>
      </c>
      <c r="K75" s="11">
        <v>1044</v>
      </c>
      <c r="L75" s="11">
        <v>1044</v>
      </c>
      <c r="M75" t="s">
        <v>151</v>
      </c>
      <c r="N75" t="s">
        <v>151</v>
      </c>
      <c r="O75" s="2" t="s">
        <v>123</v>
      </c>
      <c r="P75" s="2">
        <v>1982</v>
      </c>
      <c r="Q75" s="2">
        <v>116507.36</v>
      </c>
      <c r="R75" t="str">
        <f t="shared" si="4"/>
        <v>Thymoma_1044</v>
      </c>
      <c r="S75" s="1" t="s">
        <v>160</v>
      </c>
      <c r="T75" t="str">
        <f t="shared" si="5"/>
        <v>Thymoma Epithelial</v>
      </c>
      <c r="U75" t="s">
        <v>177</v>
      </c>
    </row>
    <row r="76" spans="1:21" ht="16" x14ac:dyDescent="0.2">
      <c r="A76" t="s">
        <v>96</v>
      </c>
      <c r="B76" t="s">
        <v>6</v>
      </c>
      <c r="C76" t="s">
        <v>171</v>
      </c>
      <c r="D76" t="s">
        <v>6</v>
      </c>
      <c r="E76" t="s">
        <v>20</v>
      </c>
      <c r="F76" t="str">
        <f>"012"</f>
        <v>012</v>
      </c>
      <c r="G76" t="s">
        <v>2</v>
      </c>
      <c r="H76" t="s">
        <v>23</v>
      </c>
      <c r="I76" t="s">
        <v>7</v>
      </c>
      <c r="J76" t="s">
        <v>7</v>
      </c>
      <c r="K76" s="11">
        <v>1044</v>
      </c>
      <c r="L76" s="11">
        <v>1044</v>
      </c>
      <c r="M76" t="s">
        <v>151</v>
      </c>
      <c r="N76" t="s">
        <v>151</v>
      </c>
      <c r="O76" s="2" t="s">
        <v>124</v>
      </c>
      <c r="P76" s="2">
        <v>1858</v>
      </c>
      <c r="Q76" s="2">
        <v>82901.05</v>
      </c>
      <c r="R76" t="str">
        <f t="shared" si="4"/>
        <v>Thymoma_1044</v>
      </c>
      <c r="S76" s="1" t="s">
        <v>161</v>
      </c>
      <c r="T76" t="str">
        <f t="shared" si="5"/>
        <v>Thymoma Tcells</v>
      </c>
      <c r="U76" t="s">
        <v>177</v>
      </c>
    </row>
    <row r="77" spans="1:21" ht="16" x14ac:dyDescent="0.2">
      <c r="A77" t="s">
        <v>97</v>
      </c>
      <c r="B77" t="s">
        <v>6</v>
      </c>
      <c r="C77" t="s">
        <v>171</v>
      </c>
      <c r="D77" t="s">
        <v>6</v>
      </c>
      <c r="E77" t="s">
        <v>20</v>
      </c>
      <c r="F77" t="str">
        <f>"012"</f>
        <v>012</v>
      </c>
      <c r="G77" t="s">
        <v>3</v>
      </c>
      <c r="H77" t="s">
        <v>21</v>
      </c>
      <c r="I77" t="s">
        <v>9</v>
      </c>
      <c r="J77" t="s">
        <v>9</v>
      </c>
      <c r="K77" s="11">
        <v>1044</v>
      </c>
      <c r="L77" s="11">
        <v>1044</v>
      </c>
      <c r="M77" t="s">
        <v>151</v>
      </c>
      <c r="N77" t="s">
        <v>151</v>
      </c>
      <c r="O77" s="2" t="s">
        <v>123</v>
      </c>
      <c r="P77" s="2">
        <v>1723</v>
      </c>
      <c r="Q77" s="2">
        <v>110916</v>
      </c>
      <c r="R77" t="str">
        <f t="shared" si="4"/>
        <v>Thymoma_1044</v>
      </c>
      <c r="S77" s="1" t="s">
        <v>160</v>
      </c>
      <c r="T77" t="str">
        <f t="shared" si="5"/>
        <v>Thymoma Epithelial</v>
      </c>
      <c r="U77" t="s">
        <v>177</v>
      </c>
    </row>
    <row r="78" spans="1:21" ht="16" x14ac:dyDescent="0.2">
      <c r="A78" t="s">
        <v>98</v>
      </c>
      <c r="B78" t="s">
        <v>6</v>
      </c>
      <c r="C78" t="s">
        <v>171</v>
      </c>
      <c r="D78" t="s">
        <v>6</v>
      </c>
      <c r="E78" t="s">
        <v>20</v>
      </c>
      <c r="F78" t="str">
        <f>"013"</f>
        <v>013</v>
      </c>
      <c r="G78" t="s">
        <v>2</v>
      </c>
      <c r="H78" t="s">
        <v>23</v>
      </c>
      <c r="I78" t="s">
        <v>7</v>
      </c>
      <c r="J78" t="s">
        <v>7</v>
      </c>
      <c r="K78" s="11">
        <v>1044</v>
      </c>
      <c r="L78" s="11">
        <v>1044</v>
      </c>
      <c r="M78" t="s">
        <v>151</v>
      </c>
      <c r="N78" t="s">
        <v>151</v>
      </c>
      <c r="O78" s="2" t="s">
        <v>124</v>
      </c>
      <c r="P78" s="2">
        <v>3364</v>
      </c>
      <c r="Q78" s="2">
        <v>158274.75</v>
      </c>
      <c r="R78" t="str">
        <f t="shared" si="4"/>
        <v>Thymoma_1044</v>
      </c>
      <c r="S78" s="1" t="s">
        <v>161</v>
      </c>
      <c r="T78" t="str">
        <f t="shared" si="5"/>
        <v>Thymoma Tcells</v>
      </c>
      <c r="U78" t="s">
        <v>177</v>
      </c>
    </row>
    <row r="79" spans="1:21" ht="16" x14ac:dyDescent="0.2">
      <c r="A79" t="s">
        <v>99</v>
      </c>
      <c r="B79" t="s">
        <v>6</v>
      </c>
      <c r="C79" t="s">
        <v>171</v>
      </c>
      <c r="D79" t="s">
        <v>6</v>
      </c>
      <c r="E79" t="s">
        <v>20</v>
      </c>
      <c r="F79" t="str">
        <f>"013"</f>
        <v>013</v>
      </c>
      <c r="G79" t="s">
        <v>3</v>
      </c>
      <c r="H79" t="s">
        <v>21</v>
      </c>
      <c r="I79" t="s">
        <v>9</v>
      </c>
      <c r="J79" t="s">
        <v>9</v>
      </c>
      <c r="K79" s="11">
        <v>1044</v>
      </c>
      <c r="L79" s="11">
        <v>1044</v>
      </c>
      <c r="M79" t="s">
        <v>151</v>
      </c>
      <c r="N79" t="s">
        <v>151</v>
      </c>
      <c r="O79" s="2" t="s">
        <v>123</v>
      </c>
      <c r="P79" s="2">
        <v>1184</v>
      </c>
      <c r="Q79" s="2">
        <v>68627.509999999995</v>
      </c>
      <c r="R79" t="str">
        <f t="shared" si="4"/>
        <v>Thymoma_1044</v>
      </c>
      <c r="S79" s="1" t="s">
        <v>160</v>
      </c>
      <c r="T79" t="str">
        <f t="shared" si="5"/>
        <v>Thymoma Epithelial</v>
      </c>
      <c r="U79" t="s">
        <v>177</v>
      </c>
    </row>
    <row r="80" spans="1:21" ht="16" x14ac:dyDescent="0.2">
      <c r="A80" t="s">
        <v>100</v>
      </c>
      <c r="B80" t="s">
        <v>4</v>
      </c>
      <c r="C80" t="s">
        <v>172</v>
      </c>
      <c r="D80" t="s">
        <v>4</v>
      </c>
      <c r="E80" t="s">
        <v>20</v>
      </c>
      <c r="F80" t="str">
        <f>"001"</f>
        <v>001</v>
      </c>
      <c r="G80" t="s">
        <v>3</v>
      </c>
      <c r="H80" t="s">
        <v>21</v>
      </c>
      <c r="I80" t="s">
        <v>8</v>
      </c>
      <c r="J80" t="s">
        <v>8</v>
      </c>
      <c r="K80" s="12">
        <v>1082</v>
      </c>
      <c r="L80" s="12">
        <v>1082</v>
      </c>
      <c r="M80" t="s">
        <v>151</v>
      </c>
      <c r="N80" t="s">
        <v>151</v>
      </c>
      <c r="O80" s="2" t="s">
        <v>133</v>
      </c>
      <c r="P80" s="2">
        <v>1323</v>
      </c>
      <c r="Q80" s="2">
        <v>49227.49</v>
      </c>
      <c r="R80" t="str">
        <f t="shared" si="4"/>
        <v>Thymoma_1082</v>
      </c>
      <c r="S80" s="1" t="s">
        <v>157</v>
      </c>
      <c r="T80" t="str">
        <f t="shared" si="5"/>
        <v>Thymoma Bcells</v>
      </c>
      <c r="U80" t="s">
        <v>177</v>
      </c>
    </row>
    <row r="81" spans="1:21" ht="16" x14ac:dyDescent="0.2">
      <c r="A81" t="s">
        <v>101</v>
      </c>
      <c r="B81" t="s">
        <v>4</v>
      </c>
      <c r="C81" t="s">
        <v>172</v>
      </c>
      <c r="D81" t="s">
        <v>4</v>
      </c>
      <c r="E81" t="s">
        <v>20</v>
      </c>
      <c r="F81" t="str">
        <f>"002"</f>
        <v>002</v>
      </c>
      <c r="G81" t="s">
        <v>3</v>
      </c>
      <c r="H81" t="s">
        <v>21</v>
      </c>
      <c r="I81" t="s">
        <v>8</v>
      </c>
      <c r="J81" t="s">
        <v>8</v>
      </c>
      <c r="K81" s="12">
        <v>1082</v>
      </c>
      <c r="L81" s="12">
        <v>1082</v>
      </c>
      <c r="M81" t="s">
        <v>151</v>
      </c>
      <c r="N81" t="s">
        <v>151</v>
      </c>
      <c r="O81" s="2" t="s">
        <v>133</v>
      </c>
      <c r="P81" s="2">
        <v>1464</v>
      </c>
      <c r="Q81" s="2">
        <v>42662.14</v>
      </c>
      <c r="R81" t="str">
        <f t="shared" si="4"/>
        <v>Thymoma_1082</v>
      </c>
      <c r="S81" s="1" t="s">
        <v>157</v>
      </c>
      <c r="T81" t="str">
        <f t="shared" si="5"/>
        <v>Thymoma Bcells</v>
      </c>
      <c r="U81" t="s">
        <v>177</v>
      </c>
    </row>
    <row r="82" spans="1:21" ht="16" x14ac:dyDescent="0.2">
      <c r="A82" t="s">
        <v>102</v>
      </c>
      <c r="B82" t="s">
        <v>4</v>
      </c>
      <c r="C82" t="s">
        <v>172</v>
      </c>
      <c r="D82" t="s">
        <v>4</v>
      </c>
      <c r="E82" t="s">
        <v>20</v>
      </c>
      <c r="F82" t="str">
        <f>"003"</f>
        <v>003</v>
      </c>
      <c r="G82" t="s">
        <v>3</v>
      </c>
      <c r="H82" t="s">
        <v>21</v>
      </c>
      <c r="I82" t="s">
        <v>8</v>
      </c>
      <c r="J82" t="s">
        <v>8</v>
      </c>
      <c r="K82" s="12">
        <v>1082</v>
      </c>
      <c r="L82" s="12">
        <v>1082</v>
      </c>
      <c r="M82" t="s">
        <v>151</v>
      </c>
      <c r="N82" t="s">
        <v>151</v>
      </c>
      <c r="O82" s="2" t="s">
        <v>133</v>
      </c>
      <c r="P82" s="2">
        <v>1621</v>
      </c>
      <c r="Q82" s="2">
        <v>55642.51</v>
      </c>
      <c r="R82" t="str">
        <f t="shared" si="4"/>
        <v>Thymoma_1082</v>
      </c>
      <c r="S82" s="1" t="s">
        <v>157</v>
      </c>
      <c r="T82" t="str">
        <f t="shared" si="5"/>
        <v>Thymoma Bcells</v>
      </c>
      <c r="U82" t="s">
        <v>177</v>
      </c>
    </row>
    <row r="83" spans="1:21" ht="16" x14ac:dyDescent="0.2">
      <c r="A83" t="s">
        <v>103</v>
      </c>
      <c r="B83" t="s">
        <v>4</v>
      </c>
      <c r="C83" t="s">
        <v>172</v>
      </c>
      <c r="D83" t="s">
        <v>4</v>
      </c>
      <c r="E83" t="s">
        <v>20</v>
      </c>
      <c r="F83" t="str">
        <f>"004"</f>
        <v>004</v>
      </c>
      <c r="G83" t="s">
        <v>2</v>
      </c>
      <c r="H83" t="s">
        <v>23</v>
      </c>
      <c r="I83" t="s">
        <v>9</v>
      </c>
      <c r="J83" t="s">
        <v>9</v>
      </c>
      <c r="K83" s="12">
        <v>1082</v>
      </c>
      <c r="L83" s="12">
        <v>1082</v>
      </c>
      <c r="M83" t="s">
        <v>151</v>
      </c>
      <c r="N83" t="s">
        <v>151</v>
      </c>
      <c r="O83" s="2" t="s">
        <v>134</v>
      </c>
      <c r="P83" s="2">
        <v>1989</v>
      </c>
      <c r="Q83" s="2">
        <v>205820.08</v>
      </c>
      <c r="R83" t="str">
        <f t="shared" si="4"/>
        <v>Thymoma_1082</v>
      </c>
      <c r="S83" s="1" t="s">
        <v>160</v>
      </c>
      <c r="T83" t="str">
        <f t="shared" si="5"/>
        <v>Thymoma Epithelial</v>
      </c>
      <c r="U83" t="s">
        <v>177</v>
      </c>
    </row>
    <row r="84" spans="1:21" ht="16" x14ac:dyDescent="0.2">
      <c r="A84" t="s">
        <v>104</v>
      </c>
      <c r="B84" t="s">
        <v>4</v>
      </c>
      <c r="C84" t="s">
        <v>172</v>
      </c>
      <c r="D84" t="s">
        <v>4</v>
      </c>
      <c r="E84" t="s">
        <v>20</v>
      </c>
      <c r="F84" t="str">
        <f>"004"</f>
        <v>004</v>
      </c>
      <c r="G84" t="s">
        <v>1</v>
      </c>
      <c r="H84" t="s">
        <v>25</v>
      </c>
      <c r="I84" t="s">
        <v>7</v>
      </c>
      <c r="J84" t="s">
        <v>7</v>
      </c>
      <c r="K84" s="12">
        <v>1082</v>
      </c>
      <c r="L84" s="12">
        <v>1082</v>
      </c>
      <c r="M84" t="s">
        <v>151</v>
      </c>
      <c r="N84" t="s">
        <v>151</v>
      </c>
      <c r="O84" s="2" t="s">
        <v>135</v>
      </c>
      <c r="P84" s="2">
        <v>3239</v>
      </c>
      <c r="Q84" s="2">
        <v>104076.52</v>
      </c>
      <c r="R84" t="str">
        <f t="shared" si="4"/>
        <v>Thymoma_1082</v>
      </c>
      <c r="S84" s="1" t="s">
        <v>161</v>
      </c>
      <c r="T84" t="str">
        <f t="shared" si="5"/>
        <v>Thymoma Tcells</v>
      </c>
      <c r="U84" t="s">
        <v>177</v>
      </c>
    </row>
    <row r="85" spans="1:21" ht="16" x14ac:dyDescent="0.2">
      <c r="A85" t="s">
        <v>105</v>
      </c>
      <c r="B85" t="s">
        <v>4</v>
      </c>
      <c r="C85" t="s">
        <v>172</v>
      </c>
      <c r="D85" t="s">
        <v>4</v>
      </c>
      <c r="E85" t="s">
        <v>20</v>
      </c>
      <c r="F85" t="str">
        <f>"005"</f>
        <v>005</v>
      </c>
      <c r="G85" t="s">
        <v>2</v>
      </c>
      <c r="H85" t="s">
        <v>23</v>
      </c>
      <c r="I85" t="s">
        <v>9</v>
      </c>
      <c r="J85" t="s">
        <v>9</v>
      </c>
      <c r="K85" s="12">
        <v>1082</v>
      </c>
      <c r="L85" s="12">
        <v>1082</v>
      </c>
      <c r="M85" t="s">
        <v>151</v>
      </c>
      <c r="N85" t="s">
        <v>151</v>
      </c>
      <c r="O85" s="2" t="s">
        <v>134</v>
      </c>
      <c r="P85" s="2">
        <v>1257</v>
      </c>
      <c r="Q85" s="2">
        <v>116812.48</v>
      </c>
      <c r="R85" t="str">
        <f t="shared" si="4"/>
        <v>Thymoma_1082</v>
      </c>
      <c r="S85" s="1" t="s">
        <v>160</v>
      </c>
      <c r="T85" t="str">
        <f t="shared" si="5"/>
        <v>Thymoma Epithelial</v>
      </c>
      <c r="U85" t="s">
        <v>177</v>
      </c>
    </row>
    <row r="86" spans="1:21" ht="16" x14ac:dyDescent="0.2">
      <c r="A86" t="s">
        <v>106</v>
      </c>
      <c r="B86" t="s">
        <v>4</v>
      </c>
      <c r="C86" t="s">
        <v>172</v>
      </c>
      <c r="D86" t="s">
        <v>4</v>
      </c>
      <c r="E86" t="s">
        <v>20</v>
      </c>
      <c r="F86" t="str">
        <f>"005"</f>
        <v>005</v>
      </c>
      <c r="G86" t="s">
        <v>1</v>
      </c>
      <c r="H86" t="s">
        <v>25</v>
      </c>
      <c r="I86" t="s">
        <v>7</v>
      </c>
      <c r="J86" t="s">
        <v>7</v>
      </c>
      <c r="K86" s="12">
        <v>1082</v>
      </c>
      <c r="L86" s="12">
        <v>1082</v>
      </c>
      <c r="M86" t="s">
        <v>151</v>
      </c>
      <c r="N86" t="s">
        <v>151</v>
      </c>
      <c r="O86" s="2" t="s">
        <v>135</v>
      </c>
      <c r="P86" s="2">
        <v>5681</v>
      </c>
      <c r="Q86" s="2">
        <v>180123.88</v>
      </c>
      <c r="R86" t="str">
        <f t="shared" si="4"/>
        <v>Thymoma_1082</v>
      </c>
      <c r="S86" s="1" t="s">
        <v>161</v>
      </c>
      <c r="T86" t="str">
        <f t="shared" si="5"/>
        <v>Thymoma Tcells</v>
      </c>
      <c r="U86" t="s">
        <v>177</v>
      </c>
    </row>
    <row r="87" spans="1:21" ht="16" x14ac:dyDescent="0.2">
      <c r="A87" t="s">
        <v>107</v>
      </c>
      <c r="B87" t="s">
        <v>4</v>
      </c>
      <c r="C87" t="s">
        <v>172</v>
      </c>
      <c r="D87" t="s">
        <v>4</v>
      </c>
      <c r="E87" t="s">
        <v>20</v>
      </c>
      <c r="F87" t="str">
        <f>"006"</f>
        <v>006</v>
      </c>
      <c r="G87" t="s">
        <v>2</v>
      </c>
      <c r="H87" t="s">
        <v>23</v>
      </c>
      <c r="I87" t="s">
        <v>9</v>
      </c>
      <c r="J87" t="s">
        <v>9</v>
      </c>
      <c r="K87" s="12">
        <v>1082</v>
      </c>
      <c r="L87" s="12">
        <v>1082</v>
      </c>
      <c r="M87" t="s">
        <v>151</v>
      </c>
      <c r="N87" t="s">
        <v>151</v>
      </c>
      <c r="O87" s="2" t="s">
        <v>134</v>
      </c>
      <c r="P87" s="2">
        <v>1635</v>
      </c>
      <c r="Q87" s="2">
        <v>166169.84</v>
      </c>
      <c r="R87" t="str">
        <f t="shared" si="4"/>
        <v>Thymoma_1082</v>
      </c>
      <c r="S87" s="1" t="s">
        <v>160</v>
      </c>
      <c r="T87" t="str">
        <f t="shared" si="5"/>
        <v>Thymoma Epithelial</v>
      </c>
      <c r="U87" t="s">
        <v>177</v>
      </c>
    </row>
    <row r="88" spans="1:21" ht="16" x14ac:dyDescent="0.2">
      <c r="A88" t="s">
        <v>108</v>
      </c>
      <c r="B88" t="s">
        <v>4</v>
      </c>
      <c r="C88" t="s">
        <v>172</v>
      </c>
      <c r="D88" t="s">
        <v>4</v>
      </c>
      <c r="E88" t="s">
        <v>20</v>
      </c>
      <c r="F88" t="str">
        <f>"006"</f>
        <v>006</v>
      </c>
      <c r="G88" t="s">
        <v>1</v>
      </c>
      <c r="H88" t="s">
        <v>25</v>
      </c>
      <c r="I88" t="s">
        <v>7</v>
      </c>
      <c r="J88" t="s">
        <v>7</v>
      </c>
      <c r="K88" s="12">
        <v>1082</v>
      </c>
      <c r="L88" s="12">
        <v>1082</v>
      </c>
      <c r="M88" t="s">
        <v>151</v>
      </c>
      <c r="N88" t="s">
        <v>151</v>
      </c>
      <c r="O88" s="2" t="s">
        <v>135</v>
      </c>
      <c r="P88" s="2">
        <v>3575</v>
      </c>
      <c r="Q88" s="2">
        <v>118575.3</v>
      </c>
      <c r="R88" t="str">
        <f t="shared" si="4"/>
        <v>Thymoma_1082</v>
      </c>
      <c r="S88" s="1" t="s">
        <v>161</v>
      </c>
      <c r="T88" t="str">
        <f t="shared" si="5"/>
        <v>Thymoma Tcells</v>
      </c>
      <c r="U88" t="s">
        <v>177</v>
      </c>
    </row>
    <row r="89" spans="1:21" ht="16" x14ac:dyDescent="0.2">
      <c r="A89" t="s">
        <v>109</v>
      </c>
      <c r="B89" t="s">
        <v>4</v>
      </c>
      <c r="C89" t="s">
        <v>172</v>
      </c>
      <c r="D89" t="s">
        <v>4</v>
      </c>
      <c r="E89" t="s">
        <v>20</v>
      </c>
      <c r="F89" t="str">
        <f>"007"</f>
        <v>007</v>
      </c>
      <c r="G89" t="s">
        <v>3</v>
      </c>
      <c r="H89" t="s">
        <v>21</v>
      </c>
      <c r="I89" t="s">
        <v>8</v>
      </c>
      <c r="J89" t="s">
        <v>8</v>
      </c>
      <c r="K89" s="13">
        <v>1157</v>
      </c>
      <c r="L89" s="13">
        <v>1157</v>
      </c>
      <c r="M89" t="s">
        <v>151</v>
      </c>
      <c r="N89" t="s">
        <v>151</v>
      </c>
      <c r="O89" s="2" t="s">
        <v>136</v>
      </c>
      <c r="P89" s="2">
        <v>2896</v>
      </c>
      <c r="Q89" s="2">
        <v>71725.36</v>
      </c>
      <c r="R89" t="str">
        <f t="shared" si="4"/>
        <v>Thymoma_1157</v>
      </c>
      <c r="S89" s="1" t="s">
        <v>157</v>
      </c>
      <c r="T89" t="str">
        <f t="shared" si="5"/>
        <v>Thymoma Bcells</v>
      </c>
      <c r="U89" t="s">
        <v>177</v>
      </c>
    </row>
    <row r="90" spans="1:21" ht="16" x14ac:dyDescent="0.2">
      <c r="A90" t="s">
        <v>110</v>
      </c>
      <c r="B90" t="s">
        <v>4</v>
      </c>
      <c r="C90" t="s">
        <v>172</v>
      </c>
      <c r="D90" t="s">
        <v>4</v>
      </c>
      <c r="E90" t="s">
        <v>20</v>
      </c>
      <c r="F90" t="str">
        <f>"008"</f>
        <v>008</v>
      </c>
      <c r="G90" t="s">
        <v>3</v>
      </c>
      <c r="H90" t="s">
        <v>21</v>
      </c>
      <c r="I90" t="s">
        <v>8</v>
      </c>
      <c r="J90" t="s">
        <v>8</v>
      </c>
      <c r="K90" s="13">
        <v>1157</v>
      </c>
      <c r="L90" s="13">
        <v>1157</v>
      </c>
      <c r="M90" t="s">
        <v>151</v>
      </c>
      <c r="N90" t="s">
        <v>151</v>
      </c>
      <c r="O90" s="2" t="s">
        <v>136</v>
      </c>
      <c r="P90" s="2">
        <v>2752</v>
      </c>
      <c r="Q90" s="2">
        <v>75359.48</v>
      </c>
      <c r="R90" t="str">
        <f t="shared" si="4"/>
        <v>Thymoma_1157</v>
      </c>
      <c r="S90" s="1" t="s">
        <v>157</v>
      </c>
      <c r="T90" t="str">
        <f t="shared" si="5"/>
        <v>Thymoma Bcells</v>
      </c>
      <c r="U90" t="s">
        <v>177</v>
      </c>
    </row>
    <row r="91" spans="1:21" ht="16" x14ac:dyDescent="0.2">
      <c r="A91" t="s">
        <v>111</v>
      </c>
      <c r="B91" t="s">
        <v>4</v>
      </c>
      <c r="C91" t="s">
        <v>172</v>
      </c>
      <c r="D91" t="s">
        <v>4</v>
      </c>
      <c r="E91" t="s">
        <v>20</v>
      </c>
      <c r="F91" t="str">
        <f>"009"</f>
        <v>009</v>
      </c>
      <c r="G91" t="s">
        <v>2</v>
      </c>
      <c r="H91" t="s">
        <v>23</v>
      </c>
      <c r="I91" t="s">
        <v>9</v>
      </c>
      <c r="J91" t="s">
        <v>9</v>
      </c>
      <c r="K91" s="13">
        <v>1157</v>
      </c>
      <c r="L91" s="13">
        <v>1157</v>
      </c>
      <c r="M91" t="s">
        <v>151</v>
      </c>
      <c r="N91" t="s">
        <v>151</v>
      </c>
      <c r="O91" s="2" t="s">
        <v>137</v>
      </c>
      <c r="P91" s="2">
        <v>1255</v>
      </c>
      <c r="Q91" s="2">
        <v>86242.03</v>
      </c>
      <c r="R91" t="str">
        <f t="shared" si="4"/>
        <v>Thymoma_1157</v>
      </c>
      <c r="S91" s="1" t="s">
        <v>160</v>
      </c>
      <c r="T91" t="str">
        <f t="shared" si="5"/>
        <v>Thymoma Epithelial</v>
      </c>
      <c r="U91" t="s">
        <v>177</v>
      </c>
    </row>
    <row r="92" spans="1:21" ht="16" x14ac:dyDescent="0.2">
      <c r="A92" t="s">
        <v>112</v>
      </c>
      <c r="B92" t="s">
        <v>4</v>
      </c>
      <c r="C92" t="s">
        <v>172</v>
      </c>
      <c r="D92" t="s">
        <v>4</v>
      </c>
      <c r="E92" t="s">
        <v>20</v>
      </c>
      <c r="F92" t="str">
        <f>"009"</f>
        <v>009</v>
      </c>
      <c r="G92" t="s">
        <v>1</v>
      </c>
      <c r="H92" t="s">
        <v>25</v>
      </c>
      <c r="I92" t="s">
        <v>7</v>
      </c>
      <c r="J92" t="s">
        <v>7</v>
      </c>
      <c r="K92" s="13">
        <v>1157</v>
      </c>
      <c r="L92" s="13">
        <v>1157</v>
      </c>
      <c r="M92" t="s">
        <v>151</v>
      </c>
      <c r="N92" t="s">
        <v>151</v>
      </c>
      <c r="O92" s="2" t="s">
        <v>138</v>
      </c>
      <c r="P92" s="2">
        <v>6377</v>
      </c>
      <c r="Q92" s="2">
        <v>206081.59</v>
      </c>
      <c r="R92" t="str">
        <f t="shared" si="4"/>
        <v>Thymoma_1157</v>
      </c>
      <c r="S92" s="1" t="s">
        <v>161</v>
      </c>
      <c r="T92" t="str">
        <f t="shared" si="5"/>
        <v>Thymoma Tcells</v>
      </c>
      <c r="U92" t="s">
        <v>177</v>
      </c>
    </row>
    <row r="93" spans="1:21" ht="16" x14ac:dyDescent="0.2">
      <c r="A93" t="s">
        <v>113</v>
      </c>
      <c r="B93" t="s">
        <v>4</v>
      </c>
      <c r="C93" t="s">
        <v>172</v>
      </c>
      <c r="D93" t="s">
        <v>4</v>
      </c>
      <c r="E93" t="s">
        <v>20</v>
      </c>
      <c r="F93" t="str">
        <f>"010"</f>
        <v>010</v>
      </c>
      <c r="G93" t="s">
        <v>2</v>
      </c>
      <c r="H93" t="s">
        <v>23</v>
      </c>
      <c r="I93" t="s">
        <v>9</v>
      </c>
      <c r="J93" t="s">
        <v>9</v>
      </c>
      <c r="K93" s="13">
        <v>1157</v>
      </c>
      <c r="L93" s="13">
        <v>1157</v>
      </c>
      <c r="M93" t="s">
        <v>151</v>
      </c>
      <c r="N93" t="s">
        <v>151</v>
      </c>
      <c r="O93" s="2" t="s">
        <v>137</v>
      </c>
      <c r="P93" s="2">
        <v>1005</v>
      </c>
      <c r="Q93" s="2">
        <v>92577.34</v>
      </c>
      <c r="R93" t="str">
        <f t="shared" si="4"/>
        <v>Thymoma_1157</v>
      </c>
      <c r="S93" s="1" t="s">
        <v>160</v>
      </c>
      <c r="T93" t="str">
        <f t="shared" si="5"/>
        <v>Thymoma Epithelial</v>
      </c>
      <c r="U93" t="s">
        <v>177</v>
      </c>
    </row>
    <row r="94" spans="1:21" ht="16" x14ac:dyDescent="0.2">
      <c r="A94" t="s">
        <v>114</v>
      </c>
      <c r="B94" t="s">
        <v>4</v>
      </c>
      <c r="C94" t="s">
        <v>172</v>
      </c>
      <c r="D94" t="s">
        <v>4</v>
      </c>
      <c r="E94" t="s">
        <v>20</v>
      </c>
      <c r="F94" t="str">
        <f>"010"</f>
        <v>010</v>
      </c>
      <c r="G94" t="s">
        <v>1</v>
      </c>
      <c r="H94" t="s">
        <v>25</v>
      </c>
      <c r="I94" t="s">
        <v>7</v>
      </c>
      <c r="J94" t="s">
        <v>7</v>
      </c>
      <c r="K94" s="13">
        <v>1157</v>
      </c>
      <c r="L94" s="13">
        <v>1157</v>
      </c>
      <c r="M94" t="s">
        <v>151</v>
      </c>
      <c r="N94" t="s">
        <v>151</v>
      </c>
      <c r="O94" s="2" t="s">
        <v>138</v>
      </c>
      <c r="P94" s="2">
        <v>3859</v>
      </c>
      <c r="Q94" s="2">
        <v>145727.45000000001</v>
      </c>
      <c r="R94" t="str">
        <f t="shared" si="4"/>
        <v>Thymoma_1157</v>
      </c>
      <c r="S94" s="1" t="s">
        <v>161</v>
      </c>
      <c r="T94" t="str">
        <f t="shared" si="5"/>
        <v>Thymoma Tcells</v>
      </c>
      <c r="U94" t="s">
        <v>177</v>
      </c>
    </row>
    <row r="95" spans="1:21" ht="16" x14ac:dyDescent="0.2">
      <c r="A95" t="s">
        <v>115</v>
      </c>
      <c r="B95" t="s">
        <v>4</v>
      </c>
      <c r="C95" t="s">
        <v>172</v>
      </c>
      <c r="D95" t="s">
        <v>4</v>
      </c>
      <c r="E95" t="s">
        <v>20</v>
      </c>
      <c r="F95" t="str">
        <f>"012"</f>
        <v>012</v>
      </c>
      <c r="G95" t="s">
        <v>2</v>
      </c>
      <c r="H95" t="s">
        <v>23</v>
      </c>
      <c r="I95" t="s">
        <v>9</v>
      </c>
      <c r="J95" t="s">
        <v>9</v>
      </c>
      <c r="K95" s="13">
        <v>1157</v>
      </c>
      <c r="L95" s="13">
        <v>1157</v>
      </c>
      <c r="M95" t="s">
        <v>151</v>
      </c>
      <c r="N95" t="s">
        <v>151</v>
      </c>
      <c r="O95" s="2" t="s">
        <v>137</v>
      </c>
      <c r="P95" s="2">
        <v>1337</v>
      </c>
      <c r="Q95" s="2">
        <v>127231.76</v>
      </c>
      <c r="R95" t="str">
        <f t="shared" si="4"/>
        <v>Thymoma_1157</v>
      </c>
      <c r="S95" s="1" t="s">
        <v>160</v>
      </c>
      <c r="T95" t="str">
        <f t="shared" si="5"/>
        <v>Thymoma Epithelial</v>
      </c>
      <c r="U95" t="s">
        <v>177</v>
      </c>
    </row>
    <row r="96" spans="1:21" ht="16" x14ac:dyDescent="0.2">
      <c r="A96" t="s">
        <v>116</v>
      </c>
      <c r="B96" t="s">
        <v>4</v>
      </c>
      <c r="C96" t="s">
        <v>172</v>
      </c>
      <c r="D96" t="s">
        <v>4</v>
      </c>
      <c r="E96" t="s">
        <v>20</v>
      </c>
      <c r="F96" t="str">
        <f>"012"</f>
        <v>012</v>
      </c>
      <c r="G96" t="s">
        <v>1</v>
      </c>
      <c r="H96" t="s">
        <v>25</v>
      </c>
      <c r="I96" t="s">
        <v>7</v>
      </c>
      <c r="J96" t="s">
        <v>7</v>
      </c>
      <c r="K96" s="13">
        <v>1157</v>
      </c>
      <c r="L96" s="13">
        <v>1157</v>
      </c>
      <c r="M96" t="s">
        <v>151</v>
      </c>
      <c r="N96" t="s">
        <v>151</v>
      </c>
      <c r="O96" s="2" t="s">
        <v>138</v>
      </c>
      <c r="P96" s="2">
        <v>2184</v>
      </c>
      <c r="Q96" s="2">
        <v>76272.759999999995</v>
      </c>
      <c r="R96" t="str">
        <f t="shared" si="4"/>
        <v>Thymoma_1157</v>
      </c>
      <c r="S96" s="1" t="s">
        <v>161</v>
      </c>
      <c r="T96" t="str">
        <f t="shared" si="5"/>
        <v>Thymoma Tcells</v>
      </c>
      <c r="U96" t="s">
        <v>177</v>
      </c>
    </row>
    <row r="97" spans="1:21" ht="16" x14ac:dyDescent="0.2">
      <c r="A97" t="s">
        <v>117</v>
      </c>
      <c r="B97" t="s">
        <v>4</v>
      </c>
      <c r="C97" t="s">
        <v>172</v>
      </c>
      <c r="D97" t="s">
        <v>4</v>
      </c>
      <c r="E97" t="s">
        <v>20</v>
      </c>
      <c r="F97" t="str">
        <f>"013"</f>
        <v>013</v>
      </c>
      <c r="G97" t="s">
        <v>3</v>
      </c>
      <c r="H97" t="s">
        <v>21</v>
      </c>
      <c r="I97" t="s">
        <v>8</v>
      </c>
      <c r="J97" t="s">
        <v>8</v>
      </c>
      <c r="K97" s="13">
        <v>1157</v>
      </c>
      <c r="L97" s="13">
        <v>1157</v>
      </c>
      <c r="M97" t="s">
        <v>151</v>
      </c>
      <c r="N97" t="s">
        <v>151</v>
      </c>
      <c r="O97" s="2" t="s">
        <v>136</v>
      </c>
      <c r="P97" s="2">
        <v>3432</v>
      </c>
      <c r="Q97" s="2">
        <v>89974.88</v>
      </c>
      <c r="R97" t="str">
        <f t="shared" si="4"/>
        <v>Thymoma_1157</v>
      </c>
      <c r="S97" s="1" t="s">
        <v>157</v>
      </c>
      <c r="T97" t="str">
        <f t="shared" si="5"/>
        <v>Thymoma Bcells</v>
      </c>
      <c r="U97" t="s">
        <v>177</v>
      </c>
    </row>
  </sheetData>
  <conditionalFormatting sqref="O1:O1048576">
    <cfRule type="containsText" dxfId="2" priority="1" operator="containsText" text="B cells">
      <formula>NOT(ISERROR(SEARCH("B cells",O1)))</formula>
    </cfRule>
    <cfRule type="containsText" dxfId="1" priority="2" operator="containsText" text="epithelial">
      <formula>NOT(ISERROR(SEARCH("epithelial",O1)))</formula>
    </cfRule>
    <cfRule type="containsText" dxfId="0" priority="3" operator="containsText" text="T cells">
      <formula>NOT(ISERROR(SEARCH("T cells",O1)))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DSPDA</dc:creator>
  <cp:lastModifiedBy>Microsoft Office User</cp:lastModifiedBy>
  <cp:lastPrinted>2021-09-06T14:55:58Z</cp:lastPrinted>
  <dcterms:created xsi:type="dcterms:W3CDTF">2021-08-31T16:08:39Z</dcterms:created>
  <dcterms:modified xsi:type="dcterms:W3CDTF">2023-02-02T23:52:04Z</dcterms:modified>
</cp:coreProperties>
</file>