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DSP/colon/workflow_and_count_files/workflow/annotation/"/>
    </mc:Choice>
  </mc:AlternateContent>
  <xr:revisionPtr revIDLastSave="0" documentId="13_ncr:1_{D27E097B-3307-1841-B1DA-442F8F7B3748}" xr6:coauthVersionLast="47" xr6:coauthVersionMax="47" xr10:uidLastSave="{00000000-0000-0000-0000-000000000000}"/>
  <bookViews>
    <workbookView xWindow="42720" yWindow="-7260" windowWidth="46840" windowHeight="41680" xr2:uid="{00000000-000D-0000-FFFF-FFFF00000000}"/>
  </bookViews>
  <sheets>
    <sheet name="SegmentProper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8" i="1" l="1"/>
  <c r="F143" i="1"/>
  <c r="F149" i="1"/>
  <c r="F144" i="1"/>
  <c r="F150" i="1"/>
  <c r="F145" i="1"/>
  <c r="F151" i="1"/>
  <c r="F146" i="1"/>
  <c r="F152" i="1"/>
  <c r="F147" i="1"/>
  <c r="F153" i="1"/>
  <c r="F158" i="1"/>
  <c r="F159" i="1"/>
  <c r="F160" i="1"/>
  <c r="F134" i="1"/>
  <c r="F135" i="1"/>
  <c r="F136" i="1"/>
  <c r="F137" i="1"/>
  <c r="F154" i="1"/>
  <c r="F155" i="1"/>
  <c r="F156" i="1"/>
  <c r="F157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38" i="1"/>
  <c r="F139" i="1"/>
  <c r="F140" i="1"/>
  <c r="F141" i="1"/>
  <c r="F110" i="1"/>
  <c r="F105" i="1"/>
  <c r="F111" i="1"/>
  <c r="F106" i="1"/>
  <c r="F112" i="1"/>
  <c r="F107" i="1"/>
  <c r="F113" i="1"/>
  <c r="F108" i="1"/>
  <c r="F114" i="1"/>
  <c r="F109" i="1"/>
  <c r="F115" i="1"/>
  <c r="F116" i="1"/>
  <c r="F117" i="1"/>
  <c r="F118" i="1"/>
  <c r="F119" i="1"/>
  <c r="F120" i="1"/>
  <c r="F121" i="1"/>
  <c r="F98" i="1"/>
  <c r="F99" i="1"/>
  <c r="F100" i="1"/>
  <c r="F101" i="1"/>
  <c r="F102" i="1"/>
  <c r="F103" i="1"/>
  <c r="F92" i="1"/>
  <c r="F93" i="1"/>
  <c r="F94" i="1"/>
  <c r="F95" i="1"/>
  <c r="F96" i="1"/>
  <c r="F97" i="1"/>
  <c r="F128" i="1"/>
  <c r="F129" i="1"/>
  <c r="F130" i="1"/>
  <c r="F131" i="1"/>
  <c r="F132" i="1"/>
  <c r="F133" i="1"/>
  <c r="F122" i="1"/>
  <c r="F123" i="1"/>
  <c r="F124" i="1"/>
  <c r="F125" i="1"/>
  <c r="F126" i="1"/>
  <c r="F127" i="1"/>
  <c r="F142" i="1"/>
  <c r="F18" i="1"/>
  <c r="F24" i="1"/>
  <c r="F19" i="1"/>
  <c r="F25" i="1"/>
  <c r="F20" i="1"/>
  <c r="F26" i="1"/>
  <c r="F21" i="1"/>
  <c r="F27" i="1"/>
  <c r="F22" i="1"/>
  <c r="F28" i="1"/>
  <c r="F23" i="1"/>
  <c r="F29" i="1"/>
  <c r="F34" i="1"/>
  <c r="F35" i="1"/>
  <c r="F36" i="1"/>
  <c r="F37" i="1"/>
  <c r="F38" i="1"/>
  <c r="F39" i="1"/>
  <c r="F4" i="1"/>
  <c r="F5" i="1"/>
  <c r="F6" i="1"/>
  <c r="F7" i="1"/>
  <c r="F30" i="1"/>
  <c r="F31" i="1"/>
  <c r="F32" i="1"/>
  <c r="F33" i="1"/>
  <c r="F40" i="1"/>
  <c r="F41" i="1"/>
  <c r="F42" i="1"/>
  <c r="F43" i="1"/>
  <c r="F44" i="1"/>
  <c r="F45" i="1"/>
  <c r="F12" i="1"/>
  <c r="F13" i="1"/>
  <c r="F14" i="1"/>
  <c r="F15" i="1"/>
  <c r="F16" i="1"/>
  <c r="F17" i="1"/>
  <c r="F46" i="1"/>
  <c r="F47" i="1"/>
  <c r="F48" i="1"/>
  <c r="F49" i="1"/>
  <c r="F8" i="1"/>
  <c r="F9" i="1"/>
  <c r="F10" i="1"/>
  <c r="F11" i="1"/>
  <c r="F62" i="1"/>
  <c r="F68" i="1"/>
  <c r="F63" i="1"/>
  <c r="F69" i="1"/>
  <c r="F64" i="1"/>
  <c r="F70" i="1"/>
  <c r="F65" i="1"/>
  <c r="F71" i="1"/>
  <c r="F66" i="1"/>
  <c r="F72" i="1"/>
  <c r="F67" i="1"/>
  <c r="F73" i="1"/>
  <c r="F74" i="1"/>
  <c r="F75" i="1"/>
  <c r="F76" i="1"/>
  <c r="F77" i="1"/>
  <c r="F78" i="1"/>
  <c r="F79" i="1"/>
  <c r="F56" i="1"/>
  <c r="F57" i="1"/>
  <c r="F58" i="1"/>
  <c r="F59" i="1"/>
  <c r="F60" i="1"/>
  <c r="F61" i="1"/>
  <c r="F50" i="1"/>
  <c r="F51" i="1"/>
  <c r="F52" i="1"/>
  <c r="F53" i="1"/>
  <c r="F54" i="1"/>
  <c r="F55" i="1"/>
  <c r="F86" i="1"/>
  <c r="F87" i="1"/>
  <c r="F88" i="1"/>
  <c r="F89" i="1"/>
  <c r="F90" i="1"/>
  <c r="F91" i="1"/>
  <c r="F80" i="1"/>
  <c r="F81" i="1"/>
  <c r="F82" i="1"/>
  <c r="F83" i="1"/>
  <c r="F84" i="1"/>
  <c r="F85" i="1"/>
  <c r="F104" i="1"/>
</calcChain>
</file>

<file path=xl/sharedStrings.xml><?xml version="1.0" encoding="utf-8"?>
<sst xmlns="http://schemas.openxmlformats.org/spreadsheetml/2006/main" count="1226" uniqueCount="213">
  <si>
    <t>PanCK+</t>
  </si>
  <si>
    <t>PanCK-</t>
  </si>
  <si>
    <t>HT-5+</t>
  </si>
  <si>
    <t>Full ROI</t>
  </si>
  <si>
    <t>segment1</t>
  </si>
  <si>
    <t>Geometric Segment</t>
  </si>
  <si>
    <t>Epithelium</t>
  </si>
  <si>
    <t>Vessels</t>
  </si>
  <si>
    <t>Sample_ID</t>
  </si>
  <si>
    <t>slide name</t>
  </si>
  <si>
    <t>panel</t>
  </si>
  <si>
    <t>roi</t>
  </si>
  <si>
    <t>segment</t>
  </si>
  <si>
    <t>aoi</t>
  </si>
  <si>
    <t>DSP-1012550000101-H-A02</t>
  </si>
  <si>
    <t>(v1.0) Human NGS Whole Transcriptome Atlas RNA</t>
  </si>
  <si>
    <t>PanCK+-aoi-001</t>
  </si>
  <si>
    <t>DSP-1012550000101-H-A03</t>
  </si>
  <si>
    <t>PanCK--aoi-001</t>
  </si>
  <si>
    <t>DSP-1012550000101-H-A04</t>
  </si>
  <si>
    <t>DSP-1012550000101-H-A05</t>
  </si>
  <si>
    <t>DSP-1012550000101-H-A06</t>
  </si>
  <si>
    <t>DSP-1012550000101-H-A07</t>
  </si>
  <si>
    <t>DSP-1012550000101-H-A08</t>
  </si>
  <si>
    <t>DSP-1012550000101-H-A09</t>
  </si>
  <si>
    <t>DSP-1012550000101-H-A10</t>
  </si>
  <si>
    <t>DSP-1012550000101-H-A11</t>
  </si>
  <si>
    <t>DSP-1012550000101-H-A12</t>
  </si>
  <si>
    <t>DSP-1012550000101-H-B01</t>
  </si>
  <si>
    <t>DSP-1012550000101-H-B02</t>
  </si>
  <si>
    <t>Full ROI-aoi-001</t>
  </si>
  <si>
    <t>DSP-1012550000101-H-B03</t>
  </si>
  <si>
    <t>DSP-1012550000101-H-B04</t>
  </si>
  <si>
    <t>DSP-1012550000101-H-B05</t>
  </si>
  <si>
    <t>DSP-1012550000101-H-B06</t>
  </si>
  <si>
    <t>DSP-1012550000101-H-B07</t>
  </si>
  <si>
    <t>DSP-1012550000101-H-B08</t>
  </si>
  <si>
    <t>DSP-1012550000101-H-B09</t>
  </si>
  <si>
    <t>DSP-1012550000101-H-B10</t>
  </si>
  <si>
    <t>DSP-1012550000101-H-B11</t>
  </si>
  <si>
    <t>DSP-1012550000101-H-B12</t>
  </si>
  <si>
    <t>DSP-1012550000101-H-C01</t>
  </si>
  <si>
    <t>DSP-1012550000101-H-C02</t>
  </si>
  <si>
    <t>DSP-1012550000101-H-C03</t>
  </si>
  <si>
    <t>DSP-1012550000101-H-C04</t>
  </si>
  <si>
    <t>DSP-1012550000101-H-C05</t>
  </si>
  <si>
    <t>DSP-1012550000101-H-C06</t>
  </si>
  <si>
    <t>DSP-1012550000101-H-C07</t>
  </si>
  <si>
    <t>DSP-1012550000101-H-C08</t>
  </si>
  <si>
    <t>DSP-1012550000101-H-C09</t>
  </si>
  <si>
    <t>DSP-1012550000101-H-C10</t>
  </si>
  <si>
    <t>segment1-aoi-001</t>
  </si>
  <si>
    <t>DSP-1012550000101-H-C11</t>
  </si>
  <si>
    <t>DSP-1012550000101-H-C12</t>
  </si>
  <si>
    <t>DSP-1012550000101-H-D01</t>
  </si>
  <si>
    <t>DSP-1012550000101-H-D02</t>
  </si>
  <si>
    <t>DSP-1012550000101-H-D03</t>
  </si>
  <si>
    <t>DSP-1012550000101-H-D04</t>
  </si>
  <si>
    <t>DSP-1012550000101-H-D05</t>
  </si>
  <si>
    <t>DSP-1012550000101-H-D06</t>
  </si>
  <si>
    <t>DSP-1012550000101-H-D07</t>
  </si>
  <si>
    <t>DSP-1012550000101-H-D08</t>
  </si>
  <si>
    <t>DSP-1012550000101-H-D09</t>
  </si>
  <si>
    <t>DSP-1012550000101-H-D10</t>
  </si>
  <si>
    <t>DSP-1012550000101-H-D11</t>
  </si>
  <si>
    <t>DSP-1012550000101-H-D12</t>
  </si>
  <si>
    <t>DSP-1012550000101-H-E01</t>
  </si>
  <si>
    <t>DSP-1012550000101-H-E02</t>
  </si>
  <si>
    <t>DSP-1012550000101-H-E03</t>
  </si>
  <si>
    <t>DSP-1012550000101-H-E04</t>
  </si>
  <si>
    <t>DSP-1012550000101-H-E05</t>
  </si>
  <si>
    <t>DSP-1012550000101-H-E06</t>
  </si>
  <si>
    <t>DSP-1012550000101-H-E07</t>
  </si>
  <si>
    <t>DSP-1012550000101-H-E08</t>
  </si>
  <si>
    <t>DSP-1012550000101-H-E09</t>
  </si>
  <si>
    <t>DSP-1012550000101-H-E10</t>
  </si>
  <si>
    <t>DSP-1012550000101-H-E11</t>
  </si>
  <si>
    <t>DSP-1012550000101-H-E12</t>
  </si>
  <si>
    <t>DSP-1012550000101-H-F01</t>
  </si>
  <si>
    <t>DSP-1012550000101-H-F02</t>
  </si>
  <si>
    <t>DSP-1012550000101-H-F03</t>
  </si>
  <si>
    <t>DSP-1012550000101-H-F04</t>
  </si>
  <si>
    <t>DSP-1012550000101-H-F05</t>
  </si>
  <si>
    <t>DSP-1012550000101-H-F06</t>
  </si>
  <si>
    <t>DSP-1012550000101-H-F07</t>
  </si>
  <si>
    <t>DSP-1012550000101-H-F08</t>
  </si>
  <si>
    <t>DSP-1012550000101-H-F09</t>
  </si>
  <si>
    <t>DSP-1012550000101-H-F10</t>
  </si>
  <si>
    <t>DSP-1012550000101-H-F11</t>
  </si>
  <si>
    <t>DSP-1012550000101-H-F12</t>
  </si>
  <si>
    <t>DSP-1012550000101-H-G01</t>
  </si>
  <si>
    <t>DSP-1012550000101-H-G02</t>
  </si>
  <si>
    <t>DSP-1012550000101-H-G03</t>
  </si>
  <si>
    <t>DSP-1012550000101-H-G04</t>
  </si>
  <si>
    <t>DSP-1012550000101-H-G05</t>
  </si>
  <si>
    <t>DSP-1012550000101-H-G06</t>
  </si>
  <si>
    <t>DSP-1012550000101-H-G07</t>
  </si>
  <si>
    <t>DSP-1012550000101-H-G08</t>
  </si>
  <si>
    <t>DSP-1012550000101-H-G09</t>
  </si>
  <si>
    <t>DSP-1012550000101-H-G10</t>
  </si>
  <si>
    <t>DSP-1012550000101-H-G11</t>
  </si>
  <si>
    <t>DSP-1012550000101-H-G12</t>
  </si>
  <si>
    <t>DSP-1012550000101-H-H01</t>
  </si>
  <si>
    <t>DSP-1012550000101-H-H02</t>
  </si>
  <si>
    <t>DSP-1012550000101-H-H03</t>
  </si>
  <si>
    <t>DSP-1012550000101-H-H04</t>
  </si>
  <si>
    <t>DSP-1012550000101-H-H05</t>
  </si>
  <si>
    <t>DSP-1012550000101-H-H06</t>
  </si>
  <si>
    <t>DSP-1012300100510-H-A02</t>
  </si>
  <si>
    <t>DSP-1012300100510-H-A03</t>
  </si>
  <si>
    <t>DSP-1012300100510-H-A04</t>
  </si>
  <si>
    <t>DSP-1012300100510-H-A05</t>
  </si>
  <si>
    <t>DSP-1012300100510-H-A06</t>
  </si>
  <si>
    <t>DSP-1012300100510-H-A07</t>
  </si>
  <si>
    <t>DSP-1012300100510-H-A08</t>
  </si>
  <si>
    <t>DSP-1012300100510-H-A09</t>
  </si>
  <si>
    <t>DSP-1012300100510-H-A10</t>
  </si>
  <si>
    <t>DSP-1012300100510-H-A11</t>
  </si>
  <si>
    <t>DSP-1012300100510-H-A12</t>
  </si>
  <si>
    <t>DSP-1012300100510-H-B01</t>
  </si>
  <si>
    <t>DSP-1012300100510-H-B02</t>
  </si>
  <si>
    <t>Geometric Segment-aoi-001</t>
  </si>
  <si>
    <t>DSP-1012300100510-H-B03</t>
  </si>
  <si>
    <t>DSP-1012300100510-H-B04</t>
  </si>
  <si>
    <t>DSP-1012300100510-H-B05</t>
  </si>
  <si>
    <t>DSP-1012300100510-H-B06</t>
  </si>
  <si>
    <t>DSP-1012300100510-H-B07</t>
  </si>
  <si>
    <t>DSP-1012300100510-H-B08</t>
  </si>
  <si>
    <t>DSP-1012300100510-H-B09</t>
  </si>
  <si>
    <t>DSP-1012300100510-H-B10</t>
  </si>
  <si>
    <t>DSP-1012300100510-H-B11</t>
  </si>
  <si>
    <t>DSP-1012300100510-H-B12</t>
  </si>
  <si>
    <t>DSP-1012300100510-H-C01</t>
  </si>
  <si>
    <t>DSP-1012300100510-H-C02</t>
  </si>
  <si>
    <t>DSP-1012300100510-H-C03</t>
  </si>
  <si>
    <t>DSP-1012300100510-H-C04</t>
  </si>
  <si>
    <t>DSP-1012300100510-H-C05</t>
  </si>
  <si>
    <t>DSP-1012300100510-H-C06</t>
  </si>
  <si>
    <t>DSP-1012300100510-H-C07</t>
  </si>
  <si>
    <t>DSP-1012300100510-H-C08</t>
  </si>
  <si>
    <t>HT-5+-aoi-001</t>
  </si>
  <si>
    <t>DSP-1012300100510-H-C09</t>
  </si>
  <si>
    <t>DSP-1012300100510-H-C10</t>
  </si>
  <si>
    <t>DSP-1012300100510-H-C11</t>
  </si>
  <si>
    <t>DSP-1012300100510-H-C12</t>
  </si>
  <si>
    <t>DSP-1012300100510-H-D01</t>
  </si>
  <si>
    <t>DSP-1012300100510-H-D02</t>
  </si>
  <si>
    <t>DSP-1012300100510-H-D03</t>
  </si>
  <si>
    <t>DSP-1012300100510-H-D04</t>
  </si>
  <si>
    <t>DSP-1012300100510-H-D05</t>
  </si>
  <si>
    <t>DSP-1012300100510-H-D06</t>
  </si>
  <si>
    <t>DSP-1012300100510-H-D07</t>
  </si>
  <si>
    <t>DSP-1012300100510-H-D08</t>
  </si>
  <si>
    <t>DSP-1012300100510-H-D09</t>
  </si>
  <si>
    <t>DSP-1012300100510-H-D10</t>
  </si>
  <si>
    <t>DSP-1012300100510-H-D11</t>
  </si>
  <si>
    <t>DSP-1012300100510-H-D12</t>
  </si>
  <si>
    <t>DSP-1012300100510-H-E01</t>
  </si>
  <si>
    <t>DSP-1012300100510-H-E02</t>
  </si>
  <si>
    <t>DSP-1012300100510-H-E03</t>
  </si>
  <si>
    <t>DSP-1012300100510-H-E04</t>
  </si>
  <si>
    <t>DSP-1012300100510-H-E05</t>
  </si>
  <si>
    <t>DSP-1012300100510-H-E06</t>
  </si>
  <si>
    <t>DSP-1012300100510-H-E07</t>
  </si>
  <si>
    <t>DSP-1012300100510-H-E08</t>
  </si>
  <si>
    <t>DSP-1012300100510-H-E09</t>
  </si>
  <si>
    <t>DSP-1012300100510-H-E10</t>
  </si>
  <si>
    <t>DSP-1012300100510-H-E11</t>
  </si>
  <si>
    <t>DSP-1012300100510-H-E12</t>
  </si>
  <si>
    <t>DSP-1012300100510-H-F01</t>
  </si>
  <si>
    <t>DSP-1012300100510-H-F02</t>
  </si>
  <si>
    <t>DSP-1012300100510-H-F03</t>
  </si>
  <si>
    <t>DSP-1012300100510-H-F04</t>
  </si>
  <si>
    <t>DSP-1012300100510-H-F05</t>
  </si>
  <si>
    <t>DSP-1012300100510-H-F06</t>
  </si>
  <si>
    <t>DSP-1012300100510-H-F07</t>
  </si>
  <si>
    <t>DSP-1012300100510-H-F08</t>
  </si>
  <si>
    <t>DSP-1012300100510-H-F09</t>
  </si>
  <si>
    <t>DSP-1012300100510-H-F10</t>
  </si>
  <si>
    <t>DSP-1012300100510-H-F11</t>
  </si>
  <si>
    <t>DSP-1012300100510-H-F12</t>
  </si>
  <si>
    <t>DSP-1012300100510-H-G01</t>
  </si>
  <si>
    <t>DSP-1012300100510-H-G02</t>
  </si>
  <si>
    <t>DSP-1012300100510-H-G03</t>
  </si>
  <si>
    <t>DSP-1012300100510-H-G04</t>
  </si>
  <si>
    <t>DSP-1012300100510-H-G05</t>
  </si>
  <si>
    <t>DSP-1012300100510-H-G06</t>
  </si>
  <si>
    <t>DSP-1012300100510-H-G07</t>
  </si>
  <si>
    <t>DSP-1012300100510-H-G08</t>
  </si>
  <si>
    <t>DSP-1012300100510-H-G09</t>
  </si>
  <si>
    <t>DSP-1012300100510-H-G10</t>
  </si>
  <si>
    <t>DSP-1012300100510-H-G11</t>
  </si>
  <si>
    <t>DSP-1012300100510-H-G12</t>
  </si>
  <si>
    <t>DSP-1012300100510-H-H01</t>
  </si>
  <si>
    <t>region</t>
  </si>
  <si>
    <t>class</t>
  </si>
  <si>
    <t>colon</t>
  </si>
  <si>
    <t>Circ Muscle</t>
  </si>
  <si>
    <t>Conn Tiss</t>
  </si>
  <si>
    <t>Ent Cells</t>
  </si>
  <si>
    <t>Lamina</t>
  </si>
  <si>
    <t>Long Muscle</t>
  </si>
  <si>
    <t>Lymphoid</t>
  </si>
  <si>
    <t>Mus Muc</t>
  </si>
  <si>
    <t>Paneth</t>
  </si>
  <si>
    <t>Female_73</t>
  </si>
  <si>
    <t>Female_39</t>
  </si>
  <si>
    <t>Male_63</t>
  </si>
  <si>
    <t>Male_50</t>
  </si>
  <si>
    <t>area</t>
  </si>
  <si>
    <t>DSP-1012300100510-H-A01</t>
  </si>
  <si>
    <t>DSP-1012550000101-H-A01</t>
  </si>
  <si>
    <t>No Template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</si>
</sst>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6"/>
  <sheetViews>
    <sheetView tabSelected="1" zoomScale="200" zoomScaleNormal="200" workbookViewId="0">
      <selection activeCell="F7" sqref="F7"/>
    </sheetView>
  </sheetViews>
  <sheetFormatPr baseColWidth="10" defaultColWidth="8.83203125" defaultRowHeight="15" x14ac:dyDescent="0.2"/>
  <cols>
    <col min="1" max="2" width="13.83203125" customWidth="1"/>
    <col min="3" max="3" width="23.33203125" bestFit="1" customWidth="1"/>
    <col min="4" max="4" width="27.6640625" customWidth="1"/>
    <col min="9" max="9" width="11.83203125" customWidth="1"/>
  </cols>
  <sheetData>
    <row r="1" spans="1:9" ht="40" customHeight="1" x14ac:dyDescent="0.2">
      <c r="A1" s="2" t="s">
        <v>9</v>
      </c>
      <c r="B1" s="2" t="s">
        <v>195</v>
      </c>
      <c r="C1" s="2" t="s">
        <v>194</v>
      </c>
      <c r="D1" t="s">
        <v>8</v>
      </c>
      <c r="E1" t="s">
        <v>10</v>
      </c>
      <c r="F1" t="s">
        <v>11</v>
      </c>
      <c r="G1" t="s">
        <v>12</v>
      </c>
      <c r="H1" t="s">
        <v>13</v>
      </c>
      <c r="I1" t="s">
        <v>209</v>
      </c>
    </row>
    <row r="2" spans="1:9" ht="15" customHeight="1" x14ac:dyDescent="0.2">
      <c r="A2" s="2" t="s">
        <v>212</v>
      </c>
      <c r="B2" s="2"/>
      <c r="C2" s="2"/>
      <c r="D2" t="s">
        <v>210</v>
      </c>
      <c r="E2" t="s">
        <v>15</v>
      </c>
    </row>
    <row r="3" spans="1:9" ht="18" customHeight="1" x14ac:dyDescent="0.2">
      <c r="A3" s="2" t="s">
        <v>212</v>
      </c>
      <c r="B3" s="2"/>
      <c r="C3" s="2"/>
      <c r="D3" t="s">
        <v>211</v>
      </c>
      <c r="E3" t="s">
        <v>15</v>
      </c>
    </row>
    <row r="4" spans="1:9" x14ac:dyDescent="0.2">
      <c r="A4" t="s">
        <v>205</v>
      </c>
      <c r="B4" s="1" t="s">
        <v>196</v>
      </c>
      <c r="C4" s="1" t="s">
        <v>197</v>
      </c>
      <c r="D4" t="s">
        <v>36</v>
      </c>
      <c r="E4" t="s">
        <v>15</v>
      </c>
      <c r="F4" t="str">
        <f>"013"</f>
        <v>013</v>
      </c>
      <c r="G4" t="s">
        <v>3</v>
      </c>
      <c r="H4" t="s">
        <v>30</v>
      </c>
      <c r="I4" s="3">
        <v>125162.31</v>
      </c>
    </row>
    <row r="5" spans="1:9" x14ac:dyDescent="0.2">
      <c r="A5" t="s">
        <v>205</v>
      </c>
      <c r="B5" s="1" t="s">
        <v>196</v>
      </c>
      <c r="C5" s="1" t="s">
        <v>197</v>
      </c>
      <c r="D5" t="s">
        <v>37</v>
      </c>
      <c r="E5" t="s">
        <v>15</v>
      </c>
      <c r="F5" t="str">
        <f>"014"</f>
        <v>014</v>
      </c>
      <c r="G5" t="s">
        <v>3</v>
      </c>
      <c r="H5" t="s">
        <v>30</v>
      </c>
      <c r="I5" s="3">
        <v>125162.31</v>
      </c>
    </row>
    <row r="6" spans="1:9" x14ac:dyDescent="0.2">
      <c r="A6" t="s">
        <v>205</v>
      </c>
      <c r="B6" s="1" t="s">
        <v>196</v>
      </c>
      <c r="C6" s="1" t="s">
        <v>197</v>
      </c>
      <c r="D6" t="s">
        <v>38</v>
      </c>
      <c r="E6" t="s">
        <v>15</v>
      </c>
      <c r="F6" t="str">
        <f>"015"</f>
        <v>015</v>
      </c>
      <c r="G6" t="s">
        <v>3</v>
      </c>
      <c r="H6" t="s">
        <v>30</v>
      </c>
      <c r="I6" s="3">
        <v>125162.31</v>
      </c>
    </row>
    <row r="7" spans="1:9" x14ac:dyDescent="0.2">
      <c r="A7" t="s">
        <v>205</v>
      </c>
      <c r="B7" s="1" t="s">
        <v>196</v>
      </c>
      <c r="C7" s="1" t="s">
        <v>197</v>
      </c>
      <c r="D7" t="s">
        <v>39</v>
      </c>
      <c r="E7" t="s">
        <v>15</v>
      </c>
      <c r="F7" t="str">
        <f>"016"</f>
        <v>016</v>
      </c>
      <c r="G7" t="s">
        <v>3</v>
      </c>
      <c r="H7" t="s">
        <v>30</v>
      </c>
      <c r="I7" s="3">
        <v>125162.31</v>
      </c>
    </row>
    <row r="8" spans="1:9" x14ac:dyDescent="0.2">
      <c r="A8" t="s">
        <v>205</v>
      </c>
      <c r="B8" s="1" t="s">
        <v>196</v>
      </c>
      <c r="C8" s="1" t="s">
        <v>198</v>
      </c>
      <c r="D8" t="s">
        <v>61</v>
      </c>
      <c r="E8" t="s">
        <v>15</v>
      </c>
      <c r="F8" t="str">
        <f>"037"</f>
        <v>037</v>
      </c>
      <c r="G8" t="s">
        <v>3</v>
      </c>
      <c r="H8" t="s">
        <v>30</v>
      </c>
      <c r="I8" s="3">
        <v>125162.31</v>
      </c>
    </row>
    <row r="9" spans="1:9" x14ac:dyDescent="0.2">
      <c r="A9" t="s">
        <v>205</v>
      </c>
      <c r="B9" s="1" t="s">
        <v>196</v>
      </c>
      <c r="C9" s="1" t="s">
        <v>198</v>
      </c>
      <c r="D9" t="s">
        <v>62</v>
      </c>
      <c r="E9" t="s">
        <v>15</v>
      </c>
      <c r="F9" t="str">
        <f>"038"</f>
        <v>038</v>
      </c>
      <c r="G9" t="s">
        <v>3</v>
      </c>
      <c r="H9" t="s">
        <v>30</v>
      </c>
      <c r="I9" s="3">
        <v>125162.31</v>
      </c>
    </row>
    <row r="10" spans="1:9" x14ac:dyDescent="0.2">
      <c r="A10" t="s">
        <v>205</v>
      </c>
      <c r="B10" s="1" t="s">
        <v>196</v>
      </c>
      <c r="C10" s="1" t="s">
        <v>198</v>
      </c>
      <c r="D10" t="s">
        <v>63</v>
      </c>
      <c r="E10" t="s">
        <v>15</v>
      </c>
      <c r="F10" t="str">
        <f>"039"</f>
        <v>039</v>
      </c>
      <c r="G10" t="s">
        <v>3</v>
      </c>
      <c r="H10" t="s">
        <v>30</v>
      </c>
      <c r="I10" s="3">
        <v>125162.31</v>
      </c>
    </row>
    <row r="11" spans="1:9" x14ac:dyDescent="0.2">
      <c r="A11" t="s">
        <v>205</v>
      </c>
      <c r="B11" s="1" t="s">
        <v>196</v>
      </c>
      <c r="C11" s="1" t="s">
        <v>198</v>
      </c>
      <c r="D11" t="s">
        <v>64</v>
      </c>
      <c r="E11" t="s">
        <v>15</v>
      </c>
      <c r="F11" t="str">
        <f>"040"</f>
        <v>040</v>
      </c>
      <c r="G11" t="s">
        <v>3</v>
      </c>
      <c r="H11" t="s">
        <v>30</v>
      </c>
      <c r="I11" s="3">
        <v>125162.31</v>
      </c>
    </row>
    <row r="12" spans="1:9" x14ac:dyDescent="0.2">
      <c r="A12" t="s">
        <v>205</v>
      </c>
      <c r="B12" s="1" t="s">
        <v>196</v>
      </c>
      <c r="C12" s="1" t="s">
        <v>199</v>
      </c>
      <c r="D12" t="s">
        <v>50</v>
      </c>
      <c r="E12" t="s">
        <v>15</v>
      </c>
      <c r="F12" t="str">
        <f>"027"</f>
        <v>027</v>
      </c>
      <c r="G12" t="s">
        <v>4</v>
      </c>
      <c r="H12" t="s">
        <v>51</v>
      </c>
      <c r="I12" s="3">
        <v>2198.38</v>
      </c>
    </row>
    <row r="13" spans="1:9" x14ac:dyDescent="0.2">
      <c r="A13" t="s">
        <v>205</v>
      </c>
      <c r="B13" s="1" t="s">
        <v>196</v>
      </c>
      <c r="C13" s="1" t="s">
        <v>199</v>
      </c>
      <c r="D13" t="s">
        <v>52</v>
      </c>
      <c r="E13" t="s">
        <v>15</v>
      </c>
      <c r="F13" t="str">
        <f>"028"</f>
        <v>028</v>
      </c>
      <c r="G13" t="s">
        <v>4</v>
      </c>
      <c r="H13" t="s">
        <v>51</v>
      </c>
      <c r="I13" s="3">
        <v>2395.21</v>
      </c>
    </row>
    <row r="14" spans="1:9" x14ac:dyDescent="0.2">
      <c r="A14" t="s">
        <v>205</v>
      </c>
      <c r="B14" s="1" t="s">
        <v>196</v>
      </c>
      <c r="C14" s="1" t="s">
        <v>199</v>
      </c>
      <c r="D14" t="s">
        <v>53</v>
      </c>
      <c r="E14" t="s">
        <v>15</v>
      </c>
      <c r="F14" t="str">
        <f>"029"</f>
        <v>029</v>
      </c>
      <c r="G14" t="s">
        <v>4</v>
      </c>
      <c r="H14" t="s">
        <v>51</v>
      </c>
      <c r="I14" s="3">
        <v>3373.44</v>
      </c>
    </row>
    <row r="15" spans="1:9" x14ac:dyDescent="0.2">
      <c r="A15" t="s">
        <v>205</v>
      </c>
      <c r="B15" s="1" t="s">
        <v>196</v>
      </c>
      <c r="C15" s="1" t="s">
        <v>199</v>
      </c>
      <c r="D15" t="s">
        <v>54</v>
      </c>
      <c r="E15" t="s">
        <v>15</v>
      </c>
      <c r="F15" t="str">
        <f>"030"</f>
        <v>030</v>
      </c>
      <c r="G15" t="s">
        <v>4</v>
      </c>
      <c r="H15" t="s">
        <v>51</v>
      </c>
      <c r="I15" s="3">
        <v>2208.9</v>
      </c>
    </row>
    <row r="16" spans="1:9" x14ac:dyDescent="0.2">
      <c r="A16" t="s">
        <v>205</v>
      </c>
      <c r="B16" s="1" t="s">
        <v>196</v>
      </c>
      <c r="C16" s="1" t="s">
        <v>199</v>
      </c>
      <c r="D16" t="s">
        <v>55</v>
      </c>
      <c r="E16" t="s">
        <v>15</v>
      </c>
      <c r="F16" t="str">
        <f>"031"</f>
        <v>031</v>
      </c>
      <c r="G16" t="s">
        <v>4</v>
      </c>
      <c r="H16" t="s">
        <v>51</v>
      </c>
      <c r="I16" s="3">
        <v>3039.55</v>
      </c>
    </row>
    <row r="17" spans="1:9" x14ac:dyDescent="0.2">
      <c r="A17" t="s">
        <v>205</v>
      </c>
      <c r="B17" s="1" t="s">
        <v>196</v>
      </c>
      <c r="C17" s="1" t="s">
        <v>199</v>
      </c>
      <c r="D17" t="s">
        <v>56</v>
      </c>
      <c r="E17" t="s">
        <v>15</v>
      </c>
      <c r="F17" t="str">
        <f>"032"</f>
        <v>032</v>
      </c>
      <c r="G17" t="s">
        <v>4</v>
      </c>
      <c r="H17" t="s">
        <v>51</v>
      </c>
      <c r="I17" s="3">
        <v>3427.78</v>
      </c>
    </row>
    <row r="18" spans="1:9" x14ac:dyDescent="0.2">
      <c r="A18" t="s">
        <v>205</v>
      </c>
      <c r="B18" s="1" t="s">
        <v>196</v>
      </c>
      <c r="C18" t="s">
        <v>6</v>
      </c>
      <c r="D18" t="s">
        <v>14</v>
      </c>
      <c r="E18" t="s">
        <v>15</v>
      </c>
      <c r="F18" t="str">
        <f>"001"</f>
        <v>001</v>
      </c>
      <c r="G18" t="s">
        <v>0</v>
      </c>
      <c r="H18" t="s">
        <v>16</v>
      </c>
      <c r="I18" s="3">
        <v>88329.44</v>
      </c>
    </row>
    <row r="19" spans="1:9" x14ac:dyDescent="0.2">
      <c r="A19" t="s">
        <v>205</v>
      </c>
      <c r="B19" s="1" t="s">
        <v>196</v>
      </c>
      <c r="C19" t="s">
        <v>6</v>
      </c>
      <c r="D19" t="s">
        <v>19</v>
      </c>
      <c r="E19" t="s">
        <v>15</v>
      </c>
      <c r="F19" t="str">
        <f>"002"</f>
        <v>002</v>
      </c>
      <c r="G19" t="s">
        <v>0</v>
      </c>
      <c r="H19" t="s">
        <v>16</v>
      </c>
      <c r="I19" s="3">
        <v>46361.91</v>
      </c>
    </row>
    <row r="20" spans="1:9" x14ac:dyDescent="0.2">
      <c r="A20" t="s">
        <v>205</v>
      </c>
      <c r="B20" s="1" t="s">
        <v>196</v>
      </c>
      <c r="C20" t="s">
        <v>6</v>
      </c>
      <c r="D20" t="s">
        <v>21</v>
      </c>
      <c r="E20" t="s">
        <v>15</v>
      </c>
      <c r="F20" t="str">
        <f>"003"</f>
        <v>003</v>
      </c>
      <c r="G20" t="s">
        <v>0</v>
      </c>
      <c r="H20" t="s">
        <v>16</v>
      </c>
      <c r="I20" s="3">
        <v>54515.72</v>
      </c>
    </row>
    <row r="21" spans="1:9" x14ac:dyDescent="0.2">
      <c r="A21" t="s">
        <v>205</v>
      </c>
      <c r="B21" s="1" t="s">
        <v>196</v>
      </c>
      <c r="C21" t="s">
        <v>6</v>
      </c>
      <c r="D21" t="s">
        <v>23</v>
      </c>
      <c r="E21" t="s">
        <v>15</v>
      </c>
      <c r="F21" t="str">
        <f>"004"</f>
        <v>004</v>
      </c>
      <c r="G21" t="s">
        <v>0</v>
      </c>
      <c r="H21" t="s">
        <v>16</v>
      </c>
      <c r="I21" s="3">
        <v>74851.63</v>
      </c>
    </row>
    <row r="22" spans="1:9" x14ac:dyDescent="0.2">
      <c r="A22" t="s">
        <v>205</v>
      </c>
      <c r="B22" s="1" t="s">
        <v>196</v>
      </c>
      <c r="C22" t="s">
        <v>6</v>
      </c>
      <c r="D22" t="s">
        <v>25</v>
      </c>
      <c r="E22" t="s">
        <v>15</v>
      </c>
      <c r="F22" t="str">
        <f>"005"</f>
        <v>005</v>
      </c>
      <c r="G22" t="s">
        <v>0</v>
      </c>
      <c r="H22" t="s">
        <v>16</v>
      </c>
      <c r="I22" s="3">
        <v>113368.91</v>
      </c>
    </row>
    <row r="23" spans="1:9" x14ac:dyDescent="0.2">
      <c r="A23" t="s">
        <v>205</v>
      </c>
      <c r="B23" s="1" t="s">
        <v>196</v>
      </c>
      <c r="C23" t="s">
        <v>6</v>
      </c>
      <c r="D23" t="s">
        <v>27</v>
      </c>
      <c r="E23" t="s">
        <v>15</v>
      </c>
      <c r="F23" t="str">
        <f>"006"</f>
        <v>006</v>
      </c>
      <c r="G23" t="s">
        <v>0</v>
      </c>
      <c r="H23" t="s">
        <v>16</v>
      </c>
      <c r="I23" s="3">
        <v>120874.71</v>
      </c>
    </row>
    <row r="24" spans="1:9" x14ac:dyDescent="0.2">
      <c r="A24" t="s">
        <v>205</v>
      </c>
      <c r="B24" s="1" t="s">
        <v>196</v>
      </c>
      <c r="C24" s="1" t="s">
        <v>200</v>
      </c>
      <c r="D24" t="s">
        <v>17</v>
      </c>
      <c r="E24" t="s">
        <v>15</v>
      </c>
      <c r="F24" t="str">
        <f>"001"</f>
        <v>001</v>
      </c>
      <c r="G24" t="s">
        <v>1</v>
      </c>
      <c r="H24" t="s">
        <v>18</v>
      </c>
      <c r="I24" s="3">
        <v>72605.119999999995</v>
      </c>
    </row>
    <row r="25" spans="1:9" x14ac:dyDescent="0.2">
      <c r="A25" t="s">
        <v>205</v>
      </c>
      <c r="B25" s="1" t="s">
        <v>196</v>
      </c>
      <c r="C25" s="1" t="s">
        <v>200</v>
      </c>
      <c r="D25" t="s">
        <v>20</v>
      </c>
      <c r="E25" t="s">
        <v>15</v>
      </c>
      <c r="F25" t="str">
        <f>"002"</f>
        <v>002</v>
      </c>
      <c r="G25" t="s">
        <v>1</v>
      </c>
      <c r="H25" t="s">
        <v>18</v>
      </c>
      <c r="I25" s="3">
        <v>37147.79</v>
      </c>
    </row>
    <row r="26" spans="1:9" x14ac:dyDescent="0.2">
      <c r="A26" t="s">
        <v>205</v>
      </c>
      <c r="B26" s="1" t="s">
        <v>196</v>
      </c>
      <c r="C26" s="1" t="s">
        <v>200</v>
      </c>
      <c r="D26" t="s">
        <v>22</v>
      </c>
      <c r="E26" t="s">
        <v>15</v>
      </c>
      <c r="F26" t="str">
        <f>"003"</f>
        <v>003</v>
      </c>
      <c r="G26" t="s">
        <v>1</v>
      </c>
      <c r="H26" t="s">
        <v>18</v>
      </c>
      <c r="I26" s="3">
        <v>36340.730000000003</v>
      </c>
    </row>
    <row r="27" spans="1:9" x14ac:dyDescent="0.2">
      <c r="A27" t="s">
        <v>205</v>
      </c>
      <c r="B27" s="1" t="s">
        <v>196</v>
      </c>
      <c r="C27" s="1" t="s">
        <v>200</v>
      </c>
      <c r="D27" t="s">
        <v>24</v>
      </c>
      <c r="E27" t="s">
        <v>15</v>
      </c>
      <c r="F27" t="str">
        <f>"004"</f>
        <v>004</v>
      </c>
      <c r="G27" t="s">
        <v>1</v>
      </c>
      <c r="H27" t="s">
        <v>18</v>
      </c>
      <c r="I27" s="3">
        <v>34265.22</v>
      </c>
    </row>
    <row r="28" spans="1:9" x14ac:dyDescent="0.2">
      <c r="A28" t="s">
        <v>205</v>
      </c>
      <c r="B28" s="1" t="s">
        <v>196</v>
      </c>
      <c r="C28" s="1" t="s">
        <v>200</v>
      </c>
      <c r="D28" t="s">
        <v>26</v>
      </c>
      <c r="E28" t="s">
        <v>15</v>
      </c>
      <c r="F28" t="str">
        <f>"005"</f>
        <v>005</v>
      </c>
      <c r="G28" t="s">
        <v>1</v>
      </c>
      <c r="H28" t="s">
        <v>18</v>
      </c>
      <c r="I28" s="3">
        <v>74344.350000000006</v>
      </c>
    </row>
    <row r="29" spans="1:9" x14ac:dyDescent="0.2">
      <c r="A29" t="s">
        <v>205</v>
      </c>
      <c r="B29" s="1" t="s">
        <v>196</v>
      </c>
      <c r="C29" s="1" t="s">
        <v>200</v>
      </c>
      <c r="D29" t="s">
        <v>28</v>
      </c>
      <c r="E29" t="s">
        <v>15</v>
      </c>
      <c r="F29" t="str">
        <f>"006"</f>
        <v>006</v>
      </c>
      <c r="G29" t="s">
        <v>1</v>
      </c>
      <c r="H29" t="s">
        <v>18</v>
      </c>
      <c r="I29" s="3">
        <v>79186.720000000001</v>
      </c>
    </row>
    <row r="30" spans="1:9" x14ac:dyDescent="0.2">
      <c r="A30" t="s">
        <v>205</v>
      </c>
      <c r="B30" s="1" t="s">
        <v>196</v>
      </c>
      <c r="C30" s="1" t="s">
        <v>201</v>
      </c>
      <c r="D30" t="s">
        <v>40</v>
      </c>
      <c r="E30" t="s">
        <v>15</v>
      </c>
      <c r="F30" t="str">
        <f>"017"</f>
        <v>017</v>
      </c>
      <c r="G30" t="s">
        <v>3</v>
      </c>
      <c r="H30" t="s">
        <v>30</v>
      </c>
      <c r="I30" s="3">
        <v>125162.31</v>
      </c>
    </row>
    <row r="31" spans="1:9" x14ac:dyDescent="0.2">
      <c r="A31" t="s">
        <v>205</v>
      </c>
      <c r="B31" s="1" t="s">
        <v>196</v>
      </c>
      <c r="C31" s="1" t="s">
        <v>201</v>
      </c>
      <c r="D31" t="s">
        <v>41</v>
      </c>
      <c r="E31" t="s">
        <v>15</v>
      </c>
      <c r="F31" t="str">
        <f>"018"</f>
        <v>018</v>
      </c>
      <c r="G31" t="s">
        <v>3</v>
      </c>
      <c r="H31" t="s">
        <v>30</v>
      </c>
      <c r="I31" s="3">
        <v>125162.31</v>
      </c>
    </row>
    <row r="32" spans="1:9" x14ac:dyDescent="0.2">
      <c r="A32" t="s">
        <v>205</v>
      </c>
      <c r="B32" s="1" t="s">
        <v>196</v>
      </c>
      <c r="C32" s="1" t="s">
        <v>201</v>
      </c>
      <c r="D32" t="s">
        <v>42</v>
      </c>
      <c r="E32" t="s">
        <v>15</v>
      </c>
      <c r="F32" t="str">
        <f>"019"</f>
        <v>019</v>
      </c>
      <c r="G32" t="s">
        <v>3</v>
      </c>
      <c r="H32" t="s">
        <v>30</v>
      </c>
      <c r="I32" s="3">
        <v>125162.31</v>
      </c>
    </row>
    <row r="33" spans="1:9" x14ac:dyDescent="0.2">
      <c r="A33" t="s">
        <v>205</v>
      </c>
      <c r="B33" s="1" t="s">
        <v>196</v>
      </c>
      <c r="C33" s="1" t="s">
        <v>201</v>
      </c>
      <c r="D33" t="s">
        <v>43</v>
      </c>
      <c r="E33" t="s">
        <v>15</v>
      </c>
      <c r="F33" t="str">
        <f>"020"</f>
        <v>020</v>
      </c>
      <c r="G33" t="s">
        <v>3</v>
      </c>
      <c r="H33" t="s">
        <v>30</v>
      </c>
      <c r="I33" s="3">
        <v>125162.31</v>
      </c>
    </row>
    <row r="34" spans="1:9" x14ac:dyDescent="0.2">
      <c r="A34" t="s">
        <v>205</v>
      </c>
      <c r="B34" s="1" t="s">
        <v>196</v>
      </c>
      <c r="C34" s="1" t="s">
        <v>202</v>
      </c>
      <c r="D34" t="s">
        <v>29</v>
      </c>
      <c r="E34" t="s">
        <v>15</v>
      </c>
      <c r="F34" t="str">
        <f>"007"</f>
        <v>007</v>
      </c>
      <c r="G34" t="s">
        <v>3</v>
      </c>
      <c r="H34" t="s">
        <v>30</v>
      </c>
      <c r="I34" s="3">
        <v>64875.56</v>
      </c>
    </row>
    <row r="35" spans="1:9" x14ac:dyDescent="0.2">
      <c r="A35" t="s">
        <v>205</v>
      </c>
      <c r="B35" s="1" t="s">
        <v>196</v>
      </c>
      <c r="C35" s="1" t="s">
        <v>202</v>
      </c>
      <c r="D35" t="s">
        <v>31</v>
      </c>
      <c r="E35" t="s">
        <v>15</v>
      </c>
      <c r="F35" t="str">
        <f>"008"</f>
        <v>008</v>
      </c>
      <c r="G35" t="s">
        <v>3</v>
      </c>
      <c r="H35" t="s">
        <v>30</v>
      </c>
      <c r="I35" s="3">
        <v>50623.839999999997</v>
      </c>
    </row>
    <row r="36" spans="1:9" x14ac:dyDescent="0.2">
      <c r="A36" t="s">
        <v>205</v>
      </c>
      <c r="B36" s="1" t="s">
        <v>196</v>
      </c>
      <c r="C36" s="1" t="s">
        <v>202</v>
      </c>
      <c r="D36" t="s">
        <v>32</v>
      </c>
      <c r="E36" t="s">
        <v>15</v>
      </c>
      <c r="F36" t="str">
        <f>"009"</f>
        <v>009</v>
      </c>
      <c r="G36" t="s">
        <v>3</v>
      </c>
      <c r="H36" t="s">
        <v>30</v>
      </c>
      <c r="I36" s="3">
        <v>36759.72</v>
      </c>
    </row>
    <row r="37" spans="1:9" x14ac:dyDescent="0.2">
      <c r="A37" t="s">
        <v>205</v>
      </c>
      <c r="B37" s="1" t="s">
        <v>196</v>
      </c>
      <c r="C37" s="1" t="s">
        <v>202</v>
      </c>
      <c r="D37" t="s">
        <v>33</v>
      </c>
      <c r="E37" t="s">
        <v>15</v>
      </c>
      <c r="F37" t="str">
        <f>"010"</f>
        <v>010</v>
      </c>
      <c r="G37" t="s">
        <v>3</v>
      </c>
      <c r="H37" t="s">
        <v>30</v>
      </c>
      <c r="I37" s="3">
        <v>52748.43</v>
      </c>
    </row>
    <row r="38" spans="1:9" x14ac:dyDescent="0.2">
      <c r="A38" t="s">
        <v>205</v>
      </c>
      <c r="B38" s="1" t="s">
        <v>196</v>
      </c>
      <c r="C38" s="1" t="s">
        <v>202</v>
      </c>
      <c r="D38" t="s">
        <v>34</v>
      </c>
      <c r="E38" t="s">
        <v>15</v>
      </c>
      <c r="F38" t="str">
        <f>"011"</f>
        <v>011</v>
      </c>
      <c r="G38" t="s">
        <v>3</v>
      </c>
      <c r="H38" t="s">
        <v>30</v>
      </c>
      <c r="I38" s="3">
        <v>37021.410000000003</v>
      </c>
    </row>
    <row r="39" spans="1:9" x14ac:dyDescent="0.2">
      <c r="A39" t="s">
        <v>205</v>
      </c>
      <c r="B39" s="1" t="s">
        <v>196</v>
      </c>
      <c r="C39" s="1" t="s">
        <v>202</v>
      </c>
      <c r="D39" t="s">
        <v>35</v>
      </c>
      <c r="E39" t="s">
        <v>15</v>
      </c>
      <c r="F39" t="str">
        <f>"012"</f>
        <v>012</v>
      </c>
      <c r="G39" t="s">
        <v>3</v>
      </c>
      <c r="H39" t="s">
        <v>30</v>
      </c>
      <c r="I39" s="3">
        <v>34346.5</v>
      </c>
    </row>
    <row r="40" spans="1:9" x14ac:dyDescent="0.2">
      <c r="A40" t="s">
        <v>205</v>
      </c>
      <c r="B40" s="1" t="s">
        <v>196</v>
      </c>
      <c r="C40" s="1" t="s">
        <v>203</v>
      </c>
      <c r="D40" t="s">
        <v>44</v>
      </c>
      <c r="E40" t="s">
        <v>15</v>
      </c>
      <c r="F40" t="str">
        <f>"021"</f>
        <v>021</v>
      </c>
      <c r="G40" t="s">
        <v>3</v>
      </c>
      <c r="H40" t="s">
        <v>30</v>
      </c>
      <c r="I40" s="3">
        <v>17581.32</v>
      </c>
    </row>
    <row r="41" spans="1:9" x14ac:dyDescent="0.2">
      <c r="A41" t="s">
        <v>205</v>
      </c>
      <c r="B41" s="1" t="s">
        <v>196</v>
      </c>
      <c r="C41" s="1" t="s">
        <v>203</v>
      </c>
      <c r="D41" t="s">
        <v>45</v>
      </c>
      <c r="E41" t="s">
        <v>15</v>
      </c>
      <c r="F41" t="str">
        <f>"022"</f>
        <v>022</v>
      </c>
      <c r="G41" t="s">
        <v>3</v>
      </c>
      <c r="H41" t="s">
        <v>30</v>
      </c>
      <c r="I41" s="3">
        <v>33061.800000000003</v>
      </c>
    </row>
    <row r="42" spans="1:9" x14ac:dyDescent="0.2">
      <c r="A42" t="s">
        <v>205</v>
      </c>
      <c r="B42" s="1" t="s">
        <v>196</v>
      </c>
      <c r="C42" s="1" t="s">
        <v>203</v>
      </c>
      <c r="D42" t="s">
        <v>46</v>
      </c>
      <c r="E42" t="s">
        <v>15</v>
      </c>
      <c r="F42" t="str">
        <f>"023"</f>
        <v>023</v>
      </c>
      <c r="G42" t="s">
        <v>3</v>
      </c>
      <c r="H42" t="s">
        <v>30</v>
      </c>
      <c r="I42" s="3">
        <v>21051.02</v>
      </c>
    </row>
    <row r="43" spans="1:9" x14ac:dyDescent="0.2">
      <c r="A43" t="s">
        <v>205</v>
      </c>
      <c r="B43" s="1" t="s">
        <v>196</v>
      </c>
      <c r="C43" s="1" t="s">
        <v>203</v>
      </c>
      <c r="D43" t="s">
        <v>47</v>
      </c>
      <c r="E43" t="s">
        <v>15</v>
      </c>
      <c r="F43" t="str">
        <f>"024"</f>
        <v>024</v>
      </c>
      <c r="G43" t="s">
        <v>3</v>
      </c>
      <c r="H43" t="s">
        <v>30</v>
      </c>
      <c r="I43" s="3">
        <v>34280.839999999997</v>
      </c>
    </row>
    <row r="44" spans="1:9" x14ac:dyDescent="0.2">
      <c r="A44" t="s">
        <v>205</v>
      </c>
      <c r="B44" s="1" t="s">
        <v>196</v>
      </c>
      <c r="C44" s="1" t="s">
        <v>203</v>
      </c>
      <c r="D44" t="s">
        <v>48</v>
      </c>
      <c r="E44" t="s">
        <v>15</v>
      </c>
      <c r="F44" t="str">
        <f>"025"</f>
        <v>025</v>
      </c>
      <c r="G44" t="s">
        <v>3</v>
      </c>
      <c r="H44" t="s">
        <v>30</v>
      </c>
      <c r="I44" s="3">
        <v>43548.03</v>
      </c>
    </row>
    <row r="45" spans="1:9" x14ac:dyDescent="0.2">
      <c r="A45" t="s">
        <v>205</v>
      </c>
      <c r="B45" s="1" t="s">
        <v>196</v>
      </c>
      <c r="C45" s="1" t="s">
        <v>203</v>
      </c>
      <c r="D45" t="s">
        <v>49</v>
      </c>
      <c r="E45" t="s">
        <v>15</v>
      </c>
      <c r="F45" t="str">
        <f>"026"</f>
        <v>026</v>
      </c>
      <c r="G45" t="s">
        <v>3</v>
      </c>
      <c r="H45" t="s">
        <v>30</v>
      </c>
      <c r="I45" s="3">
        <v>21466.34</v>
      </c>
    </row>
    <row r="46" spans="1:9" x14ac:dyDescent="0.2">
      <c r="A46" t="s">
        <v>205</v>
      </c>
      <c r="B46" s="1" t="s">
        <v>196</v>
      </c>
      <c r="C46" t="s">
        <v>7</v>
      </c>
      <c r="D46" t="s">
        <v>57</v>
      </c>
      <c r="E46" t="s">
        <v>15</v>
      </c>
      <c r="F46" t="str">
        <f>"033"</f>
        <v>033</v>
      </c>
      <c r="G46" t="s">
        <v>3</v>
      </c>
      <c r="H46" t="s">
        <v>30</v>
      </c>
      <c r="I46" s="3">
        <v>56212.23</v>
      </c>
    </row>
    <row r="47" spans="1:9" x14ac:dyDescent="0.2">
      <c r="A47" t="s">
        <v>205</v>
      </c>
      <c r="B47" s="1" t="s">
        <v>196</v>
      </c>
      <c r="C47" t="s">
        <v>7</v>
      </c>
      <c r="D47" t="s">
        <v>58</v>
      </c>
      <c r="E47" t="s">
        <v>15</v>
      </c>
      <c r="F47" t="str">
        <f>"034"</f>
        <v>034</v>
      </c>
      <c r="G47" t="s">
        <v>3</v>
      </c>
      <c r="H47" t="s">
        <v>30</v>
      </c>
      <c r="I47" s="3">
        <v>89966.51</v>
      </c>
    </row>
    <row r="48" spans="1:9" x14ac:dyDescent="0.2">
      <c r="A48" t="s">
        <v>205</v>
      </c>
      <c r="B48" s="1" t="s">
        <v>196</v>
      </c>
      <c r="C48" t="s">
        <v>7</v>
      </c>
      <c r="D48" t="s">
        <v>59</v>
      </c>
      <c r="E48" t="s">
        <v>15</v>
      </c>
      <c r="F48" t="str">
        <f>"035"</f>
        <v>035</v>
      </c>
      <c r="G48" t="s">
        <v>3</v>
      </c>
      <c r="H48" t="s">
        <v>30</v>
      </c>
      <c r="I48" s="3">
        <v>89085.5</v>
      </c>
    </row>
    <row r="49" spans="1:9" x14ac:dyDescent="0.2">
      <c r="A49" t="s">
        <v>205</v>
      </c>
      <c r="B49" s="1" t="s">
        <v>196</v>
      </c>
      <c r="C49" t="s">
        <v>7</v>
      </c>
      <c r="D49" t="s">
        <v>60</v>
      </c>
      <c r="E49" t="s">
        <v>15</v>
      </c>
      <c r="F49" t="str">
        <f>"036"</f>
        <v>036</v>
      </c>
      <c r="G49" t="s">
        <v>3</v>
      </c>
      <c r="H49" t="s">
        <v>30</v>
      </c>
      <c r="I49" s="3">
        <v>132671.14000000001</v>
      </c>
    </row>
    <row r="50" spans="1:9" x14ac:dyDescent="0.2">
      <c r="A50" t="s">
        <v>206</v>
      </c>
      <c r="B50" s="1" t="s">
        <v>196</v>
      </c>
      <c r="C50" s="1" t="s">
        <v>197</v>
      </c>
      <c r="D50" t="s">
        <v>89</v>
      </c>
      <c r="E50" t="s">
        <v>15</v>
      </c>
      <c r="F50" t="str">
        <f>"019"</f>
        <v>019</v>
      </c>
      <c r="G50" t="s">
        <v>3</v>
      </c>
      <c r="H50" t="s">
        <v>30</v>
      </c>
      <c r="I50" s="3">
        <v>20280.14</v>
      </c>
    </row>
    <row r="51" spans="1:9" x14ac:dyDescent="0.2">
      <c r="A51" t="s">
        <v>206</v>
      </c>
      <c r="B51" s="1" t="s">
        <v>196</v>
      </c>
      <c r="C51" s="1" t="s">
        <v>197</v>
      </c>
      <c r="D51" t="s">
        <v>90</v>
      </c>
      <c r="E51" t="s">
        <v>15</v>
      </c>
      <c r="F51" t="str">
        <f>"020"</f>
        <v>020</v>
      </c>
      <c r="G51" t="s">
        <v>3</v>
      </c>
      <c r="H51" t="s">
        <v>30</v>
      </c>
      <c r="I51" s="3">
        <v>26948.12</v>
      </c>
    </row>
    <row r="52" spans="1:9" x14ac:dyDescent="0.2">
      <c r="A52" t="s">
        <v>206</v>
      </c>
      <c r="B52" s="1" t="s">
        <v>196</v>
      </c>
      <c r="C52" s="1" t="s">
        <v>197</v>
      </c>
      <c r="D52" t="s">
        <v>91</v>
      </c>
      <c r="E52" t="s">
        <v>15</v>
      </c>
      <c r="F52" t="str">
        <f>"021"</f>
        <v>021</v>
      </c>
      <c r="G52" t="s">
        <v>3</v>
      </c>
      <c r="H52" t="s">
        <v>30</v>
      </c>
      <c r="I52" s="3">
        <v>31294.36</v>
      </c>
    </row>
    <row r="53" spans="1:9" x14ac:dyDescent="0.2">
      <c r="A53" t="s">
        <v>206</v>
      </c>
      <c r="B53" s="1" t="s">
        <v>196</v>
      </c>
      <c r="C53" s="1" t="s">
        <v>197</v>
      </c>
      <c r="D53" t="s">
        <v>92</v>
      </c>
      <c r="E53" t="s">
        <v>15</v>
      </c>
      <c r="F53" t="str">
        <f>"022"</f>
        <v>022</v>
      </c>
      <c r="G53" t="s">
        <v>3</v>
      </c>
      <c r="H53" t="s">
        <v>30</v>
      </c>
      <c r="I53" s="3">
        <v>18304.560000000001</v>
      </c>
    </row>
    <row r="54" spans="1:9" x14ac:dyDescent="0.2">
      <c r="A54" t="s">
        <v>206</v>
      </c>
      <c r="B54" s="1" t="s">
        <v>196</v>
      </c>
      <c r="C54" s="1" t="s">
        <v>197</v>
      </c>
      <c r="D54" t="s">
        <v>93</v>
      </c>
      <c r="E54" t="s">
        <v>15</v>
      </c>
      <c r="F54" t="str">
        <f>"023"</f>
        <v>023</v>
      </c>
      <c r="G54" t="s">
        <v>3</v>
      </c>
      <c r="H54" t="s">
        <v>30</v>
      </c>
      <c r="I54" s="3">
        <v>12797.6</v>
      </c>
    </row>
    <row r="55" spans="1:9" x14ac:dyDescent="0.2">
      <c r="A55" t="s">
        <v>206</v>
      </c>
      <c r="B55" s="1" t="s">
        <v>196</v>
      </c>
      <c r="C55" s="1" t="s">
        <v>197</v>
      </c>
      <c r="D55" t="s">
        <v>94</v>
      </c>
      <c r="E55" t="s">
        <v>15</v>
      </c>
      <c r="F55" t="str">
        <f>"024"</f>
        <v>024</v>
      </c>
      <c r="G55" t="s">
        <v>4</v>
      </c>
      <c r="H55" t="s">
        <v>51</v>
      </c>
      <c r="I55" s="3">
        <v>4695.75</v>
      </c>
    </row>
    <row r="56" spans="1:9" x14ac:dyDescent="0.2">
      <c r="A56" t="s">
        <v>206</v>
      </c>
      <c r="B56" s="1" t="s">
        <v>196</v>
      </c>
      <c r="C56" s="1" t="s">
        <v>198</v>
      </c>
      <c r="D56" t="s">
        <v>83</v>
      </c>
      <c r="E56" t="s">
        <v>15</v>
      </c>
      <c r="F56" t="str">
        <f>"013"</f>
        <v>013</v>
      </c>
      <c r="G56" t="s">
        <v>3</v>
      </c>
      <c r="H56" t="s">
        <v>30</v>
      </c>
      <c r="I56" s="3">
        <v>125162.31</v>
      </c>
    </row>
    <row r="57" spans="1:9" x14ac:dyDescent="0.2">
      <c r="A57" t="s">
        <v>206</v>
      </c>
      <c r="B57" s="1" t="s">
        <v>196</v>
      </c>
      <c r="C57" s="1" t="s">
        <v>198</v>
      </c>
      <c r="D57" t="s">
        <v>84</v>
      </c>
      <c r="E57" t="s">
        <v>15</v>
      </c>
      <c r="F57" t="str">
        <f>"014"</f>
        <v>014</v>
      </c>
      <c r="G57" t="s">
        <v>3</v>
      </c>
      <c r="H57" t="s">
        <v>30</v>
      </c>
      <c r="I57" s="3">
        <v>125162.31</v>
      </c>
    </row>
    <row r="58" spans="1:9" x14ac:dyDescent="0.2">
      <c r="A58" t="s">
        <v>206</v>
      </c>
      <c r="B58" s="1" t="s">
        <v>196</v>
      </c>
      <c r="C58" s="1" t="s">
        <v>198</v>
      </c>
      <c r="D58" t="s">
        <v>85</v>
      </c>
      <c r="E58" t="s">
        <v>15</v>
      </c>
      <c r="F58" t="str">
        <f>"015"</f>
        <v>015</v>
      </c>
      <c r="G58" t="s">
        <v>3</v>
      </c>
      <c r="H58" t="s">
        <v>30</v>
      </c>
      <c r="I58" s="3">
        <v>125162.31</v>
      </c>
    </row>
    <row r="59" spans="1:9" x14ac:dyDescent="0.2">
      <c r="A59" t="s">
        <v>206</v>
      </c>
      <c r="B59" s="1" t="s">
        <v>196</v>
      </c>
      <c r="C59" s="1" t="s">
        <v>198</v>
      </c>
      <c r="D59" t="s">
        <v>86</v>
      </c>
      <c r="E59" t="s">
        <v>15</v>
      </c>
      <c r="F59" t="str">
        <f>"016"</f>
        <v>016</v>
      </c>
      <c r="G59" t="s">
        <v>3</v>
      </c>
      <c r="H59" t="s">
        <v>30</v>
      </c>
      <c r="I59" s="3">
        <v>125162.31</v>
      </c>
    </row>
    <row r="60" spans="1:9" x14ac:dyDescent="0.2">
      <c r="A60" t="s">
        <v>206</v>
      </c>
      <c r="B60" s="1" t="s">
        <v>196</v>
      </c>
      <c r="C60" s="1" t="s">
        <v>198</v>
      </c>
      <c r="D60" t="s">
        <v>87</v>
      </c>
      <c r="E60" t="s">
        <v>15</v>
      </c>
      <c r="F60" t="str">
        <f>"017"</f>
        <v>017</v>
      </c>
      <c r="G60" t="s">
        <v>3</v>
      </c>
      <c r="H60" t="s">
        <v>30</v>
      </c>
      <c r="I60" s="3">
        <v>125162.31</v>
      </c>
    </row>
    <row r="61" spans="1:9" x14ac:dyDescent="0.2">
      <c r="A61" t="s">
        <v>206</v>
      </c>
      <c r="B61" s="1" t="s">
        <v>196</v>
      </c>
      <c r="C61" s="1" t="s">
        <v>198</v>
      </c>
      <c r="D61" t="s">
        <v>88</v>
      </c>
      <c r="E61" t="s">
        <v>15</v>
      </c>
      <c r="F61" t="str">
        <f>"018"</f>
        <v>018</v>
      </c>
      <c r="G61" t="s">
        <v>3</v>
      </c>
      <c r="H61" t="s">
        <v>30</v>
      </c>
      <c r="I61" s="3">
        <v>23856.13</v>
      </c>
    </row>
    <row r="62" spans="1:9" x14ac:dyDescent="0.2">
      <c r="A62" t="s">
        <v>206</v>
      </c>
      <c r="B62" s="1" t="s">
        <v>196</v>
      </c>
      <c r="C62" t="s">
        <v>6</v>
      </c>
      <c r="D62" t="s">
        <v>65</v>
      </c>
      <c r="E62" t="s">
        <v>15</v>
      </c>
      <c r="F62" t="str">
        <f>"001"</f>
        <v>001</v>
      </c>
      <c r="G62" t="s">
        <v>0</v>
      </c>
      <c r="H62" t="s">
        <v>16</v>
      </c>
      <c r="I62" s="3">
        <v>44243.37</v>
      </c>
    </row>
    <row r="63" spans="1:9" x14ac:dyDescent="0.2">
      <c r="A63" t="s">
        <v>206</v>
      </c>
      <c r="B63" s="1" t="s">
        <v>196</v>
      </c>
      <c r="C63" t="s">
        <v>6</v>
      </c>
      <c r="D63" t="s">
        <v>67</v>
      </c>
      <c r="E63" t="s">
        <v>15</v>
      </c>
      <c r="F63" t="str">
        <f>"002"</f>
        <v>002</v>
      </c>
      <c r="G63" t="s">
        <v>0</v>
      </c>
      <c r="H63" t="s">
        <v>16</v>
      </c>
      <c r="I63" s="3">
        <v>48078.19</v>
      </c>
    </row>
    <row r="64" spans="1:9" x14ac:dyDescent="0.2">
      <c r="A64" t="s">
        <v>206</v>
      </c>
      <c r="B64" s="1" t="s">
        <v>196</v>
      </c>
      <c r="C64" t="s">
        <v>6</v>
      </c>
      <c r="D64" t="s">
        <v>69</v>
      </c>
      <c r="E64" t="s">
        <v>15</v>
      </c>
      <c r="F64" t="str">
        <f>"003"</f>
        <v>003</v>
      </c>
      <c r="G64" t="s">
        <v>0</v>
      </c>
      <c r="H64" t="s">
        <v>16</v>
      </c>
      <c r="I64" s="3">
        <v>64216.87</v>
      </c>
    </row>
    <row r="65" spans="1:9" x14ac:dyDescent="0.2">
      <c r="A65" t="s">
        <v>206</v>
      </c>
      <c r="B65" s="1" t="s">
        <v>196</v>
      </c>
      <c r="C65" t="s">
        <v>6</v>
      </c>
      <c r="D65" t="s">
        <v>71</v>
      </c>
      <c r="E65" t="s">
        <v>15</v>
      </c>
      <c r="F65" t="str">
        <f>"004"</f>
        <v>004</v>
      </c>
      <c r="G65" t="s">
        <v>0</v>
      </c>
      <c r="H65" t="s">
        <v>16</v>
      </c>
      <c r="I65" s="3">
        <v>90607.98</v>
      </c>
    </row>
    <row r="66" spans="1:9" x14ac:dyDescent="0.2">
      <c r="A66" t="s">
        <v>206</v>
      </c>
      <c r="B66" s="1" t="s">
        <v>196</v>
      </c>
      <c r="C66" t="s">
        <v>6</v>
      </c>
      <c r="D66" t="s">
        <v>73</v>
      </c>
      <c r="E66" t="s">
        <v>15</v>
      </c>
      <c r="F66" t="str">
        <f>"005"</f>
        <v>005</v>
      </c>
      <c r="G66" t="s">
        <v>0</v>
      </c>
      <c r="H66" t="s">
        <v>16</v>
      </c>
      <c r="I66" s="3">
        <v>68671.17</v>
      </c>
    </row>
    <row r="67" spans="1:9" x14ac:dyDescent="0.2">
      <c r="A67" t="s">
        <v>206</v>
      </c>
      <c r="B67" s="1" t="s">
        <v>196</v>
      </c>
      <c r="C67" t="s">
        <v>6</v>
      </c>
      <c r="D67" t="s">
        <v>75</v>
      </c>
      <c r="E67" t="s">
        <v>15</v>
      </c>
      <c r="F67" t="str">
        <f>"006"</f>
        <v>006</v>
      </c>
      <c r="G67" t="s">
        <v>0</v>
      </c>
      <c r="H67" t="s">
        <v>16</v>
      </c>
      <c r="I67" s="3">
        <v>62169.41</v>
      </c>
    </row>
    <row r="68" spans="1:9" x14ac:dyDescent="0.2">
      <c r="A68" t="s">
        <v>206</v>
      </c>
      <c r="B68" s="1" t="s">
        <v>196</v>
      </c>
      <c r="C68" s="1" t="s">
        <v>200</v>
      </c>
      <c r="D68" t="s">
        <v>66</v>
      </c>
      <c r="E68" t="s">
        <v>15</v>
      </c>
      <c r="F68" t="str">
        <f>"001"</f>
        <v>001</v>
      </c>
      <c r="G68" t="s">
        <v>1</v>
      </c>
      <c r="H68" t="s">
        <v>18</v>
      </c>
      <c r="I68" s="3">
        <v>33532.75</v>
      </c>
    </row>
    <row r="69" spans="1:9" x14ac:dyDescent="0.2">
      <c r="A69" t="s">
        <v>206</v>
      </c>
      <c r="B69" s="1" t="s">
        <v>196</v>
      </c>
      <c r="C69" s="1" t="s">
        <v>200</v>
      </c>
      <c r="D69" t="s">
        <v>68</v>
      </c>
      <c r="E69" t="s">
        <v>15</v>
      </c>
      <c r="F69" t="str">
        <f>"002"</f>
        <v>002</v>
      </c>
      <c r="G69" t="s">
        <v>1</v>
      </c>
      <c r="H69" t="s">
        <v>18</v>
      </c>
      <c r="I69" s="3">
        <v>56069.91</v>
      </c>
    </row>
    <row r="70" spans="1:9" x14ac:dyDescent="0.2">
      <c r="A70" t="s">
        <v>206</v>
      </c>
      <c r="B70" s="1" t="s">
        <v>196</v>
      </c>
      <c r="C70" s="1" t="s">
        <v>200</v>
      </c>
      <c r="D70" t="s">
        <v>70</v>
      </c>
      <c r="E70" t="s">
        <v>15</v>
      </c>
      <c r="F70" t="str">
        <f>"003"</f>
        <v>003</v>
      </c>
      <c r="G70" t="s">
        <v>1</v>
      </c>
      <c r="H70" t="s">
        <v>18</v>
      </c>
      <c r="I70" s="3">
        <v>70468.09</v>
      </c>
    </row>
    <row r="71" spans="1:9" x14ac:dyDescent="0.2">
      <c r="A71" t="s">
        <v>206</v>
      </c>
      <c r="B71" s="1" t="s">
        <v>196</v>
      </c>
      <c r="C71" s="1" t="s">
        <v>200</v>
      </c>
      <c r="D71" t="s">
        <v>72</v>
      </c>
      <c r="E71" t="s">
        <v>15</v>
      </c>
      <c r="F71" t="str">
        <f>"004"</f>
        <v>004</v>
      </c>
      <c r="G71" t="s">
        <v>1</v>
      </c>
      <c r="H71" t="s">
        <v>18</v>
      </c>
      <c r="I71" s="3">
        <v>57820.3</v>
      </c>
    </row>
    <row r="72" spans="1:9" x14ac:dyDescent="0.2">
      <c r="A72" t="s">
        <v>206</v>
      </c>
      <c r="B72" s="1" t="s">
        <v>196</v>
      </c>
      <c r="C72" s="1" t="s">
        <v>200</v>
      </c>
      <c r="D72" t="s">
        <v>74</v>
      </c>
      <c r="E72" t="s">
        <v>15</v>
      </c>
      <c r="F72" t="str">
        <f>"005"</f>
        <v>005</v>
      </c>
      <c r="G72" t="s">
        <v>1</v>
      </c>
      <c r="H72" t="s">
        <v>18</v>
      </c>
      <c r="I72" s="3">
        <v>63858.12</v>
      </c>
    </row>
    <row r="73" spans="1:9" x14ac:dyDescent="0.2">
      <c r="A73" t="s">
        <v>206</v>
      </c>
      <c r="B73" s="1" t="s">
        <v>196</v>
      </c>
      <c r="C73" s="1" t="s">
        <v>200</v>
      </c>
      <c r="D73" t="s">
        <v>76</v>
      </c>
      <c r="E73" t="s">
        <v>15</v>
      </c>
      <c r="F73" t="str">
        <f>"006"</f>
        <v>006</v>
      </c>
      <c r="G73" t="s">
        <v>1</v>
      </c>
      <c r="H73" t="s">
        <v>18</v>
      </c>
      <c r="I73" s="3">
        <v>41078.39</v>
      </c>
    </row>
    <row r="74" spans="1:9" x14ac:dyDescent="0.2">
      <c r="A74" t="s">
        <v>206</v>
      </c>
      <c r="B74" s="1" t="s">
        <v>196</v>
      </c>
      <c r="C74" s="1" t="s">
        <v>202</v>
      </c>
      <c r="D74" t="s">
        <v>77</v>
      </c>
      <c r="E74" t="s">
        <v>15</v>
      </c>
      <c r="F74" t="str">
        <f>"007"</f>
        <v>007</v>
      </c>
      <c r="G74" t="s">
        <v>3</v>
      </c>
      <c r="H74" t="s">
        <v>30</v>
      </c>
      <c r="I74" s="3">
        <v>46401.75</v>
      </c>
    </row>
    <row r="75" spans="1:9" x14ac:dyDescent="0.2">
      <c r="A75" t="s">
        <v>206</v>
      </c>
      <c r="B75" s="1" t="s">
        <v>196</v>
      </c>
      <c r="C75" s="1" t="s">
        <v>202</v>
      </c>
      <c r="D75" t="s">
        <v>78</v>
      </c>
      <c r="E75" t="s">
        <v>15</v>
      </c>
      <c r="F75" t="str">
        <f>"008"</f>
        <v>008</v>
      </c>
      <c r="G75" t="s">
        <v>3</v>
      </c>
      <c r="H75" t="s">
        <v>30</v>
      </c>
      <c r="I75" s="3">
        <v>47177.57</v>
      </c>
    </row>
    <row r="76" spans="1:9" x14ac:dyDescent="0.2">
      <c r="A76" t="s">
        <v>206</v>
      </c>
      <c r="B76" s="1" t="s">
        <v>196</v>
      </c>
      <c r="C76" s="1" t="s">
        <v>202</v>
      </c>
      <c r="D76" t="s">
        <v>79</v>
      </c>
      <c r="E76" t="s">
        <v>15</v>
      </c>
      <c r="F76" t="str">
        <f>"009"</f>
        <v>009</v>
      </c>
      <c r="G76" t="s">
        <v>3</v>
      </c>
      <c r="H76" t="s">
        <v>30</v>
      </c>
      <c r="I76" s="3">
        <v>33951.58</v>
      </c>
    </row>
    <row r="77" spans="1:9" x14ac:dyDescent="0.2">
      <c r="A77" t="s">
        <v>206</v>
      </c>
      <c r="B77" s="1" t="s">
        <v>196</v>
      </c>
      <c r="C77" s="1" t="s">
        <v>202</v>
      </c>
      <c r="D77" t="s">
        <v>80</v>
      </c>
      <c r="E77" t="s">
        <v>15</v>
      </c>
      <c r="F77" t="str">
        <f>"010"</f>
        <v>010</v>
      </c>
      <c r="G77" t="s">
        <v>3</v>
      </c>
      <c r="H77" t="s">
        <v>30</v>
      </c>
      <c r="I77" s="3">
        <v>125162.31</v>
      </c>
    </row>
    <row r="78" spans="1:9" x14ac:dyDescent="0.2">
      <c r="A78" t="s">
        <v>206</v>
      </c>
      <c r="B78" s="1" t="s">
        <v>196</v>
      </c>
      <c r="C78" s="1" t="s">
        <v>202</v>
      </c>
      <c r="D78" t="s">
        <v>81</v>
      </c>
      <c r="E78" t="s">
        <v>15</v>
      </c>
      <c r="F78" t="str">
        <f>"011"</f>
        <v>011</v>
      </c>
      <c r="G78" t="s">
        <v>3</v>
      </c>
      <c r="H78" t="s">
        <v>30</v>
      </c>
      <c r="I78" s="3">
        <v>125162.31</v>
      </c>
    </row>
    <row r="79" spans="1:9" x14ac:dyDescent="0.2">
      <c r="A79" t="s">
        <v>206</v>
      </c>
      <c r="B79" s="1" t="s">
        <v>196</v>
      </c>
      <c r="C79" s="1" t="s">
        <v>202</v>
      </c>
      <c r="D79" t="s">
        <v>82</v>
      </c>
      <c r="E79" t="s">
        <v>15</v>
      </c>
      <c r="F79" t="str">
        <f>"012"</f>
        <v>012</v>
      </c>
      <c r="G79" t="s">
        <v>3</v>
      </c>
      <c r="H79" t="s">
        <v>30</v>
      </c>
      <c r="I79" s="3">
        <v>125162.31</v>
      </c>
    </row>
    <row r="80" spans="1:9" x14ac:dyDescent="0.2">
      <c r="A80" t="s">
        <v>206</v>
      </c>
      <c r="B80" s="1" t="s">
        <v>196</v>
      </c>
      <c r="C80" s="1" t="s">
        <v>203</v>
      </c>
      <c r="D80" t="s">
        <v>101</v>
      </c>
      <c r="E80" t="s">
        <v>15</v>
      </c>
      <c r="F80" t="str">
        <f>"031"</f>
        <v>031</v>
      </c>
      <c r="G80" t="s">
        <v>3</v>
      </c>
      <c r="H80" t="s">
        <v>30</v>
      </c>
      <c r="I80" s="3">
        <v>85185.34</v>
      </c>
    </row>
    <row r="81" spans="1:9" x14ac:dyDescent="0.2">
      <c r="A81" t="s">
        <v>206</v>
      </c>
      <c r="B81" s="1" t="s">
        <v>196</v>
      </c>
      <c r="C81" s="1" t="s">
        <v>203</v>
      </c>
      <c r="D81" t="s">
        <v>102</v>
      </c>
      <c r="E81" t="s">
        <v>15</v>
      </c>
      <c r="F81" t="str">
        <f>"032"</f>
        <v>032</v>
      </c>
      <c r="G81" t="s">
        <v>3</v>
      </c>
      <c r="H81" t="s">
        <v>30</v>
      </c>
      <c r="I81" s="3">
        <v>70007.509999999995</v>
      </c>
    </row>
    <row r="82" spans="1:9" x14ac:dyDescent="0.2">
      <c r="A82" t="s">
        <v>206</v>
      </c>
      <c r="B82" s="1" t="s">
        <v>196</v>
      </c>
      <c r="C82" s="1" t="s">
        <v>203</v>
      </c>
      <c r="D82" t="s">
        <v>103</v>
      </c>
      <c r="E82" t="s">
        <v>15</v>
      </c>
      <c r="F82" t="str">
        <f>"033"</f>
        <v>033</v>
      </c>
      <c r="G82" t="s">
        <v>3</v>
      </c>
      <c r="H82" t="s">
        <v>30</v>
      </c>
      <c r="I82" s="3">
        <v>78535.520000000004</v>
      </c>
    </row>
    <row r="83" spans="1:9" x14ac:dyDescent="0.2">
      <c r="A83" t="s">
        <v>206</v>
      </c>
      <c r="B83" s="1" t="s">
        <v>196</v>
      </c>
      <c r="C83" s="1" t="s">
        <v>203</v>
      </c>
      <c r="D83" t="s">
        <v>104</v>
      </c>
      <c r="E83" t="s">
        <v>15</v>
      </c>
      <c r="F83" t="str">
        <f>"034"</f>
        <v>034</v>
      </c>
      <c r="G83" t="s">
        <v>3</v>
      </c>
      <c r="H83" t="s">
        <v>30</v>
      </c>
      <c r="I83" s="3">
        <v>125162.31</v>
      </c>
    </row>
    <row r="84" spans="1:9" x14ac:dyDescent="0.2">
      <c r="A84" t="s">
        <v>206</v>
      </c>
      <c r="B84" s="1" t="s">
        <v>196</v>
      </c>
      <c r="C84" s="1" t="s">
        <v>203</v>
      </c>
      <c r="D84" t="s">
        <v>105</v>
      </c>
      <c r="E84" t="s">
        <v>15</v>
      </c>
      <c r="F84" t="str">
        <f>"035"</f>
        <v>035</v>
      </c>
      <c r="G84" t="s">
        <v>3</v>
      </c>
      <c r="H84" t="s">
        <v>30</v>
      </c>
      <c r="I84" s="3">
        <v>125162.31</v>
      </c>
    </row>
    <row r="85" spans="1:9" x14ac:dyDescent="0.2">
      <c r="A85" t="s">
        <v>206</v>
      </c>
      <c r="B85" s="1" t="s">
        <v>196</v>
      </c>
      <c r="C85" s="1" t="s">
        <v>203</v>
      </c>
      <c r="D85" t="s">
        <v>106</v>
      </c>
      <c r="E85" t="s">
        <v>15</v>
      </c>
      <c r="F85" t="str">
        <f>"036"</f>
        <v>036</v>
      </c>
      <c r="G85" t="s">
        <v>3</v>
      </c>
      <c r="H85" t="s">
        <v>30</v>
      </c>
      <c r="I85" s="3">
        <v>125162.31</v>
      </c>
    </row>
    <row r="86" spans="1:9" x14ac:dyDescent="0.2">
      <c r="A86" t="s">
        <v>206</v>
      </c>
      <c r="B86" s="1" t="s">
        <v>196</v>
      </c>
      <c r="C86" s="1" t="s">
        <v>204</v>
      </c>
      <c r="D86" t="s">
        <v>95</v>
      </c>
      <c r="E86" t="s">
        <v>15</v>
      </c>
      <c r="F86" t="str">
        <f>"025"</f>
        <v>025</v>
      </c>
      <c r="G86" t="s">
        <v>4</v>
      </c>
      <c r="H86" t="s">
        <v>51</v>
      </c>
      <c r="I86" s="3">
        <v>1688.39</v>
      </c>
    </row>
    <row r="87" spans="1:9" x14ac:dyDescent="0.2">
      <c r="A87" t="s">
        <v>206</v>
      </c>
      <c r="B87" s="1" t="s">
        <v>196</v>
      </c>
      <c r="C87" s="1" t="s">
        <v>204</v>
      </c>
      <c r="D87" t="s">
        <v>96</v>
      </c>
      <c r="E87" t="s">
        <v>15</v>
      </c>
      <c r="F87" t="str">
        <f>"026"</f>
        <v>026</v>
      </c>
      <c r="G87" t="s">
        <v>4</v>
      </c>
      <c r="H87" t="s">
        <v>51</v>
      </c>
      <c r="I87" s="3">
        <v>2072.16</v>
      </c>
    </row>
    <row r="88" spans="1:9" x14ac:dyDescent="0.2">
      <c r="A88" t="s">
        <v>206</v>
      </c>
      <c r="B88" s="1" t="s">
        <v>196</v>
      </c>
      <c r="C88" s="1" t="s">
        <v>204</v>
      </c>
      <c r="D88" t="s">
        <v>97</v>
      </c>
      <c r="E88" t="s">
        <v>15</v>
      </c>
      <c r="F88" t="str">
        <f>"027"</f>
        <v>027</v>
      </c>
      <c r="G88" t="s">
        <v>4</v>
      </c>
      <c r="H88" t="s">
        <v>51</v>
      </c>
      <c r="I88" s="3">
        <v>3129.75</v>
      </c>
    </row>
    <row r="89" spans="1:9" x14ac:dyDescent="0.2">
      <c r="A89" t="s">
        <v>206</v>
      </c>
      <c r="B89" s="1" t="s">
        <v>196</v>
      </c>
      <c r="C89" s="1" t="s">
        <v>204</v>
      </c>
      <c r="D89" t="s">
        <v>98</v>
      </c>
      <c r="E89" t="s">
        <v>15</v>
      </c>
      <c r="F89" t="str">
        <f>"028"</f>
        <v>028</v>
      </c>
      <c r="G89" t="s">
        <v>4</v>
      </c>
      <c r="H89" t="s">
        <v>51</v>
      </c>
      <c r="I89" s="3">
        <v>3313.35</v>
      </c>
    </row>
    <row r="90" spans="1:9" x14ac:dyDescent="0.2">
      <c r="A90" t="s">
        <v>206</v>
      </c>
      <c r="B90" s="1" t="s">
        <v>196</v>
      </c>
      <c r="C90" s="1" t="s">
        <v>204</v>
      </c>
      <c r="D90" t="s">
        <v>99</v>
      </c>
      <c r="E90" t="s">
        <v>15</v>
      </c>
      <c r="F90" t="str">
        <f>"029"</f>
        <v>029</v>
      </c>
      <c r="G90" t="s">
        <v>4</v>
      </c>
      <c r="H90" t="s">
        <v>51</v>
      </c>
      <c r="I90" s="3">
        <v>1397.86</v>
      </c>
    </row>
    <row r="91" spans="1:9" x14ac:dyDescent="0.2">
      <c r="A91" t="s">
        <v>206</v>
      </c>
      <c r="B91" s="1" t="s">
        <v>196</v>
      </c>
      <c r="C91" s="1" t="s">
        <v>204</v>
      </c>
      <c r="D91" t="s">
        <v>100</v>
      </c>
      <c r="E91" t="s">
        <v>15</v>
      </c>
      <c r="F91" t="str">
        <f>"030"</f>
        <v>030</v>
      </c>
      <c r="G91" t="s">
        <v>3</v>
      </c>
      <c r="H91" t="s">
        <v>30</v>
      </c>
      <c r="I91" s="3">
        <v>77689.58</v>
      </c>
    </row>
    <row r="92" spans="1:9" x14ac:dyDescent="0.2">
      <c r="A92" t="s">
        <v>207</v>
      </c>
      <c r="B92" s="1" t="s">
        <v>196</v>
      </c>
      <c r="C92" s="1" t="s">
        <v>197</v>
      </c>
      <c r="D92" t="s">
        <v>175</v>
      </c>
      <c r="E92" t="s">
        <v>15</v>
      </c>
      <c r="F92" t="str">
        <f>"018"</f>
        <v>018</v>
      </c>
      <c r="G92" t="s">
        <v>5</v>
      </c>
      <c r="H92" t="s">
        <v>121</v>
      </c>
      <c r="I92">
        <v>330888.78999999998</v>
      </c>
    </row>
    <row r="93" spans="1:9" x14ac:dyDescent="0.2">
      <c r="A93" t="s">
        <v>207</v>
      </c>
      <c r="B93" s="1" t="s">
        <v>196</v>
      </c>
      <c r="C93" s="1" t="s">
        <v>197</v>
      </c>
      <c r="D93" t="s">
        <v>176</v>
      </c>
      <c r="E93" t="s">
        <v>15</v>
      </c>
      <c r="F93" t="str">
        <f>"019"</f>
        <v>019</v>
      </c>
      <c r="G93" t="s">
        <v>5</v>
      </c>
      <c r="H93" t="s">
        <v>121</v>
      </c>
      <c r="I93">
        <v>330888.78999999998</v>
      </c>
    </row>
    <row r="94" spans="1:9" x14ac:dyDescent="0.2">
      <c r="A94" t="s">
        <v>207</v>
      </c>
      <c r="B94" s="1" t="s">
        <v>196</v>
      </c>
      <c r="C94" s="1" t="s">
        <v>197</v>
      </c>
      <c r="D94" t="s">
        <v>177</v>
      </c>
      <c r="E94" t="s">
        <v>15</v>
      </c>
      <c r="F94" t="str">
        <f>"020"</f>
        <v>020</v>
      </c>
      <c r="G94" t="s">
        <v>5</v>
      </c>
      <c r="H94" t="s">
        <v>121</v>
      </c>
      <c r="I94">
        <v>330888.78999999998</v>
      </c>
    </row>
    <row r="95" spans="1:9" x14ac:dyDescent="0.2">
      <c r="A95" t="s">
        <v>207</v>
      </c>
      <c r="B95" s="1" t="s">
        <v>196</v>
      </c>
      <c r="C95" s="1" t="s">
        <v>197</v>
      </c>
      <c r="D95" t="s">
        <v>178</v>
      </c>
      <c r="E95" t="s">
        <v>15</v>
      </c>
      <c r="F95" t="str">
        <f>"021"</f>
        <v>021</v>
      </c>
      <c r="G95" t="s">
        <v>5</v>
      </c>
      <c r="H95" t="s">
        <v>121</v>
      </c>
      <c r="I95">
        <v>330888.78999999998</v>
      </c>
    </row>
    <row r="96" spans="1:9" x14ac:dyDescent="0.2">
      <c r="A96" t="s">
        <v>207</v>
      </c>
      <c r="B96" s="1" t="s">
        <v>196</v>
      </c>
      <c r="C96" s="1" t="s">
        <v>197</v>
      </c>
      <c r="D96" t="s">
        <v>179</v>
      </c>
      <c r="E96" t="s">
        <v>15</v>
      </c>
      <c r="F96" t="str">
        <f>"022"</f>
        <v>022</v>
      </c>
      <c r="G96" t="s">
        <v>5</v>
      </c>
      <c r="H96" t="s">
        <v>121</v>
      </c>
      <c r="I96">
        <v>330888.78999999998</v>
      </c>
    </row>
    <row r="97" spans="1:9" x14ac:dyDescent="0.2">
      <c r="A97" t="s">
        <v>207</v>
      </c>
      <c r="B97" s="1" t="s">
        <v>196</v>
      </c>
      <c r="C97" s="1" t="s">
        <v>197</v>
      </c>
      <c r="D97" t="s">
        <v>180</v>
      </c>
      <c r="E97" t="s">
        <v>15</v>
      </c>
      <c r="F97" t="str">
        <f>"023"</f>
        <v>023</v>
      </c>
      <c r="G97" t="s">
        <v>5</v>
      </c>
      <c r="H97" t="s">
        <v>121</v>
      </c>
      <c r="I97">
        <v>330888.78999999998</v>
      </c>
    </row>
    <row r="98" spans="1:9" x14ac:dyDescent="0.2">
      <c r="A98" t="s">
        <v>207</v>
      </c>
      <c r="B98" s="1" t="s">
        <v>196</v>
      </c>
      <c r="C98" s="1" t="s">
        <v>198</v>
      </c>
      <c r="D98" t="s">
        <v>169</v>
      </c>
      <c r="E98" t="s">
        <v>15</v>
      </c>
      <c r="F98" t="str">
        <f>"012"</f>
        <v>012</v>
      </c>
      <c r="G98" t="s">
        <v>5</v>
      </c>
      <c r="H98" t="s">
        <v>121</v>
      </c>
      <c r="I98">
        <v>83921.2</v>
      </c>
    </row>
    <row r="99" spans="1:9" x14ac:dyDescent="0.2">
      <c r="A99" t="s">
        <v>207</v>
      </c>
      <c r="B99" s="1" t="s">
        <v>196</v>
      </c>
      <c r="C99" s="1" t="s">
        <v>198</v>
      </c>
      <c r="D99" t="s">
        <v>170</v>
      </c>
      <c r="E99" t="s">
        <v>15</v>
      </c>
      <c r="F99" t="str">
        <f>"013"</f>
        <v>013</v>
      </c>
      <c r="G99" t="s">
        <v>5</v>
      </c>
      <c r="H99" t="s">
        <v>121</v>
      </c>
      <c r="I99">
        <v>330888.78999999998</v>
      </c>
    </row>
    <row r="100" spans="1:9" x14ac:dyDescent="0.2">
      <c r="A100" t="s">
        <v>207</v>
      </c>
      <c r="B100" s="1" t="s">
        <v>196</v>
      </c>
      <c r="C100" s="1" t="s">
        <v>198</v>
      </c>
      <c r="D100" t="s">
        <v>171</v>
      </c>
      <c r="E100" t="s">
        <v>15</v>
      </c>
      <c r="F100" t="str">
        <f>"014"</f>
        <v>014</v>
      </c>
      <c r="G100" t="s">
        <v>5</v>
      </c>
      <c r="H100" t="s">
        <v>121</v>
      </c>
      <c r="I100">
        <v>330888.78999999998</v>
      </c>
    </row>
    <row r="101" spans="1:9" x14ac:dyDescent="0.2">
      <c r="A101" t="s">
        <v>207</v>
      </c>
      <c r="B101" s="1" t="s">
        <v>196</v>
      </c>
      <c r="C101" s="1" t="s">
        <v>198</v>
      </c>
      <c r="D101" t="s">
        <v>172</v>
      </c>
      <c r="E101" t="s">
        <v>15</v>
      </c>
      <c r="F101" t="str">
        <f>"015"</f>
        <v>015</v>
      </c>
      <c r="G101" t="s">
        <v>5</v>
      </c>
      <c r="H101" t="s">
        <v>121</v>
      </c>
      <c r="I101">
        <v>330888.78999999998</v>
      </c>
    </row>
    <row r="102" spans="1:9" x14ac:dyDescent="0.2">
      <c r="A102" t="s">
        <v>207</v>
      </c>
      <c r="B102" s="1" t="s">
        <v>196</v>
      </c>
      <c r="C102" s="1" t="s">
        <v>198</v>
      </c>
      <c r="D102" t="s">
        <v>173</v>
      </c>
      <c r="E102" t="s">
        <v>15</v>
      </c>
      <c r="F102" t="str">
        <f>"016"</f>
        <v>016</v>
      </c>
      <c r="G102" t="s">
        <v>5</v>
      </c>
      <c r="H102" t="s">
        <v>121</v>
      </c>
      <c r="I102">
        <v>330888.78999999998</v>
      </c>
    </row>
    <row r="103" spans="1:9" x14ac:dyDescent="0.2">
      <c r="A103" t="s">
        <v>207</v>
      </c>
      <c r="B103" s="1" t="s">
        <v>196</v>
      </c>
      <c r="C103" s="1" t="s">
        <v>198</v>
      </c>
      <c r="D103" t="s">
        <v>174</v>
      </c>
      <c r="E103" t="s">
        <v>15</v>
      </c>
      <c r="F103" t="str">
        <f>"017"</f>
        <v>017</v>
      </c>
      <c r="G103" t="s">
        <v>5</v>
      </c>
      <c r="H103" t="s">
        <v>121</v>
      </c>
      <c r="I103">
        <v>330888.78999999998</v>
      </c>
    </row>
    <row r="104" spans="1:9" x14ac:dyDescent="0.2">
      <c r="A104" t="s">
        <v>207</v>
      </c>
      <c r="B104" s="1" t="s">
        <v>196</v>
      </c>
      <c r="C104" t="s">
        <v>6</v>
      </c>
      <c r="D104" t="s">
        <v>107</v>
      </c>
      <c r="E104" t="s">
        <v>15</v>
      </c>
      <c r="F104" t="str">
        <f>"037"</f>
        <v>037</v>
      </c>
      <c r="G104" t="s">
        <v>3</v>
      </c>
      <c r="H104" t="s">
        <v>30</v>
      </c>
      <c r="I104" s="3">
        <v>125162.31</v>
      </c>
    </row>
    <row r="105" spans="1:9" x14ac:dyDescent="0.2">
      <c r="A105" t="s">
        <v>207</v>
      </c>
      <c r="B105" s="1" t="s">
        <v>196</v>
      </c>
      <c r="C105" t="s">
        <v>6</v>
      </c>
      <c r="D105" t="s">
        <v>153</v>
      </c>
      <c r="E105" t="s">
        <v>15</v>
      </c>
      <c r="F105" t="str">
        <f>"001"</f>
        <v>001</v>
      </c>
      <c r="G105" t="s">
        <v>1</v>
      </c>
      <c r="H105" t="s">
        <v>18</v>
      </c>
      <c r="I105">
        <v>58280.25</v>
      </c>
    </row>
    <row r="106" spans="1:9" x14ac:dyDescent="0.2">
      <c r="A106" t="s">
        <v>207</v>
      </c>
      <c r="B106" s="1" t="s">
        <v>196</v>
      </c>
      <c r="C106" t="s">
        <v>6</v>
      </c>
      <c r="D106" t="s">
        <v>155</v>
      </c>
      <c r="E106" t="s">
        <v>15</v>
      </c>
      <c r="F106" t="str">
        <f>"002"</f>
        <v>002</v>
      </c>
      <c r="G106" t="s">
        <v>1</v>
      </c>
      <c r="H106" t="s">
        <v>18</v>
      </c>
      <c r="I106">
        <v>41218.480000000003</v>
      </c>
    </row>
    <row r="107" spans="1:9" x14ac:dyDescent="0.2">
      <c r="A107" t="s">
        <v>207</v>
      </c>
      <c r="B107" s="1" t="s">
        <v>196</v>
      </c>
      <c r="C107" t="s">
        <v>6</v>
      </c>
      <c r="D107" t="s">
        <v>157</v>
      </c>
      <c r="E107" t="s">
        <v>15</v>
      </c>
      <c r="F107" t="str">
        <f>"003"</f>
        <v>003</v>
      </c>
      <c r="G107" t="s">
        <v>1</v>
      </c>
      <c r="H107" t="s">
        <v>18</v>
      </c>
      <c r="I107">
        <v>67339.77</v>
      </c>
    </row>
    <row r="108" spans="1:9" x14ac:dyDescent="0.2">
      <c r="A108" t="s">
        <v>207</v>
      </c>
      <c r="B108" s="1" t="s">
        <v>196</v>
      </c>
      <c r="C108" t="s">
        <v>6</v>
      </c>
      <c r="D108" t="s">
        <v>159</v>
      </c>
      <c r="E108" t="s">
        <v>15</v>
      </c>
      <c r="F108" t="str">
        <f>"004"</f>
        <v>004</v>
      </c>
      <c r="G108" t="s">
        <v>1</v>
      </c>
      <c r="H108" t="s">
        <v>18</v>
      </c>
      <c r="I108">
        <v>66178.27</v>
      </c>
    </row>
    <row r="109" spans="1:9" x14ac:dyDescent="0.2">
      <c r="A109" t="s">
        <v>207</v>
      </c>
      <c r="B109" s="1" t="s">
        <v>196</v>
      </c>
      <c r="C109" t="s">
        <v>6</v>
      </c>
      <c r="D109" t="s">
        <v>161</v>
      </c>
      <c r="E109" t="s">
        <v>15</v>
      </c>
      <c r="F109" t="str">
        <f>"005"</f>
        <v>005</v>
      </c>
      <c r="G109" t="s">
        <v>1</v>
      </c>
      <c r="H109" t="s">
        <v>18</v>
      </c>
      <c r="I109">
        <v>68358.960000000006</v>
      </c>
    </row>
    <row r="110" spans="1:9" x14ac:dyDescent="0.2">
      <c r="A110" t="s">
        <v>207</v>
      </c>
      <c r="B110" s="1" t="s">
        <v>196</v>
      </c>
      <c r="C110" s="1" t="s">
        <v>200</v>
      </c>
      <c r="D110" t="s">
        <v>152</v>
      </c>
      <c r="E110" t="s">
        <v>15</v>
      </c>
      <c r="F110" t="str">
        <f>"001"</f>
        <v>001</v>
      </c>
      <c r="G110" t="s">
        <v>0</v>
      </c>
      <c r="H110" t="s">
        <v>16</v>
      </c>
      <c r="I110">
        <v>138353.4</v>
      </c>
    </row>
    <row r="111" spans="1:9" x14ac:dyDescent="0.2">
      <c r="A111" t="s">
        <v>207</v>
      </c>
      <c r="B111" s="1" t="s">
        <v>196</v>
      </c>
      <c r="C111" s="1" t="s">
        <v>200</v>
      </c>
      <c r="D111" t="s">
        <v>154</v>
      </c>
      <c r="E111" t="s">
        <v>15</v>
      </c>
      <c r="F111" t="str">
        <f>"002"</f>
        <v>002</v>
      </c>
      <c r="G111" t="s">
        <v>0</v>
      </c>
      <c r="H111" t="s">
        <v>16</v>
      </c>
      <c r="I111">
        <v>75442.429999999993</v>
      </c>
    </row>
    <row r="112" spans="1:9" x14ac:dyDescent="0.2">
      <c r="A112" t="s">
        <v>207</v>
      </c>
      <c r="B112" s="1" t="s">
        <v>196</v>
      </c>
      <c r="C112" s="1" t="s">
        <v>200</v>
      </c>
      <c r="D112" t="s">
        <v>156</v>
      </c>
      <c r="E112" t="s">
        <v>15</v>
      </c>
      <c r="F112" t="str">
        <f>"003"</f>
        <v>003</v>
      </c>
      <c r="G112" t="s">
        <v>0</v>
      </c>
      <c r="H112" t="s">
        <v>16</v>
      </c>
      <c r="I112">
        <v>136351.84</v>
      </c>
    </row>
    <row r="113" spans="1:9" x14ac:dyDescent="0.2">
      <c r="A113" t="s">
        <v>207</v>
      </c>
      <c r="B113" s="1" t="s">
        <v>196</v>
      </c>
      <c r="C113" s="1" t="s">
        <v>200</v>
      </c>
      <c r="D113" t="s">
        <v>158</v>
      </c>
      <c r="E113" t="s">
        <v>15</v>
      </c>
      <c r="F113" t="str">
        <f>"004"</f>
        <v>004</v>
      </c>
      <c r="G113" t="s">
        <v>0</v>
      </c>
      <c r="H113" t="s">
        <v>16</v>
      </c>
      <c r="I113">
        <v>123602.69</v>
      </c>
    </row>
    <row r="114" spans="1:9" x14ac:dyDescent="0.2">
      <c r="A114" t="s">
        <v>207</v>
      </c>
      <c r="B114" s="1" t="s">
        <v>196</v>
      </c>
      <c r="C114" s="1" t="s">
        <v>200</v>
      </c>
      <c r="D114" t="s">
        <v>160</v>
      </c>
      <c r="E114" t="s">
        <v>15</v>
      </c>
      <c r="F114" t="str">
        <f>"005"</f>
        <v>005</v>
      </c>
      <c r="G114" t="s">
        <v>0</v>
      </c>
      <c r="H114" t="s">
        <v>16</v>
      </c>
      <c r="I114">
        <v>67264.23</v>
      </c>
    </row>
    <row r="115" spans="1:9" x14ac:dyDescent="0.2">
      <c r="A115" t="s">
        <v>207</v>
      </c>
      <c r="B115" s="1" t="s">
        <v>196</v>
      </c>
      <c r="C115" s="1" t="s">
        <v>200</v>
      </c>
      <c r="D115" t="s">
        <v>162</v>
      </c>
      <c r="E115" t="s">
        <v>15</v>
      </c>
      <c r="F115" t="str">
        <f>"006"</f>
        <v>006</v>
      </c>
      <c r="G115" t="s">
        <v>0</v>
      </c>
      <c r="H115" t="s">
        <v>16</v>
      </c>
      <c r="I115">
        <v>79552</v>
      </c>
    </row>
    <row r="116" spans="1:9" x14ac:dyDescent="0.2">
      <c r="A116" t="s">
        <v>207</v>
      </c>
      <c r="B116" s="1" t="s">
        <v>196</v>
      </c>
      <c r="C116" s="1" t="s">
        <v>202</v>
      </c>
      <c r="D116" t="s">
        <v>163</v>
      </c>
      <c r="E116" t="s">
        <v>15</v>
      </c>
      <c r="F116" t="str">
        <f>"006"</f>
        <v>006</v>
      </c>
      <c r="G116" t="s">
        <v>1</v>
      </c>
      <c r="H116" t="s">
        <v>18</v>
      </c>
      <c r="I116">
        <v>31262.81</v>
      </c>
    </row>
    <row r="117" spans="1:9" x14ac:dyDescent="0.2">
      <c r="A117" t="s">
        <v>207</v>
      </c>
      <c r="B117" s="1" t="s">
        <v>196</v>
      </c>
      <c r="C117" s="1" t="s">
        <v>202</v>
      </c>
      <c r="D117" t="s">
        <v>164</v>
      </c>
      <c r="E117" t="s">
        <v>15</v>
      </c>
      <c r="F117" t="str">
        <f>"007"</f>
        <v>007</v>
      </c>
      <c r="G117" t="s">
        <v>5</v>
      </c>
      <c r="H117" t="s">
        <v>121</v>
      </c>
      <c r="I117">
        <v>226275</v>
      </c>
    </row>
    <row r="118" spans="1:9" x14ac:dyDescent="0.2">
      <c r="A118" t="s">
        <v>207</v>
      </c>
      <c r="B118" s="1" t="s">
        <v>196</v>
      </c>
      <c r="C118" s="1" t="s">
        <v>202</v>
      </c>
      <c r="D118" t="s">
        <v>165</v>
      </c>
      <c r="E118" t="s">
        <v>15</v>
      </c>
      <c r="F118" t="str">
        <f>"008"</f>
        <v>008</v>
      </c>
      <c r="G118" t="s">
        <v>5</v>
      </c>
      <c r="H118" t="s">
        <v>121</v>
      </c>
      <c r="I118">
        <v>162021.47</v>
      </c>
    </row>
    <row r="119" spans="1:9" x14ac:dyDescent="0.2">
      <c r="A119" t="s">
        <v>207</v>
      </c>
      <c r="B119" s="1" t="s">
        <v>196</v>
      </c>
      <c r="C119" s="1" t="s">
        <v>202</v>
      </c>
      <c r="D119" t="s">
        <v>166</v>
      </c>
      <c r="E119" t="s">
        <v>15</v>
      </c>
      <c r="F119" t="str">
        <f>"009"</f>
        <v>009</v>
      </c>
      <c r="G119" t="s">
        <v>5</v>
      </c>
      <c r="H119" t="s">
        <v>121</v>
      </c>
      <c r="I119">
        <v>78823.03</v>
      </c>
    </row>
    <row r="120" spans="1:9" x14ac:dyDescent="0.2">
      <c r="A120" t="s">
        <v>207</v>
      </c>
      <c r="B120" s="1" t="s">
        <v>196</v>
      </c>
      <c r="C120" s="1" t="s">
        <v>202</v>
      </c>
      <c r="D120" t="s">
        <v>167</v>
      </c>
      <c r="E120" t="s">
        <v>15</v>
      </c>
      <c r="F120" t="str">
        <f>"010"</f>
        <v>010</v>
      </c>
      <c r="G120" t="s">
        <v>5</v>
      </c>
      <c r="H120" t="s">
        <v>121</v>
      </c>
      <c r="I120">
        <v>82986.16</v>
      </c>
    </row>
    <row r="121" spans="1:9" x14ac:dyDescent="0.2">
      <c r="A121" t="s">
        <v>207</v>
      </c>
      <c r="B121" s="1" t="s">
        <v>196</v>
      </c>
      <c r="C121" s="1" t="s">
        <v>202</v>
      </c>
      <c r="D121" t="s">
        <v>168</v>
      </c>
      <c r="E121" t="s">
        <v>15</v>
      </c>
      <c r="F121" t="str">
        <f>"011"</f>
        <v>011</v>
      </c>
      <c r="G121" t="s">
        <v>5</v>
      </c>
      <c r="H121" t="s">
        <v>121</v>
      </c>
      <c r="I121">
        <v>90728.79</v>
      </c>
    </row>
    <row r="122" spans="1:9" x14ac:dyDescent="0.2">
      <c r="A122" t="s">
        <v>207</v>
      </c>
      <c r="B122" s="1" t="s">
        <v>196</v>
      </c>
      <c r="C122" s="1" t="s">
        <v>203</v>
      </c>
      <c r="D122" t="s">
        <v>187</v>
      </c>
      <c r="E122" t="s">
        <v>15</v>
      </c>
      <c r="F122" t="str">
        <f>"030"</f>
        <v>030</v>
      </c>
      <c r="G122" t="s">
        <v>2</v>
      </c>
      <c r="H122" t="s">
        <v>140</v>
      </c>
      <c r="I122">
        <v>4560.6000000000004</v>
      </c>
    </row>
    <row r="123" spans="1:9" x14ac:dyDescent="0.2">
      <c r="A123" t="s">
        <v>207</v>
      </c>
      <c r="B123" s="1" t="s">
        <v>196</v>
      </c>
      <c r="C123" s="1" t="s">
        <v>203</v>
      </c>
      <c r="D123" t="s">
        <v>188</v>
      </c>
      <c r="E123" t="s">
        <v>15</v>
      </c>
      <c r="F123" t="str">
        <f>"031"</f>
        <v>031</v>
      </c>
      <c r="G123" t="s">
        <v>5</v>
      </c>
      <c r="H123" t="s">
        <v>121</v>
      </c>
      <c r="I123">
        <v>12071.02</v>
      </c>
    </row>
    <row r="124" spans="1:9" x14ac:dyDescent="0.2">
      <c r="A124" t="s">
        <v>207</v>
      </c>
      <c r="B124" s="1" t="s">
        <v>196</v>
      </c>
      <c r="C124" s="1" t="s">
        <v>203</v>
      </c>
      <c r="D124" t="s">
        <v>189</v>
      </c>
      <c r="E124" t="s">
        <v>15</v>
      </c>
      <c r="F124" t="str">
        <f>"032"</f>
        <v>032</v>
      </c>
      <c r="G124" t="s">
        <v>5</v>
      </c>
      <c r="H124" t="s">
        <v>121</v>
      </c>
      <c r="I124">
        <v>12043.77</v>
      </c>
    </row>
    <row r="125" spans="1:9" x14ac:dyDescent="0.2">
      <c r="A125" t="s">
        <v>207</v>
      </c>
      <c r="B125" s="1" t="s">
        <v>196</v>
      </c>
      <c r="C125" s="1" t="s">
        <v>203</v>
      </c>
      <c r="D125" t="s">
        <v>190</v>
      </c>
      <c r="E125" t="s">
        <v>15</v>
      </c>
      <c r="F125" t="str">
        <f>"033"</f>
        <v>033</v>
      </c>
      <c r="G125" t="s">
        <v>5</v>
      </c>
      <c r="H125" t="s">
        <v>121</v>
      </c>
      <c r="I125">
        <v>16432.25</v>
      </c>
    </row>
    <row r="126" spans="1:9" x14ac:dyDescent="0.2">
      <c r="A126" t="s">
        <v>207</v>
      </c>
      <c r="B126" s="1" t="s">
        <v>196</v>
      </c>
      <c r="C126" s="1" t="s">
        <v>203</v>
      </c>
      <c r="D126" t="s">
        <v>191</v>
      </c>
      <c r="E126" t="s">
        <v>15</v>
      </c>
      <c r="F126" t="str">
        <f>"034"</f>
        <v>034</v>
      </c>
      <c r="G126" t="s">
        <v>5</v>
      </c>
      <c r="H126" t="s">
        <v>121</v>
      </c>
      <c r="I126">
        <v>13587.93</v>
      </c>
    </row>
    <row r="127" spans="1:9" x14ac:dyDescent="0.2">
      <c r="A127" t="s">
        <v>207</v>
      </c>
      <c r="B127" s="1" t="s">
        <v>196</v>
      </c>
      <c r="C127" s="1" t="s">
        <v>203</v>
      </c>
      <c r="D127" t="s">
        <v>192</v>
      </c>
      <c r="E127" t="s">
        <v>15</v>
      </c>
      <c r="F127" t="str">
        <f>"035"</f>
        <v>035</v>
      </c>
      <c r="G127" t="s">
        <v>5</v>
      </c>
      <c r="H127" t="s">
        <v>121</v>
      </c>
      <c r="I127">
        <v>11893.32</v>
      </c>
    </row>
    <row r="128" spans="1:9" x14ac:dyDescent="0.2">
      <c r="A128" t="s">
        <v>207</v>
      </c>
      <c r="B128" s="1" t="s">
        <v>196</v>
      </c>
      <c r="C128" s="1" t="s">
        <v>204</v>
      </c>
      <c r="D128" t="s">
        <v>181</v>
      </c>
      <c r="E128" t="s">
        <v>15</v>
      </c>
      <c r="F128" t="str">
        <f>"024"</f>
        <v>024</v>
      </c>
      <c r="G128" t="s">
        <v>5</v>
      </c>
      <c r="H128" t="s">
        <v>121</v>
      </c>
      <c r="I128">
        <v>330888.78999999998</v>
      </c>
    </row>
    <row r="129" spans="1:9" x14ac:dyDescent="0.2">
      <c r="A129" t="s">
        <v>207</v>
      </c>
      <c r="B129" s="1" t="s">
        <v>196</v>
      </c>
      <c r="C129" s="1" t="s">
        <v>204</v>
      </c>
      <c r="D129" t="s">
        <v>182</v>
      </c>
      <c r="E129" t="s">
        <v>15</v>
      </c>
      <c r="F129" t="str">
        <f>"025"</f>
        <v>025</v>
      </c>
      <c r="G129" t="s">
        <v>2</v>
      </c>
      <c r="H129" t="s">
        <v>140</v>
      </c>
      <c r="I129">
        <v>4601.5600000000004</v>
      </c>
    </row>
    <row r="130" spans="1:9" x14ac:dyDescent="0.2">
      <c r="A130" t="s">
        <v>207</v>
      </c>
      <c r="B130" s="1" t="s">
        <v>196</v>
      </c>
      <c r="C130" s="1" t="s">
        <v>204</v>
      </c>
      <c r="D130" t="s">
        <v>183</v>
      </c>
      <c r="E130" t="s">
        <v>15</v>
      </c>
      <c r="F130" t="str">
        <f>"026"</f>
        <v>026</v>
      </c>
      <c r="G130" t="s">
        <v>2</v>
      </c>
      <c r="H130" t="s">
        <v>140</v>
      </c>
      <c r="I130">
        <v>6897.48</v>
      </c>
    </row>
    <row r="131" spans="1:9" x14ac:dyDescent="0.2">
      <c r="A131" t="s">
        <v>207</v>
      </c>
      <c r="B131" s="1" t="s">
        <v>196</v>
      </c>
      <c r="C131" s="1" t="s">
        <v>204</v>
      </c>
      <c r="D131" t="s">
        <v>184</v>
      </c>
      <c r="E131" t="s">
        <v>15</v>
      </c>
      <c r="F131" t="str">
        <f>"027"</f>
        <v>027</v>
      </c>
      <c r="G131" t="s">
        <v>2</v>
      </c>
      <c r="H131" t="s">
        <v>140</v>
      </c>
      <c r="I131">
        <v>7667.41</v>
      </c>
    </row>
    <row r="132" spans="1:9" x14ac:dyDescent="0.2">
      <c r="A132" t="s">
        <v>207</v>
      </c>
      <c r="B132" s="1" t="s">
        <v>196</v>
      </c>
      <c r="C132" s="1" t="s">
        <v>204</v>
      </c>
      <c r="D132" t="s">
        <v>185</v>
      </c>
      <c r="E132" t="s">
        <v>15</v>
      </c>
      <c r="F132" t="str">
        <f>"028"</f>
        <v>028</v>
      </c>
      <c r="G132" t="s">
        <v>2</v>
      </c>
      <c r="H132" t="s">
        <v>140</v>
      </c>
      <c r="I132">
        <v>13334.05</v>
      </c>
    </row>
    <row r="133" spans="1:9" x14ac:dyDescent="0.2">
      <c r="A133" t="s">
        <v>207</v>
      </c>
      <c r="B133" s="1" t="s">
        <v>196</v>
      </c>
      <c r="C133" s="1" t="s">
        <v>204</v>
      </c>
      <c r="D133" t="s">
        <v>186</v>
      </c>
      <c r="E133" t="s">
        <v>15</v>
      </c>
      <c r="F133" t="str">
        <f>"029"</f>
        <v>029</v>
      </c>
      <c r="G133" t="s">
        <v>2</v>
      </c>
      <c r="H133" t="s">
        <v>140</v>
      </c>
      <c r="I133">
        <v>5300.25</v>
      </c>
    </row>
    <row r="134" spans="1:9" x14ac:dyDescent="0.2">
      <c r="A134" t="s">
        <v>208</v>
      </c>
      <c r="B134" s="1" t="s">
        <v>196</v>
      </c>
      <c r="C134" s="1" t="s">
        <v>197</v>
      </c>
      <c r="D134" t="s">
        <v>123</v>
      </c>
      <c r="E134" t="s">
        <v>15</v>
      </c>
      <c r="F134" t="str">
        <f>"009"</f>
        <v>009</v>
      </c>
      <c r="G134" t="s">
        <v>5</v>
      </c>
      <c r="H134" t="s">
        <v>121</v>
      </c>
      <c r="I134">
        <v>74552.649999999994</v>
      </c>
    </row>
    <row r="135" spans="1:9" x14ac:dyDescent="0.2">
      <c r="A135" t="s">
        <v>208</v>
      </c>
      <c r="B135" s="1" t="s">
        <v>196</v>
      </c>
      <c r="C135" s="1" t="s">
        <v>197</v>
      </c>
      <c r="D135" t="s">
        <v>124</v>
      </c>
      <c r="E135" t="s">
        <v>15</v>
      </c>
      <c r="F135" t="str">
        <f>"010"</f>
        <v>010</v>
      </c>
      <c r="G135" t="s">
        <v>5</v>
      </c>
      <c r="H135" t="s">
        <v>121</v>
      </c>
      <c r="I135">
        <v>62138.66</v>
      </c>
    </row>
    <row r="136" spans="1:9" x14ac:dyDescent="0.2">
      <c r="A136" t="s">
        <v>208</v>
      </c>
      <c r="B136" s="1" t="s">
        <v>196</v>
      </c>
      <c r="C136" s="1" t="s">
        <v>197</v>
      </c>
      <c r="D136" t="s">
        <v>125</v>
      </c>
      <c r="E136" t="s">
        <v>15</v>
      </c>
      <c r="F136" t="str">
        <f>"011"</f>
        <v>011</v>
      </c>
      <c r="G136" t="s">
        <v>5</v>
      </c>
      <c r="H136" t="s">
        <v>121</v>
      </c>
      <c r="I136">
        <v>78222.039999999994</v>
      </c>
    </row>
    <row r="137" spans="1:9" x14ac:dyDescent="0.2">
      <c r="A137" t="s">
        <v>208</v>
      </c>
      <c r="B137" s="1" t="s">
        <v>196</v>
      </c>
      <c r="C137" s="1" t="s">
        <v>197</v>
      </c>
      <c r="D137" t="s">
        <v>126</v>
      </c>
      <c r="E137" t="s">
        <v>15</v>
      </c>
      <c r="F137" t="str">
        <f>"012"</f>
        <v>012</v>
      </c>
      <c r="G137" t="s">
        <v>5</v>
      </c>
      <c r="H137" t="s">
        <v>121</v>
      </c>
      <c r="I137">
        <v>23836.69</v>
      </c>
    </row>
    <row r="138" spans="1:9" x14ac:dyDescent="0.2">
      <c r="A138" t="s">
        <v>208</v>
      </c>
      <c r="B138" s="1" t="s">
        <v>196</v>
      </c>
      <c r="C138" s="1" t="s">
        <v>198</v>
      </c>
      <c r="D138" t="s">
        <v>148</v>
      </c>
      <c r="E138" t="s">
        <v>15</v>
      </c>
      <c r="F138" t="str">
        <f>"033"</f>
        <v>033</v>
      </c>
      <c r="G138" t="s">
        <v>5</v>
      </c>
      <c r="H138" t="s">
        <v>121</v>
      </c>
      <c r="I138">
        <v>19335.849999999999</v>
      </c>
    </row>
    <row r="139" spans="1:9" x14ac:dyDescent="0.2">
      <c r="A139" t="s">
        <v>208</v>
      </c>
      <c r="B139" s="1" t="s">
        <v>196</v>
      </c>
      <c r="C139" s="1" t="s">
        <v>198</v>
      </c>
      <c r="D139" t="s">
        <v>149</v>
      </c>
      <c r="E139" t="s">
        <v>15</v>
      </c>
      <c r="F139" t="str">
        <f>"034"</f>
        <v>034</v>
      </c>
      <c r="G139" t="s">
        <v>5</v>
      </c>
      <c r="H139" t="s">
        <v>121</v>
      </c>
      <c r="I139">
        <v>24036.86</v>
      </c>
    </row>
    <row r="140" spans="1:9" x14ac:dyDescent="0.2">
      <c r="A140" t="s">
        <v>208</v>
      </c>
      <c r="B140" s="1" t="s">
        <v>196</v>
      </c>
      <c r="C140" s="1" t="s">
        <v>198</v>
      </c>
      <c r="D140" t="s">
        <v>150</v>
      </c>
      <c r="E140" t="s">
        <v>15</v>
      </c>
      <c r="F140" t="str">
        <f>"035"</f>
        <v>035</v>
      </c>
      <c r="G140" t="s">
        <v>5</v>
      </c>
      <c r="H140" t="s">
        <v>121</v>
      </c>
      <c r="I140">
        <v>12557.91</v>
      </c>
    </row>
    <row r="141" spans="1:9" x14ac:dyDescent="0.2">
      <c r="A141" t="s">
        <v>208</v>
      </c>
      <c r="B141" s="1" t="s">
        <v>196</v>
      </c>
      <c r="C141" s="1" t="s">
        <v>198</v>
      </c>
      <c r="D141" t="s">
        <v>151</v>
      </c>
      <c r="E141" t="s">
        <v>15</v>
      </c>
      <c r="F141" t="str">
        <f>"036"</f>
        <v>036</v>
      </c>
      <c r="G141" t="s">
        <v>5</v>
      </c>
      <c r="H141" t="s">
        <v>121</v>
      </c>
      <c r="I141">
        <v>11051.68</v>
      </c>
    </row>
    <row r="142" spans="1:9" x14ac:dyDescent="0.2">
      <c r="A142" t="s">
        <v>208</v>
      </c>
      <c r="B142" s="1" t="s">
        <v>196</v>
      </c>
      <c r="C142" t="s">
        <v>6</v>
      </c>
      <c r="D142" t="s">
        <v>193</v>
      </c>
      <c r="E142" t="s">
        <v>15</v>
      </c>
      <c r="F142" t="str">
        <f>"036"</f>
        <v>036</v>
      </c>
      <c r="G142" t="s">
        <v>5</v>
      </c>
      <c r="H142" t="s">
        <v>121</v>
      </c>
      <c r="I142">
        <v>14317.86</v>
      </c>
    </row>
    <row r="143" spans="1:9" x14ac:dyDescent="0.2">
      <c r="A143" t="s">
        <v>208</v>
      </c>
      <c r="B143" s="1" t="s">
        <v>196</v>
      </c>
      <c r="C143" t="s">
        <v>6</v>
      </c>
      <c r="D143" t="s">
        <v>109</v>
      </c>
      <c r="E143" t="s">
        <v>15</v>
      </c>
      <c r="F143" t="str">
        <f>"001"</f>
        <v>001</v>
      </c>
      <c r="G143" t="s">
        <v>1</v>
      </c>
      <c r="H143" t="s">
        <v>18</v>
      </c>
      <c r="I143">
        <v>17331.91</v>
      </c>
    </row>
    <row r="144" spans="1:9" x14ac:dyDescent="0.2">
      <c r="A144" t="s">
        <v>208</v>
      </c>
      <c r="B144" s="1" t="s">
        <v>196</v>
      </c>
      <c r="C144" t="s">
        <v>6</v>
      </c>
      <c r="D144" t="s">
        <v>111</v>
      </c>
      <c r="E144" t="s">
        <v>15</v>
      </c>
      <c r="F144" t="str">
        <f>"002"</f>
        <v>002</v>
      </c>
      <c r="G144" t="s">
        <v>1</v>
      </c>
      <c r="H144" t="s">
        <v>18</v>
      </c>
      <c r="I144">
        <v>17974.810000000001</v>
      </c>
    </row>
    <row r="145" spans="1:9" x14ac:dyDescent="0.2">
      <c r="A145" t="s">
        <v>208</v>
      </c>
      <c r="B145" s="1" t="s">
        <v>196</v>
      </c>
      <c r="C145" t="s">
        <v>6</v>
      </c>
      <c r="D145" t="s">
        <v>113</v>
      </c>
      <c r="E145" t="s">
        <v>15</v>
      </c>
      <c r="F145" t="str">
        <f>"003"</f>
        <v>003</v>
      </c>
      <c r="G145" t="s">
        <v>1</v>
      </c>
      <c r="H145" t="s">
        <v>18</v>
      </c>
      <c r="I145">
        <v>14145.1</v>
      </c>
    </row>
    <row r="146" spans="1:9" x14ac:dyDescent="0.2">
      <c r="A146" t="s">
        <v>208</v>
      </c>
      <c r="B146" s="1" t="s">
        <v>196</v>
      </c>
      <c r="C146" t="s">
        <v>6</v>
      </c>
      <c r="D146" t="s">
        <v>115</v>
      </c>
      <c r="E146" t="s">
        <v>15</v>
      </c>
      <c r="F146" t="str">
        <f>"004"</f>
        <v>004</v>
      </c>
      <c r="G146" t="s">
        <v>1</v>
      </c>
      <c r="H146" t="s">
        <v>18</v>
      </c>
      <c r="I146">
        <v>36117.61</v>
      </c>
    </row>
    <row r="147" spans="1:9" x14ac:dyDescent="0.2">
      <c r="A147" t="s">
        <v>208</v>
      </c>
      <c r="B147" s="1" t="s">
        <v>196</v>
      </c>
      <c r="C147" t="s">
        <v>6</v>
      </c>
      <c r="D147" t="s">
        <v>117</v>
      </c>
      <c r="E147" t="s">
        <v>15</v>
      </c>
      <c r="F147" t="str">
        <f>"005"</f>
        <v>005</v>
      </c>
      <c r="G147" t="s">
        <v>1</v>
      </c>
      <c r="H147" t="s">
        <v>18</v>
      </c>
      <c r="I147">
        <v>33702</v>
      </c>
    </row>
    <row r="148" spans="1:9" x14ac:dyDescent="0.2">
      <c r="A148" t="s">
        <v>208</v>
      </c>
      <c r="B148" s="1" t="s">
        <v>196</v>
      </c>
      <c r="C148" s="1" t="s">
        <v>200</v>
      </c>
      <c r="D148" t="s">
        <v>108</v>
      </c>
      <c r="E148" t="s">
        <v>15</v>
      </c>
      <c r="F148" t="str">
        <f>"001"</f>
        <v>001</v>
      </c>
      <c r="G148" t="s">
        <v>0</v>
      </c>
      <c r="H148" t="s">
        <v>16</v>
      </c>
      <c r="I148">
        <v>79793.929999999993</v>
      </c>
    </row>
    <row r="149" spans="1:9" x14ac:dyDescent="0.2">
      <c r="A149" t="s">
        <v>208</v>
      </c>
      <c r="B149" s="1" t="s">
        <v>196</v>
      </c>
      <c r="C149" s="1" t="s">
        <v>200</v>
      </c>
      <c r="D149" t="s">
        <v>110</v>
      </c>
      <c r="E149" t="s">
        <v>15</v>
      </c>
      <c r="F149" t="str">
        <f>"002"</f>
        <v>002</v>
      </c>
      <c r="G149" t="s">
        <v>0</v>
      </c>
      <c r="H149" t="s">
        <v>16</v>
      </c>
      <c r="I149">
        <v>73577.45</v>
      </c>
    </row>
    <row r="150" spans="1:9" x14ac:dyDescent="0.2">
      <c r="A150" t="s">
        <v>208</v>
      </c>
      <c r="B150" s="1" t="s">
        <v>196</v>
      </c>
      <c r="C150" s="1" t="s">
        <v>200</v>
      </c>
      <c r="D150" t="s">
        <v>112</v>
      </c>
      <c r="E150" t="s">
        <v>15</v>
      </c>
      <c r="F150" t="str">
        <f>"003"</f>
        <v>003</v>
      </c>
      <c r="G150" t="s">
        <v>0</v>
      </c>
      <c r="H150" t="s">
        <v>16</v>
      </c>
      <c r="I150">
        <v>86135.039999999994</v>
      </c>
    </row>
    <row r="151" spans="1:9" x14ac:dyDescent="0.2">
      <c r="A151" t="s">
        <v>208</v>
      </c>
      <c r="B151" s="1" t="s">
        <v>196</v>
      </c>
      <c r="C151" s="1" t="s">
        <v>200</v>
      </c>
      <c r="D151" t="s">
        <v>114</v>
      </c>
      <c r="E151" t="s">
        <v>15</v>
      </c>
      <c r="F151" t="str">
        <f>"004"</f>
        <v>004</v>
      </c>
      <c r="G151" t="s">
        <v>0</v>
      </c>
      <c r="H151" t="s">
        <v>16</v>
      </c>
      <c r="I151">
        <v>72802.42</v>
      </c>
    </row>
    <row r="152" spans="1:9" x14ac:dyDescent="0.2">
      <c r="A152" t="s">
        <v>208</v>
      </c>
      <c r="B152" s="1" t="s">
        <v>196</v>
      </c>
      <c r="C152" s="1" t="s">
        <v>200</v>
      </c>
      <c r="D152" t="s">
        <v>116</v>
      </c>
      <c r="E152" t="s">
        <v>15</v>
      </c>
      <c r="F152" t="str">
        <f>"005"</f>
        <v>005</v>
      </c>
      <c r="G152" t="s">
        <v>0</v>
      </c>
      <c r="H152" t="s">
        <v>16</v>
      </c>
      <c r="I152">
        <v>116970.88</v>
      </c>
    </row>
    <row r="153" spans="1:9" x14ac:dyDescent="0.2">
      <c r="A153" t="s">
        <v>208</v>
      </c>
      <c r="B153" s="1" t="s">
        <v>196</v>
      </c>
      <c r="C153" s="1" t="s">
        <v>200</v>
      </c>
      <c r="D153" t="s">
        <v>118</v>
      </c>
      <c r="E153" t="s">
        <v>15</v>
      </c>
      <c r="F153" t="str">
        <f>"006"</f>
        <v>006</v>
      </c>
      <c r="G153" t="s">
        <v>0</v>
      </c>
      <c r="H153" t="s">
        <v>16</v>
      </c>
      <c r="I153">
        <v>118090.48</v>
      </c>
    </row>
    <row r="154" spans="1:9" x14ac:dyDescent="0.2">
      <c r="A154" t="s">
        <v>208</v>
      </c>
      <c r="B154" s="1" t="s">
        <v>196</v>
      </c>
      <c r="C154" s="1" t="s">
        <v>201</v>
      </c>
      <c r="D154" t="s">
        <v>127</v>
      </c>
      <c r="E154" t="s">
        <v>15</v>
      </c>
      <c r="F154" t="str">
        <f>"013"</f>
        <v>013</v>
      </c>
      <c r="G154" t="s">
        <v>5</v>
      </c>
      <c r="H154" t="s">
        <v>121</v>
      </c>
      <c r="I154">
        <v>330888.78999999998</v>
      </c>
    </row>
    <row r="155" spans="1:9" x14ac:dyDescent="0.2">
      <c r="A155" t="s">
        <v>208</v>
      </c>
      <c r="B155" s="1" t="s">
        <v>196</v>
      </c>
      <c r="C155" s="1" t="s">
        <v>201</v>
      </c>
      <c r="D155" t="s">
        <v>128</v>
      </c>
      <c r="E155" t="s">
        <v>15</v>
      </c>
      <c r="F155" t="str">
        <f>"014"</f>
        <v>014</v>
      </c>
      <c r="G155" t="s">
        <v>5</v>
      </c>
      <c r="H155" t="s">
        <v>121</v>
      </c>
      <c r="I155">
        <v>330888.78999999998</v>
      </c>
    </row>
    <row r="156" spans="1:9" x14ac:dyDescent="0.2">
      <c r="A156" t="s">
        <v>208</v>
      </c>
      <c r="B156" s="1" t="s">
        <v>196</v>
      </c>
      <c r="C156" s="1" t="s">
        <v>201</v>
      </c>
      <c r="D156" t="s">
        <v>129</v>
      </c>
      <c r="E156" t="s">
        <v>15</v>
      </c>
      <c r="F156" t="str">
        <f>"015"</f>
        <v>015</v>
      </c>
      <c r="G156" t="s">
        <v>5</v>
      </c>
      <c r="H156" t="s">
        <v>121</v>
      </c>
      <c r="I156">
        <v>330888.78999999998</v>
      </c>
    </row>
    <row r="157" spans="1:9" x14ac:dyDescent="0.2">
      <c r="A157" t="s">
        <v>208</v>
      </c>
      <c r="B157" s="1" t="s">
        <v>196</v>
      </c>
      <c r="C157" s="1" t="s">
        <v>201</v>
      </c>
      <c r="D157" t="s">
        <v>130</v>
      </c>
      <c r="E157" t="s">
        <v>15</v>
      </c>
      <c r="F157" t="str">
        <f>"016"</f>
        <v>016</v>
      </c>
      <c r="G157" t="s">
        <v>5</v>
      </c>
      <c r="H157" t="s">
        <v>121</v>
      </c>
      <c r="I157">
        <v>330888.78999999998</v>
      </c>
    </row>
    <row r="158" spans="1:9" x14ac:dyDescent="0.2">
      <c r="A158" t="s">
        <v>208</v>
      </c>
      <c r="B158" s="1" t="s">
        <v>196</v>
      </c>
      <c r="C158" s="1" t="s">
        <v>202</v>
      </c>
      <c r="D158" t="s">
        <v>119</v>
      </c>
      <c r="E158" t="s">
        <v>15</v>
      </c>
      <c r="F158" t="str">
        <f>"006"</f>
        <v>006</v>
      </c>
      <c r="G158" t="s">
        <v>1</v>
      </c>
      <c r="H158" t="s">
        <v>18</v>
      </c>
      <c r="I158">
        <v>18813.91</v>
      </c>
    </row>
    <row r="159" spans="1:9" x14ac:dyDescent="0.2">
      <c r="A159" t="s">
        <v>208</v>
      </c>
      <c r="B159" s="1" t="s">
        <v>196</v>
      </c>
      <c r="C159" s="1" t="s">
        <v>202</v>
      </c>
      <c r="D159" t="s">
        <v>120</v>
      </c>
      <c r="E159" t="s">
        <v>15</v>
      </c>
      <c r="F159" t="str">
        <f>"007"</f>
        <v>007</v>
      </c>
      <c r="G159" t="s">
        <v>5</v>
      </c>
      <c r="H159" t="s">
        <v>121</v>
      </c>
      <c r="I159">
        <v>330888.78999999998</v>
      </c>
    </row>
    <row r="160" spans="1:9" x14ac:dyDescent="0.2">
      <c r="A160" t="s">
        <v>208</v>
      </c>
      <c r="B160" s="1" t="s">
        <v>196</v>
      </c>
      <c r="C160" s="1" t="s">
        <v>202</v>
      </c>
      <c r="D160" t="s">
        <v>122</v>
      </c>
      <c r="E160" t="s">
        <v>15</v>
      </c>
      <c r="F160" t="str">
        <f>"008"</f>
        <v>008</v>
      </c>
      <c r="G160" t="s">
        <v>5</v>
      </c>
      <c r="H160" t="s">
        <v>121</v>
      </c>
      <c r="I160">
        <v>237650.84</v>
      </c>
    </row>
    <row r="161" spans="1:9" x14ac:dyDescent="0.2">
      <c r="A161" t="s">
        <v>208</v>
      </c>
      <c r="B161" s="1" t="s">
        <v>196</v>
      </c>
      <c r="C161" s="1" t="s">
        <v>203</v>
      </c>
      <c r="D161" t="s">
        <v>131</v>
      </c>
      <c r="E161" t="s">
        <v>15</v>
      </c>
      <c r="F161" t="str">
        <f>"017"</f>
        <v>017</v>
      </c>
      <c r="G161" t="s">
        <v>5</v>
      </c>
      <c r="H161" t="s">
        <v>121</v>
      </c>
      <c r="I161">
        <v>330888.78999999998</v>
      </c>
    </row>
    <row r="162" spans="1:9" x14ac:dyDescent="0.2">
      <c r="A162" t="s">
        <v>208</v>
      </c>
      <c r="B162" s="1" t="s">
        <v>196</v>
      </c>
      <c r="C162" s="1" t="s">
        <v>203</v>
      </c>
      <c r="D162" t="s">
        <v>132</v>
      </c>
      <c r="E162" t="s">
        <v>15</v>
      </c>
      <c r="F162" t="str">
        <f>"018"</f>
        <v>018</v>
      </c>
      <c r="G162" t="s">
        <v>5</v>
      </c>
      <c r="H162" t="s">
        <v>121</v>
      </c>
      <c r="I162">
        <v>330888.78999999998</v>
      </c>
    </row>
    <row r="163" spans="1:9" x14ac:dyDescent="0.2">
      <c r="A163" t="s">
        <v>208</v>
      </c>
      <c r="B163" s="1" t="s">
        <v>196</v>
      </c>
      <c r="C163" s="1" t="s">
        <v>203</v>
      </c>
      <c r="D163" t="s">
        <v>133</v>
      </c>
      <c r="E163" t="s">
        <v>15</v>
      </c>
      <c r="F163" t="str">
        <f>"019"</f>
        <v>019</v>
      </c>
      <c r="G163" t="s">
        <v>5</v>
      </c>
      <c r="H163" t="s">
        <v>121</v>
      </c>
      <c r="I163">
        <v>330888.78999999998</v>
      </c>
    </row>
    <row r="164" spans="1:9" x14ac:dyDescent="0.2">
      <c r="A164" t="s">
        <v>208</v>
      </c>
      <c r="B164" s="1" t="s">
        <v>196</v>
      </c>
      <c r="C164" s="1" t="s">
        <v>203</v>
      </c>
      <c r="D164" t="s">
        <v>134</v>
      </c>
      <c r="E164" t="s">
        <v>15</v>
      </c>
      <c r="F164" t="str">
        <f>"020"</f>
        <v>020</v>
      </c>
      <c r="G164" t="s">
        <v>5</v>
      </c>
      <c r="H164" t="s">
        <v>121</v>
      </c>
      <c r="I164">
        <v>330888.78999999998</v>
      </c>
    </row>
    <row r="165" spans="1:9" x14ac:dyDescent="0.2">
      <c r="A165" t="s">
        <v>208</v>
      </c>
      <c r="B165" s="1" t="s">
        <v>196</v>
      </c>
      <c r="C165" s="1" t="s">
        <v>203</v>
      </c>
      <c r="D165" t="s">
        <v>135</v>
      </c>
      <c r="E165" t="s">
        <v>15</v>
      </c>
      <c r="F165" t="str">
        <f>"021"</f>
        <v>021</v>
      </c>
      <c r="G165" t="s">
        <v>5</v>
      </c>
      <c r="H165" t="s">
        <v>121</v>
      </c>
      <c r="I165">
        <v>330888.78999999998</v>
      </c>
    </row>
    <row r="166" spans="1:9" x14ac:dyDescent="0.2">
      <c r="A166" t="s">
        <v>208</v>
      </c>
      <c r="B166" s="1" t="s">
        <v>196</v>
      </c>
      <c r="C166" s="1" t="s">
        <v>203</v>
      </c>
      <c r="D166" t="s">
        <v>136</v>
      </c>
      <c r="E166" t="s">
        <v>15</v>
      </c>
      <c r="F166" t="str">
        <f>"022"</f>
        <v>022</v>
      </c>
      <c r="G166" t="s">
        <v>5</v>
      </c>
      <c r="H166" t="s">
        <v>121</v>
      </c>
      <c r="I166">
        <v>330888.78999999998</v>
      </c>
    </row>
    <row r="167" spans="1:9" x14ac:dyDescent="0.2">
      <c r="A167" t="s">
        <v>208</v>
      </c>
      <c r="B167" s="1" t="s">
        <v>196</v>
      </c>
      <c r="C167" s="1" t="s">
        <v>204</v>
      </c>
      <c r="D167" t="s">
        <v>137</v>
      </c>
      <c r="E167" t="s">
        <v>15</v>
      </c>
      <c r="F167" t="str">
        <f>"023"</f>
        <v>023</v>
      </c>
      <c r="G167" t="s">
        <v>5</v>
      </c>
      <c r="H167" t="s">
        <v>121</v>
      </c>
      <c r="I167">
        <v>330888.78999999998</v>
      </c>
    </row>
    <row r="168" spans="1:9" x14ac:dyDescent="0.2">
      <c r="A168" t="s">
        <v>208</v>
      </c>
      <c r="B168" s="1" t="s">
        <v>196</v>
      </c>
      <c r="C168" s="1" t="s">
        <v>204</v>
      </c>
      <c r="D168" t="s">
        <v>138</v>
      </c>
      <c r="E168" t="s">
        <v>15</v>
      </c>
      <c r="F168" t="str">
        <f>"024"</f>
        <v>024</v>
      </c>
      <c r="G168" t="s">
        <v>5</v>
      </c>
      <c r="H168" t="s">
        <v>121</v>
      </c>
      <c r="I168">
        <v>330888.78999999998</v>
      </c>
    </row>
    <row r="169" spans="1:9" x14ac:dyDescent="0.2">
      <c r="A169" t="s">
        <v>208</v>
      </c>
      <c r="B169" s="1" t="s">
        <v>196</v>
      </c>
      <c r="C169" s="1" t="s">
        <v>204</v>
      </c>
      <c r="D169" t="s">
        <v>139</v>
      </c>
      <c r="E169" t="s">
        <v>15</v>
      </c>
      <c r="F169" t="str">
        <f>"025"</f>
        <v>025</v>
      </c>
      <c r="G169" t="s">
        <v>2</v>
      </c>
      <c r="H169" t="s">
        <v>140</v>
      </c>
      <c r="I169">
        <v>3839.12</v>
      </c>
    </row>
    <row r="170" spans="1:9" x14ac:dyDescent="0.2">
      <c r="A170" t="s">
        <v>208</v>
      </c>
      <c r="B170" s="1" t="s">
        <v>196</v>
      </c>
      <c r="C170" s="1" t="s">
        <v>204</v>
      </c>
      <c r="D170" t="s">
        <v>141</v>
      </c>
      <c r="E170" t="s">
        <v>15</v>
      </c>
      <c r="F170" t="str">
        <f>"026"</f>
        <v>026</v>
      </c>
      <c r="G170" t="s">
        <v>2</v>
      </c>
      <c r="H170" t="s">
        <v>140</v>
      </c>
      <c r="I170">
        <v>4263.8500000000004</v>
      </c>
    </row>
    <row r="171" spans="1:9" x14ac:dyDescent="0.2">
      <c r="A171" t="s">
        <v>208</v>
      </c>
      <c r="B171" s="1" t="s">
        <v>196</v>
      </c>
      <c r="C171" s="1" t="s">
        <v>204</v>
      </c>
      <c r="D171" t="s">
        <v>142</v>
      </c>
      <c r="E171" t="s">
        <v>15</v>
      </c>
      <c r="F171" t="str">
        <f>"027"</f>
        <v>027</v>
      </c>
      <c r="G171" t="s">
        <v>2</v>
      </c>
      <c r="H171" t="s">
        <v>140</v>
      </c>
      <c r="I171">
        <v>3403.56</v>
      </c>
    </row>
    <row r="172" spans="1:9" x14ac:dyDescent="0.2">
      <c r="A172" t="s">
        <v>208</v>
      </c>
      <c r="B172" s="1" t="s">
        <v>196</v>
      </c>
      <c r="C172" s="1" t="s">
        <v>204</v>
      </c>
      <c r="D172" t="s">
        <v>143</v>
      </c>
      <c r="E172" t="s">
        <v>15</v>
      </c>
      <c r="F172" t="str">
        <f>"028"</f>
        <v>028</v>
      </c>
      <c r="G172" t="s">
        <v>2</v>
      </c>
      <c r="H172" t="s">
        <v>140</v>
      </c>
      <c r="I172">
        <v>5905.86</v>
      </c>
    </row>
    <row r="173" spans="1:9" x14ac:dyDescent="0.2">
      <c r="A173" t="s">
        <v>208</v>
      </c>
      <c r="B173" s="1" t="s">
        <v>196</v>
      </c>
      <c r="C173" t="s">
        <v>7</v>
      </c>
      <c r="D173" t="s">
        <v>144</v>
      </c>
      <c r="E173" t="s">
        <v>15</v>
      </c>
      <c r="F173" t="str">
        <f>"029"</f>
        <v>029</v>
      </c>
      <c r="G173" t="s">
        <v>2</v>
      </c>
      <c r="H173" t="s">
        <v>140</v>
      </c>
      <c r="I173">
        <v>4222.7299999999996</v>
      </c>
    </row>
    <row r="174" spans="1:9" x14ac:dyDescent="0.2">
      <c r="A174" t="s">
        <v>208</v>
      </c>
      <c r="B174" s="1" t="s">
        <v>196</v>
      </c>
      <c r="C174" t="s">
        <v>7</v>
      </c>
      <c r="D174" t="s">
        <v>145</v>
      </c>
      <c r="E174" t="s">
        <v>15</v>
      </c>
      <c r="F174" t="str">
        <f>"030"</f>
        <v>030</v>
      </c>
      <c r="G174" t="s">
        <v>2</v>
      </c>
      <c r="H174" t="s">
        <v>140</v>
      </c>
      <c r="I174">
        <v>5111.55</v>
      </c>
    </row>
    <row r="175" spans="1:9" x14ac:dyDescent="0.2">
      <c r="A175" t="s">
        <v>208</v>
      </c>
      <c r="B175" s="1" t="s">
        <v>196</v>
      </c>
      <c r="C175" t="s">
        <v>7</v>
      </c>
      <c r="D175" t="s">
        <v>146</v>
      </c>
      <c r="E175" t="s">
        <v>15</v>
      </c>
      <c r="F175" t="str">
        <f>"031"</f>
        <v>031</v>
      </c>
      <c r="G175" t="s">
        <v>5</v>
      </c>
      <c r="H175" t="s">
        <v>121</v>
      </c>
      <c r="I175">
        <v>14307.97</v>
      </c>
    </row>
    <row r="176" spans="1:9" x14ac:dyDescent="0.2">
      <c r="A176" t="s">
        <v>208</v>
      </c>
      <c r="B176" s="1" t="s">
        <v>196</v>
      </c>
      <c r="C176" t="s">
        <v>7</v>
      </c>
      <c r="D176" t="s">
        <v>147</v>
      </c>
      <c r="E176" t="s">
        <v>15</v>
      </c>
      <c r="F176" t="str">
        <f>"032"</f>
        <v>032</v>
      </c>
      <c r="G176" t="s">
        <v>5</v>
      </c>
      <c r="H176" t="s">
        <v>121</v>
      </c>
      <c r="I176">
        <v>12612.25</v>
      </c>
    </row>
  </sheetData>
  <sortState xmlns:xlrd2="http://schemas.microsoft.com/office/spreadsheetml/2017/richdata2" ref="A4:H176">
    <sortCondition ref="A4:A176"/>
  </sortState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SegmentProperties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DSPDA</dc:creator>
  <cp:lastModifiedBy>Microsoft Office User</cp:lastModifiedBy>
  <dcterms:created xsi:type="dcterms:W3CDTF">2021-09-15T22:27:52Z</dcterms:created>
  <dcterms:modified xsi:type="dcterms:W3CDTF">2023-01-05T20:38:12Z</dcterms:modified>
</cp:coreProperties>
</file>