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nidhirathod/Desktop/"/>
    </mc:Choice>
  </mc:AlternateContent>
  <xr:revisionPtr revIDLastSave="0" documentId="13_ncr:1_{DF7D7B60-E2F4-FF41-B94E-384CB77ED22E}" xr6:coauthVersionLast="47" xr6:coauthVersionMax="47" xr10:uidLastSave="{00000000-0000-0000-0000-000000000000}"/>
  <bookViews>
    <workbookView xWindow="0" yWindow="860" windowWidth="36000" windowHeight="22520" xr2:uid="{00000000-000D-0000-FFFF-FFFF00000000}"/>
  </bookViews>
  <sheets>
    <sheet name="Dashboard" sheetId="22" r:id="rId1"/>
    <sheet name="total_sales" sheetId="18" r:id="rId2"/>
    <sheet name="country_barchart" sheetId="20" r:id="rId3"/>
    <sheet name="Top_5_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by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2" i="17"/>
  <c r="O2" i="17" s="1"/>
  <c r="K2" i="17"/>
  <c r="L2" i="17"/>
  <c r="M2" i="17" s="1"/>
  <c r="I2" i="17"/>
  <c r="N2" i="17" s="1"/>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<sst xmlns="http://schemas.openxmlformats.org/spreadsheetml/2006/main" count="11132" uniqueCount="6223">
  <si>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</si>
  <si>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</si>
  <si>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</si>
  <si>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</si>
  <si>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</si>
  <si>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</si>
  <si>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</si>
  <si>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</si>
  <si>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</si>
  <si>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</si>
  <si>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</si>
  <si>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</si>
  <si>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</si>
  <si>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</si>
  <si>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</si>
  <si>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</si>
  <si>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</si>
  <si>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</si>
  <si>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</si>
  <si>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</si>
  <si>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</si>
  <si>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</si>
  <si>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</si>
  <si>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</si>
  <si>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</si>
  <si>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</si>
  <si>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</si>
  <si>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</si>
  <si>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</si>
  <si>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</si>
  <si>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</si>
  <si>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</si>
  <si>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</si>
  <si>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</si>
  <si>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</si>
  <si>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</si>
  <si>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</si>
  <si>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</si>
  <si>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</si>
  <si>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</si>
  <si>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</si>
  <si>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</si>
  <si>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</si>
  <si>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</si>
  <si>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</si>
  <si>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</si>
  <si>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</si>
  <si>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</si>
  <si>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</si>
  <si>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</si>
  <si>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</si>
  <si>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</si>
  <si>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</si>
  <si>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</si>
  <si>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</si>
  <si>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</si>
  <si>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</si>
  <si>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</si>
  <si>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</si>
  <si>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</si>
  <si>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</si>
  <si>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</si>
  <si>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</si>
  <si>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</si>
  <si>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</si>
  <si>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</si>
  <si>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</si>
  <si>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</si>
  <si>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</si>
  <si>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</si>
  <si>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</si>
  <si>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</si>
  <si>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</si>
  <si>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</si>
  <si>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</si>
  <si>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</si>
  <si>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</si>
  <si>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</si>
  <si>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</si>
  <si>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</si>
  <si>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</si>
  <si>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</si>
  <si>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</si>
  <si>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</si>
  <si>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</si>
  <si>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</si>
  <si>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</si>
  <si>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</si>
  <si>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</si>
  <si>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</si>
  <si>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</si>
  <si>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</si>
  <si>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</si>
  <si>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</si>
  <si>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</si>
  <si>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</si>
  <si>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</si>
  <si>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</si>
  <si>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</si>
  <si>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</si>
  <si>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</si>
  <si>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</si>
  <si>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</si>
  <si>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</si>
  <si>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</si>
  <si>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</si>
  <si>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</si>
  <si>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</si>
  <si>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</si>
  <si>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</si>
  <si>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</si>
  <si>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</si>
  <si>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</si>
  <si>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</si>
  <si>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</si>
  <si>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</si>
  <si>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</si>
  <si>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</si>
  <si>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</si>
  <si>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</si>
  <si>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</si>
  <si>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</si>
  <si>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</si>
  <si>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</si>
  <si>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</si>
  <si>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</si>
  <si>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</si>
  <si>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</si>
  <si>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</si>
  <si>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</si>
  <si>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</si>
  <si>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</si>
  <si>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</si>
  <si>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</si>
  <si>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</si>
  <si>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</si>
  <si>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</si>
  <si>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</si>
  <si>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</si>
  <si>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</si>
  <si>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</si>
  <si>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</si>
  <si>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</si>
  <si>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</si>
  <si>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</si>
  <si>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</si>
  <si>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</si>
  <si>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</si>
  <si>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</si>
  <si>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</si>
  <si>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</si>
  <si>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</si>
  <si>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</si>
  <si>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</si>
  <si>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</si>
  <si>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</si>
  <si>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</si>
  <si>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</si>
  <si>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</si>
  <si>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</si>
  <si>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</si>
  <si>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</si>
  <si>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</si>
  <si>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</si>
  <si>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</si>
  <si>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</si>
  <si>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</si>
  <si>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</si>
  <si>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</si>
  <si>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</si>
  <si>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</si>
  <si>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</si>
  <si>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</si>
  <si>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</si>
  <si>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</si>
  <si>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</si>
  <si>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</si>
  <si>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</si>
  <si>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</si>
  <si>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</si>
  <si>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</si>
  <si>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</si>
  <si>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</si>
  <si>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</si>
  <si>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</si>
  <si>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</si>
  <si>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</si>
  <si>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</si>
  <si>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</si>
  <si>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</si>
  <si>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</si>
  <si>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</si>
  <si>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</si>
  <si>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</si>
  <si>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</si>
  <si>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</si>
  <si>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</si>
  <si>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</si>
  <si>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</si>
  <si>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</si>
  <si>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</si>
  <si>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</si>
  <si>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</si>
  <si>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</si>
  <si>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</si>
  <si>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</si>
  <si>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</si>
  <si>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</si>
  <si>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</si>
  <si>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</si>
  <si>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</si>
  <si>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</si>
  <si>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</si>
  <si>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</si>
  <si>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</si>
  <si>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</si>
  <si>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</si>
  <si>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</si>
  <si>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</si>
  <si>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</si>
  <si>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</si>
  <si>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</si>
  <si>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</si>
  <si>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</si>
  <si>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</si>
  <si>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</si>
  <si>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</si>
  <si>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</si>
  <si>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</si>
  <si>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</si>
  <si>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</si>
  <si>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</si>
  <si>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</si>
  <si>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</si>
  <si>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</si>
  <si>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</si>
  <si>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</si>
  <si>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</si>
  <si>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</si>
  <si>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</si>
  <si>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</si>
  <si>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</si>
  <si>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</si>
  <si>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</si>
  <si>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</si>
  <si>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</si>
  <si>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</si>
  <si>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</si>
  <si>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</si>
  <si>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</si>
  <si>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</si>
  <si>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</si>
  <si>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</si>
  <si>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</si>
  <si>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</si>
  <si>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</si>
  <si>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</si>
  <si>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</si>
  <si>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</si>
  <si>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</si>
  <si>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</si>
  <si>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</si>
  <si>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</si>
  <si>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</si>
  <si>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</si>
  <si>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</si>
  <si>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</si>
  <si>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</si>
  <si>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</si>
  <si>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</si>
  <si>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</si>
  <si>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</si>
  <si>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</si>
  <si>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</si>
  <si>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</si>
  <si>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</si>
  <si>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</si>
  <si>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</si>
  <si>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</si>
  <si>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</si>
  <si>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</si>
  <si>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</si>
  <si>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</si>
  <si>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</si>
  <si>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</si>
  <si>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</si>
  <si>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</si>
  <si>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</si>
  <si>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</si>
  <si>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</si>
  <si>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</si>
  <si>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</si>
  <si>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</si>
  <si>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</si>
  <si>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</si>
  <si>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</si>
  <si>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</si>
  <si>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</si>
  <si>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</si>
  <si>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</si>
  <si>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</si>
  <si>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</si>
  <si>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</si>
  <si>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</si>
  <si>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</si>
  <si>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</si>
  <si>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</si>
  <si>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</si>
  <si>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</si>
  <si>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</si>
  <si>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</si>
  <si>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</si>
  <si>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</si>
  <si>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</si>
  <si>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</si>
  <si>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</si>
  <si>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</si>
  <si>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</si>
  <si>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</si>
  <si>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</si>
  <si>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</si>
  <si>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</si>
  <si>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</si>
  <si>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</si>
  <si>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</si>
  <si>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</si>
  <si>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</si>
  <si>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</si>
  <si>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</si>
  <si>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</si>
  <si>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</si>
  <si>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</si>
  <si>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</si>
  <si>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</si>
  <si>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</si>
  <si>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</si>
  <si>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</si>
  <si>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</si>
  <si>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</si>
  <si>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</si>
  <si>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</si>
  <si>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</si>
  <si>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</si>
  <si>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</si>
  <si>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</si>
  <si>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</si>
  <si>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</si>
  <si>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</si>
  <si>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</si>
  <si>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</si>
  <si>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</si>
  <si>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</si>
  <si>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</si>
  <si>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</si>
  <si>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</si>
  <si>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</si>
  <si>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</si>
  <si>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</si>
  <si>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</si>
  <si>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</si>
  <si>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</si>
  <si>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</si>
  <si>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</si>
  <si>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</si>
  <si>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</si>
  <si>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</si>
  <si>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</si>
  <si>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</si>
  <si>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</si>
  <si>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</si>
  <si>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</si>
  <si>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</si>
  <si>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</si>
  <si>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</si>
  <si>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</si>
  <si>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</si>
  <si>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</si>
  <si>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</si>
  <si>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</si>
  <si>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</si>
  <si>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</si>
  <si>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</si>
  <si>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</si>
  <si>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</si>
  <si>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</si>
  <si>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</si>
  <si>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</si>
  <si>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</si>
  <si>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</si>
  <si>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</si>
  <si>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</si>
  <si>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</si>
  <si>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</si>
  <si>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</si>
  <si>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</si>
  <si>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</si>
  <si>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</si>
  <si>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</si>
  <si>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</si>
  <si>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</si>
  <si>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</si>
  <si>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</si>
  <si>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</si>
  <si>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</si>
  <si>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</si>
  <si>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</si>
  <si>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</si>
  <si>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</si>
  <si>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</si>
  <si>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</si>
  <si>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</si>
  <si>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</si>
  <si>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</si>
  <si>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</si>
  <si>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</si>
  <si>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</si>
  <si>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</si>
  <si>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</si>
  <si>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</si>
  <si>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</si>
  <si>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</si>
  <si>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</si>
  <si>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</si>
  <si>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</si>
  <si>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</si>
  <si>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</si>
  <si>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</si>
  <si>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</si>
  <si>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</si>
  <si>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</si>
  <si>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</si>
  <si>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</si>
  <si>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</si>
  <si>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</si>
  <si>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</si>
  <si>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</si>
  <si>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</si>
  <si>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</si>
  <si>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</si>
  <si>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</si>
  <si>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</si>
  <si>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</si>
  <si>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</si>
  <si>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</si>
  <si>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</si>
  <si>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</si>
  <si>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</si>
  <si>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</si>
  <si>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</si>
  <si>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</si>
  <si>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</si>
  <si>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</si>
  <si>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</si>
  <si>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</si>
  <si>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</si>
  <si>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</si>
  <si>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</si>
  <si>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</si>
  <si>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</si>
  <si>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</si>
  <si>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</si>
  <si>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</si>
  <si>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</si>
  <si>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</si>
  <si>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</si>
  <si>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</si>
  <si>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</si>
  <si>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</si>
  <si>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</si>
  <si>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</si>
  <si>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</si>
  <si>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</si>
  <si>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</si>
  <si>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</si>
  <si>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</si>
  <si>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</si>
  <si>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</si>
  <si>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</si>
  <si>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</si>
  <si>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</si>
  <si>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</si>
  <si>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</si>
  <si>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</si>
  <si>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</si>
  <si>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</si>
  <si>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</si>
  <si>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</si>
  <si>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</si>
  <si>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</si>
  <si>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</si>
  <si>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</si>
  <si>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</si>
  <si>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</si>
  <si>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</si>
  <si>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</si>
  <si>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</si>
  <si>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</si>
  <si>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</si>
  <si>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</si>
  <si>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</si>
  <si>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</si>
  <si>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</si>
  <si>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</si>
  <si>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</si>
  <si>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</si>
  <si>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</si>
  <si>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</si>
  <si>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</si>
  <si>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</si>
  <si>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</si>
  <si>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</si>
  <si>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</si>
  <si>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</si>
  <si>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</si>
  <si>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</si>
  <si>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</si>
  <si>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</si>
  <si>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</si>
  <si>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</si>
  <si>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</si>
  <si>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</si>
  <si>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</si>
  <si>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</si>
  <si>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</si>
  <si>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</si>
  <si>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</si>
  <si>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</si>
  <si>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</si>
  <si>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</si>
  <si>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</si>
  <si>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</si>
  <si>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</si>
  <si>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</si>
  <si>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</si>
  <si>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</si>
  <si>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</si>
  <si>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</si>
  <si>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</si>
  <si>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</si>
  <si>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</si>
  <si>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</si>
  <si>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</si>
  <si>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</si>
  <si>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</si>
  <si>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</si>
  <si>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</si>
  <si>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</si>
  <si>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</si>
  <si>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</si>
  <si>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</si>
  <si>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</si>
  <si>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</si>
  <si>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</si>
  <si>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</si>
  <si>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</si>
  <si>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</si>
  <si>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</si>
  <si>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</si>
  <si>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</si>
  <si>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</si>
  <si>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</si>
  <si>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</si>
  <si>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</si>
  <si>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</si>
  <si>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</si>
  <si>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</si>
  <si>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</si>
  <si>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</si>
  <si>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</si>
  <si>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</si>
  <si>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</si>
  <si>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</si>
  <si>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</si>
  <si>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</si>
  <si>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</si>
  <si>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</si>
  <si>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</si>
  <si>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</si>
  <si>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</si>
  <si>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</si>
  <si>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</si>
  <si>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</si>
  <si>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</si>
  <si>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</si>
  <si>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</si>
  <si>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</si>
  <si>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</si>
  <si>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</si>
  <si>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</si>
  <si>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</si>
  <si>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</si>
  <si>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</si>
  <si>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</si>
  <si>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</si>
  <si>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</si>
  <si>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</si>
  <si>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</si>
  <si>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</si>
  <si>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</si>
  <si>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</si>
  <si>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</si>
  <si>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</si>
  <si>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</si>
  <si>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</si>
  <si>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</si>
  <si>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</si>
  <si>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</si>
  <si>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</si>
  <si>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</si>
  <si>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</si>
  <si>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</si>
  <si>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</si>
  <si>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</si>
  <si>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</si>
  <si>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</si>
  <si>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</si>
  <si>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</si>
  <si>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</si>
  <si>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</si>
  <si>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</si>
  <si>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</si>
  <si>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</si>
  <si>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</si>
  <si>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</si>
  <si>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</si>
  <si>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</si>
  <si>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</si>
  <si>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</si>
  <si>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</si>
  <si>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</si>
  <si>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</si>
  <si>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</si>
  <si>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</si>
  <si>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</si>
  <si>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</si>
  <si>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</si>
  <si>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</si>
  <si>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</si>
  <si>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</si>
  <si>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</si>
  <si>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</si>
  <si>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</si>
  <si>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</si>
  <si>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</si>
  <si>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</si>
  <si>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</si>
  <si>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</si>
  <si>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</si>
  <si>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</si>
  <si>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</si>
  <si>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</si>
  <si>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</si>
  <si>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</si>
  <si>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</si>
  <si>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</si>
  <si>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</si>
  <si>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</si>
  <si>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</si>
  <si>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</si>
  <si>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</si>
  <si>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</si>
  <si>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</si>
  <si>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</si>
  <si>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</si>
  <si>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</si>
  <si>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</si>
  <si>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</si>
  <si>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</si>
  <si>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</si>
  <si>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</si>
  <si>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</si>
  <si>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</si>
  <si>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</si>
  <si>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</si>
  <si>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</si>
  <si>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</si>
  <si>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</si>
  <si>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</si>
  <si>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</si>
  <si>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</si>
  <si>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</si>
  <si>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</si>
  <si>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</si>
  <si>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</si>
  <si>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</si>
  <si>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</si>
  <si>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</si>
  <si>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</si>
  <si>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</si>
  <si>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</si>
  <si>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</si>
  <si>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</si>
  <si>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</si>
  <si>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</si>
  <si>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</si>
  <si>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</si>
  <si>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</si>
  <si>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</si>
  <si>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</si>
  <si>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</si>
  <si>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</si>
  <si>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</si>
  <si>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</si>
  <si>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</si>
  <si>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</si>
  <si>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</si>
  <si>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</si>
  <si>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</si>
  <si>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</si>
  <si>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</si>
  <si>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</si>
  <si>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</si>
  <si>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</si>
  <si>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</si>
  <si>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</si>
  <si>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</si>
  <si>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</si>
  <si>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</si>
  <si>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</si>
  <si>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</si>
  <si>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</si>
  <si>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</si>
  <si>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</si>
  <si>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</si>
  <si>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</si>
  <si>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</si>
  <si>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</si>
  <si>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</si>
  <si>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</si>
  <si>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</si>
  <si>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</si>
  <si>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</si>
  <si>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</si>
  <si>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</si>
  <si>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</si>
  <si>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</si>
  <si>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</si>
  <si>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</si>
  <si>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</si>
  <si>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</si>
  <si>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</si>
  <si>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</si>
  <si>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</si>
  <si>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</si>
  <si>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</si>
  <si>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</si>
  <si>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</si>
  <si>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</si>
  <si>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</si>
  <si>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</si>
  <si>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</si>
  <si>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</si>
  <si>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</si>
  <si>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</si>
  <si>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</si>
  <si>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</si>
  <si>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</si>
  <si>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</si>
  <si>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</si>
  <si>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</si>
  <si>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</si>
  <si>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</si>
  <si>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</si>
  <si>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</si>
  <si>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</si>
  <si>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</si>
  <si>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</si>
  <si>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</si>
  <si>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</si>
  <si>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</si>
  <si>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</si>
  <si>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</si>
  <si>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</si>
  <si>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</si>
  <si>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</si>
  <si>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</si>
  <si>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</si>
  <si>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</si>
  <si>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</si>
  <si>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</si>
  <si>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</si>
  <si>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</si>
  <si>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</si>
  <si>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</si>
  <si>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</si>
  <si>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</si>
  <si>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</si>
  <si>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</si>
  <si>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</si>
  <si>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</si>
  <si>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</si>
  <si>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</si>
  <si>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</si>
  <si>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</si>
  <si>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</si>
  <si>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</si>
  <si>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</si>
  <si>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</si>
  <si>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</si>
  <si>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</si>
  <si>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</si>
  <si>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</si>
  <si>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</si>
  <si>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</si>
  <si>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</si>
  <si>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</si>
  <si>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</si>
  <si>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</si>
  <si>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</si>
  <si>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</si>
  <si>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</si>
  <si>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</si>
  <si>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</si>
  <si>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</si>
  <si>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</si>
  <si>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</si>
  <si>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</si>
  <si>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</si>
  <si>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</si>
  <si>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</si>
  <si>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</si>
  <si>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</si>
  <si>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</si>
  <si>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</si>
  <si>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</si>
  <si>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</si>
  <si>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</si>
  <si>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</si>
  <si>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</si>
  <si>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</si>
  <si>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</si>
  <si>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</si>
  <si>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</si>
  <si>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</si>
  <si>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</si>
  <si>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</si>
  <si>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</si>
  <si>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</si>
  <si>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</si>
  <si>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</si>
  <si>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</si>
  <si>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</si>
  <si>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</si>
  <si>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</si>
  <si>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</si>
  <si>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</si>
  <si>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</si>
  <si>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</si>
  <si>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</si>
  <si>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</si>
  <si>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</si>
  <si>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</si>
  <si>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</si>
  <si>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</si>
  <si>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</si>
  <si>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</si>
  <si>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</si>
  <si>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</si>
  <si>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</si>
  <si>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</si>
  <si>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</si>
  <si>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</si>
  <si>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</si>
  <si>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</si>
  <si>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</si>
  <si>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</si>
  <si>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</si>
  <si>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</si>
  <si>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</si>
  <si>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</si>
  <si>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</si>
  <si>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</si>
  <si>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</si>
  <si>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</si>
  <si>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</si>
  <si>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</si>
  <si>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</si>
  <si>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</si>
  <si>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</si>
  <si>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</si>
  <si>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</si>
  <si>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</si>
  <si>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</si>
  <si>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</si>
  <si>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</si>
  <si>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</si>
  <si>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</si>
  <si>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</si>
  <si>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</si>
  <si>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</si>
  <si>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</si>
  <si>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</si>
  <si>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</si>
  <si>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</si>
  <si>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</si>
  <si>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</si>
  <si>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</si>
  <si>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</si>
  <si>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</si>
  <si>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</si>
  <si>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</si>
  <si>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</si>
  <si>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</si>
  <si>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</si>
  <si>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</si>
  <si>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</si>
  <si>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</si>
  <si>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</si>
  <si>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</si>
  <si>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</si>
  <si>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</si>
  <si>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</si>
  <si>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</si>
  <si>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</si>
  <si>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</si>
  <si>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</si>
  <si>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</si>
  <si>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</si>
  <si>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</si>
  <si>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</si>
  <si>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</si>
  <si>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</si>
  <si>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</si>
  <si>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</si>
  <si>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</si>
  <si>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</si>
  <si>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</si>
  <si>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</si>
  <si>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</si>
  <si>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</si>
  <si>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</si>
  <si>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</si>
  <si>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</si>
  <si>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</si>
  <si>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</si>
  <si>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</si>
  <si>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</si>
  <si>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</si>
  <si>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</si>
  <si>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</si>
  <si>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</si>
  <si>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</si>
  <si>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</si>
  <si>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</si>
  <si>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</si>
  <si>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</si>
  <si>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</si>
  <si>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</si>
  <si>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</si>
  <si>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</si>
  <si>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</si>
  <si>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</si>
  <si>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</si>
  <si>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</si>
  <si>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</si>
  <si>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</si>
  <si>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</si>
  <si>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</si>
  <si>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</si>
  <si>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</si>
  <si>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</si>
  <si>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</si>
  <si>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</si>
  <si>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</si>
  <si>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</si>
  <si>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</si>
  <si>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</si>
  <si>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</si>
  <si>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</si>
  <si>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</si>
  <si>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</si>
  <si>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</si>
  <si>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</si>
  <si>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</si>
  <si>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</si>
  <si>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</si>
  <si>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</si>
  <si>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</si>
  <si>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</si>
  <si>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</si>
  <si>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</si>
  <si>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</si>
  <si>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</si>
  <si>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</si>
  <si>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</si>
  <si>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</si>
  <si>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</si>
  <si>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</si>
  <si>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</si>
  <si>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</si>
  <si>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</si>
  <si>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</si>
  <si>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</si>
  <si>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</si>
  <si>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</si>
  <si>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</si>
  <si>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</si>
  <si>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</si>
  <si>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</si>
  <si>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</si>
  <si>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</si>
  <si>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</si>
  <si>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</si>
  <si>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</si>
  <si>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</si>
  <si>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</si>
  <si>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</si>
  <si>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</si>
  <si>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</si>
  <si>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</si>
  <si>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</si>
  <si>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</si>
  <si>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</si>
  <si>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</si>
  <si>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</si>
  <si>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</si>
  <si>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</si>
  <si>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</si>
  <si>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</si>
  <si>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</si>
  <si>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</si>
  <si>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</si>
  <si>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</si>
  <si>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</si>
  <si>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</si>
  <si>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</si>
  <si>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</si>
  <si>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</si>
  <si>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</si>
  <si>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</si>
  <si>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</si>
  <si>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</si>
  <si>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</si>
  <si>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</si>
  <si>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</si>
  <si>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</si>
  <si>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</si>
  <si>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</si>
  <si>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</si>
  <si>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</si>
  <si>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</si>
  <si>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</si>
  <si>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</si>
  <si>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</si>
  <si>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</si>
  <si>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</si>
  <si>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</si>
  <si>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</si>
  <si>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</si>
  <si>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</si>
  <si>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</si>
  <si>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</si>
  <si>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</si>
  <si>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</si>
  <si>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</si>
  <si>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</si>
  <si>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</si>
  <si>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</si>
  <si>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</si>
  <si>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</si>
  <si>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</si>
  <si>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</si>
  <si>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</si>
  <si>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</si>
  <si>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</si>
  <si>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</si>
  <si>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</si>
  <si>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</si>
  <si>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</si>
  <si>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</si>
  <si>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</si>
  <si>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</si>
  <si>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</si>
  <si>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</si>
  <si>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</si>
  <si>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</si>
  <si>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</si>
  <si>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</si>
  <si>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</si>
  <si>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</si>
  <si>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</si>
  <si>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</si>
  <si>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</si>
  <si>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</si>
  <si>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</si>
  <si>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</si>
  <si>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</si>
  <si>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</si>
  <si>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</si>
  <si>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</si>
  <si>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</si>
  <si>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</si>
  <si>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</si>
  <si>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</si>
  <si>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</si>
  <si>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</si>
  <si>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</si>
  <si>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</si>
  <si>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</si>
  <si>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</si>
  <si>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</si>
  <si>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</si>
  <si>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</si>
  <si>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</si>
  <si>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</si>
  <si>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</si>
  <si>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</si>
  <si>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</si>
  <si>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</si>
  <si>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</si>
  <si>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</si>
  <si>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</si>
  <si>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</si>
  <si>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</si>
  <si>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</si>
  <si>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</si>
  <si>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</si>
  <si>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</si>
  <si>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</si>
  <si>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</si>
  <si>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</si>
  <si>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</si>
  <si>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</si>
  <si>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</si>
  <si>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</si>
  <si>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</si>
  <si>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</si>
  <si>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</si>
  <si>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</si>
  <si>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</si>
  <si>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</si>
  <si>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</si>
  <si>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</si>
  <si>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</si>
  <si>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</si>
  <si>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</si>
  <si>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</si>
  <si>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</si>
  <si>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</si>
  <si>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</si>
  <si>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</si>
  <si>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</si>
  <si>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</si>
  <si>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</si>
  <si>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</si>
  <si>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</si>
  <si>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</si>
  <si>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</si>
  <si>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</si>
  <si>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</si>
  <si>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</si>
  <si>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</si>
  <si>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</si>
  <si>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</si>
  <si>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</si>
  <si>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</si>
  <si>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</si>
  <si>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</si>
  <si>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</si>
  <si>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</si>
  <si>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</si>
  <si>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</si>
  <si>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</si>
  <si>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</si>
  <si>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</si>
  <si>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</si>
  <si>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</si>
  <si>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</si>
  <si>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</si>
  <si>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</si>
  <si>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</si>
  <si>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</si>
  <si>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</si>
  <si>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</si>
  <si>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</si>
  <si>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</si>
  <si>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</si>
  <si>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</si>
  <si>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</si>
  <si>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</si>
  <si>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</si>
  <si>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</si>
  <si>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</si>
  <si>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</si>
  <si>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</si>
  <si>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</si>
  <si>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</si>
  <si>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</si>
  <si>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</si>
  <si>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</si>
  <si>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</si>
  <si>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</si>
  <si>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</si>
  <si>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</si>
  <si>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</si>
  <si>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</si>
  <si>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</si>
  <si>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</si>
  <si>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</si>
  <si>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</si>
  <si>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</si>
  <si>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</si>
  <si>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</si>
  <si>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</si>
  <si>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</si>
  <si>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</si>
  <si>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</si>
  <si>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</si>
  <si>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</si>
  <si>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</si>
  <si>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</si>
  <si>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</si>
  <si>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</si>
  <si>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</si>
  <si>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</si>
  <si>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</si>
  <si>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</si>
  <si>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</si>
  <si>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</si>
  <si>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</si>
  <si>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</si>
  <si>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</si>
  <si>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</si>
  <si>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</si>
  <si>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</si>
  <si>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</si>
  <si>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</si>
  <si>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</si>
  <si>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</si>
  <si>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</si>
  <si>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</si>
  <si>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</si>
  <si>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</si>
  <si>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</si>
  <si>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</si>
  <si>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</si>
  <si>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</si>
  <si>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</si>
  <si>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</si>
  <si>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</si>
  <si>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</si>
  <si>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</si>
  <si>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</si>
  <si>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</si>
  <si>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</si>
  <si>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</si>
  <si>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</si>
  <si>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</si>
  <si>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</si>
  <si>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</si>
  <si>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</si>
  <si>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</si>
  <si>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</si>
  <si>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</si>
  <si>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</si>
  <si>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</si>
  <si>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</si>
  <si>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</si>
  <si>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</si>
  <si>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</si>
  <si>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</si>
  <si>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</si>
  <si>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</si>
  <si>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</si>
  <si>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</si>
  <si>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</si>
  <si>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</si>
  <si>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</si>
  <si>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</si>
  <si>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</si>
  <si>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</si>
  <si>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</si>
  <si>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</si>
  <si>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</si>
  <si>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</si>
  <si>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</si>
  <si>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</si>
  <si>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</si>
  <si>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</si>
  <si>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</si>
  <si>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</si>
  <si>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</si>
  <si>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</si>
  <si>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</si>
  <si>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</si>
  <si>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</si>
  <si>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</si>
  <si>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</si>
  <si>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</si>
  <si>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</si>
  <si>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</si>
  <si>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</si>
  <si>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</si>
  <si>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</si>
  <si>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</si>
  <si>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</si>
  <si>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</si>
  <si>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</si>
  <si>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</si>
  <si>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</si>
  <si>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</si>
  <si>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</si>
  <si>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</si>
  <si>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</si>
  <si>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</si>
  <si>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</si>
  <si>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</si>
  <si>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</si>
  <si>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</si>
  <si>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</si>
  <si>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</si>
  <si>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</si>
  <si>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</si>
  <si>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</si>
  <si>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</si>
  <si>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</si>
  <si>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</si>
  <si>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</si>
  <si>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</si>
  <si>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</si>
  <si>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</si>
  <si>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</si>
  <si>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</si>
  <si>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</si>
  <si>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</si>
  <si>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</si>
  <si>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</si>
  <si>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</si>
  <si>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</si>
  <si>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</si>
  <si>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</si>
  <si>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</si>
  <si>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</si>
  <si>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</si>
  <si>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</si>
  <si>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</si>
  <si>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</si>
  <si>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</si>
  <si>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</si>
  <si>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</si>
  <si>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</si>
  <si>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</si>
  <si>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</si>
  <si>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</si>
  <si>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</si>
  <si>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</si>
  <si>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</si>
  <si>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</si>
  <si>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</si>
  <si>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</si>
  <si>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</si>
  <si>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</si>
  <si>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</si>
  <si>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</si>
  <si>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</si>
  <si>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</si>
  <si>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</si>
  <si>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</si>
  <si>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</si>
  <si>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</si>
  <si>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</si>
  <si>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</si>
  <si>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</si>
  <si>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</si>
  <si>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</si>
  <si>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</si>
  <si>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</si>
  <si>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</si>
  <si>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</si>
  <si>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</si>
  <si>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</si>
  <si>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</si>
  <si>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</si>
  <si>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</si>
  <si>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</si>
  <si>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</si>
  <si>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</si>
  <si>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</si>
  <si>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</si>
  <si>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</si>
  <si>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</si>
  <si>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</si>
  <si>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</si>
  <si>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</si>
  <si>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</si>
  <si>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</si>
  <si>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</si>
  <si>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</si>
  <si>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</si>
  <si>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</si>
  <si>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</si>
  <si>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</si>
  <si>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</si>
  <si>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</si>
  <si>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</si>
  <si>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</si>
  <si>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</si>
  <si>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</si>
  <si>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</si>
  <si>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</si>
  <si>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</si>
  <si>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</si>
  <si>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</si>
  <si>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</si>
  <si>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</si>
  <si>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</si>
  <si>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</si>
  <si>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</si>
  <si>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</si>
  <si>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</si>
  <si>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</si>
  <si>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</si>
  <si>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</si>
  <si>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</si>
  <si>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</si>
  <si>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</si>
  <si>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</si>
  <si>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</si>
  <si>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</si>
  <si>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</si>
  <si>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</si>
  <si>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</si>
  <si>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</si>
  <si>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</si>
  <si>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</si>
  <si>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</si>
  <si>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</si>
  <si>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</si>
  <si>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</si>
  <si>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</si>
  <si>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</si>
  <si>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</si>
  <si>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</si>
  <si>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</si>
  <si>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</si>
  <si>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</si>
  <si>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</si>
  <si>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</si>
  <si>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</si>
  <si>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</si>
  <si>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</si>
  <si>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</si>
  <si>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</si>
  <si>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</si>
  <si>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</si>
  <si>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</si>
  <si>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</si>
  <si>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</si>
  <si>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</si>
  <si>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</si>
  <si>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</si>
  <si>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</si>
  <si>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</si>
  <si>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</si>
  <si>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</si>
  <si>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</si>
  <si>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</si>
  <si>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</si>
  <si>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</si>
  <si>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</si>
  <si>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</si>
  <si>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</si>
  <si>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</si>
  <si>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</si>
  <si>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</si>
  <si>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</si>
  <si>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</si>
  <si>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</si>
  <si>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</si>
  <si>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</si>
  <si>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</si>
  <si>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</si>
  <si>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</si>
  <si>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</si>
  <si>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</si>
  <si>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</si>
  <si>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</si>
  <si>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</si>
  <si>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</si>
  <si>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</si>
  <si>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</si>
  <si>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</si>
  <si>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</si>
  <si>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</si>
  <si>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</si>
  <si>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</si>
  <si>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</si>
  <si>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</si>
  <si>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</si>
  <si>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</si>
  <si>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</si>
  <si>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</si>
  <si>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</si>
  <si>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</si>
  <si>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</si>
  <si>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</si>
  <si>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</si>
  <si>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</si>
  <si>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</si>
  <si>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</si>
  <si>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</si>
  <si>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</si>
  <si>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</si>
  <si>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</si>
  <si>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</si>
  <si>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</si>
  <si>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</si>
  <si>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</si>
  <si>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</si>
  <si>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</si>
  <si>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</si>
  <si>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</si>
  <si>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</si>
  <si>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</si>
  <si>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</si>
  <si>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</si>
  <si>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</si>
  <si>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</si>
  <si>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</si>
  <si>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</si>
  <si>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</si>
  <si>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</si>
  <si>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</si>
  <si>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</si>
  <si>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</si>
  <si>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</si>
  <si>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</si>
  <si>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</si>
  <si>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</si>
  <si>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</si>
  <si>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</si>
  <si>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</si>
  <si>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</si>
  <si>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</si>
  <si>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</si>
  <si>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</si>
  <si>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</si>
  <si>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</si>
  <si>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</si>
  <si>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</si>
  <si>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</si>
  <si>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</si>
  <si>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</si>
  <si>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</si>
  <si>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</si>
  <si>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</si>
  <si>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</si>
  <si>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</si>
  <si>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</si>
  <si>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</si>
  <si>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</si>
  <si>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</si>
  <si>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</si>
  <si>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</si>
  <si>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</si>
  <si>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</si>
  <si>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</si>
  <si>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</si>
  <si>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</si>
  <si>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</si>
  <si>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</si>
  <si>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</si>
  <si>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</si>
  <si>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</si>
  <si>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</si>
  <si>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</si>
  <si>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</si>
  <si>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</si>
  <si>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</si>
  <si>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</si>
  <si>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</si>
  <si>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</si>
  <si>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</si>
  <si>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</si>
  <si>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</si>
  <si>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</si>
  <si>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</si>
  <si>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</si>
  <si>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</si>
  <si>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</si>
  <si>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</si>
  <si>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</si>
  <si>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</si>
  <si>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</si>
  <si>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</si>
  <si>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</si>
  <si>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</si>
  <si>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</si>
  <si>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</si>
  <si>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</si>
  <si>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</si>
  <si>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</si>
  <si>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</si>
  <si>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</si>
  <si>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</si>
  <si>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</si>
  <si>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</si>
  <si>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</si>
  <si>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</si>
  <si>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</si>
  <si>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</si>
  <si>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</si>
  <si>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</si>
  <si>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</si>
  <si>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</si>
  <si>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</si>
  <si>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</si>
  <si>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</si>
  <si>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</si>
  <si>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</si>
  <si>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</si>
  <si>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</si>
  <si>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</si>
  <si>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</si>
  <si>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</si>
  <si>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</si>
  <si>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</si>
  <si>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</si>
  <si>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</si>
  <si>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</si>
  <si>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</si>
  <si>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</si>
  <si>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</si>
  <si>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</si>
  <si>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</si>
  <si>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</si>
  <si>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</si>
  <si>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</si>
  <si>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</si>
  <si>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</si>
  <si>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</si>
  <si>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</si>
  <si>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</si>
  <si>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</si>
  <si>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</si>
  <si>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</si>
  <si>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</si>
  <si>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</si>
  <si>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</si>
  <si>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</si>
  <si>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</si>
  <si>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</si>
  <si>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</si>
  <si>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</si>
  <si>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</si>
  <si>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</si>
  <si>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</si>
  <si>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</si>
  <si>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</si>
  <si>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</si>
  <si>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</si>
  <si>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</si>
  <si>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</si>
  <si>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</si>
  <si>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</si>
  <si>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</si>
  <si>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</si>
  <si>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</si>
  <si>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</si>
  <si>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</si>
  <si>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</si>
  <si>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</si>
  <si>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</si>
  <si>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</si>
  <si>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</si>
  <si>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</si>
  <si>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</si>
  <si>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</si>
  <si>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</si>
  <si>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</si>
  <si>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</si>
  <si>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</si>
  <si>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</si>
  <si>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</si>
  <si>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</si>
  <si>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</si>
  <si>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</si>
  <si>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</si>
  <si>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</si>
  <si>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</si>
  <si>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</si>
  <si>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</si>
  <si>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</si>
  <si>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</si>
  <si>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</si>
  <si>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</si>
  <si>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</si>
  <si>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</si>
  <si>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</si>
  <si>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</si>
  <si>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</si>
  <si>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</si>
  <si>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</si>
  <si>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</si>
  <si>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</si>
  <si>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</si>
  <si>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</si>
  <si>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</si>
  <si>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</si>
  <si>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</si>
  <si>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</si>
  <si>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</si>
  <si>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</si>
  <si>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</si>
  <si>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</si>
  <si>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</si>
  <si>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</si>
  <si>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</si>
  <si>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</si>
  <si>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</si>
  <si>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</si>
  <si>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</si>
  <si>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</si>
  <si>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</si>
  <si>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</si>
  <si>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</si>
  <si>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</si>
  <si>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</si>
  <si>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</si>
  <si>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</si>
  <si>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</si>
  <si>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</si>
  <si>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</si>
  <si>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</si>
  <si>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</si>
  <si>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</si>
  <si>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</si>
  <si>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</si>
  <si>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</si>
  <si>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</si>
  <si>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</si>
  <si>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</si>
  <si>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</si>
  <si>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</si>
  <si>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</si>
  <si>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</si>
  <si>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</si>
  <si>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</si>
  <si>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</si>
  <si>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</si>
  <si>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</si>
  <si>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</si>
  <si>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</si>
  <si>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</si>
  <si>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</si>
  <si>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</si>
  <si>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</si>
  <si>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</si>
  <si>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</si>
  <si>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</si>
  <si>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</si>
  <si>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</si>
  <si>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</si>
  <si>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</si>
  <si>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</si>
  <si>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</si>
  <si>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</si>
  <si>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</si>
  <si>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</si>
  <si>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</si>
  <si>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</si>
  <si>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</si>
  <si>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</si>
  <si>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</si>
  <si>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</si>
  <si>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</si>
  <si>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</si>
  <si>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</si>
  <si>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</si>
  <si>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</si>
  <si>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</si>
  <si>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</si>
  <si>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</si>
  <si>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</si>
  <si>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</si>
  <si>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</si>
  <si>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</si>
  <si>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</si>
  <si>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</si>
  <si>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</si>
  <si>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</si>
  <si>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</si>
  <si>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</si>
  <si>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</si>
  <si>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</si>
  <si>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</si>
  <si>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</si>
  <si>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</si>
  <si>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</si>
  <si>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</si>
  <si>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</si>
  <si>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</si>
  <si>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</si>
  <si>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</si>
  <si>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</si>
  <si>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</si>
  <si>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</si>
  <si>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</si>
  <si>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</si>
  <si>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</si>
  <si>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</si>
  <si>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</si>
  <si>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</si>
  <si>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</si>
  <si>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</si>
  <si>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</si>
  <si>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</si>
  <si>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</si>
  <si>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</si>
  <si>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</si>
  <si>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</si>
  <si>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</si>
  <si>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</si>
  <si>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</si>
  <si>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</si>
  <si>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</si>
  <si>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</si>
  <si>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</si>
  <si>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</si>
  <si>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</si>
  <si>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</si>
  <si>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</si>
  <si>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</si>
  <si>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</si>
  <si>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</si>
  <si>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</si>
  <si>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</si>
  <si>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</si>
  <si>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</si>
  <si>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</si>
  <si>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</si>
  <si>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</si>
  <si>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</si>
  <si>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</si>
  <si>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</si>
  <si>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</si>
  <si>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</si>
  <si>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</si>
  <si>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</si>
  <si>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</si>
  <si>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</si>
  <si>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</si>
  <si>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</si>
  <si>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</si>
  <si>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</si>
  <si>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</si>
  <si>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</si>
  <si>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</si>
  <si>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</si>
  <si>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</si>
  <si>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</si>
  <si>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</si>
  <si>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</si>
  <si>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</si>
  <si>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</si>
  <si>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</si>
  <si>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</si>
  <si>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</si>
  <si>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</si>
  <si>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</si>
  <si>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</si>
  <si>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</si>
  <si>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</si>
  <si>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</si>
  <si>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</si>
  <si>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</si>
  <si>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</si>
  <si>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</si>
  <si>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</si>
  <si>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</si>
  <si>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</si>
  <si>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</si>
  <si>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</si>
  <si>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</si>
  <si>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</si>
  <si>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</si>
  <si>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</si>
  <si>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</si>
  <si>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</si>
  <si>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</si>
  <si>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</si>
  <si>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</si>
  <si>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</si>
  <si>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</si>
  <si>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</si>
  <si>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</si>
  <si>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</si>
  <si>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</si>
  <si>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</si>
  <si>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</si>
  <si>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</si>
  <si>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</si>
  <si>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</si>
  <si>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</si>
  <si>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</si>
  <si>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</si>
  <si>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</si>
  <si>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</si>
  <si>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</si>
  <si>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</si>
  <si>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</si>
  <si>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</si>
  <si>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</si>
  <si>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</si>
  <si>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</si>
  <si>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</si>
  <si>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</si>
  <si>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</si>
  <si>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</si>
  <si>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</si>
  <si>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</si>
  <si>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</si>
  <si>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</si>
  <si>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</si>
  <si>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</si>
  <si>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</si>
  <si>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</si>
  <si>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</si>
  <si>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</si>
  <si>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</si>
  <si>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</si>
  <si>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</si>
  <si>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</si>
  <si>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</si>
  <si>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</si>
  <si>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</si>
  <si>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</si>
  <si>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</si>
  <si>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</si>
  <si>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</si>
  <si>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</si>
  <si>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</si>
  <si>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</si>
  <si>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</si>
  <si>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</si>
  <si>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</si>
  <si>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</si>
  <si>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</si>
  <si>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</si>
  <si>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</si>
  <si>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</si>
  <si>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</si>
  <si>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</si>
  <si>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</si>
  <si>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</si>
  <si>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</si>
  <si>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</si>
  <si>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</si>
  <si>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</si>
  <si>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</si>
  <si>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</si>
  <si>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</si>
  <si>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</si>
  <si>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</si>
  <si>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</si>
  <si>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</si>
  <si>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</si>
  <si>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</si>
  <si>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</si>
  <si>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</si>
  <si>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</si>
  <si>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</si>
  <si>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</si>
  <si>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</si>
  <si>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</si>
  <si>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</si>
  <si>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</si>
  <si>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</si>
  <si>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</si>
  <si>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</si>
  <si>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</si>
  <si>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</si>
  <si>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</si>
  <si>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</si>
  <si>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</si>
  <si>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</si>
  <si>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</si>
  <si>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</si>
  <si>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</si>
  <si>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</si>
  <si>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</si>
  <si>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</si>
  <si>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</si>
  <si>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</si>
  <si>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</si>
  <si>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</si>
  <si>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</si>
  <si>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</si>
  <si>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</si>
  <si>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</si>
  <si>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</si>
  <si>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</si>
  <si>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</si>
  <si>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</si>
  <si>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</si>
  <si>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</si>
  <si>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</si>
  <si>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</si>
  <si>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</si>
  <si>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</si>
  <si>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</si>
  <si>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</si>
  <si>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</si>
  <si>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</si>
  <si>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</si>
  <si>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</si>
  <si>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</si>
  <si>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</si>
  <si>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</si>
  <si>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</si>
  <si>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</si>
  <si>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</si>
  <si>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</si>
  <si>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</si>
  <si>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</si>
  <si>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</si>
  <si>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</si>
  <si>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</si>
  <si>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</si>
  <si>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</si>
  <si>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</si>
  <si>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</si>
  <si>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</si>
  <si>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</si>
  <si>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</si>
  <si>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</si>
  <si>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</si>
  <si>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</si>
  <si>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</si>
  <si>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</si>
  <si>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</si>
  <si>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</si>
  <si>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</si>
  <si>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</si>
  <si>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</si>
  <si>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</si>
  <si>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</si>
  <si>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</si>
  <si>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</si>
  <si>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</si>
  <si>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</si>
  <si>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</si>
  <si>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</si>
  <si>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</si>
  <si>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</si>
  <si>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</si>
  <si>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</si>
  <si>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</si>
  <si>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</si>
  <si>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</si>
  <si>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</si>
  <si>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</si>
  <si>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</si>
  <si>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</si>
  <si>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</si>
  <si>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</si>
  <si>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</si>
  <si>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</si>
  <si>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</si>
  <si>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</si>
  <si>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</si>
  <si>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</si>
  <si>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</si>
  <si>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</si>
  <si>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</si>
  <si>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</si>
  <si>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</si>
  <si>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</si>
  <si>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</si>
  <si>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</si>
  <si>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</si>
  <si>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</si>
  <si>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</si>
  <si>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</si>
  <si>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</si>
  <si>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</si>
  <si>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</si>
  <si>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</si>
  <si>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</si>
  <si>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</si>
  <si>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</si>
  <si>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</si>
  <si>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</si>
  <si>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</si>
  <si>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</si>
  <si>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</si>
  <si>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</si>
  <si>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</si>
  <si>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</si>
  <si>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</si>
  <si>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</si>
  <si>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</si>
  <si>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</si>
  <si>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</si>
  <si>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</si>
  <si>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</si>
  <si>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</si>
  <si>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</si>
  <si>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</si>
  <si>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</si>
  <si>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</si>
  <si>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</si>
  <si>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</si>
  <si>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</si>
  <si>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</si>
  <si>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</si>
  <si>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</si>
  <si>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</si>
  <si>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</si>
  <si>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</si>
  <si>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</si>
  <si>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</si>
  <si>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</si>
  <si>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</si>
  <si>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</si>
  <si>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</si>
  <si>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</si>
  <si>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</si>
  <si>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</si>
  <si>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</si>
  <si>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</si>
  <si>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</si>
  <si>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</si>
  <si>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</si>
  <si>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</si>
  <si>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</si>
  <si>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</si>
  <si>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</si>
  <si>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</si>
  <si>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</si>
  <si>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</si>
  <si>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</si>
  <si>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</si>
  <si>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</si>
  <si>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</si>
  <si>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</si>
  <si>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</si>
  <si>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</si>
  <si>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</si>
  <si>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</si>
  <si>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</si>
  <si>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</si>
  <si>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</si>
  <si>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</si>
  <si>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</si>
  <si>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</si>
  <si>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</si>
  <si>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</si>
  <si>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</si>
  <si>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</si>
  <si>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</si>
  <si>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</si>
  <si>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</si>
  <si>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</si>
  <si>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</si>
  <si>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</si>
  <si>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</si>
  <si>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</si>
  <si>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</si>
  <si>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</si>
  <si>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</si>
  <si>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</si>
  <si>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</si>
  <si>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</si>
  <si>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</si>
  <si>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</si>
  <si>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</si>
  <si>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</si>
  <si>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</si>
  <si>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</si>
  <si>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</si>
  <si>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</si>
  <si>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</si>
  <si>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</si>
  <si>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</si>
  <si>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</si>
  <si>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</si>
  <si>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</si>
  <si>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</si>
  <si>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</si>
  <si>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</si>
  <si>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</si>
  <si>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</si>
  <si>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</si>
  <si>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</si>
  <si>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</si>
  <si>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</si>
  <si>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</si>
  <si>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</si>
  <si>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</si>
  <si>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</si>
  <si>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</si>
  <si>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</si>
  <si>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</si>
  <si>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</si>
  <si>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</si>
  <si>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</si>
  <si>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</si>
  <si>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</si>
  <si>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</si>
  <si>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</si>
  <si>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</si>
  <si>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</si>
  <si>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</si>
  <si>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</si>
  <si>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</si>
  <si>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</si>
  <si>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</si>
  <si>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</si>
  <si>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</si>
  <si>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</si>
  <si>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</si>
  <si>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</si>
  <si>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</si>
  <si>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</si>
  <si>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</si>
  <si>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</si>
  <si>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</si>
  <si>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</si>
  <si>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</si>
  <si>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</si>
  <si>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</si>
  <si>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</si>
  <si>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</si>
  <si>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</si>
  <si>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</si>
  <si>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</si>
  <si>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</si>
  <si>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</si>
  <si>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</si>
  <si>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</si>
  <si>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</si>
  <si>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</si>
  <si>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</si>
  <si>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</si>
  <si>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</si>
  <si>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</si>
  <si>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</si>
  <si>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</si>
  <si>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</si>
  <si>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</si>
  <si>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</si>
  <si>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</si>
  <si>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</si>
  <si>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</si>
  <si>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</si>
  <si>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</si>
  <si>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</si>
  <si>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</si>
  <si>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</si>
  <si>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</si>
  <si>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</si>
  <si>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</si>
  <si>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</si>
  <si>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</si>
  <si>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</si>
  <si>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</si>
  <si>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</si>
  <si>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</si>
  <si>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</si>
  <si>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</si>
  <si>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</si>
  <si>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</si>
  <si>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</si>
  <si>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</si>
  <si>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</si>
  <si>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</si>
  <si>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</si>
  <si>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</si>
  <si>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</si>
  <si>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</si>
  <si>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</si>
  <si>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</si>
  <si>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</si>
  <si>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</si>
  <si>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</si>
  <si>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</si>
  <si>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</si>
  <si>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</si>
  <si>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</si>
  <si>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</si>
  <si>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</si>
  <si>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</si>
  <si>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</si>
  <si>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</si>
  <si>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</si>
  <si>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</si>
  <si>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</si>
  <si>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</si>
  <si>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</si>
  <si>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</si>
  <si>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</si>
  <si>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</si>
  <si>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</si>
  <si>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</si>
  <si>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</si>
  <si>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</si>
  <si>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</si>
  <si>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</si>
  <si>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</si>
  <si>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</si>
  <si>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</si>
  <si>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</si>
  <si>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</si>
  <si>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</si>
  <si>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</si>
  <si>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</si>
  <si>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</si>
  <si>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</si>
  <si>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</si>
  <si>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</si>
  <si>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</si>
  <si>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</si>
  <si>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</si>
  <si>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</si>
  <si>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</si>
  <si>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</si>
  <si>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</si>
  <si>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</si>
  <si>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</si>
  <si>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</si>
  <si>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</si>
  <si>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</si>
  <si>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</si>
  <si>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</si>
  <si>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</si>
  <si>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</si>
  <si>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</si>
  <si>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</si>
  <si>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</si>
  <si>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</si>
  <si>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</si>
  <si>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</si>
  <si>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</si>
  <si>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</si>
  <si>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</si>
  <si>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</si>
  <si>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</si>
  <si>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</si>
  <si>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</si>
  <si>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</si>
  <si>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</si>
  <si>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</si>
  <si>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</si>
  <si>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</si>
  <si>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</si>
  <si>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</si>
  <si>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</si>
  <si>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</si>
  <si>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</si>
  <si>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</si>
  <si>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</si>
  <si>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</si>
  <si>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</si>
  <si>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</si>
  <si>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</si>
  <si>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</si>
  <si>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</si>
  <si>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</si>
  <si>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</si>
  <si>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</si>
  <si>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</si>
  <si>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</si>
  <si>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</si>
  <si>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</si>
  <si>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</si>
  <si>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</si>
  <si>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</si>
  <si>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</si>
  <si>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</si>
  <si>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</si>
  <si>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</si>
  <si>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</si>
  <si>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</si>
  <si>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</si>
  <si>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</si>
  <si>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</si>
  <si>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</si>
  <si>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</si>
  <si>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</si>
  <si>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</si>
  <si>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</si>
  <si>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</si>
  <si>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</si>
  <si>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</si>
  <si>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</si>
  <si>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</si>
  <si>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</si>
  <si>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</si>
  <si>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</si>
  <si>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</si>
  <si>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</si>
  <si>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</si>
  <si>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</si>
  <si>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</si>
  <si>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</si>
  <si>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</si>
  <si>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</si>
  <si>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</si>
  <si>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</si>
  <si>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</si>
  <si>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</si>
  <si>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</si>
  <si>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</si>
  <si>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</si>
  <si>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</si>
  <si>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</si>
  <si>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</si>
  <si>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</si>
  <si>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</si>
  <si>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</si>
  <si>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</si>
  <si>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</si>
  <si>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</si>
  <si>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</si>
  <si>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</si>
  <si>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</si>
  <si>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</si>
  <si>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</si>
  <si>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</si>
  <si>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</si>
  <si>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</si>
  <si>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</si>
  <si>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</si>
  <si>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</si>
  <si>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</si>
  <si>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</si>
  <si>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</si>
  <si>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</si>
  <si>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</si>
  <si>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</si>
  <si>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</si>
  <si>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</si>
  <si>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</si>
  <si>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</si>
  <si>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</si>
  <si>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</si>
  <si>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</si>
  <si>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</si>
  <si>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</si>
  <si>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</si>
  <si>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</si>
  <si>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</si>
  <si>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</si>
  <si>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</si>
  <si>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</si>
  <si>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</si>
  <si>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</si>
  <si>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</si>
  <si>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</si>
  <si>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</si>
  <si>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</si>
  <si>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</si>
  <si>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</si>
  <si>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</si>
  <si>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</si>
  <si>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</si>
  <si>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</si>
  <si>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</si>
  <si>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</si>
  <si>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</si>
  <si>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</si>
  <si>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</si>
  <si>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</si>
  <si>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</si>
  <si>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</si>
  <si>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</si>
  <si>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</si>
  <si>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</si>
  <si>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</si>
  <si>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</si>
  <si>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</si>
  <si>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</si>
  <si>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</si>
  <si>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</si>
  <si>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</si>
  <si>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</si>
  <si>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</si>
  <si>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</si>
  <si>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</si>
  <si>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</si>
  <si>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</si>
  <si>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</si>
  <si>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</si>
  <si>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</si>
  <si>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</si>
  <si>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</si>
  <si>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</si>
  <si>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</si>
  <si>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</si>
  <si>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</si>
  <si>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</si>
  <si>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</si>
  <si>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</si>
  <si>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</si>
  <si>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</si>
  <si>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</si>
  <si>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</si>
  <si>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</si>
  <si>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</si>
  <si>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</si>
  <si>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</si>
  <si>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</si>
  <si>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</si>
  <si>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</si>
  <si>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</si>
  <si>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</si>
  <si>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</si>
  <si>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</si>
  <si>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</si>
  <si>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</si>
  <si>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</si>
  <si>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</si>
  <si>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</si>
  <si>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</si>
  <si>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</si>
  <si>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</si>
  <si>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</si>
  <si>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</si>
  <si>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</si>
  <si>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</si>
  <si>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</si>
  <si>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</si>
  <si>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</si>
  <si>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</si>
  <si>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</si>
  <si>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</si>
  <si>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</si>
  <si>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</si>
  <si>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</si>
  <si>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</si>
  <si>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</si>
  <si>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</si>
  <si>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</si>
  <si>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</si>
  <si>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</si>
  <si>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</si>
  <si>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</si>
  <si>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</si>
  <si>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</si>
  <si>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</si>
  <si>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</si>
  <si>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</si>
  <si>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</si>
  <si>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</si>
  <si>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</si>
  <si>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</si>
  <si>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</si>
  <si>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</si>
  <si>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</si>
  <si>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</si>
  <si>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</si>
  <si>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</si>
  <si>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</si>
  <si>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</si>
  <si>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</si>
  <si>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</si>
  <si>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</si>
  <si>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</si>
  <si>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</si>
  <si>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</si>
  <si>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</si>
  <si>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</si>
  <si>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</si>
  <si>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</si>
  <si>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</si>
  <si>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</si>
  <si>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</si>
  <si>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</si>
  <si>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</si>
  <si>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</si>
  <si>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</si>
  <si>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</si>
  <si>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</si>
  <si>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</si>
  <si>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</si>
  <si>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</si>
  <si>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</si>
  <si>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</si>
  <si>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</si>
  <si>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</si>
  <si>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</si>
  <si>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</si>
  <si>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</si>
  <si>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</si>
  <si>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</si>
  <si>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</si>
  <si>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</si>
  <si>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</si>
  <si>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</si>
  <si>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</si>
  <si>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</si>
  <si>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</si>
  <si>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</si>
  <si>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</si>
  <si>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</si>
  <si>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</si>
  <si>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</si>
  <si>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</si>
  <si>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</si>
  <si>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</si>
  <si>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</si>
  <si>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</si>
  <si>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</si>
  <si>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</si>
  <si>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</si>
  <si>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</si>
  <si>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</si>
  <si>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</si>
  <si>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</si>
  <si>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</si>
  <si>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</si>
  <si>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</si>
  <si>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</si>
  <si>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</si>
  <si>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</si>
  <si>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</si>
  <si>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</si>
  <si>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</si>
  <si>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</si>
  <si>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</si>
  <si>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</si>
  <si>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</si>
  <si>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</si>
  <si>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</si>
  <si>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</si>
  <si>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</si>
  <si>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</si>
  <si>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</si>
  <si>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</si>
  <si>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</si>
  <si>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</si>
  <si>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</si>
  <si>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</si>
  <si>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</si>
  <si>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</si>
  <si>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</si>
  <si>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</si>
  <si>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</si>
  <si>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</si>
  <si>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</si>
  <si>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</si>
  <si>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</si>
  <si>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</si>
  <si>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</si>
  <si>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</si>
  <si>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</si>
  <si>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</si>
  <si>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</si>
  <si>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</si>
  <si>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</si>
  <si>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</si>
  <si>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</si>
  <si>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</si>
  <si>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</si>
  <si>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</si>
  <si>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</si>
  <si>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</si>
  <si>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</si>
  <si>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</si>
  <si>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</si>
  <si>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</si>
  <si>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</si>
  <si>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</si>
  <si>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</si>
  <si>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</si>
  <si>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</si>
  <si>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</si>
  <si>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</si>
  <si>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</si>
  <si>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</si>
  <si>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</si>
  <si>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</si>
  <si>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</si>
  <si>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</si>
  <si>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</si>
  <si>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</si>
  <si>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</si>
  <si>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</si>
  <si>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</si>
  <si>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</si>
  <si>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</si>
  <si>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</si>
  <si>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</si>
  <si>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</si>
  <si>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</si>
  <si>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</si>
  <si>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</si>
  <si>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</si>
  <si>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</si>
  <si>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</si>
  <si>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</si>
  <si>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</si>
  <si>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</si>
  <si>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</si>
  <si>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</si>
  <si>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</si>
  <si>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</si>
  <si>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</si>
  <si>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</si>
  <si>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</si>
  <si>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</si>
  <si>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</si>
  <si>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</si>
  <si>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</si>
  <si>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</si>
  <si>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</si>
  <si>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</si>
  <si>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</si>
  <si>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</si>
  <si>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</si>
  <si>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</si>
  <si>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</si>
  <si>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</si>
  <si>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</si>
  <si>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</si>
  <si>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</si>
  <si>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</si>
  <si>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</si>
  <si>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</si>
  <si>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</si>
  <si>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</si>
  <si>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</si>
  <si>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</si>
  <si>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</si>
  <si>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</si>
  <si>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</si>
  <si>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</si>
  <si>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</si>
  <si>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</si>
  <si>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</si>
  <si>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</si>
  <si>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</si>
  <si>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</si>
  <si>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</si>
  <si>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</si>
  <si>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</si>
  <si>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</si>
  <si>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</si>
  <si>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</si>
  <si>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</si>
  <si>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</si>
  <si>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</si>
  <si>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</si>
  <si>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</si>
  <si>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</si>
  <si>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</si>
  <si>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</si>
  <si>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</si>
  <si>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</si>
  <si>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</si>
  <si>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</si>
  <si>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</si>
  <si>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</si>
  <si>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</si>
  <si>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</si>
  <si>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</si>
  <si>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</si>
  <si>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</si>
  <si>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</si>
  <si>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</si>
  <si>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</si>
  <si>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</si>
  <si>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</si>
  <si>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</si>
  <si>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</si>
  <si>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</si>
  <si>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</si>
  <si>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</si>
  <si>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</si>
  <si>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</si>
  <si>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</si>
  <si>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</si>
  <si>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</si>
  <si>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</si>
  <si>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</si>
  <si>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</si>
  <si>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</si>
  <si>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</si>
  <si>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</si>
  <si>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</si>
  <si>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</si>
  <si>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</si>
  <si>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</si>
  <si>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</si>
  <si>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</si>
  <si>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</si>
  <si>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</si>
  <si>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</si>
  <si>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</si>
  <si>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</si>
  <si>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</si>
  <si>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</si>
  <si>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</si>
  <si>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</si>
  <si>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</si>
  <si>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</si>
  <si>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</si>
  <si>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</si>
  <si>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</si>
  <si>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</si>
  <si>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</si>
  <si>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</si>
  <si>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</si>
  <si>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</si>
  <si>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</si>
  <si>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</si>
  <si>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</si>
  <si>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</si>
  <si>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</si>
  <si>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</si>
  <si>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</si>
  <si>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</si>
  <si>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</si>
  <si>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</si>
  <si>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</si>
  <si>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</si>
  <si>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</si>
  <si>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</si>
  <si>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</si>
  <si>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</si>
  <si>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</si>
  <si>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</si>
  <si>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</si>
  <si>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</si>
  <si>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</si>
  <si>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</si>
  <si>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</si>
  <si>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</si>
  <si>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</si>
  <si>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</si>
  <si>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</si>
  <si>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</si>
  <si>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</si>
  <si>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</si>
  <si>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</si>
  <si>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</si>
  <si>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</si>
  <si>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</si>
  <si>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</si>
  <si>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</si>
  <si>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</si>
  <si>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</si>
  <si>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</si>
  <si>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</si>
  <si>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</si>
  <si>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</si>
  <si>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</si>
  <si>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</si>
  <si>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</si>
  <si>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</si>
  <si>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</si>
  <si>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</si>
  <si>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</si>
  <si>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</si>
  <si>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</si>
  <si>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</si>
  <si>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</si>
  <si>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</si>
  <si>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</si>
  <si>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</si>
  <si>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</si>
  <si>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</si>
  <si>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</si>
  <si>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</si>
  <si>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</si>
  <si>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</si>
  <si>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</si>
  <si>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</si>
  <si>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</si>
  <si>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</si>
  <si>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</si>
  <si>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</si>
  <si>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</si>
  <si>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</si>
  <si>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</si>
  <si>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</si>
  <si>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</si>
  <si>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</si>
  <si>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</si>
  <si>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</si>
  <si>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</si>
  <si>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</si>
  <si>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</si>
  <si>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</si>
  <si>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</si>
  <si>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</si>
  <si>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</si>
  <si>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</si>
  <si>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</si>
  <si>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</si>
  <si>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</si>
  <si>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</si>
  <si>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</si>
  <si>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</si>
  <si>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</si>
  <si>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</si>
  <si>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</si>
  <si>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</si>
  <si>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</si>
  <si>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</si>
  <si>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</si>
  <si>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</si>
  <si>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</si>
  <si>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</si>
  <si>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</si>
  <si>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</si>
  <si>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</si>
  <si>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</si>
  <si>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</si>
  <si>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</si>
  <si>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</si>
  <si>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</si>
  <si>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</si>
  <si>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</si>
  <si>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</si>
  <si>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</si>
  <si>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</si>
  <si>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</si>
  <si>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</si>
  <si>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</si>
  <si>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</si>
  <si>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</si>
  <si>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</si>
  <si>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</si>
  <si>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</si>
  <si>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</si>
  <si>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</si>
  <si>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</si>
  <si>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</si>
  <si>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</si>
  <si>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</si>
  <si>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</si>
  <si>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</si>
  <si>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</si>
  <si>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</si>
  <si>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</si>
  <si>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</si>
  <si>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</si>
  <si>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</si>
  <si>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</si>
  <si>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</si>
  <si>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</si>
  <si>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</si>
  <si>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</si>
  <si>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</si>
  <si>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</si>
  <si>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</si>
  <si>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</si>
  <si>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</si>
  <si>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</si>
  <si>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</si>
  <si>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</si>
  <si>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</si>
  <si>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</si>
  <si>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</si>
  <si>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</si>
  <si>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</si>
  <si>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</si>
  <si>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</si>
  <si>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</si>
  <si>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</si>
  <si>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</si>
  <si>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</si>
  <si>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</si>
  <si>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</si>
  <si>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</si>
  <si>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</si>
  <si>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</si>
  <si>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</si>
  <si>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</si>
  <si>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</si>
  <si>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</si>
  <si>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</si>
  <si>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</si>
  <si>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</si>
  <si>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</si>
  <si>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</si>
  <si>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</si>
  <si>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</si>
  <si>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</si>
  <si>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</si>
  <si>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</si>
  <si>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</si>
  <si>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</si>
  <si>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</si>
  <si>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</si>
  <si>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</si>
  <si>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</si>
  <si>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</si>
  <si>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</si>
  <si>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</si>
  <si>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</si>
  <si>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</si>
  <si>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</si>
  <si>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</si>
  <si>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</si>
  <si>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</si>
  <si>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</si>
  <si>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</si>
  <si>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</si>
  <si>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</si>
  <si>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</si>
  <si>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</si>
  <si>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</si>
  <si>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</si>
  <si>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</si>
  <si>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</si>
  <si>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</si>
  <si>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</si>
  <si>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</si>
  <si>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</si>
  <si>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</si>
  <si>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</si>
  <si>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</si>
  <si>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</si>
  <si>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</si>
  <si>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</si>
  <si>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</si>
  <si>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</si>
  <si>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</si>
  <si>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</si>
  <si>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</si>
  <si>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</si>
  <si>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</si>
  <si>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</si>
  <si>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</si>
  <si>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</si>
  <si>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</si>
  <si>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</si>
  <si>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</si>
  <si>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</si>
  <si>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</si>
  <si>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</si>
  <si>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</si>
  <si>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</si>
  <si>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</si>
  <si>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</si>
  <si>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</si>
  <si>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</si>
  <si>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</si>
  <si>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</si>
  <si>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</si>
  <si>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</si>
  <si>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</si>
  <si>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</si>
  <si>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</si>
  <si>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</si>
  <si>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</si>
  <si>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</si>
  <si>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</si>
  <si>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</si>
  <si>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</si>
  <si>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</si>
  <si>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</si>
  <si>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</si>
  <si>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</si>
  <si>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</si>
  <si>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</si>
  <si>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</si>
  <si>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</si>
  <si>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</si>
  <si>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</si>
  <si>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</si>
  <si>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</si>
  <si>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</si>
  <si>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</si>
  <si>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</si>
  <si>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</si>
  <si>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</si>
  <si>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</si>
  <si>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</si>
  <si>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</si>
  <si>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</si>
  <si>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</si>
  <si>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</si>
  <si>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</si>
  <si>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</si>
  <si>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</si>
  <si>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</si>
  <si>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</si>
  <si>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</si>
  <si>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</si>
  <si>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</si>
  <si>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</si>
  <si>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</si>
  <si>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</si>
  <si>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</si>
  <si>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</si>
  <si>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</si>
  <si>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</si>
  <si>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</si>
  <si>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</si>
  <si>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</si>
  <si>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</si>
  <si>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</si>
  <si>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</si>
  <si>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</si>
  <si>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</si>
  <si>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</si>
  <si>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</si>
  <si>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</si>
  <si>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</si>
  <si>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</si>
  <si>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</si>
  <si>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</si>
  <si>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</si>
  <si>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</si>
  <si>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</si>
  <si>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</si>
  <si>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</si>
  <si>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</si>
  <si>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</si>
  <si>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</si>
  <si>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</si>
  <si>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</si>
  <si>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</si>
  <si>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</si>
  <si>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</si>
  <si>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</si>
  <si>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</si>
  <si>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</si>
  <si>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</si>
  <si>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</si>
  <si>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</si>
  <si>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</si>
  <si>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</si>
  <si>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</si>
  <si>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</si>
  <si>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</si>
  <si>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</si>
  <si>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</si>
  <si>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</si>
  <si>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</si>
  <si>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</si>
  <si>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</si>
  <si>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</si>
  <si>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</si>
  <si>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</si>
  <si>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</si>
  <si>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</si>
  <si>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</si>
  <si>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</si>
  <si>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</si>
  <si>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</si>
  <si>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</si>
  <si>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</si>
  <si>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</si>
  <si>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</si>
  <si>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</si>
  <si>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</si>
  <si>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</si>
  <si>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</si>
  <si>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</si>
  <si>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</si>
  <si>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</si>
  <si>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</si>
  <si>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</si>
  <si>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</si>
  <si>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</si>
  <si>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</si>
  <si>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</si>
  <si>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</si>
  <si>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</si>
  <si>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</si>
  <si>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</si>
  <si>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</si>
  <si>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</si>
  <si>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</si>
  <si>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</si>
  <si>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</si>
  <si>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</si>
  <si>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</si>
  <si>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</si>
  <si>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</si>
  <si>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</si>
  <si>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</si>
  <si>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</si>
  <si>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</si>
  <si>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</si>
  <si>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</si>
  <si>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</si>
  <si>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</si>
  <si>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</si>
  <si>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</si>
  <si>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</si>
  <si>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</si>
  <si>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</si>
  <si>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</si>
  <si>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</si>
  <si>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</si>
  <si>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</si>
  <si>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</si>
  <si>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</si>
  <si>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</si>
  <si>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</si>
  <si>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</si>
  <si>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</si>
  <si>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</si>
  <si>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</si>
  <si>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</si>
  <si>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</si>
  <si>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</si>
  <si>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</si>
  <si>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</si>
  <si>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</si>
  <si>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</si>
  <si>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</si>
  <si>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</si>
  <si>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</si>
  <si>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</si>
  <si>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</si>
  <si>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</si>
  <si>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</si>
  <si>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</si>
  <si>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</si>
  <si>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</si>
  <si>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</si>
  <si>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</si>
  <si>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</si>
  <si>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</si>
  <si>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</si>
  <si>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</si>
  <si>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</si>
  <si>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</si>
  <si>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</si>
  <si>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</si>
  <si>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</si>
  <si>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</si>
  <si>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</si>
  <si>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</si>
  <si>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</si>
  <si>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</si>
  <si>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</si>
  <si>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</si>
  <si>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</si>
  <si>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</si>
  <si>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</si>
  <si>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</si>
  <si>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</si>
  <si>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</si>
  <si>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</si>
  <si>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</si>
  <si>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</si>
  <si>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</si>
  <si>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</si>
  <si>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</si>
  <si>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</si>
  <si>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</si>
  <si>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</si>
  <si>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</si>
  <si>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</si>
  <si>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</si>
  <si>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</si>
  <si>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</si>
  <si>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</si>
  <si>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</si>
  <si>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</si>
  <si>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</si>
  <si>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</si>
  <si>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</si>
  <si>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</si>
  <si>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</si>
  <si>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</si>
  <si>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</si>
  <si>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</si>
  <si>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</si>
  <si>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</si>
  <si>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</si>
  <si>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</si>
  <si>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</si>
  <si>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</si>
  <si>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</si>
  <si>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</si>
  <si>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</si>
  <si>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</si>
  <si>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</si>
  <si>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</si>
  <si>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</si>
  <si>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</si>
  <si>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</si>
  <si>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</si>
  <si>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</si>
  <si>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</si>
  <si>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</si>
  <si>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</si>
  <si>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</si>
  <si>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</si>
  <si>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</si>
  <si>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</si>
  <si>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</si>
  <si>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</si>
  <si>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</si>
  <si>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</si>
  <si>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</si>
  <si>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</si>
  <si>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</si>
  <si>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</si>
  <si>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</si>
  <si>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</si>
  <si>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</si>
  <si>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</si>
  <si>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</si>
  <si>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</si>
  <si>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</si>
  <si>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</si>
  <si>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</si>
  <si>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</si>
  <si>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</si>
  <si>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</si>
  <si>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</si>
  <si>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</si>
  <si>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</si>
  <si>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</si>
  <si>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</si>
  <si>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</si>
  <si>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</si>
  <si>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</si>
  <si>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</si>
  <si>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</si>
  <si>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</si>
  <si>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</si>
  <si>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</si>
  <si>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</si>
  <si>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</si>
  <si>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</si>
  <si>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</si>
  <si>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</si>
  <si>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</si>
  <si>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</si>
  <si>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</si>
  <si>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</si>
  <si>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</si>
  <si>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</si>
  <si>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</si>
  <si>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</si>
  <si>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</si>
  <si>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</si>
  <si>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</si>
  <si>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</si>
  <si>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</si>
  <si>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</si>
  <si>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</si>
  <si>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</si>
  <si>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</si>
  <si>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</si>
  <si>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</si>
  <si>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</si>
  <si>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</si>
  <si>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</si>
  <si>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</si>
  <si>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</si>
  <si>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</si>
  <si>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</si>
  <si>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</si>
  <si>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</si>
  <si>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</si>
  <si>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</si>
  <si>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</si>
  <si>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</si>
  <si>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</si>
  <si>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</si>
  <si>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</si>
  <si>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</si>
  <si>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</si>
  <si>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</si>
  <si>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</si>
  <si>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</si>
  <si>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</si>
  <si>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</si>
  <si>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</si>
  <si>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</si>
  <si>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</si>
  <si>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</si>
  <si>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</si>
  <si>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</si>
  <si>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</si>
  <si>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</si>
  <si>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</si>
  <si>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</si>
  <si>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</si>
  <si>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</si>
  <si>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</si>
  <si>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</si>
  <si>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</si>
  <si>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</si>
  <si>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</si>
  <si>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</si>
  <si>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</si>
  <si>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</si>
  <si>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</si>
  <si>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</si>
  <si>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</si>
  <si>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</si>
  <si>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</si>
  <si>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</si>
  <si>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</si>
  <si>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</si>
  <si>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</si>
  <si>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</si>
  <si>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</si>
  <si>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</si>
  <si>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</si>
  <si>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</si>
  <si>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</si>
  <si>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</si>
  <si>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</si>
  <si>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</si>
  <si>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</si>
  <si>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</si>
  <si>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</si>
  <si>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</si>
  <si>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</si>
  <si>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</si>
  <si>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</si>
  <si>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</si>
  <si>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</si>
  <si>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</si>
  <si>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</si>
  <si>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</si>
  <si>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</si>
  <si>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</si>
  <si>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</si>
  <si>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</si>
  <si>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</si>
  <si>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</si>
  <si>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</si>
  <si>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</si>
  <si>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</si>
  <si>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</si>
  <si>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</si>
  <si>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</si>
  <si>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</si>
  <si>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</si>
  <si>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</si>
  <si>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</si>
  <si>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</si>
  <si>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</si>
  <si>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</si>
  <si>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</si>
  <si>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</si>
  <si>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</si>
  <si>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</si>
  <si>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</si>
  <si>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</si>
  <si>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</si>
  <si>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</si>
  <si>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</si>
  <si>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</si>
  <si>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</si>
  <si>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</si>
  <si>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</si>
  <si>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</si>
  <si>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</si>
  <si>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</si>
  <si>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</si>
  <si>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</si>
  <si>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</si>
  <si>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</si>
  <si>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</si>
  <si>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</si>
  <si>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</si>
  <si>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</si>
  <si>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</si>
  <si>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</si>
  <si>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</si>
  <si>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</si>
  <si>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</si>
  <si>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</si>
  <si>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</si>
  <si>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</si>
  <si>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</si>
  <si>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</si>
  <si>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</si>
  <si>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</si>
  <si>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</si>
  <si>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</si>
  <si>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</si>
  <si>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</si>
  <si>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</si>
  <si>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</si>
  <si>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</si>
  <si>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</si>
  <si>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</si>
  <si>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</si>
  <si>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</si>
  <si>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</si>
  <si>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</si>
  <si>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</si>
  <si>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</si>
  <si>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</si>
  <si>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</si>
  <si>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</si>
  <si>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</si>
  <si>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</si>
  <si>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</si>
  <si>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</si>
  <si>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</si>
  <si>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</si>
  <si>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</si>
  <si>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</si>
  <si>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</si>
  <si>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</si>
  <si>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</si>
  <si>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</si>
  <si>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</si>
  <si>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</si>
  <si>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</si>
  <si>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</si>
  <si>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</si>
  <si>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</si>
  <si>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</si>
  <si>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</si>
  <si>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</si>
  <si>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</si>
  <si>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</si>
  <si>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</si>
  <si>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</si>
  <si>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</si>
  <si>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</si>
  <si>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</si>
  <si>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</si>
  <si>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</si>
  <si>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</si>
  <si>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</si>
  <si>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</si>
  <si>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</si>
  <si>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</si>
  <si>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</si>
  <si>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</si>
  <si>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</si>
  <si>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</si>
  <si>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</si>
  <si>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</si>
  <si>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</si>
  <si>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</si>
  <si>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</si>
  <si>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</si>
  <si>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</si>
  <si>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</si>
  <si>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</si>
  <si>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</si>
  <si>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</si>
  <si>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</si>
  <si>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</si>
  <si>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</si>
  <si>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</si>
  <si>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</si>
  <si>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</si>
  <si>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</si>
  <si>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</si>
  <si>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</si>
  <si>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</si>
  <si>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</si>
  <si>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</si>
  <si>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</si>
  <si>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</si>
  <si>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</si>
  <si>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</si>
  <si>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</si>
  <si>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</si>
  <si>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</si>
  <si>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</si>
  <si>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</si>
  <si>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</si>
  <si>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</si>
  <si>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</si>
  <si>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</si>
  <si>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</si>
  <si>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</si>
  <si>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</si>
  <si>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</si>
  <si>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</si>
  <si>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</si>
  <si>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</si>
  <si>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</si>
  <si>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</si>
  <si>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</si>
  <si>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</si>
  <si>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</si>
  <si>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</si>
  <si>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</si>
  <si>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</si>
  <si>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</si>
  <si>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</si>
  <si>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</si>
  <si>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</si>
  <si>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</si>
  <si>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</si>
  <si>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</si>
  <si>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</si>
  <si>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</si>
  <si>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</si>
  <si>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</si>
  <si>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</si>
  <si>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</si>
  <si>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</si>
  <si>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</si>
  <si>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</si>
  <si>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</si>
  <si>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</si>
  <si>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</si>
  <si>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</si>
  <si>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</si>
  <si>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</si>
  <si>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</si>
  <si>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</si>
  <si>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</si>
  <si>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</si>
  <si>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</si>
  <si>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</si>
  <si>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</si>
  <si>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</si>
  <si>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</si>
  <si>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</si>
  <si>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</si>
  <si>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</si>
  <si>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</si>
  <si>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</si>
  <si>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</si>
  <si>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</si>
  <si>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</si>
  <si>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</si>
  <si>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</si>
  <si>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</si>
  <si>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</si>
  <si>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</si>
  <si>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</si>
  <si>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</si>
  <si>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</si>
  <si>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</si>
  <si>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</si>
  <si>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</si>
  <si>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</si>
  <si>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</si>
  <si>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</si>
  <si>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</si>
  <si>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</si>
  <si>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</si>
  <si>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</si>
  <si>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</si>
  <si>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</si>
  <si>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</si>
  <si>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</si>
  <si>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</si>
  <si>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</si>
  <si>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</si>
  <si>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</si>
  <si>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</si>
  <si>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</si>
  <si>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</si>
  <si>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</si>
  <si>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</si>
  <si>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</si>
  <si>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</si>
  <si>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</si>
  <si>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</si>
  <si>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</si>
  <si>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</si>
  <si>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</si>
  <si>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</si>
  <si>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</si>
  <si>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</si>
  <si>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</si>
  <si>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</si>
  <si>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</si>
  <si>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</si>
  <si>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</si>
  <si>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</si>
  <si>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</si>
  <si>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</si>
  <si>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</si>
  <si>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</si>
  <si>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</si>
  <si>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</si>
  <si>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</si>
  <si>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</si>
  <si>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</si>
  <si>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</si>
  <si>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</si>
  <si>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</si>
  <si>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</si>
  <si>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</si>
  <si>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</si>
  <si>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</si>
  <si>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</si>
  <si>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</si>
  <si>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</si>
  <si>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</si>
  <si>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</si>
  <si>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</si>
  <si>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</si>
  <si>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</si>
  <si>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</si>
  <si>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</si>
  <si>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</si>
  <si>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</si>
  <si>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</si>
  <si>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</si>
  <si>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</si>
  <si>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</si>
  <si>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</si>
  <si>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</si>
  <si>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</si>
  <si>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</si>
  <si>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</si>
  <si>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</si>
  <si>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</si>
  <si>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</si>
  <si>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</si>
  <si>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</si>
  <si>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</si>
  <si>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</si>
  <si>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</si>
  <si>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</si>
  <si>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</si>
  <si>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</si>
  <si>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</si>
  <si>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</si>
  <si>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</si>
  <si>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</si>
  <si>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</si>
  <si>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</si>
  <si>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</si>
  <si>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</si>
  <si>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</si>
  <si>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</si>
  <si>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</si>
  <si>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</si>
  <si>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</si>
  <si>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</si>
  <si>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</si>
  <si>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</si>
  <si>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</si>
  <si>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</si>
  <si>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</si>
  <si>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</si>
  <si>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</si>
  <si>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</si>
  <si>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</si>
  <si>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</si>
  <si>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</si>
  <si>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</si>
  <si>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</si>
  <si>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</si>
  <si>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</si>
  <si>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</si>
  <si>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</si>
  <si>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</si>
  <si>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</si>
  <si>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</si>
  <si>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</si>
  <si>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</si>
  <si>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</si>
  <si>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</si>
  <si>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</si>
  <si>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</si>
  <si>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</si>
  <si>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</si>
  <si>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</si>
  <si>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</si>
  <si>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</si>
  <si>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</si>
  <si>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</si>
  <si>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</si>
  <si>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</si>
  <si>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</si>
  <si>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</si>
  <si>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</si>
  <si>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</si>
  <si>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</si>
  <si>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</si>
  <si>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</si>
  <si>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</si>
  <si>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</si>
  <si>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</si>
  <si>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</si>
  <si>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</si>
  <si>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</si>
  <si>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</si>
  <si>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</si>
  <si>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</si>
  <si>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</si>
  <si>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</si>
  <si>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</si>
  <si>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</si>
  <si>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</si>
  <si>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</si>
  <si>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</si>
  <si>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</si>
  <si>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</si>
  <si>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</si>
  <si>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</si>
  <si>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</si>
  <si>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</si>
  <si>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</si>
  <si>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</si>
  <si>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</si>
  <si>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</si>
  <si>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</si>
  <si>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</si>
  <si>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</si>
  <si>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</si>
  <si>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</si>
  <si>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</si>
  <si>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</si>
  <si>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</si>
  <si>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</si>
  <si>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</si>
  <si>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</si>
  <si>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</si>
  <si>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</si>
  <si>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</si>
  <si>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</si>
  <si>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</si>
  <si>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</si>
  <si>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</si>
  <si>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</si>
  <si>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</si>
  <si>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</si>
  <si>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</si>
  <si>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</si>
  <si>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</si>
  <si>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</si>
  <si>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</si>
  <si>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</si>
  <si>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</si>
  <si>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</si>
  <si>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</si>
  <si>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</si>
  <si>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</si>
  <si>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</si>
  <si>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</si>
  <si>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</si>
  <si>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</si>
  <si>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</si>
  <si>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</si>
  <si>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</si>
  <si>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</si>
  <si>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</si>
  <si>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</si>
  <si>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</si>
  <si>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</si>
  <si>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</si>
  <si>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</si>
  <si>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</si>
  <si>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</si>
  <si>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</si>
  <si>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</si>
  <si>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</si>
  <si>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</si>
  <si>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</si>
  <si>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</si>
  <si>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</si>
  <si>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</si>
  <si>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</si>
  <si>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</si>
  <si>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</si>
  <si>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</si>
  <si>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</si>
  <si>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</si>
  <si>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</si>
  <si>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</si>
  <si>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</si>
  <si>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</si>
  <si>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</si>
  <si>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</si>
  <si>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</si>
  <si>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</si>
  <si>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</si>
  <si>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</si>
  <si>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</si>
  <si>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</si>
  <si>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</si>
  <si>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</si>
  <si>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</si>
  <si>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</si>
  <si>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</si>
  <si>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</si>
  <si>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</si>
  <si>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</si>
  <si>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</si>
  <si>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</si>
  <si>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</si>
  <si>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</si>
  <si>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</si>
  <si>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</si>
  <si>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</si>
  <si>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</si>
  <si>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</si>
  <si>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</si>
  <si>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</si>
  <si>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</si>
  <si>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</si>
  <si>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</si>
  <si>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</si>
  <si>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</si>
  <si>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</si>
  <si>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</si>
  <si>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</si>
  <si>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</si>
  <si>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</si>
  <si>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</si>
  <si>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</si>
  <si>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</si>
  <si>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</si>
  <si>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</si>
  <si>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</si>
  <si>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</si>
  <si>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</si>
  <si>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</si>
  <si>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</si>
  <si>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</si>
  <si>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</si>
  <si>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</si>
  <si>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</si>
  <si>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</si>
  <si>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</si>
  <si>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</si>
  <si>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</si>
  <si>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</si>
  <si>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</si>
  <si>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</si>
  <si>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</si>
  <si>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</si>
  <si>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</si>
  <si>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</si>
  <si>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</si>
  <si>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</si>
  <si>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</si>
  <si>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</si>
  <si>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</si>
  <si>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</si>
  <si>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</si>
  <si>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</si>
  <si>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</si>
  <si>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</si>
  <si>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</si>
  <si>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</si>
  <si>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</si>
  <si>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</si>
  <si>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</si>
  <si>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</si>
  <si>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</si>
  <si>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</si>
  <si>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</si>
  <si>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</si>
  <si>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</si>
  <si>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</si>
  <si>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</si>
  <si>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</si>
  <si>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</si>
  <si>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</si>
  <si>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</si>
  <si>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</si>
  <si>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</si>
  <si>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</si>
  <si>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</si>
  <si>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</si>
  <si>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</si>
  <si>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</si>
  <si>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</si>
  <si>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</si>
  <si>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</si>
  <si>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</si>
  <si>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</si>
  <si>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</si>
  <si>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</si>
  <si>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</si>
  <si>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</si>
  <si>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</si>
  <si>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</si>
  <si>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</si>
  <si>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</si>
  <si>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</si>
  <si>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</si>
  <si>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</si>
  <si>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</si>
  <si>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</si>
  <si>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</si>
  <si>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</si>
  <si>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</si>
  <si>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</si>
  <si>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</si>
  <si>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</si>
  <si>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</si>
  <si>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</si>
  <si>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</si>
  <si>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</si>
  <si>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</si>
  <si>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</si>
  <si>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</si>
  <si>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</si>
  <si>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</si>
  <si>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</si>
  <si>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</si>
  <si>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</si>
  <si>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</si>
  <si>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</si>
  <si>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</si>
  <si>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</si>
  <si>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</si>
  <si>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</si>
  <si>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</si>
  <si>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</si>
  <si>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</si>
  <si>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</si>
  <si>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</si>
  <si>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</si>
  <si>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</si>
  <si>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</si>
  <si>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</si>
  <si>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</si>
  <si>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</si>
  <si>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</si>
  <si>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</si>
  <si>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</si>
  <si>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</si>
  <si>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</si>
  <si>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</si>
  <si>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</si>
  <si>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</si>
  <si>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</si>
  <si>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</si>
  <si>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</si>
  <si>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</si>
  <si>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</si>
  <si>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</si>
  <si>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</si>
  <si>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</si>
  <si>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</si>
  <si>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</si>
  <si>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</si>
  <si>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</si>
  <si>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</si>
  <si>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</si>
  <si>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</si>
  <si>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</si>
  <si>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</si>
  <si>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</si>
  <si>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</si>
  <si>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</si>
  <si>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</si>
  <si>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</si>
  <si>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</si>
  <si>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</si>
  <si>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</si>
  <si>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</si>
  <si>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</si>
  <si>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</si>
  <si>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</si>
  <si>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</si>
  <si>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</si>
  <si>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</si>
  <si>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</si>
  <si>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</si>
  <si>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</si>
  <si>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</si>
  <si>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</si>
  <si>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</si>
  <si>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</si>
  <si>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</si>
  <si>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</si>
  <si>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</si>
  <si>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</si>
  <si>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</si>
  <si>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</si>
  <si>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</si>
  <si>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</si>
  <si>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</si>
  <si>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</si>
  <si>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</si>
  <si>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</si>
  <si>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</si>
  <si>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</si>
  <si>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</si>
  <si>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</si>
  <si>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</si>
  <si>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</si>
  <si>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</si>
  <si>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</si>
  <si>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</si>
  <si>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</si>
  <si>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</si>
  <si>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</si>
  <si>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</si>
  <si>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</si>
  <si>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</si>
  <si>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</si>
  <si>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</si>
  <si>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</si>
  <si>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</si>
  <si>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</si>
  <si>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</si>
  <si>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</si>
  <si>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</si>
  <si>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</si>
  <si>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</si>
  <si>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</si>
  <si>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</si>
  <si>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</si>
  <si>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</si>
  <si>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</si>
  <si>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</si>
  <si>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</si>
  <si>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</si>
  <si>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</si>
  <si>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</si>
  <si>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</si>
  <si>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</si>
  <si>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</si>
  <si>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</si>
  <si>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</si>
  <si>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</si>
  <si>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</si>
  <si>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</si>
  <si>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</si>
  <si>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</si>
  <si>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</si>
  <si>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</si>
  <si>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</si>
  <si>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</si>
  <si>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</si>
  <si>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</si>
  <si>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</si>
  <si>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</si>
  <si>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</si>
  <si>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</si>
  <si>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</si>
  <si>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</si>
  <si>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</si>
  <si>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</si>
  <si>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</si>
  <si>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</si>
  <si>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</si>
  <si>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</si>
  <si>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</si>
  <si>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</si>
  <si>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</si>
  <si>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</si>
  <si>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</si>
  <si>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</si>
  <si>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</si>
  <si>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</si>
  <si>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</si>
  <si>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</si>
  <si>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</si>
  <si>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</si>
  <si>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</si>
  <si>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</si>
  <si>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</si>
  <si>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</si>
  <si>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</si>
  <si>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</si>
  <si>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</si>
  <si>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</si>
  <si>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</si>
  <si>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</si>
  <si>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</si>
  <si>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</si>
  <si>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</si>
  <si>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</si>
  <si>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</si>
  <si>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</si>
  <si>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</si>
  <si>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</si>
  <si>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</si>
  <si>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</si>
  <si>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</si>
  <si>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</si>
  <si>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</si>
  <si>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</si>
  <si>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</si>
  <si>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</si>
  <si>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</si>
  <si>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</si>
  <si>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</si>
  <si>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</si>
  <si>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</si>
  <si>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</si>
  <si>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</si>
  <si>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</si>
  <si>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</si>
  <si>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</si>
  <si>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</si>
  <si>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</si>
  <si>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</si>
  <si>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</si>
  <si>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</si>
  <si>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</si>
  <si>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</si>
  <si>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</si>
  <si>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</si>
  <si>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</si>
  <si>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</si>
  <si>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</si>
  <si>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</si>
  <si>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</si>
  <si>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</si>
  <si>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</si>
  <si>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</si>
  <si>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</si>
  <si>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</si>
  <si>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</si>
  <si>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</si>
  <si>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</si>
  <si>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</si>
  <si>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</si>
  <si>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</si>
  <si>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</si>
  <si>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</si>
  <si>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</si>
  <si>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</si>
  <si>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</si>
  <si>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</si>
  <si>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</si>
  <si>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</si>
  <si>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</si>
  <si>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</si>
  <si>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</si>
  <si>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</si>
  <si>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</si>
  <si>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</si>
  <si>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</si>
  <si>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</si>
  <si>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</si>
  <si>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</si>
  <si>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</si>
  <si>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</si>
  <si>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</si>
  <si>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</si>
  <si>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</si>
  <si>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</si>
  <si>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</si>
  <si>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</si>
  <si>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</si>
  <si>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</si>
  <si>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</si>
  <si>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</si>
  <si>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</si>
  <si>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</si>
  <si>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</si>
  <si>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</si>
  <si>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</si>
  <si>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</si>
  <si>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</si>
  <si>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</si>
  <si>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</si>
  <si>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</si>
  <si>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</si>
  <si>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</si>
  <si>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</si>
  <si>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</si>
  <si>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</si>
  <si>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</si>
  <si>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</si>
  <si>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</si>
  <si>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</si>
  <si>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</si>
  <si>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</si>
  <si>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</si>
  <si>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</si>
  <si>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</si>
  <si>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</si>
  <si>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</si>
  <si>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</si>
  <si>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</si>
  <si>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</si>
  <si>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</si>
  <si>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</si>
  <si>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</si>
  <si>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</si>
  <si>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</si>
  <si>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</si>
  <si>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</si>
  <si>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</si>
  <si>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</si>
  <si>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</si>
  <si>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</si>
  <si>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</si>
  <si>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</si>
  <si>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</si>
  <si>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</si>
  <si>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</si>
  <si>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</si>
  <si>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</si>
  <si>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</si>
  <si>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</si>
  <si>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</si>
  <si>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</si>
  <si>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</si>
  <si>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</si>
  <si>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</si>
  <si>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</si>
  <si>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</si>
  <si>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</si>
  <si>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</si>
  <si>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</si>
  <si>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</si>
  <si>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</si>
  <si>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</si>
  <si>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</si>
  <si>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</si>
  <si>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</si>
  <si>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</si>
  <si>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</si>
  <si>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</si>
  <si>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</si>
  <si>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</si>
  <si>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</si>
  <si>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</si>
  <si>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</si>
  <si>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</si>
  <si>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</si>
  <si>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</si>
  <si>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</si>
  <si>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</si>
  <si>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</si>
  <si>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</si>
  <si>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</si>
  <si>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</si>
  <si>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</si>
  <si>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</si>
  <si>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</si>
  <si>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</si>
  <si>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</si>
  <si>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</si>
  <si>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</si>
  <si>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</si>
  <si>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</si>
  <si>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</si>
  <si>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</si>
  <si>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</si>
  <si>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</si>
  <si>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</si>
  <si>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</si>
  <si>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</si>
  <si>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</si>
  <si>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</si>
  <si>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</si>
  <si>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</si>
  <si>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</si>
  <si>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</si>
  <si>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</si>
  <si>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</si>
  <si>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</si>
  <si>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</si>
  <si>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</si>
  <si>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</si>
  <si>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</si>
  <si>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</si>
  <si>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</si>
  <si>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</si>
  <si>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</si>
  <si>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</si>
  <si>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</si>
  <si>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</si>
  <si>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</si>
  <si>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</si>
  <si>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</si>
  <si>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</si>
  <si>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</si>
  <si>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</si>
  <si>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</si>
  <si>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</si>
  <si>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</si>
  <si>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</si>
  <si>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</si>
  <si>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</si>
  <si>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</si>
  <si>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</si>
  <si>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</si>
  <si>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</si>
  <si>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</si>
  <si>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</si>
  <si>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</si>
  <si>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</si>
  <si>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</si>
  <si>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</si>
  <si>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</si>
  <si>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</si>
  <si>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</si>
  <si>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</si>
  <si>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</si>
  <si>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</si>
  <si>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</si>
  <si>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</si>
  <si>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</si>
  <si>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</si>
  <si>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</si>
  <si>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</si>
  <si>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</si>
  <si>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</si>
  <si>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</si>
  <si>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</si>
  <si>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</si>
  <si>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</si>
  <si>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</si>
  <si>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</si>
  <si>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</si>
  <si>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</si>
  <si>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</si>
  <si>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</si>
  <si>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</si>
  <si>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</si>
  <si>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</si>
  <si>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</si>
  <si>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</si>
  <si>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</si>
  <si>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</si>
  <si>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</si>
  <si>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</si>
  <si>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</si>
  <si>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</si>
  <si>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</si>
  <si>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</si>
  <si>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</si>
  <si>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</si>
  <si>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</si>
  <si>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</si>
  <si>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</si>
  <si>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</si>
  <si>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</si>
  <si>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</si>
  <si>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</si>
  <si>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</si>
  <si>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</si>
  <si>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</si>
  <si>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</si>
  <si>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</si>
  <si>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</si>
  <si>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</si>
  <si>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</si>
  <si>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</si>
  <si>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</si>
  <si>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</si>
  <si>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</si>
  <si>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</si>
  <si>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</si>
  <si>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</si>
  <si>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</si>
  <si>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</si>
  <si>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</si>
  <si>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</si>
  <si>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</si>
  <si>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</si>
  <si>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</si>
  <si>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</si>
  <si>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</si>
  <si>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</si>
  <si>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</si>
  <si>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</si>
  <si>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</si>
  <si>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</si>
  <si>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</si>
  <si>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</si>
  <si>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</si>
  <si>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</si>
  <si>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</si>
  <si>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</si>
  <si>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</si>
  <si>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</si>
  <si>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</si>
  <si>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</si>
  <si>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</si>
  <si>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</si>
  <si>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</si>
  <si>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</si>
  <si>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</si>
  <si>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</si>
  <si>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</si>
  <si>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</si>
  <si>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</si>
  <si>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</si>
  <si>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</si>
  <si>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</si>
  <si>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</si>
  <si>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</si>
  <si>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</si>
  <si>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</si>
  <si>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</si>
  <si>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</si>
  <si>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</si>
  <si>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</si>
  <si>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</si>
  <si>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</si>
  <si>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</si>
  <si>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</si>
  <si>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</si>
  <si>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</si>
  <si>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</si>
  <si>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</si>
  <si>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</si>
  <si>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</si>
  <si>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</si>
  <si>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</si>
  <si>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</si>
  <si>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</si>
  <si>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</si>
  <si>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</si>
  <si>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</si>
  <si>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</si>
  <si>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</si>
  <si>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</si>
  <si>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</si>
  <si>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</si>
  <si>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</si>
  <si>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</si>
  <si>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</si>
  <si>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</si>
  <si>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</si>
  <si>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</si>
  <si>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</si>
  <si>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</si>
  <si>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</si>
  <si>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</si>
  <si>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</si>
  <si>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</si>
  <si>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</si>
  <si>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</si>
  <si>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</si>
  <si>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</si>
  <si>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</si>
  <si>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</si>
  <si>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</si>
  <si>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</si>
  <si>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</si>
  <si>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</si>
  <si>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</si>
  <si>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</si>
  <si>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</si>
  <si>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</si>
  <si>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</si>
  <si>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</si>
  <si>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</si>
  <si>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</si>
  <si>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</si>
  <si>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</si>
  <si>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</si>
  <si>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</si>
  <si>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</si>
  <si>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</si>
  <si>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</si>
  <si>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</si>
  <si>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</si>
  <si>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</si>
  <si>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</si>
  <si>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</si>
  <si>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</si>
  <si>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</si>
  <si>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</si>
  <si>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</si>
  <si>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</si>
  <si>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</si>
  <si>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</si>
  <si>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</si>
  <si>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</si>
  <si>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</si>
  <si>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</si>
  <si>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</si>
  <si>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</si>
  <si>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</si>
  <si>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</si>
  <si>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</si>
  <si>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</si>
  <si>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</si>
  <si>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</si>
  <si>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</si>
  <si>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</si>
  <si>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</si>
  <si>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</si>
  <si>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</si>
  <si>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</si>
  <si>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</si>
  <si>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</si>
  <si>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</si>
  <si>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</si>
  <si>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</si>
  <si>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</si>
  <si>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</si>
  <si>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</si>
  <si>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</si>
  <si>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</si>
  <si>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</si>
  <si>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</si>
  <si>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</si>
  <si>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</si>
  <si>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</si>
  <si>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</si>
  <si>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</si>
  <si>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</si>
  <si>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</si>
  <si>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</si>
  <si>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</si>
  <si>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</si>
  <si>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</si>
  <si>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</si>
  <si>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</si>
  <si>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</si>
  <si>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</si>
  <si>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</si>
  <si>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</si>
  <si>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</si>
  <si>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</si>
  <si>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</si>
  <si>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</si>
  <si>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</si>
  <si>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</si>
  <si>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</si>
  <si>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</si>
  <si>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</si>
  <si>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</si>
  <si>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</si>
  <si>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</si>
  <si>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</si>
  <si>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</si>
  <si>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</si>
  <si>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</si>
  <si>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</si>
  <si>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</si>
  <si>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</si>
  <si>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</si>
  <si>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</si>
  <si>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</si>
  <si>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</si>
  <si>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</si>
  <si>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</si>
  <si>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</si>
  <si>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</si>
  <si>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</si>
  <si>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</si>
  <si>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</si>
  <si>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</si>
  <si>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</si>
  <si>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</si>
  <si>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</si>
  <si>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</si>
  <si>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</si>
  <si>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</si>
  <si>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</si>
  <si>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</si>
  <si>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</si>
  <si>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</si>
  <si>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</si>
  <si>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</si>
  <si>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</si>
  <si>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</si>
  <si>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</si>
  <si>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</si>
  <si>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</si>
  <si>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</si>
  <si>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</si>
  <si>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</si>
  <si>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</si>
  <si>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</si>
  <si>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</si>
  <si>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</si>
  <si>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</si>
  <si>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</si>
  <si>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</si>
  <si>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</si>
  <si>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</si>
  <si>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</si>
  <si>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</si>
  <si>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</si>
  <si>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</si>
  <si>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</si>
  <si>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</si>
  <si>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</si>
  <si>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</si>
  <si>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</si>
  <si>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</si>
  <si>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</si>
  <si>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</si>
  <si>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</si>
  <si>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</si>
  <si>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</si>
  <si>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</si>
  <si>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</si>
  <si>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</si>
  <si>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</si>
  <si>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</si>
  <si>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</si>
  <si>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</si>
  <si>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</si>
  <si>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</si>
  <si>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</si>
  <si>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</si>
  <si>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</si>
  <si>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</si>
  <si>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</si>
  <si>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</si>
  <si>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</si>
  <si>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</si>
  <si>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</si>
  <si>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</si>
  <si>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</si>
  <si>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</si>
  <si>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</si>
  <si>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</si>
  <si>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</si>
  <si>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</si>
  <si>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</si>
  <si>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</si>
  <si>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</si>
  <si>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</si>
  <si>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</si>
  <si>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</si>
  <si>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</si>
  <si>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</si>
  <si>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</si>
  <si>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</si>
  <si>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</si>
  <si>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</si>
  <si>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</si>
  <si>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</si>
  <si>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</si>
  <si>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</si>
  <si>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</si>
  <si>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</si>
  <si>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</si>
  <si>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</si>
  <si>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</si>
  <si>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</si>
  <si>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</si>
  <si>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</si>
  <si>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</si>
  <si>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</si>
  <si>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</si>
  <si>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</si>
  <si>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</si>
  <si>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</si>
  <si>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</si>
  <si>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</si>
  <si>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</si>
  <si>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</si>
  <si>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</si>
  <si>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</si>
  <si>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</si>
  <si>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</si>
  <si>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</si>
  <si>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</si>
  <si>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</si>
  <si>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</si>
  <si>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</si>
  <si>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</si>
  <si>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</si>
  <si>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</si>
  <si>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</si>
  <si>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</si>
  <si>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</si>
  <si>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</si>
  <si>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</si>
  <si>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</si>
  <si>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</si>
  <si>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</si>
  <si>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</si>
  <si>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</si>
  <si>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</si>
  <si>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</si>
  <si>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</si>
  <si>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</si>
  <si>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</si>
  <si>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</si>
  <si>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</si>
  <si>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</si>
  <si>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</si>
  <si>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</si>
  <si>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</si>
  <si>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</si>
  <si>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</si>
  <si>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</si>
  <si>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</si>
  <si>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</si>
  <si>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</si>
  <si>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</si>
  <si>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</si>
  <si>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</si>
  <si>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</si>
  <si>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</si>
  <si>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</si>
  <si>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</si>
  <si>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</si>
  <si>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</si>
  <si>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</si>
  <si>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</si>
  <si>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</si>
  <si>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</si>
  <si>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</si>
  <si>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</si>
  <si>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</si>
  <si>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</si>
  <si>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</si>
  <si>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</si>
  <si>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</si>
  <si>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</si>
  <si>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</si>
  <si>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</si>
  <si>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</si>
  <si>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</si>
  <si>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</si>
  <si>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</si>
  <si>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</si>
  <si>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</si>
  <si>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</si>
  <si>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</si>
  <si>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</si>
  <si>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</si>
  <si>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</si>
  <si>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</si>
  <si>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</si>
  <si>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</si>
  <si>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</si>
  <si>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</si>
  <si>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</si>
  <si>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</si>
  <si>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</si>
  <si>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</si>
  <si>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</si>
  <si>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</si>
  <si>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</si>
  <si>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</si>
  <si>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</si>
  <si>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</si>
  <si>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</si>
  <si>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</si>
  <si>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</si>
  <si>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</si>
  <si>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</si>
  <si>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</si>
  <si>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</si>
  <si>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</si>
  <si>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</si>
  <si>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</si>
  <si>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</si>
  <si>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</si>
  <si>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</si>
  <si>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</si>
  <si>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</si>
  <si>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</si>
  <si>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</si>
  <si>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</si>
  <si>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</si>
  <si>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</si>
  <si>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</si>
  <si>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</si>
  <si>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</si>
  <si>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</si>
  <si>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</si>
  <si>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</si>
  <si>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</si>
  <si>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</si>
  <si>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</si>
  <si>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</si>
  <si>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</si>
  <si>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</si>
  <si>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</si>
  <si>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</si>
  <si>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</si>
  <si>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</si>
  <si>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</si>
  <si>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</si>
  <si>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</si>
  <si>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</si>
  <si>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</si>
  <si>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</si>
  <si>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</si>
  <si>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</si>
  <si>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</si>
  <si>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</si>
  <si>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</si>
  <si>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</si>
  <si>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</si>
  <si>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</si>
  <si>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</si>
  <si>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</si>
  <si>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</si>
  <si>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</si>
  <si>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</si>
  <si>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</si>
  <si>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</si>
  <si>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</si>
  <si>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</si>
  <si>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</si>
  <si>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</si>
  <si>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</si>
  <si>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</si>
  <si>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</si>
  <si>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</si>
  <si>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</si>
  <si>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</si>
  <si>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</si>
  <si>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</si>
  <si>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</si>
  <si>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</si>
  <si>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</si>
  <si>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</si>
  <si>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</si>
  <si>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</si>
  <si>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</si>
  <si>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</si>
  <si>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</si>
  <si>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</si>
  <si>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</si>
  <si>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</si>
  <si>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</si>
  <si>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</si>
  <si>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</si>
  <si>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</si>
  <si>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</si>
  <si>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</si>
  <si>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</si>
  <si>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</si>
  <si>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</si>
  <si>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</si>
  <si>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</si>
  <si>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</si>
  <si>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</si>
  <si>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</si>
  <si>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</si>
  <si>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</si>
  <si>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</si>
  <si>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</si>
  <si>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</si>
  <si>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</si>
  <si>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</si>
  <si>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</si>
  <si>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</si>
  <si>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</si>
  <si>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</si>
  <si>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</si>
  <si>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</si>
  <si>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</si>
  <si>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</si>
  <si>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</si>
  <si>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</si>
  <si>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</si>
  <si>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</si>
  <si>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</si>
  <si>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</si>
  <si>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</si>
  <si>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</si>
  <si>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</si>
  <si>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</si>
  <si>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</si>
  <si>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</si>
  <si>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</si>
  <si>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</si>
  <si>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</si>
  <si>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</si>
  <si>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</si>
  <si>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</si>
  <si>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</si>
  <si>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</si>
  <si>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</si>
  <si>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</si>
  <si>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</si>
  <si>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</si>
  <si>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</si>
  <si>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</si>
  <si>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</si>
  <si>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</si>
  <si>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</si>
  <si>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</si>
  <si>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</si>
  <si>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</si>
  <si>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</si>
  <si>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</si>
  <si>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</si>
  <si>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</si>
  <si>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</si>
  <si>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</si>
  <si>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</si>
  <si>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</si>
  <si>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</si>
  <si>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</si>
  <si>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</si>
  <si>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</si>
  <si>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</si>
  <si>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</si>
  <si>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</si>
  <si>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</si>
  <si>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</si>
  <si>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</si>
  <si>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</si>
  <si>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</si>
  <si>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</si>
  <si>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</si>
  <si>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</si>
  <si>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</si>
  <si>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</si>
  <si>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</si>
  <si>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</si>
  <si>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</si>
  <si>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</si>
  <si>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</si>
  <si>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</si>
  <si>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</si>
  <si>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</si>
  <si>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</si>
  <si>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</si>
  <si>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</si>
  <si>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</si>
  <si>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</si>
  <si>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</si>
  <si>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</si>
  <si>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</si>
  <si>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</si>
  <si>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</si>
  <si>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</si>
  <si>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</si>
  <si>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</si>
  <si>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</si>
  <si>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</si>
  <si>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</si>
  <si>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</si>
  <si>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</si>
  <si>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</si>
  <si>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</si>
  <si>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</si>
  <si>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</si>
  <si>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</si>
  <si>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</si>
  <si>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</si>
  <si>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</si>
  <si>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</si>
  <si>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</si>
  <si>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</si>
  <si>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</si>
  <si>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</si>
  <si>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</si>
  <si>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</si>
  <si>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</si>
  <si>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</si>
  <si>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</si>
  <si>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</si>
  <si>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</si>
  <si>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</si>
  <si>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</si>
  <si>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</si>
  <si>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</si>
  <si>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</si>
  <si>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</si>
  <si>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</si>
  <si>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</si>
  <si>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</si>
  <si>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</si>
  <si>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</si>
  <si>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</si>
  <si>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</si>
  <si>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</si>
  <si>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</si>
  <si>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</si>
  <si>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</si>
  <si>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</si>
  <si>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</si>
  <si>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</si>
  <si>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</si>
  <si>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</si>
  <si>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</si>
  <si>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</si>
  <si>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</si>
  <si>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</si>
  <si>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</si>
  <si>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</si>
  <si>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</si>
  <si>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</si>
  <si>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</si>
  <si>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</si>
  <si>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</si>
  <si>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</si>
  <si>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</si>
  <si>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</si>
  <si>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</si>
  <si>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</si>
  <si>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</si>
  <si>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</si>
  <si>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</si>
  <si>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</si>
  <si>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</si>
  <si>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</si>
  <si>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</si>
  <si>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</si>
  <si>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</si>
  <si>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</si>
  <si>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</si>
  <si>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</si>
  <si>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</si>
  <si>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</si>
  <si>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</si>
  <si>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</si>
  <si>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</si>
  <si>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</si>
  <si>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</si>
  <si>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</si>
  <si>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</si>
  <si>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</si>
  <si>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</si>
  <si>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</si>
  <si>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</si>
  <si>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</si>
  <si>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</si>
  <si>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</si>
  <si>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</si>
  <si>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</si>
  <si>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</si>
  <si>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</si>
  <si>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</si>
  <si>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</si>
  <si>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</si>
  <si>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</si>
  <si>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</si>
  <si>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</si>
  <si>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</si>
  <si>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</si>
  <si>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</si>
  <si>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</si>
  <si>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</si>
  <si>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</si>
  <si>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</si>
  <si>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</si>
  <si>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</si>
  <si>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</si>
  <si>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</si>
  <si>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</si>
  <si>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</si>
  <si>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</si>
  <si>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</si>
  <si>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</si>
  <si>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</si>
  <si>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</si>
  <si>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</si>
  <si>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</si>
  <si>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</si>
  <si>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</si>
  <si>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</si>
  <si>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</si>
  <si>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</si>
  <si>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</si>
  <si>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</si>
  <si>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</si>
  <si>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</si>
  <si>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</si>
  <si>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</si>
  <si>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</si>
  <si>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</si>
  <si>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</si>
  <si>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</si>
  <si>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</si>
  <si>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</si>
  <si>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</si>
  <si>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</si>
  <si>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</si>
  <si>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</si>
  <si>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</si>
  <si>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</si>
  <si>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</si>
  <si>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</si>
  <si>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</si>
  <si>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</si>
  <si>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</si>
  <si>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</si>
  <si>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</si>
  <si>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</si>
  <si>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</si>
  <si>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</si>
  <si>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</si>
  <si>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</si>
  <si>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</si>
  <si>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</si>
  <si>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</si>
  <si>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</si>
  <si>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</si>
  <si>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</si>
  <si>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</si>
  <si>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</si>
  <si>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</si>
  <si>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</si>
  <si>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</si>
  <si>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</si>
  <si>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</si>
  <si>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</si>
  <si>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</si>
  <si>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</si>
  <si>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</si>
  <si>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</si>
  <si>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</si>
  <si>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</si>
  <si>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</si>
  <si>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</si>
  <si>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</si>
  <si>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</si>
  <si>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</si>
  <si>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</si>
  <si>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</si>
  <si>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</si>
  <si>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</si>
  <si>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</si>
  <si>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</si>
  <si>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</si>
  <si>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</si>
  <si>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</si>
  <si>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</si>
  <si>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</si>
  <si>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</si>
  <si>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</si>
  <si>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</si>
  <si>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</si>
  <si>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</si>
  <si>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</si>
  <si>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</si>
  <si>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</si>
  <si>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</si>
  <si>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</si>
  <si>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</si>
  <si>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</si>
  <si>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</si>
  <si>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</si>
  <si>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</si>
  <si>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</si>
  <si>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</si>
  <si>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</si>
  <si>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</si>
  <si>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</si>
  <si>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</si>
  <si>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</si>
  <si>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</si>
  <si>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</si>
  <si>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</si>
  <si>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</si>
  <si>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</si>
  <si>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</si>
  <si>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</si>
  <si>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</si>
  <si>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</si>
  <si>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</si>
  <si>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</si>
  <si>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</si>
  <si>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</si>
  <si>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</si>
  <si>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</si>
  <si>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</si>
  <si>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</si>
  <si>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</si>
  <si>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</si>
  <si>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</si>
  <si>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</si>
  <si>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</si>
  <si>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</si>
  <si>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</si>
  <si>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</si>
  <si>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</si>
  <si>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</si>
  <si>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</si>
  <si>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</si>
  <si>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</si>
  <si>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</si>
  <si>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</si>
  <si>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</si>
  <si>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</si>
  <si>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</si>
  <si>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</si>
  <si>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</si>
  <si>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</si>
  <si>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</si>
  <si>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</si>
  <si>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</si>
  <si>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</si>
  <si>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</si>
  <si>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</si>
  <si>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</si>
  <si>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</si>
  <si>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</si>
  <si>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</si>
  <si>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</si>
  <si>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</si>
  <si>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</si>
  <si>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</si>
  <si>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</si>
  <si>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</si>
  <si>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</si>
  <si>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</si>
  <si>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</si>
  <si>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</si>
  <si>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</si>
  <si>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</si>
  <si>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</si>
  <si>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</si>
  <si>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</si>
  <si>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</si>
  <si>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</si>
  <si>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</si>
  <si>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</si>
  <si>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</si>
  <si>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</si>
  <si>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</si>
  <si>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</si>
  <si>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</si>
  <si>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</si>
  <si>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</si>
  <si>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</si>
  <si>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</si>
  <si>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</si>
  <si>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</si>
  <si>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</si>
  <si>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</si>
  <si>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</si>
  <si>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</si>
  <si>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</si>
  <si>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</si>
  <si>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</si>
  <si>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</si>
  <si>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</si>
  <si>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</si>
  <si>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</si>
  <si>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</si>
  <si>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</si>
  <si>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</si>
  <si>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</si>
  <si>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</si>
  <si>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</si>
  <si>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</si>
  <si>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</si>
  <si>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</si>
  <si>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</si>
  <si>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</si>
  <si>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</si>
  <si>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</si>
  <si>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</si>
  <si>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</si>
  <si>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</si>
  <si>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</si>
  <si>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</si>
  <si>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</si>
  <si>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</si>
  <si>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</si>
  <si>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</si>
  <si>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</si>
  <si>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</si>
  <si>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</si>
  <si>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</si>
  <si>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</si>
  <si>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</si>
  <si>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</si>
  <si>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</si>
  <si>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</si>
  <si>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</si>
  <si>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</si>
  <si>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</si>
  <si>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</si>
  <si>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</si>
  <si>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</si>
  <si>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</si>
  <si>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</si>
  <si>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</si>
  <si>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</si>
  <si>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</si>
  <si>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</si>
  <si>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</si>
  <si>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</si>
  <si>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</si>
  <si>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</si>
  <si>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</si>
  <si>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</si>
  <si>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</si>
  <si>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</si>
  <si>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</si>
  <si>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</si>
  <si>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</si>
  <si>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</si>
  <si>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</si>
  <si>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</si>
  <si>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</si>
  <si>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</si>
  <si>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</si>
  <si>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</si>
  <si>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</si>
  <si>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</si>
  <si>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</si>
  <si>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</si>
  <si>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</si>
  <si>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</si>
  <si>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</si>
  <si>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</si>
  <si>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</si>
  <si>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</si>
  <si>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</si>
  <si>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</si>
  <si>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</si>
  <si>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</si>
  <si>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</si>
  <si>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</si>
  <si>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</si>
  <si>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</si>
  <si>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</si>
  <si>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</si>
  <si>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</si>
  <si>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</si>
  <si>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</si>
  <si>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</si>
  <si>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</si>
  <si>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</si>
  <si>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</si>
  <si>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</si>
  <si>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</si>
  <si>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</si>
  <si>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</si>
  <si>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</si>
  <si>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</si>
  <si>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</si>
  <si>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</si>
  <si>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</si>
  <si>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</si>
  <si>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</si>
  <si>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</si>
  <si>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</si>
  <si>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</si>
  <si>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</si>
  <si>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</si>
  <si>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</si>
  <si>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</si>
  <si>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</si>
  <si>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</si>
  <si>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</si>
  <si>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</si>
  <si>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</si>
  <si>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</si>
  <si>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</si>
  <si>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</si>
  <si>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</si>
  <si>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</si>
  <si>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</si>
  <si>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</si>
  <si>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</si>
  <si>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</si>
  <si>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</si>
  <si>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</si>
  <si>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</si>
  <si>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</si>
  <si>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</si>
  <si>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</si>
  <si>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</si>
  <si>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</si>
  <si>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</si>
  <si>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</si>
  <si>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</si>
  <si>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</si>
  <si>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</si>
  <si>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</si>
  <si>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</si>
  <si>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</si>
  <si>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</si>
  <si>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</si>
  <si>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</si>
  <si>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</si>
  <si>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</si>
  <si>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</si>
  <si>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</si>
  <si>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</si>
  <si>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</si>
  <si>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</si>
  <si>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</si>
  <si>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</si>
  <si>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</si>
  <si>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</si>
  <si>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</si>
  <si>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</si>
  <si>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</si>
  <si>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</si>
  <si>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</si>
  <si>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</si>
  <si>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</si>
  <si>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</si>
  <si>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</si>
  <si>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</si>
  <si>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</si>
  <si>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</si>
  <si>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</si>
  <si>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</si>
  <si>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</si>
  <si>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</si>
  <si>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</si>
  <si>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</si>
  <si>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</si>
  <si>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</si>
  <si>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</si>
  <si>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</si>
  <si>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</si>
  <si>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</si>
  <si>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</si>
  <si>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</si>
  <si>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</si>
  <si>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</si>
  <si>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</si>
  <si>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</si>
  <si>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</si>
  <si>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</si>
  <si>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</si>
  <si>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</si>
  <si>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</si>
  <si>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</si>
  <si>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</si>
  <si>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</si>
  <si>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</si>
  <si>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</si>
  <si>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</si>
  <si>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</si>
  <si>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</si>
  <si>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</si>
  <si>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</si>
  <si>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</si>
  <si>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</si>
  <si>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</si>
  <si>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</si>
  <si>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</si>
  <si>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</si>
  <si>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</si>
  <si>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</si>
  <si>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</si>
  <si>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</si>
  <si>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</si>
  <si>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</si>
  <si>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</si>
  <si>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</si>
  <si>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</si>
  <si>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</si>
  <si>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</si>
  <si>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</si>
  <si>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</si>
  <si>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</si>
  <si>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</si>
  <si>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</si>
  <si>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</si>
  <si>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</si>
  <si>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</si>
  <si>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</si>
  <si>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</si>
  <si>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</si>
  <si>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</si>
  <si>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</si>
  <si>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</si>
  <si>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</si>
  <si>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</si>
  <si>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</si>
  <si>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</si>
  <si>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</si>
  <si>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</si>
  <si>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</si>
  <si>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</si>
  <si>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</si>
  <si>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</si>
  <si>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</si>
  <si>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</si>
  <si>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</si>
  <si>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</si>
  <si>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</si>
  <si>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</si>
  <si>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</si>
  <si>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</si>
  <si>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</si>
  <si>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</si>
  <si>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</si>
  <si>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</si>
  <si>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</si>
  <si>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</si>
  <si>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</si>
  <si>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</si>
  <si>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</si>
  <si>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</si>
  <si>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</si>
  <si>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</si>
  <si>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</si>
  <si>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</si>
  <si>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</si>
  <si>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</si>
  <si>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</si>
  <si>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</si>
  <si>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</si>
  <si>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</si>
  <si>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</si>
  <si>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</si>
  <si>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</si>
  <si>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</si>
  <si>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</si>
  <si>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</si>
  <si>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</si>
  <si>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</si>
  <si>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</si>
  <si>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</si>
  <si>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</si>
  <si>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</si>
  <si>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</si>
  <si>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</si>
  <si>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</si>
  <si>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</si>
  <si>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</si>
  <si>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</si>
  <si>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</si>
  <si>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</si>
  <si>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</si>
  <si>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</si>
  <si>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</si>
  <si>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</si>
  <si>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</si>
  <si>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</si>
  <si>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</si>
  <si>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</si>
  <si>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</si>
  <si>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</si>
  <si>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</si>
  <si>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</si>
  <si>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</si>
  <si>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</si>
  <si>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</si>
  <si>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</si>
  <si>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</si>
  <si>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</si>
  <si>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</si>
  <si>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</si>
  <si>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</si>
  <si>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</si>
  <si>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</si>
  <si>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</si>
  <si>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</si>
  <si>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</si>
  <si>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</si>
  <si>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</si>
  <si>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</si>
  <si>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</si>
  <si>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</si>
  <si>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</si>
  <si>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</si>
  <si>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</si>
  <si>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</si>
  <si>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</si>
  <si>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</si>
  <si>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</si>
  <si>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</si>
  <si>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</si>
  <si>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</si>
  <si>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</si>
  <si>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</si>
  <si>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</si>
  <si>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</si>
  <si>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</si>
  <si>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</si>
  <si>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</si>
  <si>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</si>
  <si>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</si>
  <si>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</si>
  <si>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</si>
  <si>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</si>
  <si>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</si>
  <si>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</si>
  <si>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</si>
  <si>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</si>
  <si>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</si>
  <si>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</si>
  <si>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</si>
  <si>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</si>
  <si>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</si>
  <si>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</si>
  <si>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</si>
  <si>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</si>
  <si>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</si>
  <si>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</si>
  <si>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</si>
  <si>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</si>
  <si>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</si>
  <si>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</si>
  <si>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</si>
  <si>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</si>
  <si>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</si>
  <si>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</si>
  <si>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</si>
  <si>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</si>
  <si>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</si>
  <si>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</si>
  <si>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</si>
  <si>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</si>
  <si>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</si>
  <si>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</si>
  <si>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</si>
  <si>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</si>
  <si>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</si>
  <si>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</si>
  <si>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</si>
  <si>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</si>
  <si>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</si>
  <si>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</si>
  <si>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</si>
  <si>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</si>
  <si>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</si>
  <si>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</si>
  <si>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</si>
  <si>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</si>
  <si>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</si>
  <si>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</si>
  <si>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</si>
  <si>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</si>
  <si>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</si>
  <si>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</si>
  <si>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</si>
  <si>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</si>
  <si>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</si>
  <si>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</si>
  <si>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</si>
  <si>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</si>
  <si>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</si>
  <si>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</si>
  <si>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</si>
  <si>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</si>
  <si>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</si>
  <si>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</si>
  <si>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</si>
  <si>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</si>
  <si>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</si>
  <si>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</si>
  <si>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</si>
  <si>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</si>
  <si>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</si>
  <si>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</si>
  <si>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</si>
  <si>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</si>
  <si>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</si>
  <si>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</si>
  <si>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</si>
  <si>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</si>
  <si>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</si>
  <si>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</si>
  <si>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</si>
  <si>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</si>
  <si>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</si>
  <si>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</si>
  <si>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</si>
  <si>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</si>
  <si>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</si>
  <si>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</si>
  <si>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</si>
  <si>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</si>
  <si>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</si>
  <si>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</si>
  <si>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</si>
  <si>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</si>
  <si>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</si>
  <si>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</si>
  <si>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</si>
  <si>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</si>
  <si>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</si>
  <si>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</si>
  <si>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</si>
  <si>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</si>
  <si>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</si>
  <si>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</si>
  <si>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</si>
  <si>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</si>
  <si>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</si>
  <si>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</si>
  <si>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</si>
  <si>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</si>
  <si>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</si>
  <si>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</si>
  <si>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</si>
  <si>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</si>
  <si>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</si>
  <si>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</si>
  <si>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</si>
  <si>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</si>
  <si>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</si>
  <si>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</si>
  <si>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</si>
  <si>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</si>
  <si>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</si>
  <si>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</si>
  <si>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</si>
  <si>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</si>
  <si>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</si>
  <si>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</si>
  <si>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</si>
  <si>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</si>
  <si>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</si>
  <si>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</si>
  <si>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</si>
  <si>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</si>
  <si>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</si>
  <si>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</si>
  <si>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</si>
  <si>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</si>
  <si>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</si>
  <si>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</si>
  <si>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</si>
  <si>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</si>
  <si>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</si>
  <si>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</si>
  <si>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</si>
  <si>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</si>
  <si>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</si>
  <si>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</si>
  <si>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</si>
  <si>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</si>
  <si>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</si>
  <si>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</si>
  <si>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</si>
  <si>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</si>
  <si>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</si>
  <si>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</si>
  <si>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</si>
  <si>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</si>
  <si>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</si>
  <si>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</si>
  <si>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</si>
  <si>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</si>
  <si>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</si>
  <si>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</si>
  <si>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</si>
  <si>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</si>
  <si>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</si>
  <si>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</si>
  <si>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</si>
  <si>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</si>
  <si>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</si>
  <si>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</si>
  <si>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</si>
  <si>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</si>
  <si>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</si>
  <si>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</si>
  <si>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</si>
  <si>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</si>
  <si>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</si>
  <si>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</si>
  <si>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</si>
  <si>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</si>
  <si>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</si>
  <si>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</si>
  <si>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</si>
  <si>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</si>
  <si>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</si>
  <si>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</si>
  <si>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</si>
  <si>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</si>
  <si>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</si>
  <si>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</si>
  <si>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</si>
  <si>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</si>
  <si>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</si>
  <si>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</si>
  <si>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</si>
  <si>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</si>
  <si>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</si>
  <si>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</si>
  <si>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</si>
  <si>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</si>
  <si>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</si>
  <si>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</si>
  <si>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</si>
  <si>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</si>
  <si>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</si>
  <si>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</si>
  <si>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</si>
  <si>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</si>
  <si>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</si>
  <si>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</si>
  <si>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</si>
  <si>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</si>
  <si>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</si>
  <si>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</si>
  <si>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</si>
  <si>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</si>
  <si>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</si>
  <si>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</si>
  <si>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</si>
  <si>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</si>
  <si>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</si>
  <si>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</si>
  <si>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</si>
  <si>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</si>
  <si>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</si>
  <si>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</si>
  <si>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</si>
  <si>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</si>
  <si>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</si>
  <si>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</si>
  <si>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</si>
  <si>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</si>
  <si>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</si>
  <si>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</si>
  <si>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</si>
  <si>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</si>
  <si>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</si>
  <si>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</si>
  <si>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</si>
  <si>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</si>
  <si>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</si>
  <si>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</si>
  <si>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</si>
  <si>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</si>
  <si>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</si>
  <si>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</si>
  <si>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</si>
  <si>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</si>
  <si>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</si>
  <si>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</si>
  <si>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</si>
  <si>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</si>
  <si>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</si>
  <si>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</si>
  <si>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</si>
  <si>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</si>
  <si>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</si>
  <si>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</si>
  <si>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</si>
  <si>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</si>
  <si>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</si>
  <si>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</si>
  <si>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</si>
  <si>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</si>
  <si>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</si>
  <si>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</si>
  <si>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</si>
  <si>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</si>
  <si>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</si>
  <si>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</si>
  <si>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</si>
  <si>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</si>
  <si>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</si>
  <si>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</si>
  <si>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</si>
  <si>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</si>
  <si>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</si>
  <si>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</si>
  <si>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</si>
  <si>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</si>
  <si>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</si>
  <si>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</si>
  <si>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</si>
  <si>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</si>
  <si>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</si>
  <si>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</si>
  <si>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</si>
  <si>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</si>
  <si>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</si>
  <si>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</si>
  <si>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</si>
  <si>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</si>
  <si>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</si>
  <si>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</si>
  <si>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</si>
  <si>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</si>
  <si>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</si>
  <si>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</si>
  <si>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</si>
  <si>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</si>
  <si>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</si>
  <si>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</si>
  <si>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</si>
  <si>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</si>
  <si>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</si>
  <si>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</si>
  <si>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</si>
  <si>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</si>
  <si>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</si>
  <si>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</si>
  <si>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</si>
  <si>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</si>
  <si>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</si>
  <si>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</si>
  <si>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</si>
  <si>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</si>
  <si>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</si>
  <si>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</si>
  <si>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</si>
  <si>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</si>
  <si>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</si>
  <si>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</si>
  <si>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</si>
  <si>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</si>
  <si>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</si>
  <si>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</si>
  <si>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</si>
  <si>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</si>
  <si>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</si>
  <si>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</si>
  <si>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</si>
  <si>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</si>
  <si>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</si>
  <si>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</si>
  <si>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</si>
  <si>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</si>
  <si>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</si>
  <si>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</si>
  <si>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</si>
  <si>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</si>
  <si>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</si>
  <si>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</si>
  <si>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</si>
  <si>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</si>
  <si>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</si>
  <si>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</si>
  <si>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</si>
  <si>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</si>
  <si>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</si>
  <si>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</si>
  <si>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</si>
  <si>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</si>
  <si>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</si>
  <si>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</si>
  <si>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</si>
  <si>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</si>
  <si>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</si>
  <si>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</si>
  <si>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</si>
  <si>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</si>
  <si>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</si>
  <si>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</si>
  <si>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</si>
  <si>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</si>
  <si>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</si>
  <si>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</si>
  <si>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</si>
  <si>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</si>
  <si>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</si>
  <si>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</si>
  <si>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</si>
  <si>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</si>
  <si>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</si>
  <si>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</si>
  <si>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</si>
  <si>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</si>
  <si>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</si>
  <si>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</si>
  <si>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</si>
  <si>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</si>
  <si>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</si>
  <si>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</si>
  <si>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</si>
  <si>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</si>
  <si>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</si>
  <si>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</si>
  <si>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</si>
  <si>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</si>
  <si>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</si>
  <si>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</si>
  <si>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</si>
  <si>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</si>
  <si>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</si>
  <si>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</si>
  <si>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</si>
  <si>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</si>
  <si>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</si>
  <si>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</si>
  <si>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</si>
  <si>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</si>
  <si>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</si>
  <si>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</si>
  <si>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</si>
  <si>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</si>
  <si>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</si>
  <si>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</si>
  <si>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</si>
  <si>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</si>
  <si>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</si>
  <si>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</si>
  <si>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</si>
  <si>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</si>
  <si>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</si>
  <si>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</si>
  <si>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</si>
  <si>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</si>
  <si>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</si>
  <si>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</si>
  <si>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</si>
  <si>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</si>
  <si>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</si>
  <si>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</si>
  <si>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</si>
  <si>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</si>
  <si>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</si>
  <si>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</si>
  <si>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</si>
  <si>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</si>
  <si>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</si>
  <si>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</si>
  <si>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</si>
  <si>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</si>
  <si>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</si>
  <si>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</si>
  <si>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</si>
  <si>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</si>
  <si>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</si>
  <si>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</si>
  <si>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</si>
  <si>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</si>
  <si>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</si>
  <si>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</si>
  <si>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</si>
  <si>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</si>
  <si>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</si>
  <si>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</si>
  <si>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</si>
  <si>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</si>
  <si>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</si>
  <si>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</si>
  <si>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</si>
  <si>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</si>
  <si>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</si>
  <si>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</si>
  <si>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</si>
  <si>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</si>
  <si>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</si>
  <si>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</si>
  <si>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</si>
  <si>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</si>
  <si>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</si>
  <si>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</si>
  <si>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</si>
  <si>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</si>
  <si>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</si>
  <si>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</si>
  <si>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</si>
  <si>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</si>
  <si>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</si>
  <si>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</si>
  <si>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</si>
  <si>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</si>
  <si>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</si>
  <si>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</si>
  <si>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</si>
  <si>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</si>
  <si>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</si>
  <si>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</si>
  <si>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</si>
  <si>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</si>
  <si>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</si>
  <si>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</si>
  <si>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</si>
  <si>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</si>
  <si>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</si>
  <si>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</si>
  <si>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</si>
  <si>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</si>
  <si>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</si>
  <si>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</si>
  <si>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</si>
  <si>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</si>
  <si>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</si>
  <si>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</si>
  <si>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</si>
  <si>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</si>
  <si>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</si>
  <si>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</si>
  <si>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</si>
  <si>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</si>
  <si>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</si>
  <si>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</si>
  <si>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</si>
  <si>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</si>
  <si>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</si>
  <si>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</si>
  <si>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</si>
  <si>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</si>
  <si>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</si>
  <si>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</si>
  <si>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</si>
  <si>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</si>
  <si>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</si>
  <si>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</si>
  <si>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</si>
  <si>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</si>
  <si>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</si>
  <si>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</si>
  <si>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</si>
  <si>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</si>
  <si>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</si>
  <si>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</si>
  <si>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</si>
  <si>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</si>
  <si>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</si>
  <si>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</si>
  <si>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</si>
  <si>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</si>
  <si>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</si>
  <si>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</si>
  <si>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</si>
  <si>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</si>
  <si>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</si>
  <si>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</si>
  <si>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</si>
  <si>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</si>
  <si>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</si>
  <si>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</si>
  <si>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</si>
  <si>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</si>
  <si>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</si>
  <si>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</si>
  <si>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</si>
  <si>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</si>
  <si>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
  </si>
  <si>
    <t>Coffee type by name</t>
  </si>
  <si>
    <t xml:space="preserve">Roast type by name </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</si>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</sst>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7" formatCode="dd\-mmm\-yyyy"/>
    <numFmt numFmtId="168" formatCode="0.0\ &quot;kg&quot;"/>
    <numFmt numFmtId="169" formatCode="_([$$-409]* #,##0.00_);_([$$-409]* \(#,##0.00\);_([$$-409]* &quot;-&quot;??_);_(@_)"/>
    <numFmt numFmtId="170"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9" formatCode="_([$$-409]* #,##0.00_);_([$$-409]* \(#,##0.00\);_([$$-409]* &quot;-&quot;??_);_(@_)"/>
    </dxf>
    <dxf>
      <font>
        <b val="0"/>
        <i val="0"/>
        <strike val="0"/>
        <condense val="0"/>
        <extend val="0"/>
        <outline val="0"/>
        <shadow val="0"/>
        <u val="none"/>
        <vertAlign val="baseline"/>
        <sz val="11"/>
        <color theme="1"/>
        <name val="Calibri"/>
        <family val="2"/>
        <scheme val="minor"/>
      </font>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C78AC"/>
      <color rgb="FF716CAD"/>
      <color rgb="FFA28CCB"/>
      <color rgb="FF6F9372"/>
      <color rgb="FF724E54"/>
      <color rgb="FF323CBC"/>
      <color rgb="FF289400"/>
      <color rgb="FF4694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4"/>
  </c:pivotSource>
  <c:chart>
    <c:title>
      <c:tx>
        <c:rich>
          <a:bodyPr rot="0" spcFirstLastPara="1" vertOverflow="ellipsis" vert="horz" wrap="square" anchor="ctr" anchorCtr="1"/>
          <a:lstStyle/>
          <a:p>
            <a:pPr>
              <a:defRPr sz="1400" b="0" i="0" u="none" strike="noStrike" kern="1200" spc="0" baseline="0">
                <a:solidFill>
                  <a:srgbClr val="323CBC"/>
                </a:solidFill>
                <a:latin typeface="+mn-lt"/>
                <a:ea typeface="+mn-ea"/>
                <a:cs typeface="+mn-cs"/>
              </a:defRPr>
            </a:pPr>
            <a:r>
              <a:rPr lang="en-US"/>
              <a:t>Total Sales Over Time</a:t>
            </a:r>
          </a:p>
        </c:rich>
      </c:tx>
      <c:layout>
        <c:manualLayout>
          <c:xMode val="edge"/>
          <c:yMode val="edge"/>
          <c:x val="0.434292980671414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23CB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3CB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576597431933416E-2"/>
          <c:y val="3.7209327891605172E-2"/>
          <c:w val="0.89617970057913665"/>
          <c:h val="0.8903619573731294"/>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936-C24B-9028-7B1FDA979E7A}"/>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936-C24B-9028-7B1FDA979E7A}"/>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2936-C24B-9028-7B1FDA979E7A}"/>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936-C24B-9028-7B1FDA979E7A}"/>
            </c:ext>
          </c:extLst>
        </c:ser>
        <c:dLbls>
          <c:showLegendKey val="0"/>
          <c:showVal val="0"/>
          <c:showCatName val="0"/>
          <c:showSerName val="0"/>
          <c:showPercent val="0"/>
          <c:showBubbleSize val="0"/>
        </c:dLbls>
        <c:smooth val="0"/>
        <c:axId val="1502178784"/>
        <c:axId val="1234456223"/>
      </c:lineChart>
      <c:catAx>
        <c:axId val="15021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3CBC"/>
                </a:solidFill>
                <a:latin typeface="+mn-lt"/>
                <a:ea typeface="+mn-ea"/>
                <a:cs typeface="+mn-cs"/>
              </a:defRPr>
            </a:pPr>
            <a:endParaRPr lang="en-US"/>
          </a:p>
        </c:txPr>
        <c:crossAx val="1234456223"/>
        <c:crosses val="autoZero"/>
        <c:auto val="1"/>
        <c:lblAlgn val="ctr"/>
        <c:lblOffset val="100"/>
        <c:noMultiLvlLbl val="0"/>
      </c:catAx>
      <c:valAx>
        <c:axId val="123445622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23CBC"/>
                    </a:solidFill>
                    <a:latin typeface="+mn-lt"/>
                    <a:ea typeface="+mn-ea"/>
                    <a:cs typeface="+mn-cs"/>
                  </a:defRPr>
                </a:pPr>
                <a:r>
                  <a:rPr lang="en-GB"/>
                  <a:t>USD</a:t>
                </a:r>
              </a:p>
            </c:rich>
          </c:tx>
          <c:layout>
            <c:manualLayout>
              <c:xMode val="edge"/>
              <c:yMode val="edge"/>
              <c:x val="2.9229660127682407E-2"/>
              <c:y val="0.445206477383757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23CBC"/>
                  </a:solidFill>
                  <a:latin typeface="+mn-lt"/>
                  <a:ea typeface="+mn-ea"/>
                  <a:cs typeface="+mn-cs"/>
                </a:defRPr>
              </a:pPr>
              <a:endParaRPr lang="en-US"/>
            </a:p>
          </c:txPr>
        </c:title>
        <c:numFmt formatCode="#,##0" sourceLinked="1"/>
        <c:majorTickMark val="none"/>
        <c:minorTickMark val="none"/>
        <c:tickLblPos val="nextTo"/>
        <c:crossAx val="1502178784"/>
        <c:crosses val="autoZero"/>
        <c:crossBetween val="between"/>
      </c:valAx>
      <c:spPr>
        <a:solidFill>
          <a:srgbClr val="716CAD">
            <a:alpha val="86000"/>
          </a:srgbClr>
        </a:solidFill>
        <a:ln>
          <a:solidFill>
            <a:srgbClr val="724E54"/>
          </a:solidFill>
        </a:ln>
        <a:effectLst/>
      </c:spPr>
    </c:plotArea>
    <c:legend>
      <c:legendPos val="r"/>
      <c:layout>
        <c:manualLayout>
          <c:xMode val="edge"/>
          <c:yMode val="edge"/>
          <c:x val="0.93750242308216047"/>
          <c:y val="0.41601173544406428"/>
          <c:w val="6.2497546972436889E-2"/>
          <c:h val="0.1245446577389505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23CB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23CB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pivotFmt>
      <c:pivotFmt>
        <c:idx val="2"/>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pivotFmt>
      <c:pivotFmt>
        <c:idx val="3"/>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pivotFmt>
      <c:pivotFmt>
        <c:idx val="4"/>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pivotFmt>
      <c:pivotFmt>
        <c:idx val="6"/>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pivotFmt>
      <c:pivotFmt>
        <c:idx val="7"/>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pivotFmt>
      <c:pivotFmt>
        <c:idx val="8"/>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pivotFmt>
      <c:pivotFmt>
        <c:idx val="10"/>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pivotFmt>
      <c:pivotFmt>
        <c:idx val="11"/>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pivotFmt>
    </c:pivotFmts>
    <c:plotArea>
      <c:layout/>
      <c:barChart>
        <c:barDir val="bar"/>
        <c:grouping val="clustered"/>
        <c:varyColors val="0"/>
        <c:ser>
          <c:idx val="0"/>
          <c:order val="0"/>
          <c:tx>
            <c:strRef>
              <c:f>country_barchart!$B$3</c:f>
              <c:strCache>
                <c:ptCount val="1"/>
                <c:pt idx="0">
                  <c:v>Total</c:v>
                </c:pt>
              </c:strCache>
            </c:strRef>
          </c:tx>
          <c:spPr>
            <a:solidFill>
              <a:schemeClr val="accent1"/>
            </a:solidFill>
            <a:ln>
              <a:solidFill>
                <a:schemeClr val="tx1">
                  <a:lumMod val="85000"/>
                  <a:lumOff val="15000"/>
                </a:schemeClr>
              </a:solidFill>
            </a:ln>
            <a:effectLst/>
          </c:spPr>
          <c:invertIfNegative val="0"/>
          <c:dPt>
            <c:idx val="0"/>
            <c:invertIfNegative val="0"/>
            <c:bubble3D val="0"/>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extLst>
              <c:ext xmlns:c16="http://schemas.microsoft.com/office/drawing/2014/chart" uri="{C3380CC4-5D6E-409C-BE32-E72D297353CC}">
                <c16:uniqueId val="{00000001-782C-A140-827A-A8220887D9CD}"/>
              </c:ext>
            </c:extLst>
          </c:dPt>
          <c:dPt>
            <c:idx val="1"/>
            <c:invertIfNegative val="0"/>
            <c:bubble3D val="0"/>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extLst>
              <c:ext xmlns:c16="http://schemas.microsoft.com/office/drawing/2014/chart" uri="{C3380CC4-5D6E-409C-BE32-E72D297353CC}">
                <c16:uniqueId val="{00000003-782C-A140-827A-A8220887D9CD}"/>
              </c:ext>
            </c:extLst>
          </c:dPt>
          <c:dPt>
            <c:idx val="2"/>
            <c:invertIfNegative val="0"/>
            <c:bubble3D val="0"/>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extLst>
              <c:ext xmlns:c16="http://schemas.microsoft.com/office/drawing/2014/chart" uri="{C3380CC4-5D6E-409C-BE32-E72D297353CC}">
                <c16:uniqueId val="{00000005-782C-A140-827A-A8220887D9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82C-A140-827A-A8220887D9CD}"/>
            </c:ext>
          </c:extLst>
        </c:ser>
        <c:dLbls>
          <c:dLblPos val="outEnd"/>
          <c:showLegendKey val="0"/>
          <c:showVal val="1"/>
          <c:showCatName val="0"/>
          <c:showSerName val="0"/>
          <c:showPercent val="0"/>
          <c:showBubbleSize val="0"/>
        </c:dLbls>
        <c:gapWidth val="182"/>
        <c:axId val="1990302336"/>
        <c:axId val="331915423"/>
      </c:barChart>
      <c:catAx>
        <c:axId val="1990302336"/>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15423"/>
        <c:crosses val="autoZero"/>
        <c:auto val="1"/>
        <c:lblAlgn val="ctr"/>
        <c:lblOffset val="100"/>
        <c:noMultiLvlLbl val="0"/>
      </c:catAx>
      <c:valAx>
        <c:axId val="3319154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02336"/>
        <c:crosses val="autoZero"/>
        <c:crossBetween val="between"/>
      </c:valAx>
      <c:spPr>
        <a:solidFill>
          <a:srgbClr val="8C78AC"/>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CCB"/>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Custommers</a:t>
            </a:r>
          </a:p>
          <a:p>
            <a:pPr>
              <a:defRPr/>
            </a:pPr>
            <a:endParaRPr lang="en-US"/>
          </a:p>
        </c:rich>
      </c:tx>
      <c:layout>
        <c:manualLayout>
          <c:xMode val="edge"/>
          <c:yMode val="edge"/>
          <c:x val="0.42542219923581942"/>
          <c:y val="4.7091402470957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pivotFmt>
      <c:pivotFmt>
        <c:idx val="2"/>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pivotFmt>
      <c:pivotFmt>
        <c:idx val="3"/>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pivotFmt>
      <c:pivotFmt>
        <c:idx val="4"/>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pivotFmt>
      <c:pivotFmt>
        <c:idx val="6"/>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pivotFmt>
      <c:pivotFmt>
        <c:idx val="7"/>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pivotFmt>
      <c:pivotFmt>
        <c:idx val="8"/>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lumMod val="85000"/>
                <a:lumOff val="15000"/>
              </a:schemeClr>
            </a:solidFill>
          </a:ln>
          <a:effectLst>
            <a:outerShdw blurRad="178996" dist="50800" dir="5400000" sx="85722" sy="85722" algn="ctr" rotWithShape="0">
              <a:srgbClr val="6F9372"/>
            </a:outerShdw>
          </a:effectLst>
        </c:spPr>
      </c:pivotFmt>
      <c:pivotFmt>
        <c:idx val="10"/>
        <c:spPr>
          <a:solidFill>
            <a:schemeClr val="accent1"/>
          </a:solidFill>
          <a:ln>
            <a:solidFill>
              <a:schemeClr val="tx1">
                <a:lumMod val="85000"/>
                <a:lumOff val="15000"/>
              </a:schemeClr>
            </a:solidFill>
          </a:ln>
          <a:effectLst>
            <a:outerShdw blurRad="151122" dist="50800" dir="5400000" sx="92000" sy="92000" algn="ctr" rotWithShape="0">
              <a:srgbClr val="6F9372"/>
            </a:outerShdw>
          </a:effectLst>
        </c:spPr>
      </c:pivotFmt>
      <c:pivotFmt>
        <c:idx val="11"/>
        <c:spPr>
          <a:solidFill>
            <a:schemeClr val="accent1"/>
          </a:solidFill>
          <a:ln>
            <a:solidFill>
              <a:schemeClr val="tx1">
                <a:lumMod val="85000"/>
                <a:lumOff val="15000"/>
              </a:schemeClr>
            </a:solidFill>
          </a:ln>
          <a:effectLst>
            <a:outerShdw blurRad="183629" dist="50800" dir="5400000" sx="97000" sy="97000" algn="ctr" rotWithShape="0">
              <a:srgbClr val="6F9372"/>
            </a:outerShdw>
          </a:effectLst>
        </c:spPr>
      </c:pivotFmt>
      <c:pivotFmt>
        <c:idx val="12"/>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1"/>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9E1-FD43-B506-A86F7F8227C7}"/>
            </c:ext>
          </c:extLst>
        </c:ser>
        <c:dLbls>
          <c:dLblPos val="outEnd"/>
          <c:showLegendKey val="0"/>
          <c:showVal val="1"/>
          <c:showCatName val="0"/>
          <c:showSerName val="0"/>
          <c:showPercent val="0"/>
          <c:showBubbleSize val="0"/>
        </c:dLbls>
        <c:gapWidth val="182"/>
        <c:axId val="1990302336"/>
        <c:axId val="331915423"/>
      </c:barChart>
      <c:catAx>
        <c:axId val="1990302336"/>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15423"/>
        <c:crosses val="autoZero"/>
        <c:auto val="1"/>
        <c:lblAlgn val="ctr"/>
        <c:lblOffset val="100"/>
        <c:noMultiLvlLbl val="0"/>
      </c:catAx>
      <c:valAx>
        <c:axId val="3319154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02336"/>
        <c:crosses val="autoZero"/>
        <c:crossBetween val="between"/>
      </c:valAx>
      <c:spPr>
        <a:solidFill>
          <a:srgbClr val="8C78AC"/>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28CCB"/>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2</xdr:row>
      <xdr:rowOff>0</xdr:rowOff>
    </xdr:from>
    <xdr:to>
      <xdr:col>24</xdr:col>
      <xdr:colOff>0</xdr:colOff>
      <xdr:row>6</xdr:row>
      <xdr:rowOff>177800</xdr:rowOff>
    </xdr:to>
    <xdr:sp macro="" textlink="">
      <xdr:nvSpPr>
        <xdr:cNvPr id="4" name="Rectangle 3">
          <a:extLst>
            <a:ext uri="{FF2B5EF4-FFF2-40B4-BE49-F238E27FC236}">
              <a16:creationId xmlns:a16="http://schemas.microsoft.com/office/drawing/2014/main" id="{46ED2200-B20C-E8B7-3A66-667EEDBDFFA6}"/>
            </a:ext>
          </a:extLst>
        </xdr:cNvPr>
        <xdr:cNvSpPr/>
      </xdr:nvSpPr>
      <xdr:spPr>
        <a:xfrm>
          <a:off x="165100" y="254000"/>
          <a:ext cx="18961100" cy="939800"/>
        </a:xfrm>
        <a:prstGeom prst="rect">
          <a:avLst/>
        </a:prstGeom>
        <a:solidFill>
          <a:srgbClr val="8C78A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3200"/>
            <a:t>Coffee</a:t>
          </a:r>
          <a:r>
            <a:rPr lang="en-GB" sz="3200" baseline="0"/>
            <a:t> Sales Dashboard</a:t>
          </a:r>
          <a:endParaRPr lang="en-GB" sz="3200"/>
        </a:p>
      </xdr:txBody>
    </xdr:sp>
    <xdr:clientData/>
  </xdr:twoCellAnchor>
  <xdr:twoCellAnchor>
    <xdr:from>
      <xdr:col>1</xdr:col>
      <xdr:colOff>25400</xdr:colOff>
      <xdr:row>14</xdr:row>
      <xdr:rowOff>127000</xdr:rowOff>
    </xdr:from>
    <xdr:to>
      <xdr:col>15</xdr:col>
      <xdr:colOff>800100</xdr:colOff>
      <xdr:row>51</xdr:row>
      <xdr:rowOff>38100</xdr:rowOff>
    </xdr:to>
    <xdr:graphicFrame macro="">
      <xdr:nvGraphicFramePr>
        <xdr:cNvPr id="5" name="Chart 4">
          <a:extLst>
            <a:ext uri="{FF2B5EF4-FFF2-40B4-BE49-F238E27FC236}">
              <a16:creationId xmlns:a16="http://schemas.microsoft.com/office/drawing/2014/main" id="{2D943078-C0E3-694C-9093-46AB87350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7</xdr:row>
      <xdr:rowOff>12700</xdr:rowOff>
    </xdr:from>
    <xdr:to>
      <xdr:col>16</xdr:col>
      <xdr:colOff>12700</xdr:colOff>
      <xdr:row>14</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D099E831-5158-CD48-A60F-89856114EA3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1219200"/>
              <a:ext cx="123825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38100</xdr:colOff>
      <xdr:row>11</xdr:row>
      <xdr:rowOff>12701</xdr:rowOff>
    </xdr:from>
    <xdr:to>
      <xdr:col>19</xdr:col>
      <xdr:colOff>368300</xdr:colOff>
      <xdr:row>16</xdr:row>
      <xdr:rowOff>25400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0E7C59A-04B0-464F-97B7-91267465815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60300" y="1981201"/>
              <a:ext cx="2806700" cy="965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7</xdr:row>
      <xdr:rowOff>25401</xdr:rowOff>
    </xdr:from>
    <xdr:to>
      <xdr:col>24</xdr:col>
      <xdr:colOff>12700</xdr:colOff>
      <xdr:row>10</xdr:row>
      <xdr:rowOff>50801</xdr:rowOff>
    </xdr:to>
    <mc:AlternateContent xmlns:mc="http://schemas.openxmlformats.org/markup-compatibility/2006">
      <mc:Choice xmlns:a14="http://schemas.microsoft.com/office/drawing/2010/main" Requires="a14">
        <xdr:graphicFrame macro="">
          <xdr:nvGraphicFramePr>
            <xdr:cNvPr id="8" name="Roast type by name ">
              <a:extLst>
                <a:ext uri="{FF2B5EF4-FFF2-40B4-BE49-F238E27FC236}">
                  <a16:creationId xmlns:a16="http://schemas.microsoft.com/office/drawing/2014/main" id="{646AF02C-5EF7-E348-99C8-F33B2CFD53D2}"/>
                </a:ext>
              </a:extLst>
            </xdr:cNvPr>
            <xdr:cNvGraphicFramePr/>
          </xdr:nvGraphicFramePr>
          <xdr:xfrm>
            <a:off x="0" y="0"/>
            <a:ext cx="0" cy="0"/>
          </xdr:xfrm>
          <a:graphic>
            <a:graphicData uri="http://schemas.microsoft.com/office/drawing/2010/slicer">
              <sle:slicer xmlns:sle="http://schemas.microsoft.com/office/drawing/2010/slicer" name="Roast type by name "/>
            </a:graphicData>
          </a:graphic>
        </xdr:graphicFrame>
      </mc:Choice>
      <mc:Fallback>
        <xdr:sp macro="" textlink="">
          <xdr:nvSpPr>
            <xdr:cNvPr id="0" name=""/>
            <xdr:cNvSpPr>
              <a:spLocks noTextEdit="1"/>
            </xdr:cNvSpPr>
          </xdr:nvSpPr>
          <xdr:spPr>
            <a:xfrm>
              <a:off x="12585700" y="1231901"/>
              <a:ext cx="6553200" cy="59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12701</xdr:rowOff>
    </xdr:from>
    <xdr:to>
      <xdr:col>23</xdr:col>
      <xdr:colOff>812800</xdr:colOff>
      <xdr:row>16</xdr:row>
      <xdr:rowOff>12700</xdr:rowOff>
    </xdr:to>
    <mc:AlternateContent xmlns:mc="http://schemas.openxmlformats.org/markup-compatibility/2006">
      <mc:Choice xmlns:a14="http://schemas.microsoft.com/office/drawing/2010/main" Requires="a14">
        <xdr:graphicFrame macro="">
          <xdr:nvGraphicFramePr>
            <xdr:cNvPr id="9" name="Loyalty Card ">
              <a:extLst>
                <a:ext uri="{FF2B5EF4-FFF2-40B4-BE49-F238E27FC236}">
                  <a16:creationId xmlns:a16="http://schemas.microsoft.com/office/drawing/2014/main" id="{AB4B235A-1F1C-5649-BE25-9FCA1B3EB743}"/>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5824200" y="1981201"/>
              <a:ext cx="32893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25400</xdr:colOff>
      <xdr:row>17</xdr:row>
      <xdr:rowOff>12701</xdr:rowOff>
    </xdr:from>
    <xdr:to>
      <xdr:col>24</xdr:col>
      <xdr:colOff>12700</xdr:colOff>
      <xdr:row>30</xdr:row>
      <xdr:rowOff>101600</xdr:rowOff>
    </xdr:to>
    <xdr:graphicFrame macro="">
      <xdr:nvGraphicFramePr>
        <xdr:cNvPr id="10" name="Chart 9">
          <a:extLst>
            <a:ext uri="{FF2B5EF4-FFF2-40B4-BE49-F238E27FC236}">
              <a16:creationId xmlns:a16="http://schemas.microsoft.com/office/drawing/2014/main" id="{46D0F29B-AAAC-8643-87A8-A140A88D8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xdr:colOff>
      <xdr:row>31</xdr:row>
      <xdr:rowOff>25400</xdr:rowOff>
    </xdr:from>
    <xdr:to>
      <xdr:col>24</xdr:col>
      <xdr:colOff>50800</xdr:colOff>
      <xdr:row>51</xdr:row>
      <xdr:rowOff>25400</xdr:rowOff>
    </xdr:to>
    <xdr:graphicFrame macro="">
      <xdr:nvGraphicFramePr>
        <xdr:cNvPr id="11" name="Chart 10">
          <a:extLst>
            <a:ext uri="{FF2B5EF4-FFF2-40B4-BE49-F238E27FC236}">
              <a16:creationId xmlns:a16="http://schemas.microsoft.com/office/drawing/2014/main" id="{F2AB1E29-02ED-AD41-A581-A95470283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rathod2395@gmail.com" refreshedDate="45191.801556365739" createdVersion="8" refreshedVersion="8" minRefreshableVersion="3" recordCount="1000" xr:uid="{12A59DEA-5355-AE41-A538-8F25B2745F34}">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by name" numFmtId="0">
      <sharedItems count="4">
        <s v="Robusta"/>
        <s v="Excelsa"/>
        <s v="Arabica"/>
        <s v="Liberica"/>
      </sharedItems>
    </cacheField>
    <cacheField name="Roast type by name "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56627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3278C-733A-4343-A7C2-1ACAE11C4D85}" name="PivotTable1"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8B25F-B9DD-F74D-8CC6-2B44DFAFF05C}" name="PivotTable1"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7A7D9-B1A0-254C-A4CF-55696C138190}" name="PivotTable1"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856"/>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9"/>
    </i>
  </rowItems>
  <colItems count="1">
    <i/>
  </colItems>
  <dataFields count="1">
    <dataField name="Sum of Sales" fld="12" baseField="0" baseItem="0" numFmtId="170"/>
  </dataFields>
  <chartFormats count="5">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517266-171E-3B4F-A085-D690BD973F8F}" sourceName="Size">
  <pivotTables>
    <pivotTable tabId="18" name="PivotTable1"/>
    <pivotTable tabId="20" name="PivotTable1"/>
    <pivotTable tabId="21" name="PivotTable1"/>
  </pivotTables>
  <data>
    <tabular pivotCacheId="20566271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by_name" xr10:uid="{17196EAD-3294-2541-BED1-68A62C3345D6}" sourceName="Roast type by name ">
  <pivotTables>
    <pivotTable tabId="18" name="PivotTable1"/>
    <pivotTable tabId="20" name="PivotTable1"/>
    <pivotTable tabId="21" name="PivotTable1"/>
  </pivotTables>
  <data>
    <tabular pivotCacheId="20566271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39BE0D-1A2D-C549-9B0D-4CCEC81A3D90}" sourceName="Loyalty Card ">
  <pivotTables>
    <pivotTable tabId="18" name="PivotTable1"/>
    <pivotTable tabId="20" name="PivotTable1"/>
    <pivotTable tabId="21" name="PivotTable1"/>
  </pivotTables>
  <data>
    <tabular pivotCacheId="20566271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BD552E-72FA-1C44-917C-07DC0A21BB42}" cache="Slicer_Size" caption="Size" columnCount="2" style="SlicerStyleLight6" rowHeight="230716"/>
  <slicer name="Roast type by name " xr10:uid="{1FE1BD0F-0122-334E-B6F9-6BFFA71D17FF}" cache="Slicer_Roast_type_by_name" caption="Roast type by name " columnCount="3" style="SlicerStyleLight6" rowHeight="230716"/>
  <slicer name="Loyalty Card " xr10:uid="{A2E57218-F574-BE4B-A480-E57028BA0060}" cache="Slicer_Loyalty_Card" caption="Loyalty Card "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0314D1-A760-964D-8F0D-C45D18C1F2FE}" name="Orders" displayName="Orders" ref="A1:P1001" totalsRowShown="0">
  <autoFilter ref="A1:P1001" xr:uid="{990314D1-A760-964D-8F0D-C45D18C1F2FE}"/>
  <tableColumns count="16">
    <tableColumn id="1" xr3:uid="{33CAB5FB-E076-5F4B-90FE-E284D4514A00}" name="Order ID" dataDxfId="10"/>
    <tableColumn id="2" xr3:uid="{5003DE8D-C6FB-AD48-B503-A06BB43A4748}" name="Order Date" dataDxfId="9"/>
    <tableColumn id="3" xr3:uid="{72BF9784-132D-1D45-BBD1-9C0D8C1864A1}" name="Customer ID" dataDxfId="8"/>
    <tableColumn id="4" xr3:uid="{15CF91F0-9D48-684F-B057-AB31F2F942CE}" name="Product ID"/>
    <tableColumn id="5" xr3:uid="{0F60F93C-8384-7A41-AA2E-566086FEB03C}" name="Quantity" dataDxfId="7"/>
    <tableColumn id="6" xr3:uid="{8BFC42DC-ED54-1241-828C-C7FD30511E1D}" name="Customer Name" dataDxfId="6">
      <calculatedColumnFormula>_xlfn.XLOOKUP(C2,customers!$A$1:$A$1001,customers!$B$1:$B$1001,,0)</calculatedColumnFormula>
    </tableColumn>
    <tableColumn id="7" xr3:uid="{2673B48E-6B03-EA48-93FF-A586C5F19160}" name="Email" dataDxfId="5">
      <calculatedColumnFormula>IF(_xlfn.XLOOKUP(C2,customers!$A$1:$A$1001,customers!$C$1:$C$1001,,0)=0,"",_xlfn.XLOOKUP(C2,customers!$A$1:$A$1001,customers!$C$1:$C$1001,,0))</calculatedColumnFormula>
    </tableColumn>
    <tableColumn id="8" xr3:uid="{8D922642-6DB8-2F45-B23E-1EBD037A1DCD}" name="Country" dataDxfId="4">
      <calculatedColumnFormula>_xlfn.XLOOKUP(C2,customers!$A$1:$A$1001,customers!$G$1:$G$1001,,0)</calculatedColumnFormula>
    </tableColumn>
    <tableColumn id="9" xr3:uid="{FC00DAF4-562A-3545-9FE9-F14806852785}" name="Coffee Type">
      <calculatedColumnFormula>INDEX(products!$A$1:$G$49,MATCH(orders!$D2,products!$A$1:$A$49,0),MATCH(I$1,products!$A$1:$G$1,0))</calculatedColumnFormula>
    </tableColumn>
    <tableColumn id="10" xr3:uid="{2EAA61F1-A955-1242-97E6-EA7F8893AA4B}" name="Roast Type">
      <calculatedColumnFormula>INDEX(products!$A$1:$G$49,MATCH(orders!$D2,products!$A$1:$A$49,0),MATCH(J$1,products!$A$1:$G$1,0))</calculatedColumnFormula>
    </tableColumn>
    <tableColumn id="11" xr3:uid="{5980EFCC-D739-6B4C-9923-2EFC31A7B870}" name="Size" dataDxfId="3">
      <calculatedColumnFormula>INDEX(products!$A$1:$G$49,MATCH(orders!$D2,products!$A$1:$A$49,0),MATCH(K$1,products!$A$1:$G$1,0))</calculatedColumnFormula>
    </tableColumn>
    <tableColumn id="12" xr3:uid="{2DDE2A29-7983-434C-A98F-12712FEDE177}" name="Unit Price" dataDxfId="2" dataCellStyle="Currency">
      <calculatedColumnFormula>INDEX(products!$A$1:$G$49,MATCH(orders!$D2,products!$A$1:$A$49,0),MATCH(L$1,products!$A$1:$G$1,0))</calculatedColumnFormula>
    </tableColumn>
    <tableColumn id="13" xr3:uid="{9EC9969E-CD8E-B642-94E9-11A584DB9C3A}" name="Sales" dataDxfId="1" dataCellStyle="Currency">
      <calculatedColumnFormula>L2*E2</calculatedColumnFormula>
    </tableColumn>
    <tableColumn id="14" xr3:uid="{6253D1B9-D5EA-9B43-ADD5-1578176B1AA4}" name="Coffee type by name">
      <calculatedColumnFormula>IF(I2="Rob","Robusta",IF(I2="Exc","Excelsa",IF(I2="Ara","Arabica",IF(I2="Lib","Liberica",""))))</calculatedColumnFormula>
    </tableColumn>
    <tableColumn id="15" xr3:uid="{4B9B6E3B-6177-BD4A-A2C8-327BF81C511D}" name="Roast type by name ">
      <calculatedColumnFormula>IF(J2="M","Medium",IF(J2="L","Light",IF(J2="D","Dark","")))</calculatedColumnFormula>
    </tableColumn>
    <tableColumn id="16" xr3:uid="{05523A04-07D8-D242-8E0B-1F4E9D8BF058}" name="Loyalty Card " dataDxfId="0">
      <calculatedColumnFormula>_xlfn.XLOOKUP(Orders[[#This Row],[Customer ID]],customers!$A$1:$A$1001,customers!$I$1:$I$1001,,0)</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1A3A490-45D2-FE4B-8D54-C252A715BD01}" sourceName="Order Date">
  <pivotTables>
    <pivotTable tabId="18" name="PivotTable1"/>
    <pivotTable tabId="20" name="PivotTable1"/>
    <pivotTable tabId="21" name="PivotTable1"/>
  </pivotTables>
  <state minimalRefreshVersion="6" lastRefreshVersion="6" pivotCacheId="20566271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26559B-D178-974D-8F35-E43C081794BA}" cache="NativeTimeline_Order_Date" caption="Order Date" level="2" selectionLevel="2" scrollPosition="2020-10-2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7BDB-80B3-124A-B9A2-4B576749CBB4}">
  <dimension ref="A1"/>
  <sheetViews>
    <sheetView showGridLines="0" tabSelected="1" workbookViewId="0">
      <selection activeCell="T55" sqref="T5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FF7D-97F0-DD4C-A6E7-C9D3A0D9AD4D}">
  <dimension ref="A3:J48"/>
  <sheetViews>
    <sheetView workbookViewId="0">
      <selection activeCell="D36" sqref="D36"/>
    </sheetView>
  </sheetViews>
  <sheetFormatPr baseColWidth="10" defaultRowHeight="15" x14ac:dyDescent="0.2"/>
  <cols>
    <col min="1" max="2" width="12.1640625" bestFit="1" customWidth="1"/>
    <col min="3" max="3" width="19.5" bestFit="1" customWidth="1"/>
    <col min="4" max="4" width="6.6640625" bestFit="1" customWidth="1"/>
    <col min="5" max="6" width="7.33203125" bestFit="1" customWidth="1"/>
  </cols>
  <sheetData>
    <row r="3" spans="1:10" x14ac:dyDescent="0.2">
      <c r="A3" s="10" t="s">
        <v>6220</v>
      </c>
      <c r="C3" s="10" t="s">
        <v>6197</v>
      </c>
      <c r="J3" t="s">
        <v>6221</v>
      </c>
    </row>
    <row r="4" spans="1:10" x14ac:dyDescent="0.2">
      <c r="A4" s="10" t="s">
        <v>6215</v>
      </c>
      <c r="B4" s="10" t="s">
        <v>1</v>
      </c>
      <c r="C4" t="s">
        <v>6216</v>
      </c>
      <c r="D4" t="s">
        <v>6217</v>
      </c>
      <c r="E4" t="s">
        <v>6218</v>
      </c>
      <c r="F4" t="s">
        <v>6219</v>
      </c>
    </row>
    <row r="5" spans="1:10" x14ac:dyDescent="0.2">
      <c r="A5" t="s">
        <v>6199</v>
      </c>
      <c r="B5" s="5" t="s">
        <v>6200</v>
      </c>
      <c r="C5" s="11">
        <v>186.85499999999999</v>
      </c>
      <c r="D5" s="11">
        <v>305.97000000000003</v>
      </c>
      <c r="E5" s="11">
        <v>213.15999999999997</v>
      </c>
      <c r="F5" s="11">
        <v>123</v>
      </c>
    </row>
    <row r="6" spans="1:10" x14ac:dyDescent="0.2">
      <c r="B6" s="5" t="s">
        <v>6201</v>
      </c>
      <c r="C6" s="11">
        <v>251.96499999999997</v>
      </c>
      <c r="D6" s="11">
        <v>129.46</v>
      </c>
      <c r="E6" s="11">
        <v>434.03999999999996</v>
      </c>
      <c r="F6" s="11">
        <v>171.93999999999997</v>
      </c>
    </row>
    <row r="7" spans="1:10" x14ac:dyDescent="0.2">
      <c r="B7" s="5" t="s">
        <v>6202</v>
      </c>
      <c r="C7" s="11">
        <v>224.94499999999999</v>
      </c>
      <c r="D7" s="11">
        <v>349.12</v>
      </c>
      <c r="E7" s="11">
        <v>321.04000000000002</v>
      </c>
      <c r="F7" s="11">
        <v>126.035</v>
      </c>
    </row>
    <row r="8" spans="1:10" x14ac:dyDescent="0.2">
      <c r="B8" s="5" t="s">
        <v>6203</v>
      </c>
      <c r="C8" s="11">
        <v>307.12</v>
      </c>
      <c r="D8" s="11">
        <v>681.07499999999993</v>
      </c>
      <c r="E8" s="11">
        <v>533.70499999999993</v>
      </c>
      <c r="F8" s="11">
        <v>158.85</v>
      </c>
    </row>
    <row r="9" spans="1:10" x14ac:dyDescent="0.2">
      <c r="B9" s="5" t="s">
        <v>6204</v>
      </c>
      <c r="C9" s="11">
        <v>53.664999999999992</v>
      </c>
      <c r="D9" s="11">
        <v>83.025000000000006</v>
      </c>
      <c r="E9" s="11">
        <v>193.83499999999998</v>
      </c>
      <c r="F9" s="11">
        <v>68.039999999999992</v>
      </c>
    </row>
    <row r="10" spans="1:10" x14ac:dyDescent="0.2">
      <c r="B10" s="5" t="s">
        <v>6205</v>
      </c>
      <c r="C10" s="11">
        <v>163.01999999999998</v>
      </c>
      <c r="D10" s="11">
        <v>678.3599999999999</v>
      </c>
      <c r="E10" s="11">
        <v>171.04500000000002</v>
      </c>
      <c r="F10" s="11">
        <v>372.255</v>
      </c>
    </row>
    <row r="11" spans="1:10" x14ac:dyDescent="0.2">
      <c r="B11" s="5" t="s">
        <v>6206</v>
      </c>
      <c r="C11" s="11">
        <v>345.02</v>
      </c>
      <c r="D11" s="11">
        <v>273.86999999999995</v>
      </c>
      <c r="E11" s="11">
        <v>184.12999999999997</v>
      </c>
      <c r="F11" s="11">
        <v>201.11499999999998</v>
      </c>
    </row>
    <row r="12" spans="1:10" x14ac:dyDescent="0.2">
      <c r="B12" s="5" t="s">
        <v>6207</v>
      </c>
      <c r="C12" s="11">
        <v>334.89</v>
      </c>
      <c r="D12" s="11">
        <v>70.95</v>
      </c>
      <c r="E12" s="11">
        <v>134.23000000000002</v>
      </c>
      <c r="F12" s="11">
        <v>166.27499999999998</v>
      </c>
    </row>
    <row r="13" spans="1:10" x14ac:dyDescent="0.2">
      <c r="B13" s="5" t="s">
        <v>6208</v>
      </c>
      <c r="C13" s="11">
        <v>178.70999999999998</v>
      </c>
      <c r="D13" s="11">
        <v>166.1</v>
      </c>
      <c r="E13" s="11">
        <v>439.30999999999995</v>
      </c>
      <c r="F13" s="11">
        <v>492.9</v>
      </c>
    </row>
    <row r="14" spans="1:10" x14ac:dyDescent="0.2">
      <c r="B14" s="5" t="s">
        <v>6209</v>
      </c>
      <c r="C14" s="11">
        <v>301.98500000000001</v>
      </c>
      <c r="D14" s="11">
        <v>153.76499999999999</v>
      </c>
      <c r="E14" s="11">
        <v>215.55499999999998</v>
      </c>
      <c r="F14" s="11">
        <v>213.66499999999999</v>
      </c>
    </row>
    <row r="15" spans="1:10" x14ac:dyDescent="0.2">
      <c r="B15" s="5" t="s">
        <v>6210</v>
      </c>
      <c r="C15" s="11">
        <v>312.83499999999998</v>
      </c>
      <c r="D15" s="11">
        <v>63.249999999999993</v>
      </c>
      <c r="E15" s="11">
        <v>350.89500000000004</v>
      </c>
      <c r="F15" s="11">
        <v>96.405000000000001</v>
      </c>
    </row>
    <row r="16" spans="1:10" x14ac:dyDescent="0.2">
      <c r="B16" s="5" t="s">
        <v>6211</v>
      </c>
      <c r="C16" s="11">
        <v>265.62</v>
      </c>
      <c r="D16" s="11">
        <v>526.51499999999987</v>
      </c>
      <c r="E16" s="11">
        <v>187.06</v>
      </c>
      <c r="F16" s="11">
        <v>210.58999999999997</v>
      </c>
    </row>
    <row r="17" spans="1:6" x14ac:dyDescent="0.2">
      <c r="A17" t="s">
        <v>6212</v>
      </c>
      <c r="B17" s="5" t="s">
        <v>6200</v>
      </c>
      <c r="C17" s="11">
        <v>47.25</v>
      </c>
      <c r="D17" s="11">
        <v>65.805000000000007</v>
      </c>
      <c r="E17" s="11">
        <v>274.67500000000001</v>
      </c>
      <c r="F17" s="11">
        <v>179.22</v>
      </c>
    </row>
    <row r="18" spans="1:6" x14ac:dyDescent="0.2">
      <c r="B18" s="5" t="s">
        <v>6201</v>
      </c>
      <c r="C18" s="11">
        <v>745.44999999999993</v>
      </c>
      <c r="D18" s="11">
        <v>428.88499999999999</v>
      </c>
      <c r="E18" s="11">
        <v>194.17499999999998</v>
      </c>
      <c r="F18" s="11">
        <v>429.82999999999993</v>
      </c>
    </row>
    <row r="19" spans="1:6" x14ac:dyDescent="0.2">
      <c r="B19" s="5" t="s">
        <v>6202</v>
      </c>
      <c r="C19" s="11">
        <v>130.47</v>
      </c>
      <c r="D19" s="11">
        <v>271.48500000000001</v>
      </c>
      <c r="E19" s="11">
        <v>281.20499999999998</v>
      </c>
      <c r="F19" s="11">
        <v>231.63000000000002</v>
      </c>
    </row>
    <row r="20" spans="1:6" x14ac:dyDescent="0.2">
      <c r="B20" s="5" t="s">
        <v>6203</v>
      </c>
      <c r="C20" s="11">
        <v>27</v>
      </c>
      <c r="D20" s="11">
        <v>347.26</v>
      </c>
      <c r="E20" s="11">
        <v>147.51</v>
      </c>
      <c r="F20" s="11">
        <v>240.04</v>
      </c>
    </row>
    <row r="21" spans="1:6" x14ac:dyDescent="0.2">
      <c r="B21" s="5" t="s">
        <v>6204</v>
      </c>
      <c r="C21" s="11">
        <v>255.11499999999995</v>
      </c>
      <c r="D21" s="11">
        <v>541.73</v>
      </c>
      <c r="E21" s="11">
        <v>83.43</v>
      </c>
      <c r="F21" s="11">
        <v>59.079999999999991</v>
      </c>
    </row>
    <row r="22" spans="1:6" x14ac:dyDescent="0.2">
      <c r="B22" s="5" t="s">
        <v>6205</v>
      </c>
      <c r="C22" s="11">
        <v>584.78999999999985</v>
      </c>
      <c r="D22" s="11">
        <v>357.42999999999995</v>
      </c>
      <c r="E22" s="11">
        <v>355.34</v>
      </c>
      <c r="F22" s="11">
        <v>140.88</v>
      </c>
    </row>
    <row r="23" spans="1:6" x14ac:dyDescent="0.2">
      <c r="B23" s="5" t="s">
        <v>6206</v>
      </c>
      <c r="C23" s="11">
        <v>430.62</v>
      </c>
      <c r="D23" s="11">
        <v>227.42500000000001</v>
      </c>
      <c r="E23" s="11">
        <v>236.315</v>
      </c>
      <c r="F23" s="11">
        <v>414.58499999999992</v>
      </c>
    </row>
    <row r="24" spans="1:6" x14ac:dyDescent="0.2">
      <c r="B24" s="5" t="s">
        <v>6207</v>
      </c>
      <c r="C24" s="11">
        <v>22.5</v>
      </c>
      <c r="D24" s="11">
        <v>77.72</v>
      </c>
      <c r="E24" s="11">
        <v>60.5</v>
      </c>
      <c r="F24" s="11">
        <v>139.67999999999998</v>
      </c>
    </row>
    <row r="25" spans="1:6" x14ac:dyDescent="0.2">
      <c r="B25" s="5" t="s">
        <v>6208</v>
      </c>
      <c r="C25" s="11">
        <v>126.14999999999999</v>
      </c>
      <c r="D25" s="11">
        <v>195.11</v>
      </c>
      <c r="E25" s="11">
        <v>89.13</v>
      </c>
      <c r="F25" s="11">
        <v>302.65999999999997</v>
      </c>
    </row>
    <row r="26" spans="1:6" x14ac:dyDescent="0.2">
      <c r="B26" s="5" t="s">
        <v>6209</v>
      </c>
      <c r="C26" s="11">
        <v>376.03</v>
      </c>
      <c r="D26" s="11">
        <v>523.24</v>
      </c>
      <c r="E26" s="11">
        <v>440.96499999999997</v>
      </c>
      <c r="F26" s="11">
        <v>174.46999999999997</v>
      </c>
    </row>
    <row r="27" spans="1:6" x14ac:dyDescent="0.2">
      <c r="B27" s="5" t="s">
        <v>6210</v>
      </c>
      <c r="C27" s="11">
        <v>515.17999999999995</v>
      </c>
      <c r="D27" s="11">
        <v>142.56</v>
      </c>
      <c r="E27" s="11">
        <v>347.03999999999996</v>
      </c>
      <c r="F27" s="11">
        <v>104.08499999999999</v>
      </c>
    </row>
    <row r="28" spans="1:6" x14ac:dyDescent="0.2">
      <c r="B28" s="5" t="s">
        <v>6211</v>
      </c>
      <c r="C28" s="11">
        <v>95.859999999999985</v>
      </c>
      <c r="D28" s="11">
        <v>484.76</v>
      </c>
      <c r="E28" s="11">
        <v>94.17</v>
      </c>
      <c r="F28" s="11">
        <v>77.10499999999999</v>
      </c>
    </row>
    <row r="29" spans="1:6" x14ac:dyDescent="0.2">
      <c r="A29" t="s">
        <v>6213</v>
      </c>
      <c r="B29" s="5" t="s">
        <v>6200</v>
      </c>
      <c r="C29" s="11">
        <v>258.34500000000003</v>
      </c>
      <c r="D29" s="11">
        <v>139.625</v>
      </c>
      <c r="E29" s="11">
        <v>279.52000000000004</v>
      </c>
      <c r="F29" s="11">
        <v>160.19499999999999</v>
      </c>
    </row>
    <row r="30" spans="1:6" x14ac:dyDescent="0.2">
      <c r="B30" s="5" t="s">
        <v>6201</v>
      </c>
      <c r="C30" s="11">
        <v>342.2</v>
      </c>
      <c r="D30" s="11">
        <v>284.24999999999994</v>
      </c>
      <c r="E30" s="11">
        <v>251.83</v>
      </c>
      <c r="F30" s="11">
        <v>80.550000000000011</v>
      </c>
    </row>
    <row r="31" spans="1:6" x14ac:dyDescent="0.2">
      <c r="B31" s="5" t="s">
        <v>6202</v>
      </c>
      <c r="C31" s="11">
        <v>418.30499999999989</v>
      </c>
      <c r="D31" s="11">
        <v>468.125</v>
      </c>
      <c r="E31" s="11">
        <v>405.05500000000006</v>
      </c>
      <c r="F31" s="11">
        <v>253.15499999999997</v>
      </c>
    </row>
    <row r="32" spans="1:6" x14ac:dyDescent="0.2">
      <c r="B32" s="5" t="s">
        <v>6203</v>
      </c>
      <c r="C32" s="11">
        <v>102.32999999999998</v>
      </c>
      <c r="D32" s="11">
        <v>242.14000000000001</v>
      </c>
      <c r="E32" s="11">
        <v>554.875</v>
      </c>
      <c r="F32" s="11">
        <v>106.23999999999998</v>
      </c>
    </row>
    <row r="33" spans="1:6" x14ac:dyDescent="0.2">
      <c r="B33" s="5" t="s">
        <v>6204</v>
      </c>
      <c r="C33" s="11">
        <v>234.71999999999997</v>
      </c>
      <c r="D33" s="11">
        <v>133.08000000000001</v>
      </c>
      <c r="E33" s="11">
        <v>267.2</v>
      </c>
      <c r="F33" s="11">
        <v>272.68999999999994</v>
      </c>
    </row>
    <row r="34" spans="1:6" x14ac:dyDescent="0.2">
      <c r="B34" s="5" t="s">
        <v>6205</v>
      </c>
      <c r="C34" s="11">
        <v>430.39</v>
      </c>
      <c r="D34" s="11">
        <v>136.20500000000001</v>
      </c>
      <c r="E34" s="11">
        <v>209.6</v>
      </c>
      <c r="F34" s="11">
        <v>88.334999999999994</v>
      </c>
    </row>
    <row r="35" spans="1:6" x14ac:dyDescent="0.2">
      <c r="B35" s="5" t="s">
        <v>6206</v>
      </c>
      <c r="C35" s="11">
        <v>109.005</v>
      </c>
      <c r="D35" s="11">
        <v>393.57499999999999</v>
      </c>
      <c r="E35" s="11">
        <v>61.034999999999997</v>
      </c>
      <c r="F35" s="11">
        <v>199.48999999999998</v>
      </c>
    </row>
    <row r="36" spans="1:6" x14ac:dyDescent="0.2">
      <c r="B36" s="5" t="s">
        <v>6207</v>
      </c>
      <c r="C36" s="11">
        <v>287.52499999999998</v>
      </c>
      <c r="D36" s="11">
        <v>288.67</v>
      </c>
      <c r="E36" s="11">
        <v>125.58</v>
      </c>
      <c r="F36" s="11">
        <v>374.13499999999999</v>
      </c>
    </row>
    <row r="37" spans="1:6" x14ac:dyDescent="0.2">
      <c r="B37" s="5" t="s">
        <v>6208</v>
      </c>
      <c r="C37" s="11">
        <v>840.92999999999984</v>
      </c>
      <c r="D37" s="11">
        <v>409.875</v>
      </c>
      <c r="E37" s="11">
        <v>171.32999999999998</v>
      </c>
      <c r="F37" s="11">
        <v>221.43999999999997</v>
      </c>
    </row>
    <row r="38" spans="1:6" x14ac:dyDescent="0.2">
      <c r="B38" s="5" t="s">
        <v>6209</v>
      </c>
      <c r="C38" s="11">
        <v>299.07</v>
      </c>
      <c r="D38" s="11">
        <v>260.32499999999999</v>
      </c>
      <c r="E38" s="11">
        <v>584.64</v>
      </c>
      <c r="F38" s="11">
        <v>256.36500000000001</v>
      </c>
    </row>
    <row r="39" spans="1:6" x14ac:dyDescent="0.2">
      <c r="B39" s="5" t="s">
        <v>6210</v>
      </c>
      <c r="C39" s="11">
        <v>323.32499999999999</v>
      </c>
      <c r="D39" s="11">
        <v>565.57000000000005</v>
      </c>
      <c r="E39" s="11">
        <v>537.80999999999995</v>
      </c>
      <c r="F39" s="11">
        <v>189.47499999999999</v>
      </c>
    </row>
    <row r="40" spans="1:6" x14ac:dyDescent="0.2">
      <c r="B40" s="5" t="s">
        <v>6211</v>
      </c>
      <c r="C40" s="11">
        <v>399.48499999999996</v>
      </c>
      <c r="D40" s="11">
        <v>148.19999999999999</v>
      </c>
      <c r="E40" s="11">
        <v>388.21999999999997</v>
      </c>
      <c r="F40" s="11">
        <v>212.07499999999999</v>
      </c>
    </row>
    <row r="41" spans="1:6" x14ac:dyDescent="0.2">
      <c r="A41" t="s">
        <v>6214</v>
      </c>
      <c r="B41" s="5" t="s">
        <v>6200</v>
      </c>
      <c r="C41" s="11">
        <v>112.69499999999999</v>
      </c>
      <c r="D41" s="11">
        <v>166.32</v>
      </c>
      <c r="E41" s="11">
        <v>843.71499999999992</v>
      </c>
      <c r="F41" s="11">
        <v>146.685</v>
      </c>
    </row>
    <row r="42" spans="1:6" x14ac:dyDescent="0.2">
      <c r="B42" s="5" t="s">
        <v>6201</v>
      </c>
      <c r="C42" s="11">
        <v>114.87999999999998</v>
      </c>
      <c r="D42" s="11">
        <v>133.815</v>
      </c>
      <c r="E42" s="11">
        <v>91.175000000000011</v>
      </c>
      <c r="F42" s="11">
        <v>53.759999999999991</v>
      </c>
    </row>
    <row r="43" spans="1:6" x14ac:dyDescent="0.2">
      <c r="B43" s="5" t="s">
        <v>6202</v>
      </c>
      <c r="C43" s="11">
        <v>277.76</v>
      </c>
      <c r="D43" s="11">
        <v>175.41</v>
      </c>
      <c r="E43" s="11">
        <v>462.50999999999993</v>
      </c>
      <c r="F43" s="11">
        <v>399.52499999999998</v>
      </c>
    </row>
    <row r="44" spans="1:6" x14ac:dyDescent="0.2">
      <c r="B44" s="5" t="s">
        <v>6203</v>
      </c>
      <c r="C44" s="11">
        <v>197.89499999999998</v>
      </c>
      <c r="D44" s="11">
        <v>289.755</v>
      </c>
      <c r="E44" s="11">
        <v>88.545000000000002</v>
      </c>
      <c r="F44" s="11">
        <v>200.25499999999997</v>
      </c>
    </row>
    <row r="45" spans="1:6" x14ac:dyDescent="0.2">
      <c r="B45" s="5" t="s">
        <v>6204</v>
      </c>
      <c r="C45" s="11">
        <v>193.11499999999998</v>
      </c>
      <c r="D45" s="11">
        <v>212.49499999999998</v>
      </c>
      <c r="E45" s="11">
        <v>292.29000000000002</v>
      </c>
      <c r="F45" s="11">
        <v>304.46999999999997</v>
      </c>
    </row>
    <row r="46" spans="1:6" x14ac:dyDescent="0.2">
      <c r="B46" s="5" t="s">
        <v>6205</v>
      </c>
      <c r="C46" s="11">
        <v>179.79</v>
      </c>
      <c r="D46" s="11">
        <v>426.2</v>
      </c>
      <c r="E46" s="11">
        <v>170.08999999999997</v>
      </c>
      <c r="F46" s="11">
        <v>379.31</v>
      </c>
    </row>
    <row r="47" spans="1:6" x14ac:dyDescent="0.2">
      <c r="B47" s="5" t="s">
        <v>6206</v>
      </c>
      <c r="C47" s="11">
        <v>247.28999999999996</v>
      </c>
      <c r="D47" s="11">
        <v>246.685</v>
      </c>
      <c r="E47" s="11">
        <v>271.05499999999995</v>
      </c>
      <c r="F47" s="11">
        <v>141.69999999999999</v>
      </c>
    </row>
    <row r="48" spans="1:6" x14ac:dyDescent="0.2">
      <c r="B48" s="5" t="s">
        <v>6207</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8902-7BEE-BD44-9CEF-0AECB2776C04}">
  <dimension ref="A3:J6"/>
  <sheetViews>
    <sheetView topLeftCell="A3" zoomScale="75" workbookViewId="0">
      <selection activeCell="M11" sqref="M11"/>
    </sheetView>
  </sheetViews>
  <sheetFormatPr baseColWidth="10" defaultRowHeight="15" x14ac:dyDescent="0.2"/>
  <cols>
    <col min="1" max="1" width="13.5" bestFit="1" customWidth="1"/>
    <col min="2" max="2" width="10.6640625" bestFit="1" customWidth="1"/>
    <col min="3" max="3" width="10.5" bestFit="1" customWidth="1"/>
    <col min="4" max="4" width="6.6640625" bestFit="1" customWidth="1"/>
    <col min="5" max="6" width="7.33203125" bestFit="1" customWidth="1"/>
  </cols>
  <sheetData>
    <row r="3" spans="1:10" x14ac:dyDescent="0.2">
      <c r="A3" s="10" t="s">
        <v>7</v>
      </c>
      <c r="B3" t="s">
        <v>6220</v>
      </c>
      <c r="J3" t="s">
        <v>6221</v>
      </c>
    </row>
    <row r="4" spans="1:10" x14ac:dyDescent="0.2">
      <c r="A4" t="s">
        <v>28</v>
      </c>
      <c r="B4" s="12">
        <v>2798.5050000000001</v>
      </c>
    </row>
    <row r="5" spans="1:10" x14ac:dyDescent="0.2">
      <c r="A5" t="s">
        <v>318</v>
      </c>
      <c r="B5" s="12">
        <v>6696.8649999999989</v>
      </c>
    </row>
    <row r="6" spans="1:10" x14ac:dyDescent="0.2">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1DEF-76F0-FD43-85CF-7E28C1CD5AF6}">
  <dimension ref="A3:J8"/>
  <sheetViews>
    <sheetView workbookViewId="0">
      <selection activeCell="M11" sqref="M11"/>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10" x14ac:dyDescent="0.2">
      <c r="A3" s="10" t="s">
        <v>4</v>
      </c>
      <c r="B3" t="s">
        <v>6220</v>
      </c>
      <c r="J3" t="s">
        <v>6221</v>
      </c>
    </row>
    <row r="4" spans="1:10" x14ac:dyDescent="0.2">
      <c r="A4" t="s">
        <v>3753</v>
      </c>
      <c r="B4" s="12">
        <v>278.01</v>
      </c>
    </row>
    <row r="5" spans="1:10" x14ac:dyDescent="0.2">
      <c r="A5" t="s">
        <v>1598</v>
      </c>
      <c r="B5" s="12">
        <v>281.67499999999995</v>
      </c>
    </row>
    <row r="6" spans="1:10" x14ac:dyDescent="0.2">
      <c r="A6" t="s">
        <v>2587</v>
      </c>
      <c r="B6" s="12">
        <v>289.11</v>
      </c>
    </row>
    <row r="7" spans="1:10" x14ac:dyDescent="0.2">
      <c r="A7" t="s">
        <v>5765</v>
      </c>
      <c r="B7" s="12">
        <v>307.04499999999996</v>
      </c>
    </row>
    <row r="8" spans="1:10" x14ac:dyDescent="0.2">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65" zoomScaleNormal="115" workbookViewId="0">
      <selection activeCell="E11" sqref="E11"/>
    </sheetView>
  </sheetViews>
  <sheetFormatPr baseColWidth="10" defaultColWidth="8.83203125" defaultRowHeight="15" x14ac:dyDescent="0.2"/>
  <cols>
    <col min="1" max="1" width="16.5" bestFit="1" customWidth="1"/>
    <col min="2" max="2" width="11.83203125" style="5" bestFit="1" customWidth="1"/>
    <col min="3" max="3" width="17.5" bestFit="1" customWidth="1"/>
    <col min="4" max="4" width="10.1640625" bestFit="1" customWidth="1"/>
    <col min="5" max="5" width="8.83203125" customWidth="1"/>
    <col min="6" max="6" width="21.5" customWidth="1"/>
    <col min="7" max="7" width="24.1640625" customWidth="1"/>
    <col min="8" max="8" width="15.33203125" customWidth="1"/>
    <col min="9" max="9" width="11.6640625" bestFit="1" customWidth="1"/>
    <col min="10" max="10" width="10.5" bestFit="1" customWidth="1"/>
    <col min="11" max="11" width="11.5" style="7" customWidth="1"/>
    <col min="12" max="12" width="10.6640625" customWidth="1"/>
    <col min="13" max="13" width="10.5" customWidth="1"/>
    <col min="14" max="14" width="18" customWidth="1"/>
    <col min="15" max="15" width="17.6640625" customWidth="1"/>
    <col min="16" max="16" width="14.1640625" customWidth="1"/>
  </cols>
  <sheetData>
    <row r="1" spans="1:16" x14ac:dyDescent="0.2">
      <c r="A1" s="2" t="s">
        <v>0</v>
      </c>
      <c r="B1" s="4" t="s">
        <v>1</v>
      </c>
      <c r="C1" s="2" t="s">
        <v>3</v>
      </c>
      <c r="D1" s="2" t="s">
        <v>11</v>
      </c>
      <c r="E1" s="2" t="s">
        <v>14</v>
      </c>
      <c r="F1" s="2" t="s">
        <v>4</v>
      </c>
      <c r="G1" s="2" t="s">
        <v>2</v>
      </c>
      <c r="H1" s="2" t="s">
        <v>7</v>
      </c>
      <c r="I1" s="2" t="s">
        <v>9</v>
      </c>
      <c r="J1" s="2" t="s">
        <v>10</v>
      </c>
      <c r="K1" s="6" t="s">
        <v>12</v>
      </c>
      <c r="L1" s="8" t="s">
        <v>13</v>
      </c>
      <c r="M1" s="8" t="s">
        <v>15</v>
      </c>
      <c r="N1" s="2" t="s">
        <v>6197</v>
      </c>
      <c r="O1" s="2" t="s">
        <v>6198</v>
      </c>
      <c r="P1" s="2" t="s">
        <v>6222</v>
      </c>
    </row>
    <row r="2" spans="1:16" x14ac:dyDescent="0.2">
      <c r="A2" s="2" t="s">
        <v>490</v>
      </c>
      <c r="B2" s="4">
        <v>43713</v>
      </c>
      <c r="C2" s="2" t="s">
        <v>491</v>
      </c>
      <c r="D2" t="s">
        <v>6138</v>
      </c>
      <c r="E2" s="2">
        <v>2</v>
      </c>
      <c r="F2" s="2" t="str">
        <f>_xlfn.XLOOKUP(C2,customers!$A$1:$A$1001,customers!$B$1:$B$1001,,0)</f>
        <v>Aloisia Allner</v>
      </c>
      <c r="G2" s="3"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9">
        <f>INDEX(products!$A$1:$G$49,MATCH(orders!$D2,products!$A$1:$A$49,0),MATCH(L$1,products!$A$1:$G$1,0))</f>
        <v>9.9499999999999993</v>
      </c>
      <c r="M2" s="9">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3"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9">
        <f>INDEX(products!$A$1:$G$49,MATCH(orders!$D3,products!$A$1:$A$49,0),MATCH(L$1,products!$A$1:$G$1,0))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3"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9">
        <f>INDEX(products!$A$1:$G$49,MATCH(orders!$D4,products!$A$1:$A$49,0),MATCH(L$1,products!$A$1:$G$1,0))</f>
        <v>12.95</v>
      </c>
      <c r="M4" s="9">
        <f t="shared" si="0"/>
        <v>12.95</v>
      </c>
      <c r="N4" t="str">
        <f t="shared" si="1"/>
        <v>Arabica</v>
      </c>
      <c r="O4" t="str">
        <f t="shared" si="2"/>
        <v>Light</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3"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7">
        <f>INDEX(products!$A$1:$G$49,MATCH(orders!$D5,products!$A$1:$A$49,0),MATCH(K$1,products!$A$1:$G$1,0))</f>
        <v>1</v>
      </c>
      <c r="L5" s="9">
        <f>INDEX(products!$A$1:$G$49,MATCH(orders!$D5,products!$A$1:$A$49,0),MATCH(L$1,products!$A$1:$G$1,0))</f>
        <v>13.75</v>
      </c>
      <c r="M5" s="9">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3"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7">
        <f>INDEX(products!$A$1:$G$49,MATCH(orders!$D6,products!$A$1:$A$49,0),MATCH(K$1,products!$A$1:$G$1,0))</f>
        <v>2.5</v>
      </c>
      <c r="L6" s="9">
        <f>INDEX(products!$A$1:$G$49,MATCH(orders!$D6,products!$A$1:$A$49,0),MATCH(L$1,products!$A$1:$G$1,0))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3"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9">
        <f>INDEX(products!$A$1:$G$49,MATCH(orders!$D7,products!$A$1:$A$49,0),MATCH(L$1,products!$A$1:$G$1,0))</f>
        <v>12.95</v>
      </c>
      <c r="M7" s="9">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3"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9">
        <f>INDEX(products!$A$1:$G$49,MATCH(orders!$D8,products!$A$1:$A$49,0),MATCH(L$1,products!$A$1:$G$1,0))</f>
        <v>7.29</v>
      </c>
      <c r="M8" s="9">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3"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7">
        <f>INDEX(products!$A$1:$G$49,MATCH(orders!$D9,products!$A$1:$A$49,0),MATCH(K$1,products!$A$1:$G$1,0))</f>
        <v>0.2</v>
      </c>
      <c r="L9" s="9">
        <f>INDEX(products!$A$1:$G$49,MATCH(orders!$D9,products!$A$1:$A$49,0),MATCH(L$1,products!$A$1:$G$1,0))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3"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9">
        <f>INDEX(products!$A$1:$G$49,MATCH(orders!$D10,products!$A$1:$A$49,0),MATCH(L$1,products!$A$1:$G$1,0))</f>
        <v>5.97</v>
      </c>
      <c r="M10" s="9">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3"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9">
        <f>INDEX(products!$A$1:$G$49,MATCH(orders!$D11,products!$A$1:$A$49,0),MATCH(L$1,products!$A$1:$G$1,0))</f>
        <v>5.97</v>
      </c>
      <c r="M11" s="9">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3"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9">
        <f>INDEX(products!$A$1:$G$49,MATCH(orders!$D12,products!$A$1:$A$49,0),MATCH(L$1,products!$A$1:$G$1,0))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9">
        <f>INDEX(products!$A$1:$G$49,MATCH(orders!$D13,products!$A$1:$A$49,0),MATCH(L$1,products!$A$1:$G$1,0))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3"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9">
        <f>INDEX(products!$A$1:$G$49,MATCH(orders!$D14,products!$A$1:$A$49,0),MATCH(L$1,products!$A$1:$G$1,0))</f>
        <v>9.9499999999999993</v>
      </c>
      <c r="M14" s="9">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3"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9">
        <f>INDEX(products!$A$1:$G$49,MATCH(orders!$D15,products!$A$1:$A$49,0),MATCH(L$1,products!$A$1:$G$1,0))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3"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9">
        <f>INDEX(products!$A$1:$G$49,MATCH(orders!$D16,products!$A$1:$A$49,0),MATCH(L$1,products!$A$1:$G$1,0))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3"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9">
        <f>INDEX(products!$A$1:$G$49,MATCH(orders!$D17,products!$A$1:$A$49,0),MATCH(L$1,products!$A$1:$G$1,0))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3"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9">
        <f>INDEX(products!$A$1:$G$49,MATCH(orders!$D18,products!$A$1:$A$49,0),MATCH(L$1,products!$A$1:$G$1,0))</f>
        <v>3.375</v>
      </c>
      <c r="M18" s="9">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3"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9">
        <f>INDEX(products!$A$1:$G$49,MATCH(orders!$D19,products!$A$1:$A$49,0),MATCH(L$1,products!$A$1:$G$1,0))</f>
        <v>12.95</v>
      </c>
      <c r="M19" s="9">
        <f t="shared" si="0"/>
        <v>77.699999999999989</v>
      </c>
      <c r="N19" t="str">
        <f t="shared" si="1"/>
        <v>Arabica</v>
      </c>
      <c r="O19" t="str">
        <f t="shared" si="2"/>
        <v>Light</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3"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9">
        <f>INDEX(products!$A$1:$G$49,MATCH(orders!$D20,products!$A$1:$A$49,0),MATCH(L$1,products!$A$1:$G$1,0))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3"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9">
        <f>INDEX(products!$A$1:$G$49,MATCH(orders!$D21,products!$A$1:$A$49,0),MATCH(L$1,products!$A$1:$G$1,0))</f>
        <v>3.375</v>
      </c>
      <c r="M21" s="9">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3"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9">
        <f>INDEX(products!$A$1:$G$49,MATCH(orders!$D22,products!$A$1:$A$49,0),MATCH(L$1,products!$A$1:$G$1,0))</f>
        <v>3.645</v>
      </c>
      <c r="M22" s="9">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9">
        <f>INDEX(products!$A$1:$G$49,MATCH(orders!$D23,products!$A$1:$A$49,0),MATCH(L$1,products!$A$1:$G$1,0))</f>
        <v>2.9849999999999999</v>
      </c>
      <c r="M23" s="9">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3"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9">
        <f>INDEX(products!$A$1:$G$49,MATCH(orders!$D24,products!$A$1:$A$49,0),MATCH(L$1,products!$A$1:$G$1,0))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3"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9">
        <f>INDEX(products!$A$1:$G$49,MATCH(orders!$D25,products!$A$1:$A$49,0),MATCH(L$1,products!$A$1:$G$1,0))</f>
        <v>2.9849999999999999</v>
      </c>
      <c r="M25" s="9">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3"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9">
        <f>INDEX(products!$A$1:$G$49,MATCH(orders!$D26,products!$A$1:$A$49,0),MATCH(L$1,products!$A$1:$G$1,0))</f>
        <v>11.25</v>
      </c>
      <c r="M26" s="9">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3"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9">
        <f>INDEX(products!$A$1:$G$49,MATCH(orders!$D27,products!$A$1:$A$49,0),MATCH(L$1,products!$A$1:$G$1,0))</f>
        <v>4.125</v>
      </c>
      <c r="M27" s="9">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3"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9">
        <f>INDEX(products!$A$1:$G$49,MATCH(orders!$D28,products!$A$1:$A$49,0),MATCH(L$1,products!$A$1:$G$1,0))</f>
        <v>6.75</v>
      </c>
      <c r="M28" s="9">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3"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9">
        <f>INDEX(products!$A$1:$G$49,MATCH(orders!$D29,products!$A$1:$A$49,0),MATCH(L$1,products!$A$1:$G$1,0))</f>
        <v>3.375</v>
      </c>
      <c r="M29" s="9">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3"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9">
        <f>INDEX(products!$A$1:$G$49,MATCH(orders!$D30,products!$A$1:$A$49,0),MATCH(L$1,products!$A$1:$G$1,0))</f>
        <v>5.97</v>
      </c>
      <c r="M30" s="9">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3"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9">
        <f>INDEX(products!$A$1:$G$49,MATCH(orders!$D31,products!$A$1:$A$49,0),MATCH(L$1,products!$A$1:$G$1,0))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3"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9">
        <f>INDEX(products!$A$1:$G$49,MATCH(orders!$D32,products!$A$1:$A$49,0),MATCH(L$1,products!$A$1:$G$1,0))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3"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9">
        <f>INDEX(products!$A$1:$G$49,MATCH(orders!$D33,products!$A$1:$A$49,0),MATCH(L$1,products!$A$1:$G$1,0))</f>
        <v>5.97</v>
      </c>
      <c r="M33" s="9">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3"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9">
        <f>INDEX(products!$A$1:$G$49,MATCH(orders!$D34,products!$A$1:$A$49,0),MATCH(L$1,products!$A$1:$G$1,0))</f>
        <v>8.73</v>
      </c>
      <c r="M34" s="9">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3"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9">
        <f>INDEX(products!$A$1:$G$49,MATCH(orders!$D35,products!$A$1:$A$49,0),MATCH(L$1,products!$A$1:$G$1,0))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3"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9">
        <f>INDEX(products!$A$1:$G$49,MATCH(orders!$D36,products!$A$1:$A$49,0),MATCH(L$1,products!$A$1:$G$1,0))</f>
        <v>9.51</v>
      </c>
      <c r="M36" s="9">
        <f t="shared" si="0"/>
        <v>57.06</v>
      </c>
      <c r="N36" t="str">
        <f t="shared" si="1"/>
        <v>Liberica</v>
      </c>
      <c r="O36" t="str">
        <f t="shared" si="2"/>
        <v>Light</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3"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9">
        <f>INDEX(products!$A$1:$G$49,MATCH(orders!$D37,products!$A$1:$A$49,0),MATCH(L$1,products!$A$1:$G$1,0))</f>
        <v>5.97</v>
      </c>
      <c r="M37" s="9">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3"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9">
        <f>INDEX(products!$A$1:$G$49,MATCH(orders!$D38,products!$A$1:$A$49,0),MATCH(L$1,products!$A$1:$G$1,0))</f>
        <v>4.3650000000000002</v>
      </c>
      <c r="M38" s="9">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3"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9">
        <f>INDEX(products!$A$1:$G$49,MATCH(orders!$D39,products!$A$1:$A$49,0),MATCH(L$1,products!$A$1:$G$1,0))</f>
        <v>9.51</v>
      </c>
      <c r="M39" s="9">
        <f t="shared" si="0"/>
        <v>28.53</v>
      </c>
      <c r="N39" t="str">
        <f t="shared" si="1"/>
        <v>Liberica</v>
      </c>
      <c r="O39" t="str">
        <f t="shared" si="2"/>
        <v>Light</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3"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9">
        <f>INDEX(products!$A$1:$G$49,MATCH(orders!$D40,products!$A$1:$A$49,0),MATCH(L$1,products!$A$1:$G$1,0))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3"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9">
        <f>INDEX(products!$A$1:$G$49,MATCH(orders!$D41,products!$A$1:$A$49,0),MATCH(L$1,products!$A$1:$G$1,0))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3"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9">
        <f>INDEX(products!$A$1:$G$49,MATCH(orders!$D42,products!$A$1:$A$49,0),MATCH(L$1,products!$A$1:$G$1,0))</f>
        <v>14.55</v>
      </c>
      <c r="M42" s="9">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3"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9">
        <f>INDEX(products!$A$1:$G$49,MATCH(orders!$D43,products!$A$1:$A$49,0),MATCH(L$1,products!$A$1:$G$1,0))</f>
        <v>3.645</v>
      </c>
      <c r="M43" s="9">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3"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9">
        <f>INDEX(products!$A$1:$G$49,MATCH(orders!$D44,products!$A$1:$A$49,0),MATCH(L$1,products!$A$1:$G$1,0))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3"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9">
        <f>INDEX(products!$A$1:$G$49,MATCH(orders!$D45,products!$A$1:$A$49,0),MATCH(L$1,products!$A$1:$G$1,0))</f>
        <v>36.454999999999998</v>
      </c>
      <c r="M45" s="9">
        <f t="shared" si="0"/>
        <v>72.91</v>
      </c>
      <c r="N45" t="str">
        <f t="shared" si="1"/>
        <v>Liberica</v>
      </c>
      <c r="O45" t="str">
        <f t="shared" si="2"/>
        <v>Light</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3"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9">
        <f>INDEX(products!$A$1:$G$49,MATCH(orders!$D46,products!$A$1:$A$49,0),MATCH(L$1,products!$A$1:$G$1,0))</f>
        <v>8.25</v>
      </c>
      <c r="M46" s="9">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3"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9">
        <f>INDEX(products!$A$1:$G$49,MATCH(orders!$D47,products!$A$1:$A$49,0),MATCH(L$1,products!$A$1:$G$1,0))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3"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9">
        <f>INDEX(products!$A$1:$G$49,MATCH(orders!$D48,products!$A$1:$A$49,0),MATCH(L$1,products!$A$1:$G$1,0))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3"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9">
        <f>INDEX(products!$A$1:$G$49,MATCH(orders!$D49,products!$A$1:$A$49,0),MATCH(L$1,products!$A$1:$G$1,0))</f>
        <v>3.8849999999999998</v>
      </c>
      <c r="M49" s="9">
        <f t="shared" si="0"/>
        <v>7.77</v>
      </c>
      <c r="N49" t="str">
        <f t="shared" si="1"/>
        <v>Arabica</v>
      </c>
      <c r="O49" t="str">
        <f t="shared" si="2"/>
        <v>Light</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3"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9">
        <f>INDEX(products!$A$1:$G$49,MATCH(orders!$D50,products!$A$1:$A$49,0),MATCH(L$1,products!$A$1:$G$1,0))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3"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9">
        <f>INDEX(products!$A$1:$G$49,MATCH(orders!$D51,products!$A$1:$A$49,0),MATCH(L$1,products!$A$1:$G$1,0))</f>
        <v>12.95</v>
      </c>
      <c r="M51" s="9">
        <f t="shared" si="0"/>
        <v>38.849999999999994</v>
      </c>
      <c r="N51" t="str">
        <f t="shared" si="1"/>
        <v>Arabica</v>
      </c>
      <c r="O51" t="str">
        <f t="shared" si="2"/>
        <v>Light</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3"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9">
        <f>INDEX(products!$A$1:$G$49,MATCH(orders!$D52,products!$A$1:$A$49,0),MATCH(L$1,products!$A$1:$G$1,0))</f>
        <v>7.77</v>
      </c>
      <c r="M52" s="9">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3"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9">
        <f>INDEX(products!$A$1:$G$49,MATCH(orders!$D53,products!$A$1:$A$49,0),MATCH(L$1,products!$A$1:$G$1,0))</f>
        <v>36.454999999999998</v>
      </c>
      <c r="M53" s="9">
        <f t="shared" si="0"/>
        <v>145.82</v>
      </c>
      <c r="N53" t="str">
        <f t="shared" si="1"/>
        <v>Liberica</v>
      </c>
      <c r="O53" t="str">
        <f t="shared" si="2"/>
        <v>Light</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3"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9">
        <f>INDEX(products!$A$1:$G$49,MATCH(orders!$D54,products!$A$1:$A$49,0),MATCH(L$1,products!$A$1:$G$1,0))</f>
        <v>5.97</v>
      </c>
      <c r="M54" s="9">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3"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9">
        <f>INDEX(products!$A$1:$G$49,MATCH(orders!$D55,products!$A$1:$A$49,0),MATCH(L$1,products!$A$1:$G$1,0))</f>
        <v>36.454999999999998</v>
      </c>
      <c r="M55" s="9">
        <f t="shared" si="0"/>
        <v>72.91</v>
      </c>
      <c r="N55" t="str">
        <f t="shared" si="1"/>
        <v>Liberica</v>
      </c>
      <c r="O55" t="str">
        <f t="shared" si="2"/>
        <v>Light</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3"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9">
        <f>INDEX(products!$A$1:$G$49,MATCH(orders!$D56,products!$A$1:$A$49,0),MATCH(L$1,products!$A$1:$G$1,0))</f>
        <v>14.55</v>
      </c>
      <c r="M56" s="9">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3"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9">
        <f>INDEX(products!$A$1:$G$49,MATCH(orders!$D57,products!$A$1:$A$49,0),MATCH(L$1,products!$A$1:$G$1,0))</f>
        <v>15.85</v>
      </c>
      <c r="M57" s="9">
        <f t="shared" si="0"/>
        <v>47.55</v>
      </c>
      <c r="N57" t="str">
        <f t="shared" si="1"/>
        <v>Liberica</v>
      </c>
      <c r="O57" t="str">
        <f t="shared" si="2"/>
        <v>Light</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3"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9">
        <f>INDEX(products!$A$1:$G$49,MATCH(orders!$D58,products!$A$1:$A$49,0),MATCH(L$1,products!$A$1:$G$1,0))</f>
        <v>3.645</v>
      </c>
      <c r="M58" s="9">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3"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9">
        <f>INDEX(products!$A$1:$G$49,MATCH(orders!$D59,products!$A$1:$A$49,0),MATCH(L$1,products!$A$1:$G$1,0))</f>
        <v>14.85</v>
      </c>
      <c r="M59" s="9">
        <f t="shared" si="0"/>
        <v>59.4</v>
      </c>
      <c r="N59" t="str">
        <f t="shared" si="1"/>
        <v>Excelsa</v>
      </c>
      <c r="O59" t="str">
        <f t="shared" si="2"/>
        <v>Light</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3"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9">
        <f>INDEX(products!$A$1:$G$49,MATCH(orders!$D60,products!$A$1:$A$49,0),MATCH(L$1,products!$A$1:$G$1,0))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3"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9">
        <f>INDEX(products!$A$1:$G$49,MATCH(orders!$D61,products!$A$1:$A$49,0),MATCH(L$1,products!$A$1:$G$1,0))</f>
        <v>8.73</v>
      </c>
      <c r="M61" s="9">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3"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9">
        <f>INDEX(products!$A$1:$G$49,MATCH(orders!$D62,products!$A$1:$A$49,0),MATCH(L$1,products!$A$1:$G$1,0))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3"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9">
        <f>INDEX(products!$A$1:$G$49,MATCH(orders!$D63,products!$A$1:$A$49,0),MATCH(L$1,products!$A$1:$G$1,0))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3"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9">
        <f>INDEX(products!$A$1:$G$49,MATCH(orders!$D64,products!$A$1:$A$49,0),MATCH(L$1,products!$A$1:$G$1,0))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3"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9">
        <f>INDEX(products!$A$1:$G$49,MATCH(orders!$D65,products!$A$1:$A$49,0),MATCH(L$1,products!$A$1:$G$1,0))</f>
        <v>6.75</v>
      </c>
      <c r="M65" s="9">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3"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9">
        <f>INDEX(products!$A$1:$G$49,MATCH(orders!$D66,products!$A$1:$A$49,0),MATCH(L$1,products!$A$1:$G$1,0))</f>
        <v>5.97</v>
      </c>
      <c r="M66" s="9">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3"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9">
        <f>INDEX(products!$A$1:$G$49,MATCH(orders!$D67,products!$A$1:$A$49,0),MATCH(L$1,products!$A$1:$G$1,0))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3"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9">
        <f>INDEX(products!$A$1:$G$49,MATCH(orders!$D68,products!$A$1:$A$49,0),MATCH(L$1,products!$A$1:$G$1,0))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3"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9">
        <f>INDEX(products!$A$1:$G$49,MATCH(orders!$D69,products!$A$1:$A$49,0),MATCH(L$1,products!$A$1:$G$1,0))</f>
        <v>4.7549999999999999</v>
      </c>
      <c r="M69" s="9">
        <f t="shared" si="3"/>
        <v>9.51</v>
      </c>
      <c r="N69" t="str">
        <f t="shared" si="4"/>
        <v>Liberica</v>
      </c>
      <c r="O69" t="str">
        <f t="shared" si="5"/>
        <v>Light</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3"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9">
        <f>INDEX(products!$A$1:$G$49,MATCH(orders!$D70,products!$A$1:$A$49,0),MATCH(L$1,products!$A$1:$G$1,0))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3"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9">
        <f>INDEX(products!$A$1:$G$49,MATCH(orders!$D71,products!$A$1:$A$49,0),MATCH(L$1,products!$A$1:$G$1,0))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3"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9">
        <f>INDEX(products!$A$1:$G$49,MATCH(orders!$D72,products!$A$1:$A$49,0),MATCH(L$1,products!$A$1:$G$1,0))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9">
        <f>INDEX(products!$A$1:$G$49,MATCH(orders!$D73,products!$A$1:$A$49,0),MATCH(L$1,products!$A$1:$G$1,0))</f>
        <v>4.7549999999999999</v>
      </c>
      <c r="M73" s="9">
        <f t="shared" si="3"/>
        <v>9.51</v>
      </c>
      <c r="N73" t="str">
        <f t="shared" si="4"/>
        <v>Liberica</v>
      </c>
      <c r="O73" t="str">
        <f t="shared" si="5"/>
        <v>Light</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3"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9">
        <f>INDEX(products!$A$1:$G$49,MATCH(orders!$D74,products!$A$1:$A$49,0),MATCH(L$1,products!$A$1:$G$1,0))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3"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9">
        <f>INDEX(products!$A$1:$G$49,MATCH(orders!$D75,products!$A$1:$A$49,0),MATCH(L$1,products!$A$1:$G$1,0))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3"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9">
        <f>INDEX(products!$A$1:$G$49,MATCH(orders!$D76,products!$A$1:$A$49,0),MATCH(L$1,products!$A$1:$G$1,0))</f>
        <v>8.91</v>
      </c>
      <c r="M76" s="9">
        <f t="shared" si="3"/>
        <v>17.82</v>
      </c>
      <c r="N76" t="str">
        <f t="shared" si="4"/>
        <v>Excelsa</v>
      </c>
      <c r="O76" t="str">
        <f t="shared" si="5"/>
        <v>Light</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3"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9">
        <f>INDEX(products!$A$1:$G$49,MATCH(orders!$D77,products!$A$1:$A$49,0),MATCH(L$1,products!$A$1:$G$1,0))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3"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9">
        <f>INDEX(products!$A$1:$G$49,MATCH(orders!$D78,products!$A$1:$A$49,0),MATCH(L$1,products!$A$1:$G$1,0))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3"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9">
        <f>INDEX(products!$A$1:$G$49,MATCH(orders!$D79,products!$A$1:$A$49,0),MATCH(L$1,products!$A$1:$G$1,0))</f>
        <v>3.645</v>
      </c>
      <c r="M79" s="9">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3"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9">
        <f>INDEX(products!$A$1:$G$49,MATCH(orders!$D80,products!$A$1:$A$49,0),MATCH(L$1,products!$A$1:$G$1,0))</f>
        <v>6.75</v>
      </c>
      <c r="M80" s="9">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3"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9">
        <f>INDEX(products!$A$1:$G$49,MATCH(orders!$D81,products!$A$1:$A$49,0),MATCH(L$1,products!$A$1:$G$1,0))</f>
        <v>11.95</v>
      </c>
      <c r="M81" s="9">
        <f t="shared" si="3"/>
        <v>47.8</v>
      </c>
      <c r="N81" t="str">
        <f t="shared" si="4"/>
        <v>Robusta</v>
      </c>
      <c r="O81" t="str">
        <f t="shared" si="5"/>
        <v>Light</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3"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9">
        <f>INDEX(products!$A$1:$G$49,MATCH(orders!$D82,products!$A$1:$A$49,0),MATCH(L$1,products!$A$1:$G$1,0))</f>
        <v>7.77</v>
      </c>
      <c r="M82" s="9">
        <f t="shared" si="3"/>
        <v>38.849999999999994</v>
      </c>
      <c r="N82" t="str">
        <f t="shared" si="4"/>
        <v>Arabica</v>
      </c>
      <c r="O82" t="str">
        <f t="shared" si="5"/>
        <v>Light</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3"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9">
        <f>INDEX(products!$A$1:$G$49,MATCH(orders!$D83,products!$A$1:$A$49,0),MATCH(L$1,products!$A$1:$G$1,0))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3"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9">
        <f>INDEX(products!$A$1:$G$49,MATCH(orders!$D84,products!$A$1:$A$49,0),MATCH(L$1,products!$A$1:$G$1,0))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3"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9">
        <f>INDEX(products!$A$1:$G$49,MATCH(orders!$D85,products!$A$1:$A$49,0),MATCH(L$1,products!$A$1:$G$1,0))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3"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9">
        <f>INDEX(products!$A$1:$G$49,MATCH(orders!$D86,products!$A$1:$A$49,0),MATCH(L$1,products!$A$1:$G$1,0))</f>
        <v>9.51</v>
      </c>
      <c r="M86" s="9">
        <f t="shared" si="3"/>
        <v>9.51</v>
      </c>
      <c r="N86" t="str">
        <f t="shared" si="4"/>
        <v>Liberica</v>
      </c>
      <c r="O86" t="str">
        <f t="shared" si="5"/>
        <v>Light</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3"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9">
        <f>INDEX(products!$A$1:$G$49,MATCH(orders!$D87,products!$A$1:$A$49,0),MATCH(L$1,products!$A$1:$G$1,0))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3"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9">
        <f>INDEX(products!$A$1:$G$49,MATCH(orders!$D88,products!$A$1:$A$49,0),MATCH(L$1,products!$A$1:$G$1,0))</f>
        <v>2.9849999999999999</v>
      </c>
      <c r="M88" s="9">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3"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9">
        <f>INDEX(products!$A$1:$G$49,MATCH(orders!$D89,products!$A$1:$A$49,0),MATCH(L$1,products!$A$1:$G$1,0))</f>
        <v>11.25</v>
      </c>
      <c r="M89" s="9">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3"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9">
        <f>INDEX(products!$A$1:$G$49,MATCH(orders!$D90,products!$A$1:$A$49,0),MATCH(L$1,products!$A$1:$G$1,0))</f>
        <v>11.95</v>
      </c>
      <c r="M90" s="9">
        <f t="shared" si="3"/>
        <v>35.849999999999994</v>
      </c>
      <c r="N90" t="str">
        <f t="shared" si="4"/>
        <v>Robusta</v>
      </c>
      <c r="O90" t="str">
        <f t="shared" si="5"/>
        <v>Light</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3"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9">
        <f>INDEX(products!$A$1:$G$49,MATCH(orders!$D91,products!$A$1:$A$49,0),MATCH(L$1,products!$A$1:$G$1,0))</f>
        <v>12.95</v>
      </c>
      <c r="M91" s="9">
        <f t="shared" si="3"/>
        <v>77.699999999999989</v>
      </c>
      <c r="N91" t="str">
        <f t="shared" si="4"/>
        <v>Arabica</v>
      </c>
      <c r="O91" t="str">
        <f t="shared" si="5"/>
        <v>Light</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3"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9">
        <f>INDEX(products!$A$1:$G$49,MATCH(orders!$D92,products!$A$1:$A$49,0),MATCH(L$1,products!$A$1:$G$1,0))</f>
        <v>12.95</v>
      </c>
      <c r="M92" s="9">
        <f t="shared" si="3"/>
        <v>51.8</v>
      </c>
      <c r="N92" t="str">
        <f t="shared" si="4"/>
        <v>Arabica</v>
      </c>
      <c r="O92" t="str">
        <f t="shared" si="5"/>
        <v>Light</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9">
        <f>INDEX(products!$A$1:$G$49,MATCH(orders!$D93,products!$A$1:$A$49,0),MATCH(L$1,products!$A$1:$G$1,0))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3"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9">
        <f>INDEX(products!$A$1:$G$49,MATCH(orders!$D94,products!$A$1:$A$49,0),MATCH(L$1,products!$A$1:$G$1,0))</f>
        <v>14.85</v>
      </c>
      <c r="M94" s="9">
        <f t="shared" si="3"/>
        <v>44.55</v>
      </c>
      <c r="N94" t="str">
        <f t="shared" si="4"/>
        <v>Excelsa</v>
      </c>
      <c r="O94" t="str">
        <f t="shared" si="5"/>
        <v>Light</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3"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9">
        <f>INDEX(products!$A$1:$G$49,MATCH(orders!$D95,products!$A$1:$A$49,0),MATCH(L$1,products!$A$1:$G$1,0))</f>
        <v>8.91</v>
      </c>
      <c r="M95" s="9">
        <f t="shared" si="3"/>
        <v>35.64</v>
      </c>
      <c r="N95" t="str">
        <f t="shared" si="4"/>
        <v>Excelsa</v>
      </c>
      <c r="O95" t="str">
        <f t="shared" si="5"/>
        <v>Light</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3"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9">
        <f>INDEX(products!$A$1:$G$49,MATCH(orders!$D96,products!$A$1:$A$49,0),MATCH(L$1,products!$A$1:$G$1,0))</f>
        <v>2.9849999999999999</v>
      </c>
      <c r="M96" s="9">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3"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9">
        <f>INDEX(products!$A$1:$G$49,MATCH(orders!$D97,products!$A$1:$A$49,0),MATCH(L$1,products!$A$1:$G$1,0))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3"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9">
        <f>INDEX(products!$A$1:$G$49,MATCH(orders!$D98,products!$A$1:$A$49,0),MATCH(L$1,products!$A$1:$G$1,0))</f>
        <v>2.9849999999999999</v>
      </c>
      <c r="M98" s="9">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3"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9">
        <f>INDEX(products!$A$1:$G$49,MATCH(orders!$D99,products!$A$1:$A$49,0),MATCH(L$1,products!$A$1:$G$1,0))</f>
        <v>6.75</v>
      </c>
      <c r="M99" s="9">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3"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9">
        <f>INDEX(products!$A$1:$G$49,MATCH(orders!$D100,products!$A$1:$A$49,0),MATCH(L$1,products!$A$1:$G$1,0))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3"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9">
        <f>INDEX(products!$A$1:$G$49,MATCH(orders!$D101,products!$A$1:$A$49,0),MATCH(L$1,products!$A$1:$G$1,0))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3"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9">
        <f>INDEX(products!$A$1:$G$49,MATCH(orders!$D102,products!$A$1:$A$49,0),MATCH(L$1,products!$A$1:$G$1,0))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9">
        <f>INDEX(products!$A$1:$G$49,MATCH(orders!$D103,products!$A$1:$A$49,0),MATCH(L$1,products!$A$1:$G$1,0))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3"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9">
        <f>INDEX(products!$A$1:$G$49,MATCH(orders!$D104,products!$A$1:$A$49,0),MATCH(L$1,products!$A$1:$G$1,0))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3"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9">
        <f>INDEX(products!$A$1:$G$49,MATCH(orders!$D105,products!$A$1:$A$49,0),MATCH(L$1,products!$A$1:$G$1,0))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3"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9">
        <f>INDEX(products!$A$1:$G$49,MATCH(orders!$D106,products!$A$1:$A$49,0),MATCH(L$1,products!$A$1:$G$1,0))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3"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9">
        <f>INDEX(products!$A$1:$G$49,MATCH(orders!$D107,products!$A$1:$A$49,0),MATCH(L$1,products!$A$1:$G$1,0))</f>
        <v>6.75</v>
      </c>
      <c r="M107" s="9">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3"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9">
        <f>INDEX(products!$A$1:$G$49,MATCH(orders!$D108,products!$A$1:$A$49,0),MATCH(L$1,products!$A$1:$G$1,0))</f>
        <v>12.15</v>
      </c>
      <c r="M108" s="9">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3"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9">
        <f>INDEX(products!$A$1:$G$49,MATCH(orders!$D109,products!$A$1:$A$49,0),MATCH(L$1,products!$A$1:$G$1,0))</f>
        <v>5.97</v>
      </c>
      <c r="M109" s="9">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3"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9">
        <f>INDEX(products!$A$1:$G$49,MATCH(orders!$D110,products!$A$1:$A$49,0),MATCH(L$1,products!$A$1:$G$1,0))</f>
        <v>6.75</v>
      </c>
      <c r="M110" s="9">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3"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9">
        <f>INDEX(products!$A$1:$G$49,MATCH(orders!$D111,products!$A$1:$A$49,0),MATCH(L$1,products!$A$1:$G$1,0))</f>
        <v>7.77</v>
      </c>
      <c r="M111" s="9">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3"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9">
        <f>INDEX(products!$A$1:$G$49,MATCH(orders!$D112,products!$A$1:$A$49,0),MATCH(L$1,products!$A$1:$G$1,0))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9">
        <f>INDEX(products!$A$1:$G$49,MATCH(orders!$D113,products!$A$1:$A$49,0),MATCH(L$1,products!$A$1:$G$1,0))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3"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9">
        <f>INDEX(products!$A$1:$G$49,MATCH(orders!$D114,products!$A$1:$A$49,0),MATCH(L$1,products!$A$1:$G$1,0))</f>
        <v>11.25</v>
      </c>
      <c r="M114" s="9">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3"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9">
        <f>INDEX(products!$A$1:$G$49,MATCH(orders!$D115,products!$A$1:$A$49,0),MATCH(L$1,products!$A$1:$G$1,0))</f>
        <v>14.55</v>
      </c>
      <c r="M115" s="9">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3"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9">
        <f>INDEX(products!$A$1:$G$49,MATCH(orders!$D116,products!$A$1:$A$49,0),MATCH(L$1,products!$A$1:$G$1,0))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3"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9">
        <f>INDEX(products!$A$1:$G$49,MATCH(orders!$D117,products!$A$1:$A$49,0),MATCH(L$1,products!$A$1:$G$1,0))</f>
        <v>15.85</v>
      </c>
      <c r="M117" s="9">
        <f t="shared" si="3"/>
        <v>15.85</v>
      </c>
      <c r="N117" t="str">
        <f t="shared" si="4"/>
        <v>Liberica</v>
      </c>
      <c r="O117" t="str">
        <f t="shared" si="5"/>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3"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9">
        <f>INDEX(products!$A$1:$G$49,MATCH(orders!$D118,products!$A$1:$A$49,0),MATCH(L$1,products!$A$1:$G$1,0))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3"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9">
        <f>INDEX(products!$A$1:$G$49,MATCH(orders!$D119,products!$A$1:$A$49,0),MATCH(L$1,products!$A$1:$G$1,0))</f>
        <v>9.51</v>
      </c>
      <c r="M119" s="9">
        <f t="shared" si="3"/>
        <v>38.04</v>
      </c>
      <c r="N119" t="str">
        <f t="shared" si="4"/>
        <v>Liberica</v>
      </c>
      <c r="O119" t="str">
        <f t="shared" si="5"/>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3"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9">
        <f>INDEX(products!$A$1:$G$49,MATCH(orders!$D120,products!$A$1:$A$49,0),MATCH(L$1,products!$A$1:$G$1,0))</f>
        <v>7.29</v>
      </c>
      <c r="M120" s="9">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3"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9">
        <f>INDEX(products!$A$1:$G$49,MATCH(orders!$D121,products!$A$1:$A$49,0),MATCH(L$1,products!$A$1:$G$1,0))</f>
        <v>4.125</v>
      </c>
      <c r="M121" s="9">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3"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9">
        <f>INDEX(products!$A$1:$G$49,MATCH(orders!$D122,products!$A$1:$A$49,0),MATCH(L$1,products!$A$1:$G$1,0))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9">
        <f>INDEX(products!$A$1:$G$49,MATCH(orders!$D123,products!$A$1:$A$49,0),MATCH(L$1,products!$A$1:$G$1,0))</f>
        <v>13.75</v>
      </c>
      <c r="M123" s="9">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3"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9">
        <f>INDEX(products!$A$1:$G$49,MATCH(orders!$D124,products!$A$1:$A$49,0),MATCH(L$1,products!$A$1:$G$1,0))</f>
        <v>5.97</v>
      </c>
      <c r="M124" s="9">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3"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9">
        <f>INDEX(products!$A$1:$G$49,MATCH(orders!$D125,products!$A$1:$A$49,0),MATCH(L$1,products!$A$1:$G$1,0))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3"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9">
        <f>INDEX(products!$A$1:$G$49,MATCH(orders!$D126,products!$A$1:$A$49,0),MATCH(L$1,products!$A$1:$G$1,0))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3"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9">
        <f>INDEX(products!$A$1:$G$49,MATCH(orders!$D127,products!$A$1:$A$49,0),MATCH(L$1,products!$A$1:$G$1,0))</f>
        <v>8.73</v>
      </c>
      <c r="M127" s="9">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3"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9">
        <f>INDEX(products!$A$1:$G$49,MATCH(orders!$D128,products!$A$1:$A$49,0),MATCH(L$1,products!$A$1:$G$1,0))</f>
        <v>11.25</v>
      </c>
      <c r="M128" s="9">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3"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9">
        <f>INDEX(products!$A$1:$G$49,MATCH(orders!$D129,products!$A$1:$A$49,0),MATCH(L$1,products!$A$1:$G$1,0))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3"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9">
        <f>INDEX(products!$A$1:$G$49,MATCH(orders!$D130,products!$A$1:$A$49,0),MATCH(L$1,products!$A$1:$G$1,0))</f>
        <v>6.75</v>
      </c>
      <c r="M130" s="9">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3"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9">
        <f>INDEX(products!$A$1:$G$49,MATCH(orders!$D131,products!$A$1:$A$49,0),MATCH(L$1,products!$A$1:$G$1,0))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3"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9">
        <f>INDEX(products!$A$1:$G$49,MATCH(orders!$D132,products!$A$1:$A$49,0),MATCH(L$1,products!$A$1:$G$1,0))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9">
        <f>INDEX(products!$A$1:$G$49,MATCH(orders!$D133,products!$A$1:$A$49,0),MATCH(L$1,products!$A$1:$G$1,0))</f>
        <v>7.29</v>
      </c>
      <c r="M133" s="9">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3"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9">
        <f>INDEX(products!$A$1:$G$49,MATCH(orders!$D134,products!$A$1:$A$49,0),MATCH(L$1,products!$A$1:$G$1,0))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3"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9">
        <f>INDEX(products!$A$1:$G$49,MATCH(orders!$D135,products!$A$1:$A$49,0),MATCH(L$1,products!$A$1:$G$1,0))</f>
        <v>12.95</v>
      </c>
      <c r="M135" s="9">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3"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9">
        <f>INDEX(products!$A$1:$G$49,MATCH(orders!$D136,products!$A$1:$A$49,0),MATCH(L$1,products!$A$1:$G$1,0))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3"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9">
        <f>INDEX(products!$A$1:$G$49,MATCH(orders!$D137,products!$A$1:$A$49,0),MATCH(L$1,products!$A$1:$G$1,0))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3"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9">
        <f>INDEX(products!$A$1:$G$49,MATCH(orders!$D138,products!$A$1:$A$49,0),MATCH(L$1,products!$A$1:$G$1,0))</f>
        <v>2.9849999999999999</v>
      </c>
      <c r="M138" s="9">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3"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9">
        <f>INDEX(products!$A$1:$G$49,MATCH(orders!$D139,products!$A$1:$A$49,0),MATCH(L$1,products!$A$1:$G$1,0))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3"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9">
        <f>INDEX(products!$A$1:$G$49,MATCH(orders!$D140,products!$A$1:$A$49,0),MATCH(L$1,products!$A$1:$G$1,0))</f>
        <v>12.15</v>
      </c>
      <c r="M140" s="9">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3"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9">
        <f>INDEX(products!$A$1:$G$49,MATCH(orders!$D141,products!$A$1:$A$49,0),MATCH(L$1,products!$A$1:$G$1,0))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3"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9">
        <f>INDEX(products!$A$1:$G$49,MATCH(orders!$D142,products!$A$1:$A$49,0),MATCH(L$1,products!$A$1:$G$1,0))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9">
        <f>INDEX(products!$A$1:$G$49,MATCH(orders!$D143,products!$A$1:$A$49,0),MATCH(L$1,products!$A$1:$G$1,0))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3"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9">
        <f>INDEX(products!$A$1:$G$49,MATCH(orders!$D144,products!$A$1:$A$49,0),MATCH(L$1,products!$A$1:$G$1,0))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3"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9">
        <f>INDEX(products!$A$1:$G$49,MATCH(orders!$D145,products!$A$1:$A$49,0),MATCH(L$1,products!$A$1:$G$1,0))</f>
        <v>8.73</v>
      </c>
      <c r="M145" s="9">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3"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9">
        <f>INDEX(products!$A$1:$G$49,MATCH(orders!$D146,products!$A$1:$A$49,0),MATCH(L$1,products!$A$1:$G$1,0))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3"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9">
        <f>INDEX(products!$A$1:$G$49,MATCH(orders!$D147,products!$A$1:$A$49,0),MATCH(L$1,products!$A$1:$G$1,0))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3"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9">
        <f>INDEX(products!$A$1:$G$49,MATCH(orders!$D148,products!$A$1:$A$49,0),MATCH(L$1,products!$A$1:$G$1,0))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3"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9">
        <f>INDEX(products!$A$1:$G$49,MATCH(orders!$D149,products!$A$1:$A$49,0),MATCH(L$1,products!$A$1:$G$1,0))</f>
        <v>13.75</v>
      </c>
      <c r="M149" s="9">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3"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9">
        <f>INDEX(products!$A$1:$G$49,MATCH(orders!$D150,products!$A$1:$A$49,0),MATCH(L$1,products!$A$1:$G$1,0))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3"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9">
        <f>INDEX(products!$A$1:$G$49,MATCH(orders!$D151,products!$A$1:$A$49,0),MATCH(L$1,products!$A$1:$G$1,0))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3"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9">
        <f>INDEX(products!$A$1:$G$49,MATCH(orders!$D152,products!$A$1:$A$49,0),MATCH(L$1,products!$A$1:$G$1,0))</f>
        <v>12.95</v>
      </c>
      <c r="M152" s="9">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3"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9">
        <f>INDEX(products!$A$1:$G$49,MATCH(orders!$D153,products!$A$1:$A$49,0),MATCH(L$1,products!$A$1:$G$1,0))</f>
        <v>11.25</v>
      </c>
      <c r="M153" s="9">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3"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9">
        <f>INDEX(products!$A$1:$G$49,MATCH(orders!$D154,products!$A$1:$A$49,0),MATCH(L$1,products!$A$1:$G$1,0))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3"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9">
        <f>INDEX(products!$A$1:$G$49,MATCH(orders!$D155,products!$A$1:$A$49,0),MATCH(L$1,products!$A$1:$G$1,0))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3"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9">
        <f>INDEX(products!$A$1:$G$49,MATCH(orders!$D156,products!$A$1:$A$49,0),MATCH(L$1,products!$A$1:$G$1,0))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3"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9">
        <f>INDEX(products!$A$1:$G$49,MATCH(orders!$D157,products!$A$1:$A$49,0),MATCH(L$1,products!$A$1:$G$1,0))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3"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9">
        <f>INDEX(products!$A$1:$G$49,MATCH(orders!$D158,products!$A$1:$A$49,0),MATCH(L$1,products!$A$1:$G$1,0))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3"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9">
        <f>INDEX(products!$A$1:$G$49,MATCH(orders!$D159,products!$A$1:$A$49,0),MATCH(L$1,products!$A$1:$G$1,0))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3"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9">
        <f>INDEX(products!$A$1:$G$49,MATCH(orders!$D160,products!$A$1:$A$49,0),MATCH(L$1,products!$A$1:$G$1,0))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3"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9">
        <f>INDEX(products!$A$1:$G$49,MATCH(orders!$D161,products!$A$1:$A$49,0),MATCH(L$1,products!$A$1:$G$1,0))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3"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9">
        <f>INDEX(products!$A$1:$G$49,MATCH(orders!$D162,products!$A$1:$A$49,0),MATCH(L$1,products!$A$1:$G$1,0))</f>
        <v>8.25</v>
      </c>
      <c r="M162" s="9">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9">
        <f>INDEX(products!$A$1:$G$49,MATCH(orders!$D163,products!$A$1:$A$49,0),MATCH(L$1,products!$A$1:$G$1,0))</f>
        <v>7.77</v>
      </c>
      <c r="M163" s="9">
        <f t="shared" si="6"/>
        <v>23.31</v>
      </c>
      <c r="N163" t="str">
        <f t="shared" si="7"/>
        <v>Arabica</v>
      </c>
      <c r="O163" t="str">
        <f t="shared" si="8"/>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3"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9">
        <f>INDEX(products!$A$1:$G$49,MATCH(orders!$D164,products!$A$1:$A$49,0),MATCH(L$1,products!$A$1:$G$1,0))</f>
        <v>7.29</v>
      </c>
      <c r="M164" s="9">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3"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9">
        <f>INDEX(products!$A$1:$G$49,MATCH(orders!$D165,products!$A$1:$A$49,0),MATCH(L$1,products!$A$1:$G$1,0))</f>
        <v>2.6849999999999996</v>
      </c>
      <c r="M165" s="9">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3"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9">
        <f>INDEX(products!$A$1:$G$49,MATCH(orders!$D166,products!$A$1:$A$49,0),MATCH(L$1,products!$A$1:$G$1,0))</f>
        <v>7.29</v>
      </c>
      <c r="M166" s="9">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3"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9">
        <f>INDEX(products!$A$1:$G$49,MATCH(orders!$D167,products!$A$1:$A$49,0),MATCH(L$1,products!$A$1:$G$1,0))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3"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9">
        <f>INDEX(products!$A$1:$G$49,MATCH(orders!$D168,products!$A$1:$A$49,0),MATCH(L$1,products!$A$1:$G$1,0))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3"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9">
        <f>INDEX(products!$A$1:$G$49,MATCH(orders!$D169,products!$A$1:$A$49,0),MATCH(L$1,products!$A$1:$G$1,0))</f>
        <v>8.25</v>
      </c>
      <c r="M169" s="9">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3"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9">
        <f>INDEX(products!$A$1:$G$49,MATCH(orders!$D170,products!$A$1:$A$49,0),MATCH(L$1,products!$A$1:$G$1,0))</f>
        <v>6.75</v>
      </c>
      <c r="M170" s="9">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3"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9">
        <f>INDEX(products!$A$1:$G$49,MATCH(orders!$D171,products!$A$1:$A$49,0),MATCH(L$1,products!$A$1:$G$1,0))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3"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9">
        <f>INDEX(products!$A$1:$G$49,MATCH(orders!$D172,products!$A$1:$A$49,0),MATCH(L$1,products!$A$1:$G$1,0))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9">
        <f>INDEX(products!$A$1:$G$49,MATCH(orders!$D173,products!$A$1:$A$49,0),MATCH(L$1,products!$A$1:$G$1,0))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3"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9">
        <f>INDEX(products!$A$1:$G$49,MATCH(orders!$D174,products!$A$1:$A$49,0),MATCH(L$1,products!$A$1:$G$1,0))</f>
        <v>7.29</v>
      </c>
      <c r="M174" s="9">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3"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9">
        <f>INDEX(products!$A$1:$G$49,MATCH(orders!$D175,products!$A$1:$A$49,0),MATCH(L$1,products!$A$1:$G$1,0))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3"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9">
        <f>INDEX(products!$A$1:$G$49,MATCH(orders!$D176,products!$A$1:$A$49,0),MATCH(L$1,products!$A$1:$G$1,0))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3"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9">
        <f>INDEX(products!$A$1:$G$49,MATCH(orders!$D177,products!$A$1:$A$49,0),MATCH(L$1,products!$A$1:$G$1,0))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3"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9">
        <f>INDEX(products!$A$1:$G$49,MATCH(orders!$D178,products!$A$1:$A$49,0),MATCH(L$1,products!$A$1:$G$1,0))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3"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9">
        <f>INDEX(products!$A$1:$G$49,MATCH(orders!$D179,products!$A$1:$A$49,0),MATCH(L$1,products!$A$1:$G$1,0))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3"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9">
        <f>INDEX(products!$A$1:$G$49,MATCH(orders!$D180,products!$A$1:$A$49,0),MATCH(L$1,products!$A$1:$G$1,0))</f>
        <v>12.95</v>
      </c>
      <c r="M180" s="9">
        <f t="shared" si="6"/>
        <v>25.9</v>
      </c>
      <c r="N180" t="str">
        <f t="shared" si="7"/>
        <v>Arabica</v>
      </c>
      <c r="O180" t="str">
        <f t="shared" si="8"/>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3"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9">
        <f>INDEX(products!$A$1:$G$49,MATCH(orders!$D181,products!$A$1:$A$49,0),MATCH(L$1,products!$A$1:$G$1,0))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3"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9">
        <f>INDEX(products!$A$1:$G$49,MATCH(orders!$D182,products!$A$1:$A$49,0),MATCH(L$1,products!$A$1:$G$1,0))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9">
        <f>INDEX(products!$A$1:$G$49,MATCH(orders!$D183,products!$A$1:$A$49,0),MATCH(L$1,products!$A$1:$G$1,0))</f>
        <v>5.97</v>
      </c>
      <c r="M183" s="9">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3"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9">
        <f>INDEX(products!$A$1:$G$49,MATCH(orders!$D184,products!$A$1:$A$49,0),MATCH(L$1,products!$A$1:$G$1,0))</f>
        <v>5.3699999999999992</v>
      </c>
      <c r="M184" s="9">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3"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9">
        <f>INDEX(products!$A$1:$G$49,MATCH(orders!$D185,products!$A$1:$A$49,0),MATCH(L$1,products!$A$1:$G$1,0))</f>
        <v>4.125</v>
      </c>
      <c r="M185" s="9">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3"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9">
        <f>INDEX(products!$A$1:$G$49,MATCH(orders!$D186,products!$A$1:$A$49,0),MATCH(L$1,products!$A$1:$G$1,0))</f>
        <v>7.77</v>
      </c>
      <c r="M186" s="9">
        <f t="shared" si="6"/>
        <v>31.08</v>
      </c>
      <c r="N186" t="str">
        <f t="shared" si="7"/>
        <v>Arabica</v>
      </c>
      <c r="O186" t="str">
        <f t="shared" si="8"/>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3"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9">
        <f>INDEX(products!$A$1:$G$49,MATCH(orders!$D187,products!$A$1:$A$49,0),MATCH(L$1,products!$A$1:$G$1,0))</f>
        <v>7.29</v>
      </c>
      <c r="M187" s="9">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3"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9">
        <f>INDEX(products!$A$1:$G$49,MATCH(orders!$D188,products!$A$1:$A$49,0),MATCH(L$1,products!$A$1:$G$1,0))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3"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9">
        <f>INDEX(products!$A$1:$G$49,MATCH(orders!$D189,products!$A$1:$A$49,0),MATCH(L$1,products!$A$1:$G$1,0))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3"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9">
        <f>INDEX(products!$A$1:$G$49,MATCH(orders!$D190,products!$A$1:$A$49,0),MATCH(L$1,products!$A$1:$G$1,0))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3"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9">
        <f>INDEX(products!$A$1:$G$49,MATCH(orders!$D191,products!$A$1:$A$49,0),MATCH(L$1,products!$A$1:$G$1,0))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3"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9">
        <f>INDEX(products!$A$1:$G$49,MATCH(orders!$D192,products!$A$1:$A$49,0),MATCH(L$1,products!$A$1:$G$1,0))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9">
        <f>INDEX(products!$A$1:$G$49,MATCH(orders!$D193,products!$A$1:$A$49,0),MATCH(L$1,products!$A$1:$G$1,0))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3"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9">
        <f>INDEX(products!$A$1:$G$49,MATCH(orders!$D194,products!$A$1:$A$49,0),MATCH(L$1,products!$A$1:$G$1,0))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3"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9">
        <f>INDEX(products!$A$1:$G$49,MATCH(orders!$D195,products!$A$1:$A$49,0),MATCH(L$1,products!$A$1:$G$1,0))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3"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9">
        <f>INDEX(products!$A$1:$G$49,MATCH(orders!$D196,products!$A$1:$A$49,0),MATCH(L$1,products!$A$1:$G$1,0))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3"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9">
        <f>INDEX(products!$A$1:$G$49,MATCH(orders!$D197,products!$A$1:$A$49,0),MATCH(L$1,products!$A$1:$G$1,0))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3"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9">
        <f>INDEX(products!$A$1:$G$49,MATCH(orders!$D198,products!$A$1:$A$49,0),MATCH(L$1,products!$A$1:$G$1,0))</f>
        <v>8.91</v>
      </c>
      <c r="M198" s="9">
        <f t="shared" si="9"/>
        <v>53.46</v>
      </c>
      <c r="N198" t="str">
        <f t="shared" si="10"/>
        <v>Excelsa</v>
      </c>
      <c r="O198" t="str">
        <f t="shared" si="11"/>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3"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9">
        <f>INDEX(products!$A$1:$G$49,MATCH(orders!$D199,products!$A$1:$A$49,0),MATCH(L$1,products!$A$1:$G$1,0))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3"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9">
        <f>INDEX(products!$A$1:$G$49,MATCH(orders!$D200,products!$A$1:$A$49,0),MATCH(L$1,products!$A$1:$G$1,0))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3"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9">
        <f>INDEX(products!$A$1:$G$49,MATCH(orders!$D201,products!$A$1:$A$49,0),MATCH(L$1,products!$A$1:$G$1,0))</f>
        <v>9.51</v>
      </c>
      <c r="M201" s="9">
        <f t="shared" si="9"/>
        <v>38.04</v>
      </c>
      <c r="N201" t="str">
        <f t="shared" si="10"/>
        <v>Liberica</v>
      </c>
      <c r="O201" t="str">
        <f t="shared" si="11"/>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3"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9">
        <f>INDEX(products!$A$1:$G$49,MATCH(orders!$D202,products!$A$1:$A$49,0),MATCH(L$1,products!$A$1:$G$1,0))</f>
        <v>13.75</v>
      </c>
      <c r="M202" s="9">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3"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9">
        <f>INDEX(products!$A$1:$G$49,MATCH(orders!$D203,products!$A$1:$A$49,0),MATCH(L$1,products!$A$1:$G$1,0))</f>
        <v>9.51</v>
      </c>
      <c r="M203" s="9">
        <f t="shared" si="9"/>
        <v>57.06</v>
      </c>
      <c r="N203" t="str">
        <f t="shared" si="10"/>
        <v>Liberica</v>
      </c>
      <c r="O203" t="str">
        <f t="shared" si="11"/>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3"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9">
        <f>INDEX(products!$A$1:$G$49,MATCH(orders!$D204,products!$A$1:$A$49,0),MATCH(L$1,products!$A$1:$G$1,0))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3"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9">
        <f>INDEX(products!$A$1:$G$49,MATCH(orders!$D205,products!$A$1:$A$49,0),MATCH(L$1,products!$A$1:$G$1,0))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3"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9">
        <f>INDEX(products!$A$1:$G$49,MATCH(orders!$D206,products!$A$1:$A$49,0),MATCH(L$1,products!$A$1:$G$1,0))</f>
        <v>13.75</v>
      </c>
      <c r="M206" s="9">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3"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9">
        <f>INDEX(products!$A$1:$G$49,MATCH(orders!$D207,products!$A$1:$A$49,0),MATCH(L$1,products!$A$1:$G$1,0))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3"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9">
        <f>INDEX(products!$A$1:$G$49,MATCH(orders!$D208,products!$A$1:$A$49,0),MATCH(L$1,products!$A$1:$G$1,0))</f>
        <v>11.25</v>
      </c>
      <c r="M208" s="9">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3"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9">
        <f>INDEX(products!$A$1:$G$49,MATCH(orders!$D209,products!$A$1:$A$49,0),MATCH(L$1,products!$A$1:$G$1,0))</f>
        <v>6.75</v>
      </c>
      <c r="M209" s="9">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3"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9">
        <f>INDEX(products!$A$1:$G$49,MATCH(orders!$D210,products!$A$1:$A$49,0),MATCH(L$1,products!$A$1:$G$1,0))</f>
        <v>7.29</v>
      </c>
      <c r="M210" s="9">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3"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9">
        <f>INDEX(products!$A$1:$G$49,MATCH(orders!$D211,products!$A$1:$A$49,0),MATCH(L$1,products!$A$1:$G$1,0))</f>
        <v>6.75</v>
      </c>
      <c r="M211" s="9">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3"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9">
        <f>INDEX(products!$A$1:$G$49,MATCH(orders!$D212,products!$A$1:$A$49,0),MATCH(L$1,products!$A$1:$G$1,0))</f>
        <v>12.95</v>
      </c>
      <c r="M212" s="9">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9">
        <f>INDEX(products!$A$1:$G$49,MATCH(orders!$D213,products!$A$1:$A$49,0),MATCH(L$1,products!$A$1:$G$1,0))</f>
        <v>8.91</v>
      </c>
      <c r="M213" s="9">
        <f t="shared" si="9"/>
        <v>53.46</v>
      </c>
      <c r="N213" t="str">
        <f t="shared" si="10"/>
        <v>Excelsa</v>
      </c>
      <c r="O213" t="str">
        <f t="shared" si="11"/>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3"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9">
        <f>INDEX(products!$A$1:$G$49,MATCH(orders!$D214,products!$A$1:$A$49,0),MATCH(L$1,products!$A$1:$G$1,0))</f>
        <v>3.645</v>
      </c>
      <c r="M214" s="9">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3"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9">
        <f>INDEX(products!$A$1:$G$49,MATCH(orders!$D215,products!$A$1:$A$49,0),MATCH(L$1,products!$A$1:$G$1,0))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3"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9">
        <f>INDEX(products!$A$1:$G$49,MATCH(orders!$D216,products!$A$1:$A$49,0),MATCH(L$1,products!$A$1:$G$1,0))</f>
        <v>15.85</v>
      </c>
      <c r="M216" s="9">
        <f t="shared" si="9"/>
        <v>31.7</v>
      </c>
      <c r="N216" t="str">
        <f t="shared" si="10"/>
        <v>Liberica</v>
      </c>
      <c r="O216" t="str">
        <f t="shared" si="11"/>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3"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9">
        <f>INDEX(products!$A$1:$G$49,MATCH(orders!$D217,products!$A$1:$A$49,0),MATCH(L$1,products!$A$1:$G$1,0))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3"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9">
        <f>INDEX(products!$A$1:$G$49,MATCH(orders!$D218,products!$A$1:$A$49,0),MATCH(L$1,products!$A$1:$G$1,0))</f>
        <v>14.55</v>
      </c>
      <c r="M218" s="9">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3"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9">
        <f>INDEX(products!$A$1:$G$49,MATCH(orders!$D219,products!$A$1:$A$49,0),MATCH(L$1,products!$A$1:$G$1,0))</f>
        <v>8.91</v>
      </c>
      <c r="M219" s="9">
        <f t="shared" si="9"/>
        <v>35.64</v>
      </c>
      <c r="N219" t="str">
        <f t="shared" si="10"/>
        <v>Excelsa</v>
      </c>
      <c r="O219" t="str">
        <f t="shared" si="11"/>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3"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9">
        <f>INDEX(products!$A$1:$G$49,MATCH(orders!$D220,products!$A$1:$A$49,0),MATCH(L$1,products!$A$1:$G$1,0))</f>
        <v>11.25</v>
      </c>
      <c r="M220" s="9">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3"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9">
        <f>INDEX(products!$A$1:$G$49,MATCH(orders!$D221,products!$A$1:$A$49,0),MATCH(L$1,products!$A$1:$G$1,0))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3"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9">
        <f>INDEX(products!$A$1:$G$49,MATCH(orders!$D222,products!$A$1:$A$49,0),MATCH(L$1,products!$A$1:$G$1,0))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9">
        <f>INDEX(products!$A$1:$G$49,MATCH(orders!$D223,products!$A$1:$A$49,0),MATCH(L$1,products!$A$1:$G$1,0))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3"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9">
        <f>INDEX(products!$A$1:$G$49,MATCH(orders!$D224,products!$A$1:$A$49,0),MATCH(L$1,products!$A$1:$G$1,0))</f>
        <v>7.77</v>
      </c>
      <c r="M224" s="9">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3"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9">
        <f>INDEX(products!$A$1:$G$49,MATCH(orders!$D225,products!$A$1:$A$49,0),MATCH(L$1,products!$A$1:$G$1,0))</f>
        <v>14.85</v>
      </c>
      <c r="M225" s="9">
        <f t="shared" si="9"/>
        <v>59.4</v>
      </c>
      <c r="N225" t="str">
        <f t="shared" si="10"/>
        <v>Excelsa</v>
      </c>
      <c r="O225" t="str">
        <f t="shared" si="11"/>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3"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9">
        <f>INDEX(products!$A$1:$G$49,MATCH(orders!$D226,products!$A$1:$A$49,0),MATCH(L$1,products!$A$1:$G$1,0))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3"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9">
        <f>INDEX(products!$A$1:$G$49,MATCH(orders!$D227,products!$A$1:$A$49,0),MATCH(L$1,products!$A$1:$G$1,0))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3"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9">
        <f>INDEX(products!$A$1:$G$49,MATCH(orders!$D228,products!$A$1:$A$49,0),MATCH(L$1,products!$A$1:$G$1,0))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3"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9">
        <f>INDEX(products!$A$1:$G$49,MATCH(orders!$D229,products!$A$1:$A$49,0),MATCH(L$1,products!$A$1:$G$1,0))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3"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9">
        <f>INDEX(products!$A$1:$G$49,MATCH(orders!$D230,products!$A$1:$A$49,0),MATCH(L$1,products!$A$1:$G$1,0))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3"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9">
        <f>INDEX(products!$A$1:$G$49,MATCH(orders!$D231,products!$A$1:$A$49,0),MATCH(L$1,products!$A$1:$G$1,0))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3"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9">
        <f>INDEX(products!$A$1:$G$49,MATCH(orders!$D232,products!$A$1:$A$49,0),MATCH(L$1,products!$A$1:$G$1,0))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3"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9">
        <f>INDEX(products!$A$1:$G$49,MATCH(orders!$D233,products!$A$1:$A$49,0),MATCH(L$1,products!$A$1:$G$1,0))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3"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9">
        <f>INDEX(products!$A$1:$G$49,MATCH(orders!$D234,products!$A$1:$A$49,0),MATCH(L$1,products!$A$1:$G$1,0))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3"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9">
        <f>INDEX(products!$A$1:$G$49,MATCH(orders!$D235,products!$A$1:$A$49,0),MATCH(L$1,products!$A$1:$G$1,0))</f>
        <v>4.125</v>
      </c>
      <c r="M235" s="9">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3"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9">
        <f>INDEX(products!$A$1:$G$49,MATCH(orders!$D236,products!$A$1:$A$49,0),MATCH(L$1,products!$A$1:$G$1,0))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3"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9">
        <f>INDEX(products!$A$1:$G$49,MATCH(orders!$D237,products!$A$1:$A$49,0),MATCH(L$1,products!$A$1:$G$1,0))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3"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9">
        <f>INDEX(products!$A$1:$G$49,MATCH(orders!$D238,products!$A$1:$A$49,0),MATCH(L$1,products!$A$1:$G$1,0))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3"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9">
        <f>INDEX(products!$A$1:$G$49,MATCH(orders!$D239,products!$A$1:$A$49,0),MATCH(L$1,products!$A$1:$G$1,0))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3"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9">
        <f>INDEX(products!$A$1:$G$49,MATCH(orders!$D240,products!$A$1:$A$49,0),MATCH(L$1,products!$A$1:$G$1,0))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3"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9">
        <f>INDEX(products!$A$1:$G$49,MATCH(orders!$D241,products!$A$1:$A$49,0),MATCH(L$1,products!$A$1:$G$1,0))</f>
        <v>14.85</v>
      </c>
      <c r="M241" s="9">
        <f t="shared" si="9"/>
        <v>59.4</v>
      </c>
      <c r="N241" t="str">
        <f t="shared" si="10"/>
        <v>Excelsa</v>
      </c>
      <c r="O241" t="str">
        <f t="shared" si="11"/>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3"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9">
        <f>INDEX(products!$A$1:$G$49,MATCH(orders!$D242,products!$A$1:$A$49,0),MATCH(L$1,products!$A$1:$G$1,0))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3"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9">
        <f>INDEX(products!$A$1:$G$49,MATCH(orders!$D243,products!$A$1:$A$49,0),MATCH(L$1,products!$A$1:$G$1,0))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3"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9">
        <f>INDEX(products!$A$1:$G$49,MATCH(orders!$D244,products!$A$1:$A$49,0),MATCH(L$1,products!$A$1:$G$1,0))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3"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9">
        <f>INDEX(products!$A$1:$G$49,MATCH(orders!$D245,products!$A$1:$A$49,0),MATCH(L$1,products!$A$1:$G$1,0))</f>
        <v>7.29</v>
      </c>
      <c r="M245" s="9">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3"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9">
        <f>INDEX(products!$A$1:$G$49,MATCH(orders!$D246,products!$A$1:$A$49,0),MATCH(L$1,products!$A$1:$G$1,0))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3"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9">
        <f>INDEX(products!$A$1:$G$49,MATCH(orders!$D247,products!$A$1:$A$49,0),MATCH(L$1,products!$A$1:$G$1,0))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3"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9">
        <f>INDEX(products!$A$1:$G$49,MATCH(orders!$D248,products!$A$1:$A$49,0),MATCH(L$1,products!$A$1:$G$1,0))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3"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9">
        <f>INDEX(products!$A$1:$G$49,MATCH(orders!$D249,products!$A$1:$A$49,0),MATCH(L$1,products!$A$1:$G$1,0))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3"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9">
        <f>INDEX(products!$A$1:$G$49,MATCH(orders!$D250,products!$A$1:$A$49,0),MATCH(L$1,products!$A$1:$G$1,0))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3"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9">
        <f>INDEX(products!$A$1:$G$49,MATCH(orders!$D251,products!$A$1:$A$49,0),MATCH(L$1,products!$A$1:$G$1,0))</f>
        <v>15.85</v>
      </c>
      <c r="M251" s="9">
        <f t="shared" si="9"/>
        <v>15.85</v>
      </c>
      <c r="N251" t="str">
        <f t="shared" si="10"/>
        <v>Liberica</v>
      </c>
      <c r="O251" t="str">
        <f t="shared" si="11"/>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3"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9">
        <f>INDEX(products!$A$1:$G$49,MATCH(orders!$D252,products!$A$1:$A$49,0),MATCH(L$1,products!$A$1:$G$1,0))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9">
        <f>INDEX(products!$A$1:$G$49,MATCH(orders!$D253,products!$A$1:$A$49,0),MATCH(L$1,products!$A$1:$G$1,0))</f>
        <v>13.75</v>
      </c>
      <c r="M253" s="9">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3"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9">
        <f>INDEX(products!$A$1:$G$49,MATCH(orders!$D254,products!$A$1:$A$49,0),MATCH(L$1,products!$A$1:$G$1,0))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3"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9">
        <f>INDEX(products!$A$1:$G$49,MATCH(orders!$D255,products!$A$1:$A$49,0),MATCH(L$1,products!$A$1:$G$1,0))</f>
        <v>14.55</v>
      </c>
      <c r="M255" s="9">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3"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9">
        <f>INDEX(products!$A$1:$G$49,MATCH(orders!$D256,products!$A$1:$A$49,0),MATCH(L$1,products!$A$1:$G$1,0))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3"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9">
        <f>INDEX(products!$A$1:$G$49,MATCH(orders!$D257,products!$A$1:$A$49,0),MATCH(L$1,products!$A$1:$G$1,0))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3"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9">
        <f>INDEX(products!$A$1:$G$49,MATCH(orders!$D258,products!$A$1:$A$49,0),MATCH(L$1,products!$A$1:$G$1,0))</f>
        <v>8.73</v>
      </c>
      <c r="M258" s="9">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3"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9">
        <f>INDEX(products!$A$1:$G$49,MATCH(orders!$D259,products!$A$1:$A$49,0),MATCH(L$1,products!$A$1:$G$1,0))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3"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9">
        <f>INDEX(products!$A$1:$G$49,MATCH(orders!$D260,products!$A$1:$A$49,0),MATCH(L$1,products!$A$1:$G$1,0))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3"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9">
        <f>INDEX(products!$A$1:$G$49,MATCH(orders!$D261,products!$A$1:$A$49,0),MATCH(L$1,products!$A$1:$G$1,0))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3"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9">
        <f>INDEX(products!$A$1:$G$49,MATCH(orders!$D262,products!$A$1:$A$49,0),MATCH(L$1,products!$A$1:$G$1,0))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9">
        <f>INDEX(products!$A$1:$G$49,MATCH(orders!$D263,products!$A$1:$A$49,0),MATCH(L$1,products!$A$1:$G$1,0))</f>
        <v>11.95</v>
      </c>
      <c r="M263" s="9">
        <f t="shared" si="12"/>
        <v>59.75</v>
      </c>
      <c r="N263" t="str">
        <f t="shared" si="13"/>
        <v>Robusta</v>
      </c>
      <c r="O263" t="str">
        <f t="shared" si="14"/>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3"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9">
        <f>INDEX(products!$A$1:$G$49,MATCH(orders!$D264,products!$A$1:$A$49,0),MATCH(L$1,products!$A$1:$G$1,0))</f>
        <v>13.75</v>
      </c>
      <c r="M264" s="9">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3"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9">
        <f>INDEX(products!$A$1:$G$49,MATCH(orders!$D265,products!$A$1:$A$49,0),MATCH(L$1,products!$A$1:$G$1,0))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3"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9">
        <f>INDEX(products!$A$1:$G$49,MATCH(orders!$D266,products!$A$1:$A$49,0),MATCH(L$1,products!$A$1:$G$1,0))</f>
        <v>11.95</v>
      </c>
      <c r="M266" s="9">
        <f t="shared" si="12"/>
        <v>59.75</v>
      </c>
      <c r="N266" t="str">
        <f t="shared" si="13"/>
        <v>Robusta</v>
      </c>
      <c r="O266" t="str">
        <f t="shared" si="14"/>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3"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9">
        <f>INDEX(products!$A$1:$G$49,MATCH(orders!$D267,products!$A$1:$A$49,0),MATCH(L$1,products!$A$1:$G$1,0))</f>
        <v>5.97</v>
      </c>
      <c r="M267" s="9">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3"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9">
        <f>INDEX(products!$A$1:$G$49,MATCH(orders!$D268,products!$A$1:$A$49,0),MATCH(L$1,products!$A$1:$G$1,0))</f>
        <v>12.15</v>
      </c>
      <c r="M268" s="9">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3"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9">
        <f>INDEX(products!$A$1:$G$49,MATCH(orders!$D269,products!$A$1:$A$49,0),MATCH(L$1,products!$A$1:$G$1,0))</f>
        <v>3.645</v>
      </c>
      <c r="M269" s="9">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3"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9">
        <f>INDEX(products!$A$1:$G$49,MATCH(orders!$D270,products!$A$1:$A$49,0),MATCH(L$1,products!$A$1:$G$1,0))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3"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9">
        <f>INDEX(products!$A$1:$G$49,MATCH(orders!$D271,products!$A$1:$A$49,0),MATCH(L$1,products!$A$1:$G$1,0))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3"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9">
        <f>INDEX(products!$A$1:$G$49,MATCH(orders!$D272,products!$A$1:$A$49,0),MATCH(L$1,products!$A$1:$G$1,0))</f>
        <v>7.29</v>
      </c>
      <c r="M272" s="9">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9">
        <f>INDEX(products!$A$1:$G$49,MATCH(orders!$D273,products!$A$1:$A$49,0),MATCH(L$1,products!$A$1:$G$1,0))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3"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9">
        <f>INDEX(products!$A$1:$G$49,MATCH(orders!$D274,products!$A$1:$A$49,0),MATCH(L$1,products!$A$1:$G$1,0))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3"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9">
        <f>INDEX(products!$A$1:$G$49,MATCH(orders!$D275,products!$A$1:$A$49,0),MATCH(L$1,products!$A$1:$G$1,0))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3"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9">
        <f>INDEX(products!$A$1:$G$49,MATCH(orders!$D276,products!$A$1:$A$49,0),MATCH(L$1,products!$A$1:$G$1,0))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3"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9">
        <f>INDEX(products!$A$1:$G$49,MATCH(orders!$D277,products!$A$1:$A$49,0),MATCH(L$1,products!$A$1:$G$1,0))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3"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9">
        <f>INDEX(products!$A$1:$G$49,MATCH(orders!$D278,products!$A$1:$A$49,0),MATCH(L$1,products!$A$1:$G$1,0))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3"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9">
        <f>INDEX(products!$A$1:$G$49,MATCH(orders!$D279,products!$A$1:$A$49,0),MATCH(L$1,products!$A$1:$G$1,0))</f>
        <v>14.85</v>
      </c>
      <c r="M279" s="9">
        <f t="shared" si="12"/>
        <v>89.1</v>
      </c>
      <c r="N279" t="str">
        <f t="shared" si="13"/>
        <v>Excelsa</v>
      </c>
      <c r="O279" t="str">
        <f t="shared" si="14"/>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3"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9">
        <f>INDEX(products!$A$1:$G$49,MATCH(orders!$D280,products!$A$1:$A$49,0),MATCH(L$1,products!$A$1:$G$1,0))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3"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9">
        <f>INDEX(products!$A$1:$G$49,MATCH(orders!$D281,products!$A$1:$A$49,0),MATCH(L$1,products!$A$1:$G$1,0))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3"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9">
        <f>INDEX(products!$A$1:$G$49,MATCH(orders!$D282,products!$A$1:$A$49,0),MATCH(L$1,products!$A$1:$G$1,0))</f>
        <v>8.25</v>
      </c>
      <c r="M282" s="9">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9">
        <f>INDEX(products!$A$1:$G$49,MATCH(orders!$D283,products!$A$1:$A$49,0),MATCH(L$1,products!$A$1:$G$1,0))</f>
        <v>14.85</v>
      </c>
      <c r="M283" s="9">
        <f t="shared" si="12"/>
        <v>59.4</v>
      </c>
      <c r="N283" t="str">
        <f t="shared" si="13"/>
        <v>Excelsa</v>
      </c>
      <c r="O283" t="str">
        <f t="shared" si="14"/>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3"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9">
        <f>INDEX(products!$A$1:$G$49,MATCH(orders!$D284,products!$A$1:$A$49,0),MATCH(L$1,products!$A$1:$G$1,0))</f>
        <v>7.77</v>
      </c>
      <c r="M284" s="9">
        <f t="shared" si="12"/>
        <v>7.77</v>
      </c>
      <c r="N284" t="str">
        <f t="shared" si="13"/>
        <v>Arabica</v>
      </c>
      <c r="O284" t="str">
        <f t="shared" si="14"/>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3"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9">
        <f>INDEX(products!$A$1:$G$49,MATCH(orders!$D285,products!$A$1:$A$49,0),MATCH(L$1,products!$A$1:$G$1,0))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3"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9">
        <f>INDEX(products!$A$1:$G$49,MATCH(orders!$D286,products!$A$1:$A$49,0),MATCH(L$1,products!$A$1:$G$1,0))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3"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9">
        <f>INDEX(products!$A$1:$G$49,MATCH(orders!$D287,products!$A$1:$A$49,0),MATCH(L$1,products!$A$1:$G$1,0))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3"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9">
        <f>INDEX(products!$A$1:$G$49,MATCH(orders!$D288,products!$A$1:$A$49,0),MATCH(L$1,products!$A$1:$G$1,0))</f>
        <v>3.375</v>
      </c>
      <c r="M288" s="9">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3"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9">
        <f>INDEX(products!$A$1:$G$49,MATCH(orders!$D289,products!$A$1:$A$49,0),MATCH(L$1,products!$A$1:$G$1,0))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3"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9">
        <f>INDEX(products!$A$1:$G$49,MATCH(orders!$D290,products!$A$1:$A$49,0),MATCH(L$1,products!$A$1:$G$1,0))</f>
        <v>8.25</v>
      </c>
      <c r="M290" s="9">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3"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9">
        <f>INDEX(products!$A$1:$G$49,MATCH(orders!$D291,products!$A$1:$A$49,0),MATCH(L$1,products!$A$1:$G$1,0))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3"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9">
        <f>INDEX(products!$A$1:$G$49,MATCH(orders!$D292,products!$A$1:$A$49,0),MATCH(L$1,products!$A$1:$G$1,0))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3"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9">
        <f>INDEX(products!$A$1:$G$49,MATCH(orders!$D293,products!$A$1:$A$49,0),MATCH(L$1,products!$A$1:$G$1,0))</f>
        <v>8.25</v>
      </c>
      <c r="M293" s="9">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3"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9">
        <f>INDEX(products!$A$1:$G$49,MATCH(orders!$D294,products!$A$1:$A$49,0),MATCH(L$1,products!$A$1:$G$1,0))</f>
        <v>5.97</v>
      </c>
      <c r="M294" s="9">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3"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9">
        <f>INDEX(products!$A$1:$G$49,MATCH(orders!$D295,products!$A$1:$A$49,0),MATCH(L$1,products!$A$1:$G$1,0))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3"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9">
        <f>INDEX(products!$A$1:$G$49,MATCH(orders!$D296,products!$A$1:$A$49,0),MATCH(L$1,products!$A$1:$G$1,0))</f>
        <v>14.85</v>
      </c>
      <c r="M296" s="9">
        <f t="shared" si="12"/>
        <v>44.55</v>
      </c>
      <c r="N296" t="str">
        <f t="shared" si="13"/>
        <v>Excelsa</v>
      </c>
      <c r="O296" t="str">
        <f t="shared" si="14"/>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3"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9">
        <f>INDEX(products!$A$1:$G$49,MATCH(orders!$D297,products!$A$1:$A$49,0),MATCH(L$1,products!$A$1:$G$1,0))</f>
        <v>13.75</v>
      </c>
      <c r="M297" s="9">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3"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9">
        <f>INDEX(products!$A$1:$G$49,MATCH(orders!$D298,products!$A$1:$A$49,0),MATCH(L$1,products!$A$1:$G$1,0))</f>
        <v>5.97</v>
      </c>
      <c r="M298" s="9">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3"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9">
        <f>INDEX(products!$A$1:$G$49,MATCH(orders!$D299,products!$A$1:$A$49,0),MATCH(L$1,products!$A$1:$G$1,0))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3"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9">
        <f>INDEX(products!$A$1:$G$49,MATCH(orders!$D300,products!$A$1:$A$49,0),MATCH(L$1,products!$A$1:$G$1,0))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3"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9">
        <f>INDEX(products!$A$1:$G$49,MATCH(orders!$D301,products!$A$1:$A$49,0),MATCH(L$1,products!$A$1:$G$1,0))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3"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9">
        <f>INDEX(products!$A$1:$G$49,MATCH(orders!$D302,products!$A$1:$A$49,0),MATCH(L$1,products!$A$1:$G$1,0))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9">
        <f>INDEX(products!$A$1:$G$49,MATCH(orders!$D303,products!$A$1:$A$49,0),MATCH(L$1,products!$A$1:$G$1,0))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3"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9">
        <f>INDEX(products!$A$1:$G$49,MATCH(orders!$D304,products!$A$1:$A$49,0),MATCH(L$1,products!$A$1:$G$1,0))</f>
        <v>6.75</v>
      </c>
      <c r="M304" s="9">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3"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9">
        <f>INDEX(products!$A$1:$G$49,MATCH(orders!$D305,products!$A$1:$A$49,0),MATCH(L$1,products!$A$1:$G$1,0))</f>
        <v>27.945</v>
      </c>
      <c r="M305" s="9">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3"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9">
        <f>INDEX(products!$A$1:$G$49,MATCH(orders!$D306,products!$A$1:$A$49,0),MATCH(L$1,products!$A$1:$G$1,0))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3"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9">
        <f>INDEX(products!$A$1:$G$49,MATCH(orders!$D307,products!$A$1:$A$49,0),MATCH(L$1,products!$A$1:$G$1,0))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3"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9">
        <f>INDEX(products!$A$1:$G$49,MATCH(orders!$D308,products!$A$1:$A$49,0),MATCH(L$1,products!$A$1:$G$1,0))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3"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9">
        <f>INDEX(products!$A$1:$G$49,MATCH(orders!$D309,products!$A$1:$A$49,0),MATCH(L$1,products!$A$1:$G$1,0))</f>
        <v>11.25</v>
      </c>
      <c r="M309" s="9">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3"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9">
        <f>INDEX(products!$A$1:$G$49,MATCH(orders!$D310,products!$A$1:$A$49,0),MATCH(L$1,products!$A$1:$G$1,0))</f>
        <v>11.25</v>
      </c>
      <c r="M310" s="9">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3"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9">
        <f>INDEX(products!$A$1:$G$49,MATCH(orders!$D311,products!$A$1:$A$49,0),MATCH(L$1,products!$A$1:$G$1,0))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3"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9">
        <f>INDEX(products!$A$1:$G$49,MATCH(orders!$D312,products!$A$1:$A$49,0),MATCH(L$1,products!$A$1:$G$1,0))</f>
        <v>14.85</v>
      </c>
      <c r="M312" s="9">
        <f t="shared" si="12"/>
        <v>14.85</v>
      </c>
      <c r="N312" t="str">
        <f t="shared" si="13"/>
        <v>Excelsa</v>
      </c>
      <c r="O312" t="str">
        <f t="shared" si="14"/>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9">
        <f>INDEX(products!$A$1:$G$49,MATCH(orders!$D313,products!$A$1:$A$49,0),MATCH(L$1,products!$A$1:$G$1,0))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3"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9">
        <f>INDEX(products!$A$1:$G$49,MATCH(orders!$D314,products!$A$1:$A$49,0),MATCH(L$1,products!$A$1:$G$1,0))</f>
        <v>5.97</v>
      </c>
      <c r="M314" s="9">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3"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9">
        <f>INDEX(products!$A$1:$G$49,MATCH(orders!$D315,products!$A$1:$A$49,0),MATCH(L$1,products!$A$1:$G$1,0))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3"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9">
        <f>INDEX(products!$A$1:$G$49,MATCH(orders!$D316,products!$A$1:$A$49,0),MATCH(L$1,products!$A$1:$G$1,0))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3"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9">
        <f>INDEX(products!$A$1:$G$49,MATCH(orders!$D317,products!$A$1:$A$49,0),MATCH(L$1,products!$A$1:$G$1,0))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3"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9">
        <f>INDEX(products!$A$1:$G$49,MATCH(orders!$D318,products!$A$1:$A$49,0),MATCH(L$1,products!$A$1:$G$1,0))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3"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9">
        <f>INDEX(products!$A$1:$G$49,MATCH(orders!$D319,products!$A$1:$A$49,0),MATCH(L$1,products!$A$1:$G$1,0))</f>
        <v>7.29</v>
      </c>
      <c r="M319" s="9">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3"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9">
        <f>INDEX(products!$A$1:$G$49,MATCH(orders!$D320,products!$A$1:$A$49,0),MATCH(L$1,products!$A$1:$G$1,0))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3"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9">
        <f>INDEX(products!$A$1:$G$49,MATCH(orders!$D321,products!$A$1:$A$49,0),MATCH(L$1,products!$A$1:$G$1,0))</f>
        <v>4.125</v>
      </c>
      <c r="M321" s="9">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3"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9">
        <f>INDEX(products!$A$1:$G$49,MATCH(orders!$D322,products!$A$1:$A$49,0),MATCH(L$1,products!$A$1:$G$1,0))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3"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9">
        <f>INDEX(products!$A$1:$G$49,MATCH(orders!$D323,products!$A$1:$A$49,0),MATCH(L$1,products!$A$1:$G$1,0))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3"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9">
        <f>INDEX(products!$A$1:$G$49,MATCH(orders!$D324,products!$A$1:$A$49,0),MATCH(L$1,products!$A$1:$G$1,0))</f>
        <v>7.77</v>
      </c>
      <c r="M324" s="9">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3"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9">
        <f>INDEX(products!$A$1:$G$49,MATCH(orders!$D325,products!$A$1:$A$49,0),MATCH(L$1,products!$A$1:$G$1,0))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3"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9">
        <f>INDEX(products!$A$1:$G$49,MATCH(orders!$D326,products!$A$1:$A$49,0),MATCH(L$1,products!$A$1:$G$1,0))</f>
        <v>13.75</v>
      </c>
      <c r="M326" s="9">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3"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9">
        <f>INDEX(products!$A$1:$G$49,MATCH(orders!$D327,products!$A$1:$A$49,0),MATCH(L$1,products!$A$1:$G$1,0))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3"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9">
        <f>INDEX(products!$A$1:$G$49,MATCH(orders!$D328,products!$A$1:$A$49,0),MATCH(L$1,products!$A$1:$G$1,0))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3"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9">
        <f>INDEX(products!$A$1:$G$49,MATCH(orders!$D329,products!$A$1:$A$49,0),MATCH(L$1,products!$A$1:$G$1,0))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3"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9">
        <f>INDEX(products!$A$1:$G$49,MATCH(orders!$D330,products!$A$1:$A$49,0),MATCH(L$1,products!$A$1:$G$1,0))</f>
        <v>9.51</v>
      </c>
      <c r="M330" s="9">
        <f t="shared" si="15"/>
        <v>38.04</v>
      </c>
      <c r="N330" t="str">
        <f t="shared" si="16"/>
        <v>Liberica</v>
      </c>
      <c r="O330" t="str">
        <f t="shared" si="17"/>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3"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9">
        <f>INDEX(products!$A$1:$G$49,MATCH(orders!$D331,products!$A$1:$A$49,0),MATCH(L$1,products!$A$1:$G$1,0))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3"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9">
        <f>INDEX(products!$A$1:$G$49,MATCH(orders!$D332,products!$A$1:$A$49,0),MATCH(L$1,products!$A$1:$G$1,0))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9">
        <f>INDEX(products!$A$1:$G$49,MATCH(orders!$D333,products!$A$1:$A$49,0),MATCH(L$1,products!$A$1:$G$1,0))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3"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9">
        <f>INDEX(products!$A$1:$G$49,MATCH(orders!$D334,products!$A$1:$A$49,0),MATCH(L$1,products!$A$1:$G$1,0))</f>
        <v>5.97</v>
      </c>
      <c r="M334" s="9">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3"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9">
        <f>INDEX(products!$A$1:$G$49,MATCH(orders!$D335,products!$A$1:$A$49,0),MATCH(L$1,products!$A$1:$G$1,0))</f>
        <v>5.97</v>
      </c>
      <c r="M335" s="9">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3"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9">
        <f>INDEX(products!$A$1:$G$49,MATCH(orders!$D336,products!$A$1:$A$49,0),MATCH(L$1,products!$A$1:$G$1,0))</f>
        <v>11.95</v>
      </c>
      <c r="M336" s="9">
        <f t="shared" si="15"/>
        <v>59.75</v>
      </c>
      <c r="N336" t="str">
        <f t="shared" si="16"/>
        <v>Robusta</v>
      </c>
      <c r="O336" t="str">
        <f t="shared" si="17"/>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3"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9">
        <f>INDEX(products!$A$1:$G$49,MATCH(orders!$D337,products!$A$1:$A$49,0),MATCH(L$1,products!$A$1:$G$1,0))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3"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9">
        <f>INDEX(products!$A$1:$G$49,MATCH(orders!$D338,products!$A$1:$A$49,0),MATCH(L$1,products!$A$1:$G$1,0))</f>
        <v>11.25</v>
      </c>
      <c r="M338" s="9">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3"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9">
        <f>INDEX(products!$A$1:$G$49,MATCH(orders!$D339,products!$A$1:$A$49,0),MATCH(L$1,products!$A$1:$G$1,0))</f>
        <v>27.945</v>
      </c>
      <c r="M339" s="9">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3"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9">
        <f>INDEX(products!$A$1:$G$49,MATCH(orders!$D340,products!$A$1:$A$49,0),MATCH(L$1,products!$A$1:$G$1,0))</f>
        <v>14.85</v>
      </c>
      <c r="M340" s="9">
        <f t="shared" si="15"/>
        <v>59.4</v>
      </c>
      <c r="N340" t="str">
        <f t="shared" si="16"/>
        <v>Excelsa</v>
      </c>
      <c r="O340" t="str">
        <f t="shared" si="17"/>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3"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9">
        <f>INDEX(products!$A$1:$G$49,MATCH(orders!$D341,products!$A$1:$A$49,0),MATCH(L$1,products!$A$1:$G$1,0))</f>
        <v>3.645</v>
      </c>
      <c r="M341" s="9">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3"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9">
        <f>INDEX(products!$A$1:$G$49,MATCH(orders!$D342,products!$A$1:$A$49,0),MATCH(L$1,products!$A$1:$G$1,0))</f>
        <v>7.29</v>
      </c>
      <c r="M342" s="9">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9">
        <f>INDEX(products!$A$1:$G$49,MATCH(orders!$D343,products!$A$1:$A$49,0),MATCH(L$1,products!$A$1:$G$1,0))</f>
        <v>8.91</v>
      </c>
      <c r="M343" s="9">
        <f t="shared" si="15"/>
        <v>17.82</v>
      </c>
      <c r="N343" t="str">
        <f t="shared" si="16"/>
        <v>Excelsa</v>
      </c>
      <c r="O343" t="str">
        <f t="shared" si="17"/>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3"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9">
        <f>INDEX(products!$A$1:$G$49,MATCH(orders!$D344,products!$A$1:$A$49,0),MATCH(L$1,products!$A$1:$G$1,0))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3"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9">
        <f>INDEX(products!$A$1:$G$49,MATCH(orders!$D345,products!$A$1:$A$49,0),MATCH(L$1,products!$A$1:$G$1,0))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3"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9">
        <f>INDEX(products!$A$1:$G$49,MATCH(orders!$D346,products!$A$1:$A$49,0),MATCH(L$1,products!$A$1:$G$1,0))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3"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9">
        <f>INDEX(products!$A$1:$G$49,MATCH(orders!$D347,products!$A$1:$A$49,0),MATCH(L$1,products!$A$1:$G$1,0))</f>
        <v>11.95</v>
      </c>
      <c r="M347" s="9">
        <f t="shared" si="15"/>
        <v>59.75</v>
      </c>
      <c r="N347" t="str">
        <f t="shared" si="16"/>
        <v>Robusta</v>
      </c>
      <c r="O347" t="str">
        <f t="shared" si="17"/>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3"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9">
        <f>INDEX(products!$A$1:$G$49,MATCH(orders!$D348,products!$A$1:$A$49,0),MATCH(L$1,products!$A$1:$G$1,0))</f>
        <v>7.77</v>
      </c>
      <c r="M348" s="9">
        <f t="shared" si="15"/>
        <v>23.31</v>
      </c>
      <c r="N348" t="str">
        <f t="shared" si="16"/>
        <v>Arabica</v>
      </c>
      <c r="O348" t="str">
        <f t="shared" si="17"/>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3"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9">
        <f>INDEX(products!$A$1:$G$49,MATCH(orders!$D349,products!$A$1:$A$49,0),MATCH(L$1,products!$A$1:$G$1,0))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3"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9">
        <f>INDEX(products!$A$1:$G$49,MATCH(orders!$D350,products!$A$1:$A$49,0),MATCH(L$1,products!$A$1:$G$1,0))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3"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9">
        <f>INDEX(products!$A$1:$G$49,MATCH(orders!$D351,products!$A$1:$A$49,0),MATCH(L$1,products!$A$1:$G$1,0))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3"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9">
        <f>INDEX(products!$A$1:$G$49,MATCH(orders!$D352,products!$A$1:$A$49,0),MATCH(L$1,products!$A$1:$G$1,0))</f>
        <v>5.97</v>
      </c>
      <c r="M352" s="9">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9">
        <f>INDEX(products!$A$1:$G$49,MATCH(orders!$D353,products!$A$1:$A$49,0),MATCH(L$1,products!$A$1:$G$1,0))</f>
        <v>11.25</v>
      </c>
      <c r="M353" s="9">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3"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9">
        <f>INDEX(products!$A$1:$G$49,MATCH(orders!$D354,products!$A$1:$A$49,0),MATCH(L$1,products!$A$1:$G$1,0))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3"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9">
        <f>INDEX(products!$A$1:$G$49,MATCH(orders!$D355,products!$A$1:$A$49,0),MATCH(L$1,products!$A$1:$G$1,0))</f>
        <v>6.75</v>
      </c>
      <c r="M355" s="9">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3"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9">
        <f>INDEX(products!$A$1:$G$49,MATCH(orders!$D356,products!$A$1:$A$49,0),MATCH(L$1,products!$A$1:$G$1,0))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3"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9">
        <f>INDEX(products!$A$1:$G$49,MATCH(orders!$D357,products!$A$1:$A$49,0),MATCH(L$1,products!$A$1:$G$1,0))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3"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9">
        <f>INDEX(products!$A$1:$G$49,MATCH(orders!$D358,products!$A$1:$A$49,0),MATCH(L$1,products!$A$1:$G$1,0))</f>
        <v>12.95</v>
      </c>
      <c r="M358" s="9">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3"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9">
        <f>INDEX(products!$A$1:$G$49,MATCH(orders!$D359,products!$A$1:$A$49,0),MATCH(L$1,products!$A$1:$G$1,0))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3"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9">
        <f>INDEX(products!$A$1:$G$49,MATCH(orders!$D360,products!$A$1:$A$49,0),MATCH(L$1,products!$A$1:$G$1,0))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3"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9">
        <f>INDEX(products!$A$1:$G$49,MATCH(orders!$D361,products!$A$1:$A$49,0),MATCH(L$1,products!$A$1:$G$1,0))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3"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9">
        <f>INDEX(products!$A$1:$G$49,MATCH(orders!$D362,products!$A$1:$A$49,0),MATCH(L$1,products!$A$1:$G$1,0))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9">
        <f>INDEX(products!$A$1:$G$49,MATCH(orders!$D363,products!$A$1:$A$49,0),MATCH(L$1,products!$A$1:$G$1,0))</f>
        <v>5.97</v>
      </c>
      <c r="M363" s="9">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3"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9">
        <f>INDEX(products!$A$1:$G$49,MATCH(orders!$D364,products!$A$1:$A$49,0),MATCH(L$1,products!$A$1:$G$1,0))</f>
        <v>14.85</v>
      </c>
      <c r="M364" s="9">
        <f t="shared" si="15"/>
        <v>74.25</v>
      </c>
      <c r="N364" t="str">
        <f t="shared" si="16"/>
        <v>Excelsa</v>
      </c>
      <c r="O364" t="str">
        <f t="shared" si="17"/>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3"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9">
        <f>INDEX(products!$A$1:$G$49,MATCH(orders!$D365,products!$A$1:$A$49,0),MATCH(L$1,products!$A$1:$G$1,0))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3"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9">
        <f>INDEX(products!$A$1:$G$49,MATCH(orders!$D366,products!$A$1:$A$49,0),MATCH(L$1,products!$A$1:$G$1,0))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3"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9">
        <f>INDEX(products!$A$1:$G$49,MATCH(orders!$D367,products!$A$1:$A$49,0),MATCH(L$1,products!$A$1:$G$1,0))</f>
        <v>7.77</v>
      </c>
      <c r="M367" s="9">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3"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9">
        <f>INDEX(products!$A$1:$G$49,MATCH(orders!$D368,products!$A$1:$A$49,0),MATCH(L$1,products!$A$1:$G$1,0))</f>
        <v>7.29</v>
      </c>
      <c r="M368" s="9">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3"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9">
        <f>INDEX(products!$A$1:$G$49,MATCH(orders!$D369,products!$A$1:$A$49,0),MATCH(L$1,products!$A$1:$G$1,0))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3"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9">
        <f>INDEX(products!$A$1:$G$49,MATCH(orders!$D370,products!$A$1:$A$49,0),MATCH(L$1,products!$A$1:$G$1,0))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3"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9">
        <f>INDEX(products!$A$1:$G$49,MATCH(orders!$D371,products!$A$1:$A$49,0),MATCH(L$1,products!$A$1:$G$1,0))</f>
        <v>8.91</v>
      </c>
      <c r="M371" s="9">
        <f t="shared" si="15"/>
        <v>8.91</v>
      </c>
      <c r="N371" t="str">
        <f t="shared" si="16"/>
        <v>Excelsa</v>
      </c>
      <c r="O371" t="str">
        <f t="shared" si="17"/>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3"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9">
        <f>INDEX(products!$A$1:$G$49,MATCH(orders!$D372,products!$A$1:$A$49,0),MATCH(L$1,products!$A$1:$G$1,0))</f>
        <v>12.15</v>
      </c>
      <c r="M372" s="9">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9">
        <f>INDEX(products!$A$1:$G$49,MATCH(orders!$D373,products!$A$1:$A$49,0),MATCH(L$1,products!$A$1:$G$1,0))</f>
        <v>7.77</v>
      </c>
      <c r="M373" s="9">
        <f t="shared" si="15"/>
        <v>46.62</v>
      </c>
      <c r="N373" t="str">
        <f t="shared" si="16"/>
        <v>Arabica</v>
      </c>
      <c r="O373" t="str">
        <f t="shared" si="17"/>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3"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9">
        <f>INDEX(products!$A$1:$G$49,MATCH(orders!$D374,products!$A$1:$A$49,0),MATCH(L$1,products!$A$1:$G$1,0))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3"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9">
        <f>INDEX(products!$A$1:$G$49,MATCH(orders!$D375,products!$A$1:$A$49,0),MATCH(L$1,products!$A$1:$G$1,0))</f>
        <v>5.97</v>
      </c>
      <c r="M375" s="9">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3"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9">
        <f>INDEX(products!$A$1:$G$49,MATCH(orders!$D376,products!$A$1:$A$49,0),MATCH(L$1,products!$A$1:$G$1,0))</f>
        <v>9.51</v>
      </c>
      <c r="M376" s="9">
        <f t="shared" si="15"/>
        <v>38.04</v>
      </c>
      <c r="N376" t="str">
        <f t="shared" si="16"/>
        <v>Liberica</v>
      </c>
      <c r="O376" t="str">
        <f t="shared" si="17"/>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3"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9">
        <f>INDEX(products!$A$1:$G$49,MATCH(orders!$D377,products!$A$1:$A$49,0),MATCH(L$1,products!$A$1:$G$1,0))</f>
        <v>3.375</v>
      </c>
      <c r="M377" s="9">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3"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9">
        <f>INDEX(products!$A$1:$G$49,MATCH(orders!$D378,products!$A$1:$A$49,0),MATCH(L$1,products!$A$1:$G$1,0))</f>
        <v>5.97</v>
      </c>
      <c r="M378" s="9">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3"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9">
        <f>INDEX(products!$A$1:$G$49,MATCH(orders!$D379,products!$A$1:$A$49,0),MATCH(L$1,products!$A$1:$G$1,0))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3"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9">
        <f>INDEX(products!$A$1:$G$49,MATCH(orders!$D380,products!$A$1:$A$49,0),MATCH(L$1,products!$A$1:$G$1,0))</f>
        <v>7.77</v>
      </c>
      <c r="M380" s="9">
        <f t="shared" si="15"/>
        <v>23.31</v>
      </c>
      <c r="N380" t="str">
        <f t="shared" si="16"/>
        <v>Arabica</v>
      </c>
      <c r="O380" t="str">
        <f t="shared" si="17"/>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3"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9">
        <f>INDEX(products!$A$1:$G$49,MATCH(orders!$D381,products!$A$1:$A$49,0),MATCH(L$1,products!$A$1:$G$1,0))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3"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9">
        <f>INDEX(products!$A$1:$G$49,MATCH(orders!$D382,products!$A$1:$A$49,0),MATCH(L$1,products!$A$1:$G$1,0))</f>
        <v>7.77</v>
      </c>
      <c r="M382" s="9">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9">
        <f>INDEX(products!$A$1:$G$49,MATCH(orders!$D383,products!$A$1:$A$49,0),MATCH(L$1,products!$A$1:$G$1,0))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3"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9">
        <f>INDEX(products!$A$1:$G$49,MATCH(orders!$D384,products!$A$1:$A$49,0),MATCH(L$1,products!$A$1:$G$1,0))</f>
        <v>7.29</v>
      </c>
      <c r="M384" s="9">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3"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9">
        <f>INDEX(products!$A$1:$G$49,MATCH(orders!$D385,products!$A$1:$A$49,0),MATCH(L$1,products!$A$1:$G$1,0))</f>
        <v>8.91</v>
      </c>
      <c r="M385" s="9">
        <f t="shared" si="15"/>
        <v>53.46</v>
      </c>
      <c r="N385" t="str">
        <f t="shared" si="16"/>
        <v>Excelsa</v>
      </c>
      <c r="O385" t="str">
        <f t="shared" si="17"/>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3"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9">
        <f>INDEX(products!$A$1:$G$49,MATCH(orders!$D386,products!$A$1:$A$49,0),MATCH(L$1,products!$A$1:$G$1,0))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3"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9">
        <f>INDEX(products!$A$1:$G$49,MATCH(orders!$D387,products!$A$1:$A$49,0),MATCH(L$1,products!$A$1:$G$1,0))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3"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9">
        <f>INDEX(products!$A$1:$G$49,MATCH(orders!$D388,products!$A$1:$A$49,0),MATCH(L$1,products!$A$1:$G$1,0))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3"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9">
        <f>INDEX(products!$A$1:$G$49,MATCH(orders!$D389,products!$A$1:$A$49,0),MATCH(L$1,products!$A$1:$G$1,0))</f>
        <v>14.85</v>
      </c>
      <c r="M389" s="9">
        <f t="shared" si="18"/>
        <v>74.25</v>
      </c>
      <c r="N389" t="str">
        <f t="shared" si="19"/>
        <v>Excelsa</v>
      </c>
      <c r="O389" t="str">
        <f t="shared" si="20"/>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3"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9">
        <f>INDEX(products!$A$1:$G$49,MATCH(orders!$D390,products!$A$1:$A$49,0),MATCH(L$1,products!$A$1:$G$1,0))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3"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9">
        <f>INDEX(products!$A$1:$G$49,MATCH(orders!$D391,products!$A$1:$A$49,0),MATCH(L$1,products!$A$1:$G$1,0))</f>
        <v>7.77</v>
      </c>
      <c r="M391" s="9">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3"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9">
        <f>INDEX(products!$A$1:$G$49,MATCH(orders!$D392,products!$A$1:$A$49,0),MATCH(L$1,products!$A$1:$G$1,0))</f>
        <v>7.29</v>
      </c>
      <c r="M392" s="9">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9">
        <f>INDEX(products!$A$1:$G$49,MATCH(orders!$D393,products!$A$1:$A$49,0),MATCH(L$1,products!$A$1:$G$1,0))</f>
        <v>6.75</v>
      </c>
      <c r="M393" s="9">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3"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9">
        <f>INDEX(products!$A$1:$G$49,MATCH(orders!$D394,products!$A$1:$A$49,0),MATCH(L$1,products!$A$1:$G$1,0))</f>
        <v>14.85</v>
      </c>
      <c r="M394" s="9">
        <f t="shared" si="18"/>
        <v>89.1</v>
      </c>
      <c r="N394" t="str">
        <f t="shared" si="19"/>
        <v>Excelsa</v>
      </c>
      <c r="O394" t="str">
        <f t="shared" si="20"/>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3"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9">
        <f>INDEX(products!$A$1:$G$49,MATCH(orders!$D395,products!$A$1:$A$49,0),MATCH(L$1,products!$A$1:$G$1,0))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3"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9">
        <f>INDEX(products!$A$1:$G$49,MATCH(orders!$D396,products!$A$1:$A$49,0),MATCH(L$1,products!$A$1:$G$1,0))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3"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9">
        <f>INDEX(products!$A$1:$G$49,MATCH(orders!$D397,products!$A$1:$A$49,0),MATCH(L$1,products!$A$1:$G$1,0))</f>
        <v>7.77</v>
      </c>
      <c r="M397" s="9">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3"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9">
        <f>INDEX(products!$A$1:$G$49,MATCH(orders!$D398,products!$A$1:$A$49,0),MATCH(L$1,products!$A$1:$G$1,0))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3"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9">
        <f>INDEX(products!$A$1:$G$49,MATCH(orders!$D399,products!$A$1:$A$49,0),MATCH(L$1,products!$A$1:$G$1,0))</f>
        <v>7.77</v>
      </c>
      <c r="M399" s="9">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3"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9">
        <f>INDEX(products!$A$1:$G$49,MATCH(orders!$D400,products!$A$1:$A$49,0),MATCH(L$1,products!$A$1:$G$1,0))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3"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9">
        <f>INDEX(products!$A$1:$G$49,MATCH(orders!$D401,products!$A$1:$A$49,0),MATCH(L$1,products!$A$1:$G$1,0))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3"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9">
        <f>INDEX(products!$A$1:$G$49,MATCH(orders!$D402,products!$A$1:$A$49,0),MATCH(L$1,products!$A$1:$G$1,0))</f>
        <v>15.85</v>
      </c>
      <c r="M402" s="9">
        <f t="shared" si="18"/>
        <v>63.4</v>
      </c>
      <c r="N402" t="str">
        <f t="shared" si="19"/>
        <v>Liberica</v>
      </c>
      <c r="O402" t="str">
        <f t="shared" si="20"/>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9">
        <f>INDEX(products!$A$1:$G$49,MATCH(orders!$D403,products!$A$1:$A$49,0),MATCH(L$1,products!$A$1:$G$1,0))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3"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9">
        <f>INDEX(products!$A$1:$G$49,MATCH(orders!$D404,products!$A$1:$A$49,0),MATCH(L$1,products!$A$1:$G$1,0))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3"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9">
        <f>INDEX(products!$A$1:$G$49,MATCH(orders!$D405,products!$A$1:$A$49,0),MATCH(L$1,products!$A$1:$G$1,0))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3"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9">
        <f>INDEX(products!$A$1:$G$49,MATCH(orders!$D406,products!$A$1:$A$49,0),MATCH(L$1,products!$A$1:$G$1,0))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3"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9">
        <f>INDEX(products!$A$1:$G$49,MATCH(orders!$D407,products!$A$1:$A$49,0),MATCH(L$1,products!$A$1:$G$1,0))</f>
        <v>8.25</v>
      </c>
      <c r="M407" s="9">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3"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9">
        <f>INDEX(products!$A$1:$G$49,MATCH(orders!$D408,products!$A$1:$A$49,0),MATCH(L$1,products!$A$1:$G$1,0))</f>
        <v>13.75</v>
      </c>
      <c r="M408" s="9">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3"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9">
        <f>INDEX(products!$A$1:$G$49,MATCH(orders!$D409,products!$A$1:$A$49,0),MATCH(L$1,products!$A$1:$G$1,0))</f>
        <v>8.25</v>
      </c>
      <c r="M409" s="9">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3"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9">
        <f>INDEX(products!$A$1:$G$49,MATCH(orders!$D410,products!$A$1:$A$49,0),MATCH(L$1,products!$A$1:$G$1,0))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3"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9">
        <f>INDEX(products!$A$1:$G$49,MATCH(orders!$D411,products!$A$1:$A$49,0),MATCH(L$1,products!$A$1:$G$1,0))</f>
        <v>15.85</v>
      </c>
      <c r="M411" s="9">
        <f t="shared" si="18"/>
        <v>47.55</v>
      </c>
      <c r="N411" t="str">
        <f t="shared" si="19"/>
        <v>Liberica</v>
      </c>
      <c r="O411" t="str">
        <f t="shared" si="20"/>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3"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9">
        <f>INDEX(products!$A$1:$G$49,MATCH(orders!$D412,products!$A$1:$A$49,0),MATCH(L$1,products!$A$1:$G$1,0))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3"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9">
        <f>INDEX(products!$A$1:$G$49,MATCH(orders!$D413,products!$A$1:$A$49,0),MATCH(L$1,products!$A$1:$G$1,0))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3"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9">
        <f>INDEX(products!$A$1:$G$49,MATCH(orders!$D414,products!$A$1:$A$49,0),MATCH(L$1,products!$A$1:$G$1,0))</f>
        <v>11.25</v>
      </c>
      <c r="M414" s="9">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3"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9">
        <f>INDEX(products!$A$1:$G$49,MATCH(orders!$D415,products!$A$1:$A$49,0),MATCH(L$1,products!$A$1:$G$1,0))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3"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9">
        <f>INDEX(products!$A$1:$G$49,MATCH(orders!$D416,products!$A$1:$A$49,0),MATCH(L$1,products!$A$1:$G$1,0))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3"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9">
        <f>INDEX(products!$A$1:$G$49,MATCH(orders!$D417,products!$A$1:$A$49,0),MATCH(L$1,products!$A$1:$G$1,0))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3"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9">
        <f>INDEX(products!$A$1:$G$49,MATCH(orders!$D418,products!$A$1:$A$49,0),MATCH(L$1,products!$A$1:$G$1,0))</f>
        <v>7.77</v>
      </c>
      <c r="M418" s="9">
        <f t="shared" si="18"/>
        <v>23.31</v>
      </c>
      <c r="N418" t="str">
        <f t="shared" si="19"/>
        <v>Arabica</v>
      </c>
      <c r="O418" t="str">
        <f t="shared" si="20"/>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3"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9">
        <f>INDEX(products!$A$1:$G$49,MATCH(orders!$D419,products!$A$1:$A$49,0),MATCH(L$1,products!$A$1:$G$1,0))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3"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9">
        <f>INDEX(products!$A$1:$G$49,MATCH(orders!$D420,products!$A$1:$A$49,0),MATCH(L$1,products!$A$1:$G$1,0))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3"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9">
        <f>INDEX(products!$A$1:$G$49,MATCH(orders!$D421,products!$A$1:$A$49,0),MATCH(L$1,products!$A$1:$G$1,0))</f>
        <v>8.73</v>
      </c>
      <c r="M421" s="9">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3"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9">
        <f>INDEX(products!$A$1:$G$49,MATCH(orders!$D422,products!$A$1:$A$49,0),MATCH(L$1,products!$A$1:$G$1,0))</f>
        <v>7.77</v>
      </c>
      <c r="M422" s="9">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9">
        <f>INDEX(products!$A$1:$G$49,MATCH(orders!$D423,products!$A$1:$A$49,0),MATCH(L$1,products!$A$1:$G$1,0))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3"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9">
        <f>INDEX(products!$A$1:$G$49,MATCH(orders!$D424,products!$A$1:$A$49,0),MATCH(L$1,products!$A$1:$G$1,0))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3"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9">
        <f>INDEX(products!$A$1:$G$49,MATCH(orders!$D425,products!$A$1:$A$49,0),MATCH(L$1,products!$A$1:$G$1,0))</f>
        <v>5.97</v>
      </c>
      <c r="M425" s="9">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3"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9">
        <f>INDEX(products!$A$1:$G$49,MATCH(orders!$D426,products!$A$1:$A$49,0),MATCH(L$1,products!$A$1:$G$1,0))</f>
        <v>8.91</v>
      </c>
      <c r="M426" s="9">
        <f t="shared" si="18"/>
        <v>26.73</v>
      </c>
      <c r="N426" t="str">
        <f t="shared" si="19"/>
        <v>Excelsa</v>
      </c>
      <c r="O426" t="str">
        <f t="shared" si="20"/>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3"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9">
        <f>INDEX(products!$A$1:$G$49,MATCH(orders!$D427,products!$A$1:$A$49,0),MATCH(L$1,products!$A$1:$G$1,0))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3"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9">
        <f>INDEX(products!$A$1:$G$49,MATCH(orders!$D428,products!$A$1:$A$49,0),MATCH(L$1,products!$A$1:$G$1,0))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3"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9">
        <f>INDEX(products!$A$1:$G$49,MATCH(orders!$D429,products!$A$1:$A$49,0),MATCH(L$1,products!$A$1:$G$1,0))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3"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9">
        <f>INDEX(products!$A$1:$G$49,MATCH(orders!$D430,products!$A$1:$A$49,0),MATCH(L$1,products!$A$1:$G$1,0))</f>
        <v>11.95</v>
      </c>
      <c r="M430" s="9">
        <f t="shared" si="18"/>
        <v>59.75</v>
      </c>
      <c r="N430" t="str">
        <f t="shared" si="19"/>
        <v>Robusta</v>
      </c>
      <c r="O430" t="str">
        <f t="shared" si="20"/>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3"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9">
        <f>INDEX(products!$A$1:$G$49,MATCH(orders!$D431,products!$A$1:$A$49,0),MATCH(L$1,products!$A$1:$G$1,0))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3"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9">
        <f>INDEX(products!$A$1:$G$49,MATCH(orders!$D432,products!$A$1:$A$49,0),MATCH(L$1,products!$A$1:$G$1,0))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3"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9">
        <f>INDEX(products!$A$1:$G$49,MATCH(orders!$D433,products!$A$1:$A$49,0),MATCH(L$1,products!$A$1:$G$1,0))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3"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9">
        <f>INDEX(products!$A$1:$G$49,MATCH(orders!$D434,products!$A$1:$A$49,0),MATCH(L$1,products!$A$1:$G$1,0))</f>
        <v>11.25</v>
      </c>
      <c r="M434" s="9">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3"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9">
        <f>INDEX(products!$A$1:$G$49,MATCH(orders!$D435,products!$A$1:$A$49,0),MATCH(L$1,products!$A$1:$G$1,0))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3"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9">
        <f>INDEX(products!$A$1:$G$49,MATCH(orders!$D436,products!$A$1:$A$49,0),MATCH(L$1,products!$A$1:$G$1,0))</f>
        <v>11.25</v>
      </c>
      <c r="M436" s="9">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3"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9">
        <f>INDEX(products!$A$1:$G$49,MATCH(orders!$D437,products!$A$1:$A$49,0),MATCH(L$1,products!$A$1:$G$1,0))</f>
        <v>8.25</v>
      </c>
      <c r="M437" s="9">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3"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9">
        <f>INDEX(products!$A$1:$G$49,MATCH(orders!$D438,products!$A$1:$A$49,0),MATCH(L$1,products!$A$1:$G$1,0))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3"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9">
        <f>INDEX(products!$A$1:$G$49,MATCH(orders!$D439,products!$A$1:$A$49,0),MATCH(L$1,products!$A$1:$G$1,0))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3"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9">
        <f>INDEX(products!$A$1:$G$49,MATCH(orders!$D440,products!$A$1:$A$49,0),MATCH(L$1,products!$A$1:$G$1,0))</f>
        <v>7.77</v>
      </c>
      <c r="M440" s="9">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3"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9">
        <f>INDEX(products!$A$1:$G$49,MATCH(orders!$D441,products!$A$1:$A$49,0),MATCH(L$1,products!$A$1:$G$1,0))</f>
        <v>8.91</v>
      </c>
      <c r="M441" s="9">
        <f t="shared" si="18"/>
        <v>35.64</v>
      </c>
      <c r="N441" t="str">
        <f t="shared" si="19"/>
        <v>Excelsa</v>
      </c>
      <c r="O441" t="str">
        <f t="shared" si="20"/>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3"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9">
        <f>INDEX(products!$A$1:$G$49,MATCH(orders!$D442,products!$A$1:$A$49,0),MATCH(L$1,products!$A$1:$G$1,0))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9">
        <f>INDEX(products!$A$1:$G$49,MATCH(orders!$D443,products!$A$1:$A$49,0),MATCH(L$1,products!$A$1:$G$1,0))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3"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9">
        <f>INDEX(products!$A$1:$G$49,MATCH(orders!$D444,products!$A$1:$A$49,0),MATCH(L$1,products!$A$1:$G$1,0))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3"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9">
        <f>INDEX(products!$A$1:$G$49,MATCH(orders!$D445,products!$A$1:$A$49,0),MATCH(L$1,products!$A$1:$G$1,0))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3"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9">
        <f>INDEX(products!$A$1:$G$49,MATCH(orders!$D446,products!$A$1:$A$49,0),MATCH(L$1,products!$A$1:$G$1,0))</f>
        <v>4.125</v>
      </c>
      <c r="M446" s="9">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3"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9">
        <f>INDEX(products!$A$1:$G$49,MATCH(orders!$D447,products!$A$1:$A$49,0),MATCH(L$1,products!$A$1:$G$1,0))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3"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9">
        <f>INDEX(products!$A$1:$G$49,MATCH(orders!$D448,products!$A$1:$A$49,0),MATCH(L$1,products!$A$1:$G$1,0))</f>
        <v>8.73</v>
      </c>
      <c r="M448" s="9">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3"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9">
        <f>INDEX(products!$A$1:$G$49,MATCH(orders!$D449,products!$A$1:$A$49,0),MATCH(L$1,products!$A$1:$G$1,0))</f>
        <v>5.97</v>
      </c>
      <c r="M449" s="9">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3"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9">
        <f>INDEX(products!$A$1:$G$49,MATCH(orders!$D450,products!$A$1:$A$49,0),MATCH(L$1,products!$A$1:$G$1,0))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3"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9">
        <f>INDEX(products!$A$1:$G$49,MATCH(orders!$D451,products!$A$1:$A$49,0),MATCH(L$1,products!$A$1:$G$1,0))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3"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9">
        <f>INDEX(products!$A$1:$G$49,MATCH(orders!$D452,products!$A$1:$A$49,0),MATCH(L$1,products!$A$1:$G$1,0))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9">
        <f>INDEX(products!$A$1:$G$49,MATCH(orders!$D453,products!$A$1:$A$49,0),MATCH(L$1,products!$A$1:$G$1,0))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3"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9">
        <f>INDEX(products!$A$1:$G$49,MATCH(orders!$D454,products!$A$1:$A$49,0),MATCH(L$1,products!$A$1:$G$1,0))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3"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9">
        <f>INDEX(products!$A$1:$G$49,MATCH(orders!$D455,products!$A$1:$A$49,0),MATCH(L$1,products!$A$1:$G$1,0))</f>
        <v>9.51</v>
      </c>
      <c r="M455" s="9">
        <f t="shared" si="21"/>
        <v>38.04</v>
      </c>
      <c r="N455" t="str">
        <f t="shared" si="22"/>
        <v>Liberica</v>
      </c>
      <c r="O455" t="str">
        <f t="shared" si="23"/>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3"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9">
        <f>INDEX(products!$A$1:$G$49,MATCH(orders!$D456,products!$A$1:$A$49,0),MATCH(L$1,products!$A$1:$G$1,0))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3"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9">
        <f>INDEX(products!$A$1:$G$49,MATCH(orders!$D457,products!$A$1:$A$49,0),MATCH(L$1,products!$A$1:$G$1,0))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3"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9">
        <f>INDEX(products!$A$1:$G$49,MATCH(orders!$D458,products!$A$1:$A$49,0),MATCH(L$1,products!$A$1:$G$1,0))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3"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9">
        <f>INDEX(products!$A$1:$G$49,MATCH(orders!$D459,products!$A$1:$A$49,0),MATCH(L$1,products!$A$1:$G$1,0))</f>
        <v>9.51</v>
      </c>
      <c r="M459" s="9">
        <f t="shared" si="21"/>
        <v>47.55</v>
      </c>
      <c r="N459" t="str">
        <f t="shared" si="22"/>
        <v>Liberica</v>
      </c>
      <c r="O459" t="str">
        <f t="shared" si="23"/>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3"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9">
        <f>INDEX(products!$A$1:$G$49,MATCH(orders!$D460,products!$A$1:$A$49,0),MATCH(L$1,products!$A$1:$G$1,0))</f>
        <v>11.25</v>
      </c>
      <c r="M460" s="9">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3"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9">
        <f>INDEX(products!$A$1:$G$49,MATCH(orders!$D461,products!$A$1:$A$49,0),MATCH(L$1,products!$A$1:$G$1,0))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3"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9">
        <f>INDEX(products!$A$1:$G$49,MATCH(orders!$D462,products!$A$1:$A$49,0),MATCH(L$1,products!$A$1:$G$1,0))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9">
        <f>INDEX(products!$A$1:$G$49,MATCH(orders!$D463,products!$A$1:$A$49,0),MATCH(L$1,products!$A$1:$G$1,0))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3"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9">
        <f>INDEX(products!$A$1:$G$49,MATCH(orders!$D464,products!$A$1:$A$49,0),MATCH(L$1,products!$A$1:$G$1,0))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3"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9">
        <f>INDEX(products!$A$1:$G$49,MATCH(orders!$D465,products!$A$1:$A$49,0),MATCH(L$1,products!$A$1:$G$1,0))</f>
        <v>13.75</v>
      </c>
      <c r="M465" s="9">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3"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9">
        <f>INDEX(products!$A$1:$G$49,MATCH(orders!$D466,products!$A$1:$A$49,0),MATCH(L$1,products!$A$1:$G$1,0))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3"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9">
        <f>INDEX(products!$A$1:$G$49,MATCH(orders!$D467,products!$A$1:$A$49,0),MATCH(L$1,products!$A$1:$G$1,0))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3"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9">
        <f>INDEX(products!$A$1:$G$49,MATCH(orders!$D468,products!$A$1:$A$49,0),MATCH(L$1,products!$A$1:$G$1,0))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3"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9">
        <f>INDEX(products!$A$1:$G$49,MATCH(orders!$D469,products!$A$1:$A$49,0),MATCH(L$1,products!$A$1:$G$1,0))</f>
        <v>5.97</v>
      </c>
      <c r="M469" s="9">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3"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9">
        <f>INDEX(products!$A$1:$G$49,MATCH(orders!$D470,products!$A$1:$A$49,0),MATCH(L$1,products!$A$1:$G$1,0))</f>
        <v>13.75</v>
      </c>
      <c r="M470" s="9">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3"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9">
        <f>INDEX(products!$A$1:$G$49,MATCH(orders!$D471,products!$A$1:$A$49,0),MATCH(L$1,products!$A$1:$G$1,0))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3"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9">
        <f>INDEX(products!$A$1:$G$49,MATCH(orders!$D472,products!$A$1:$A$49,0),MATCH(L$1,products!$A$1:$G$1,0))</f>
        <v>6.75</v>
      </c>
      <c r="M472" s="9">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3"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9">
        <f>INDEX(products!$A$1:$G$49,MATCH(orders!$D473,products!$A$1:$A$49,0),MATCH(L$1,products!$A$1:$G$1,0))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3"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9">
        <f>INDEX(products!$A$1:$G$49,MATCH(orders!$D474,products!$A$1:$A$49,0),MATCH(L$1,products!$A$1:$G$1,0))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3"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9">
        <f>INDEX(products!$A$1:$G$49,MATCH(orders!$D475,products!$A$1:$A$49,0),MATCH(L$1,products!$A$1:$G$1,0))</f>
        <v>12.95</v>
      </c>
      <c r="M475" s="9">
        <f t="shared" si="21"/>
        <v>25.9</v>
      </c>
      <c r="N475" t="str">
        <f t="shared" si="22"/>
        <v>Arabica</v>
      </c>
      <c r="O475" t="str">
        <f t="shared" si="23"/>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3"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9">
        <f>INDEX(products!$A$1:$G$49,MATCH(orders!$D476,products!$A$1:$A$49,0),MATCH(L$1,products!$A$1:$G$1,0))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3"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9">
        <f>INDEX(products!$A$1:$G$49,MATCH(orders!$D477,products!$A$1:$A$49,0),MATCH(L$1,products!$A$1:$G$1,0))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3"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9">
        <f>INDEX(products!$A$1:$G$49,MATCH(orders!$D478,products!$A$1:$A$49,0),MATCH(L$1,products!$A$1:$G$1,0))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3"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9">
        <f>INDEX(products!$A$1:$G$49,MATCH(orders!$D479,products!$A$1:$A$49,0),MATCH(L$1,products!$A$1:$G$1,0))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3"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9">
        <f>INDEX(products!$A$1:$G$49,MATCH(orders!$D480,products!$A$1:$A$49,0),MATCH(L$1,products!$A$1:$G$1,0))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3"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9">
        <f>INDEX(products!$A$1:$G$49,MATCH(orders!$D481,products!$A$1:$A$49,0),MATCH(L$1,products!$A$1:$G$1,0))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3"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9">
        <f>INDEX(products!$A$1:$G$49,MATCH(orders!$D482,products!$A$1:$A$49,0),MATCH(L$1,products!$A$1:$G$1,0))</f>
        <v>4.125</v>
      </c>
      <c r="M482" s="9">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9">
        <f>INDEX(products!$A$1:$G$49,MATCH(orders!$D483,products!$A$1:$A$49,0),MATCH(L$1,products!$A$1:$G$1,0))</f>
        <v>11.95</v>
      </c>
      <c r="M483" s="9">
        <f t="shared" si="21"/>
        <v>23.9</v>
      </c>
      <c r="N483" t="str">
        <f t="shared" si="22"/>
        <v>Robusta</v>
      </c>
      <c r="O483" t="str">
        <f t="shared" si="23"/>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3"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9">
        <f>INDEX(products!$A$1:$G$49,MATCH(orders!$D484,products!$A$1:$A$49,0),MATCH(L$1,products!$A$1:$G$1,0))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3"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9">
        <f>INDEX(products!$A$1:$G$49,MATCH(orders!$D485,products!$A$1:$A$49,0),MATCH(L$1,products!$A$1:$G$1,0))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3"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9">
        <f>INDEX(products!$A$1:$G$49,MATCH(orders!$D486,products!$A$1:$A$49,0),MATCH(L$1,products!$A$1:$G$1,0))</f>
        <v>9.51</v>
      </c>
      <c r="M486" s="9">
        <f t="shared" si="21"/>
        <v>57.06</v>
      </c>
      <c r="N486" t="str">
        <f t="shared" si="22"/>
        <v>Liberica</v>
      </c>
      <c r="O486" t="str">
        <f t="shared" si="23"/>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3"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9">
        <f>INDEX(products!$A$1:$G$49,MATCH(orders!$D487,products!$A$1:$A$49,0),MATCH(L$1,products!$A$1:$G$1,0))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3"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9">
        <f>INDEX(products!$A$1:$G$49,MATCH(orders!$D488,products!$A$1:$A$49,0),MATCH(L$1,products!$A$1:$G$1,0))</f>
        <v>8.73</v>
      </c>
      <c r="M488" s="9">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3"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9">
        <f>INDEX(products!$A$1:$G$49,MATCH(orders!$D489,products!$A$1:$A$49,0),MATCH(L$1,products!$A$1:$G$1,0))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3"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9">
        <f>INDEX(products!$A$1:$G$49,MATCH(orders!$D490,products!$A$1:$A$49,0),MATCH(L$1,products!$A$1:$G$1,0))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3"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9">
        <f>INDEX(products!$A$1:$G$49,MATCH(orders!$D491,products!$A$1:$A$49,0),MATCH(L$1,products!$A$1:$G$1,0))</f>
        <v>15.85</v>
      </c>
      <c r="M491" s="9">
        <f t="shared" si="21"/>
        <v>95.1</v>
      </c>
      <c r="N491" t="str">
        <f t="shared" si="22"/>
        <v>Liberica</v>
      </c>
      <c r="O491" t="str">
        <f t="shared" si="23"/>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3"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9">
        <f>INDEX(products!$A$1:$G$49,MATCH(orders!$D492,products!$A$1:$A$49,0),MATCH(L$1,products!$A$1:$G$1,0))</f>
        <v>7.77</v>
      </c>
      <c r="M492" s="9">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3"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9">
        <f>INDEX(products!$A$1:$G$49,MATCH(orders!$D493,products!$A$1:$A$49,0),MATCH(L$1,products!$A$1:$G$1,0))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3"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9">
        <f>INDEX(products!$A$1:$G$49,MATCH(orders!$D494,products!$A$1:$A$49,0),MATCH(L$1,products!$A$1:$G$1,0))</f>
        <v>4.125</v>
      </c>
      <c r="M494" s="9">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3"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9">
        <f>INDEX(products!$A$1:$G$49,MATCH(orders!$D495,products!$A$1:$A$49,0),MATCH(L$1,products!$A$1:$G$1,0))</f>
        <v>5.97</v>
      </c>
      <c r="M495" s="9">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3"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9">
        <f>INDEX(products!$A$1:$G$49,MATCH(orders!$D496,products!$A$1:$A$49,0),MATCH(L$1,products!$A$1:$G$1,0))</f>
        <v>15.85</v>
      </c>
      <c r="M496" s="9">
        <f t="shared" si="21"/>
        <v>31.7</v>
      </c>
      <c r="N496" t="str">
        <f t="shared" si="22"/>
        <v>Liberica</v>
      </c>
      <c r="O496" t="str">
        <f t="shared" si="23"/>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3"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9">
        <f>INDEX(products!$A$1:$G$49,MATCH(orders!$D497,products!$A$1:$A$49,0),MATCH(L$1,products!$A$1:$G$1,0))</f>
        <v>15.85</v>
      </c>
      <c r="M497" s="9">
        <f t="shared" si="21"/>
        <v>79.25</v>
      </c>
      <c r="N497" t="str">
        <f t="shared" si="22"/>
        <v>Liberica</v>
      </c>
      <c r="O497" t="str">
        <f t="shared" si="23"/>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3"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9">
        <f>INDEX(products!$A$1:$G$49,MATCH(orders!$D498,products!$A$1:$A$49,0),MATCH(L$1,products!$A$1:$G$1,0))</f>
        <v>3.645</v>
      </c>
      <c r="M498" s="9">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3"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9">
        <f>INDEX(products!$A$1:$G$49,MATCH(orders!$D499,products!$A$1:$A$49,0),MATCH(L$1,products!$A$1:$G$1,0))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3"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9">
        <f>INDEX(products!$A$1:$G$49,MATCH(orders!$D500,products!$A$1:$A$49,0),MATCH(L$1,products!$A$1:$G$1,0))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3"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9">
        <f>INDEX(products!$A$1:$G$49,MATCH(orders!$D501,products!$A$1:$A$49,0),MATCH(L$1,products!$A$1:$G$1,0))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3"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9">
        <f>INDEX(products!$A$1:$G$49,MATCH(orders!$D502,products!$A$1:$A$49,0),MATCH(L$1,products!$A$1:$G$1,0))</f>
        <v>11.95</v>
      </c>
      <c r="M502" s="9">
        <f t="shared" si="21"/>
        <v>47.8</v>
      </c>
      <c r="N502" t="str">
        <f t="shared" si="22"/>
        <v>Robusta</v>
      </c>
      <c r="O502" t="str">
        <f t="shared" si="23"/>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9">
        <f>INDEX(products!$A$1:$G$49,MATCH(orders!$D503,products!$A$1:$A$49,0),MATCH(L$1,products!$A$1:$G$1,0))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3"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9">
        <f>INDEX(products!$A$1:$G$49,MATCH(orders!$D504,products!$A$1:$A$49,0),MATCH(L$1,products!$A$1:$G$1,0))</f>
        <v>4.125</v>
      </c>
      <c r="M504" s="9">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3"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9">
        <f>INDEX(products!$A$1:$G$49,MATCH(orders!$D505,products!$A$1:$A$49,0),MATCH(L$1,products!$A$1:$G$1,0))</f>
        <v>12.95</v>
      </c>
      <c r="M505" s="9">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3"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9">
        <f>INDEX(products!$A$1:$G$49,MATCH(orders!$D506,products!$A$1:$A$49,0),MATCH(L$1,products!$A$1:$G$1,0))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3"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9">
        <f>INDEX(products!$A$1:$G$49,MATCH(orders!$D507,products!$A$1:$A$49,0),MATCH(L$1,products!$A$1:$G$1,0))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3"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9">
        <f>INDEX(products!$A$1:$G$49,MATCH(orders!$D508,products!$A$1:$A$49,0),MATCH(L$1,products!$A$1:$G$1,0))</f>
        <v>12.95</v>
      </c>
      <c r="M508" s="9">
        <f t="shared" si="21"/>
        <v>25.9</v>
      </c>
      <c r="N508" t="str">
        <f t="shared" si="22"/>
        <v>Arabica</v>
      </c>
      <c r="O508" t="str">
        <f t="shared" si="23"/>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3"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9">
        <f>INDEX(products!$A$1:$G$49,MATCH(orders!$D509,products!$A$1:$A$49,0),MATCH(L$1,products!$A$1:$G$1,0))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3"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9">
        <f>INDEX(products!$A$1:$G$49,MATCH(orders!$D510,products!$A$1:$A$49,0),MATCH(L$1,products!$A$1:$G$1,0))</f>
        <v>7.77</v>
      </c>
      <c r="M510" s="9">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3"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9">
        <f>INDEX(products!$A$1:$G$49,MATCH(orders!$D511,products!$A$1:$A$49,0),MATCH(L$1,products!$A$1:$G$1,0))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3"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9">
        <f>INDEX(products!$A$1:$G$49,MATCH(orders!$D512,products!$A$1:$A$49,0),MATCH(L$1,products!$A$1:$G$1,0))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9">
        <f>INDEX(products!$A$1:$G$49,MATCH(orders!$D513,products!$A$1:$A$49,0),MATCH(L$1,products!$A$1:$G$1,0))</f>
        <v>3.375</v>
      </c>
      <c r="M513" s="9">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3"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9">
        <f>INDEX(products!$A$1:$G$49,MATCH(orders!$D514,products!$A$1:$A$49,0),MATCH(L$1,products!$A$1:$G$1,0))</f>
        <v>15.85</v>
      </c>
      <c r="M514" s="9">
        <f t="shared" si="21"/>
        <v>47.55</v>
      </c>
      <c r="N514" t="str">
        <f t="shared" si="22"/>
        <v>Liberica</v>
      </c>
      <c r="O514" t="str">
        <f t="shared" si="23"/>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3"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9">
        <f>INDEX(products!$A$1:$G$49,MATCH(orders!$D515,products!$A$1:$A$49,0),MATCH(L$1,products!$A$1:$G$1,0))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9">
        <f>INDEX(products!$A$1:$G$49,MATCH(orders!$D516,products!$A$1:$A$49,0),MATCH(L$1,products!$A$1:$G$1,0))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3"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9">
        <f>INDEX(products!$A$1:$G$49,MATCH(orders!$D517,products!$A$1:$A$49,0),MATCH(L$1,products!$A$1:$G$1,0))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3"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9">
        <f>INDEX(products!$A$1:$G$49,MATCH(orders!$D518,products!$A$1:$A$49,0),MATCH(L$1,products!$A$1:$G$1,0))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3"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9">
        <f>INDEX(products!$A$1:$G$49,MATCH(orders!$D519,products!$A$1:$A$49,0),MATCH(L$1,products!$A$1:$G$1,0))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3"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9">
        <f>INDEX(products!$A$1:$G$49,MATCH(orders!$D520,products!$A$1:$A$49,0),MATCH(L$1,products!$A$1:$G$1,0))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3"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9">
        <f>INDEX(products!$A$1:$G$49,MATCH(orders!$D521,products!$A$1:$A$49,0),MATCH(L$1,products!$A$1:$G$1,0))</f>
        <v>5.97</v>
      </c>
      <c r="M521" s="9">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3"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9">
        <f>INDEX(products!$A$1:$G$49,MATCH(orders!$D522,products!$A$1:$A$49,0),MATCH(L$1,products!$A$1:$G$1,0))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9">
        <f>INDEX(products!$A$1:$G$49,MATCH(orders!$D523,products!$A$1:$A$49,0),MATCH(L$1,products!$A$1:$G$1,0))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3"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9">
        <f>INDEX(products!$A$1:$G$49,MATCH(orders!$D524,products!$A$1:$A$49,0),MATCH(L$1,products!$A$1:$G$1,0))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3"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9">
        <f>INDEX(products!$A$1:$G$49,MATCH(orders!$D525,products!$A$1:$A$49,0),MATCH(L$1,products!$A$1:$G$1,0))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3"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9">
        <f>INDEX(products!$A$1:$G$49,MATCH(orders!$D526,products!$A$1:$A$49,0),MATCH(L$1,products!$A$1:$G$1,0))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3"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9">
        <f>INDEX(products!$A$1:$G$49,MATCH(orders!$D527,products!$A$1:$A$49,0),MATCH(L$1,products!$A$1:$G$1,0))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3"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9">
        <f>INDEX(products!$A$1:$G$49,MATCH(orders!$D528,products!$A$1:$A$49,0),MATCH(L$1,products!$A$1:$G$1,0))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3"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9">
        <f>INDEX(products!$A$1:$G$49,MATCH(orders!$D529,products!$A$1:$A$49,0),MATCH(L$1,products!$A$1:$G$1,0))</f>
        <v>8.25</v>
      </c>
      <c r="M529" s="9">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3"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9">
        <f>INDEX(products!$A$1:$G$49,MATCH(orders!$D530,products!$A$1:$A$49,0),MATCH(L$1,products!$A$1:$G$1,0))</f>
        <v>8.91</v>
      </c>
      <c r="M530" s="9">
        <f t="shared" si="24"/>
        <v>53.46</v>
      </c>
      <c r="N530" t="str">
        <f t="shared" si="25"/>
        <v>Excelsa</v>
      </c>
      <c r="O530" t="str">
        <f t="shared" si="26"/>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3"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9">
        <f>INDEX(products!$A$1:$G$49,MATCH(orders!$D531,products!$A$1:$A$49,0),MATCH(L$1,products!$A$1:$G$1,0))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3"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9">
        <f>INDEX(products!$A$1:$G$49,MATCH(orders!$D532,products!$A$1:$A$49,0),MATCH(L$1,products!$A$1:$G$1,0))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9">
        <f>INDEX(products!$A$1:$G$49,MATCH(orders!$D533,products!$A$1:$A$49,0),MATCH(L$1,products!$A$1:$G$1,0))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3"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9">
        <f>INDEX(products!$A$1:$G$49,MATCH(orders!$D534,products!$A$1:$A$49,0),MATCH(L$1,products!$A$1:$G$1,0))</f>
        <v>8.25</v>
      </c>
      <c r="M534" s="9">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3"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9">
        <f>INDEX(products!$A$1:$G$49,MATCH(orders!$D535,products!$A$1:$A$49,0),MATCH(L$1,products!$A$1:$G$1,0))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3"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9">
        <f>INDEX(products!$A$1:$G$49,MATCH(orders!$D536,products!$A$1:$A$49,0),MATCH(L$1,products!$A$1:$G$1,0))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3"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9">
        <f>INDEX(products!$A$1:$G$49,MATCH(orders!$D537,products!$A$1:$A$49,0),MATCH(L$1,products!$A$1:$G$1,0))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3"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9">
        <f>INDEX(products!$A$1:$G$49,MATCH(orders!$D538,products!$A$1:$A$49,0),MATCH(L$1,products!$A$1:$G$1,0))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3"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9">
        <f>INDEX(products!$A$1:$G$49,MATCH(orders!$D539,products!$A$1:$A$49,0),MATCH(L$1,products!$A$1:$G$1,0))</f>
        <v>27.945</v>
      </c>
      <c r="M539" s="9">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3"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9">
        <f>INDEX(products!$A$1:$G$49,MATCH(orders!$D540,products!$A$1:$A$49,0),MATCH(L$1,products!$A$1:$G$1,0))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3"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9">
        <f>INDEX(products!$A$1:$G$49,MATCH(orders!$D541,products!$A$1:$A$49,0),MATCH(L$1,products!$A$1:$G$1,0))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3"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9">
        <f>INDEX(products!$A$1:$G$49,MATCH(orders!$D542,products!$A$1:$A$49,0),MATCH(L$1,products!$A$1:$G$1,0))</f>
        <v>15.85</v>
      </c>
      <c r="M542" s="9">
        <f t="shared" si="24"/>
        <v>63.4</v>
      </c>
      <c r="N542" t="str">
        <f t="shared" si="25"/>
        <v>Liberica</v>
      </c>
      <c r="O542" t="str">
        <f t="shared" si="26"/>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3"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9">
        <f>INDEX(products!$A$1:$G$49,MATCH(orders!$D543,products!$A$1:$A$49,0),MATCH(L$1,products!$A$1:$G$1,0))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3"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9">
        <f>INDEX(products!$A$1:$G$49,MATCH(orders!$D544,products!$A$1:$A$49,0),MATCH(L$1,products!$A$1:$G$1,0))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3"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9">
        <f>INDEX(products!$A$1:$G$49,MATCH(orders!$D545,products!$A$1:$A$49,0),MATCH(L$1,products!$A$1:$G$1,0))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3"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9">
        <f>INDEX(products!$A$1:$G$49,MATCH(orders!$D546,products!$A$1:$A$49,0),MATCH(L$1,products!$A$1:$G$1,0))</f>
        <v>7.77</v>
      </c>
      <c r="M546" s="9">
        <f t="shared" si="24"/>
        <v>15.54</v>
      </c>
      <c r="N546" t="str">
        <f t="shared" si="25"/>
        <v>Arabica</v>
      </c>
      <c r="O546" t="str">
        <f t="shared" si="26"/>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3"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9">
        <f>INDEX(products!$A$1:$G$49,MATCH(orders!$D547,products!$A$1:$A$49,0),MATCH(L$1,products!$A$1:$G$1,0))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3"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9">
        <f>INDEX(products!$A$1:$G$49,MATCH(orders!$D548,products!$A$1:$A$49,0),MATCH(L$1,products!$A$1:$G$1,0))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3"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9">
        <f>INDEX(products!$A$1:$G$49,MATCH(orders!$D549,products!$A$1:$A$49,0),MATCH(L$1,products!$A$1:$G$1,0))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3"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9">
        <f>INDEX(products!$A$1:$G$49,MATCH(orders!$D550,products!$A$1:$A$49,0),MATCH(L$1,products!$A$1:$G$1,0))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3"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9">
        <f>INDEX(products!$A$1:$G$49,MATCH(orders!$D551,products!$A$1:$A$49,0),MATCH(L$1,products!$A$1:$G$1,0))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3"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9">
        <f>INDEX(products!$A$1:$G$49,MATCH(orders!$D552,products!$A$1:$A$49,0),MATCH(L$1,products!$A$1:$G$1,0))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9">
        <f>INDEX(products!$A$1:$G$49,MATCH(orders!$D553,products!$A$1:$A$49,0),MATCH(L$1,products!$A$1:$G$1,0))</f>
        <v>3.645</v>
      </c>
      <c r="M553" s="9">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3"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9">
        <f>INDEX(products!$A$1:$G$49,MATCH(orders!$D554,products!$A$1:$A$49,0),MATCH(L$1,products!$A$1:$G$1,0))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3"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9">
        <f>INDEX(products!$A$1:$G$49,MATCH(orders!$D555,products!$A$1:$A$49,0),MATCH(L$1,products!$A$1:$G$1,0))</f>
        <v>13.75</v>
      </c>
      <c r="M555" s="9">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3"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9">
        <f>INDEX(products!$A$1:$G$49,MATCH(orders!$D556,products!$A$1:$A$49,0),MATCH(L$1,products!$A$1:$G$1,0))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3"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9">
        <f>INDEX(products!$A$1:$G$49,MATCH(orders!$D557,products!$A$1:$A$49,0),MATCH(L$1,products!$A$1:$G$1,0))</f>
        <v>13.75</v>
      </c>
      <c r="M557" s="9">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3"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9">
        <f>INDEX(products!$A$1:$G$49,MATCH(orders!$D558,products!$A$1:$A$49,0),MATCH(L$1,products!$A$1:$G$1,0))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3"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9">
        <f>INDEX(products!$A$1:$G$49,MATCH(orders!$D559,products!$A$1:$A$49,0),MATCH(L$1,products!$A$1:$G$1,0))</f>
        <v>14.85</v>
      </c>
      <c r="M559" s="9">
        <f t="shared" si="24"/>
        <v>59.4</v>
      </c>
      <c r="N559" t="str">
        <f t="shared" si="25"/>
        <v>Excelsa</v>
      </c>
      <c r="O559" t="str">
        <f t="shared" si="26"/>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3"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9">
        <f>INDEX(products!$A$1:$G$49,MATCH(orders!$D560,products!$A$1:$A$49,0),MATCH(L$1,products!$A$1:$G$1,0))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3"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9">
        <f>INDEX(products!$A$1:$G$49,MATCH(orders!$D561,products!$A$1:$A$49,0),MATCH(L$1,products!$A$1:$G$1,0))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3"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9">
        <f>INDEX(products!$A$1:$G$49,MATCH(orders!$D562,products!$A$1:$A$49,0),MATCH(L$1,products!$A$1:$G$1,0))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3"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9">
        <f>INDEX(products!$A$1:$G$49,MATCH(orders!$D563,products!$A$1:$A$49,0),MATCH(L$1,products!$A$1:$G$1,0))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3"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9">
        <f>INDEX(products!$A$1:$G$49,MATCH(orders!$D564,products!$A$1:$A$49,0),MATCH(L$1,products!$A$1:$G$1,0))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3"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9">
        <f>INDEX(products!$A$1:$G$49,MATCH(orders!$D565,products!$A$1:$A$49,0),MATCH(L$1,products!$A$1:$G$1,0))</f>
        <v>13.75</v>
      </c>
      <c r="M565" s="9">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3"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9">
        <f>INDEX(products!$A$1:$G$49,MATCH(orders!$D566,products!$A$1:$A$49,0),MATCH(L$1,products!$A$1:$G$1,0))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3"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9">
        <f>INDEX(products!$A$1:$G$49,MATCH(orders!$D567,products!$A$1:$A$49,0),MATCH(L$1,products!$A$1:$G$1,0))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3"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9">
        <f>INDEX(products!$A$1:$G$49,MATCH(orders!$D568,products!$A$1:$A$49,0),MATCH(L$1,products!$A$1:$G$1,0))</f>
        <v>3.375</v>
      </c>
      <c r="M568" s="9">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3"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9">
        <f>INDEX(products!$A$1:$G$49,MATCH(orders!$D569,products!$A$1:$A$49,0),MATCH(L$1,products!$A$1:$G$1,0))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3"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9">
        <f>INDEX(products!$A$1:$G$49,MATCH(orders!$D570,products!$A$1:$A$49,0),MATCH(L$1,products!$A$1:$G$1,0))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3"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9">
        <f>INDEX(products!$A$1:$G$49,MATCH(orders!$D571,products!$A$1:$A$49,0),MATCH(L$1,products!$A$1:$G$1,0))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3"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9">
        <f>INDEX(products!$A$1:$G$49,MATCH(orders!$D572,products!$A$1:$A$49,0),MATCH(L$1,products!$A$1:$G$1,0))</f>
        <v>6.75</v>
      </c>
      <c r="M572" s="9">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9">
        <f>INDEX(products!$A$1:$G$49,MATCH(orders!$D573,products!$A$1:$A$49,0),MATCH(L$1,products!$A$1:$G$1,0))</f>
        <v>8.91</v>
      </c>
      <c r="M573" s="9">
        <f t="shared" si="24"/>
        <v>35.64</v>
      </c>
      <c r="N573" t="str">
        <f t="shared" si="25"/>
        <v>Excelsa</v>
      </c>
      <c r="O573" t="str">
        <f t="shared" si="26"/>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3"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9">
        <f>INDEX(products!$A$1:$G$49,MATCH(orders!$D574,products!$A$1:$A$49,0),MATCH(L$1,products!$A$1:$G$1,0))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3"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9">
        <f>INDEX(products!$A$1:$G$49,MATCH(orders!$D575,products!$A$1:$A$49,0),MATCH(L$1,products!$A$1:$G$1,0))</f>
        <v>11.25</v>
      </c>
      <c r="M575" s="9">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3"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9">
        <f>INDEX(products!$A$1:$G$49,MATCH(orders!$D576,products!$A$1:$A$49,0),MATCH(L$1,products!$A$1:$G$1,0))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3"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9">
        <f>INDEX(products!$A$1:$G$49,MATCH(orders!$D577,products!$A$1:$A$49,0),MATCH(L$1,products!$A$1:$G$1,0))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3"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9">
        <f>INDEX(products!$A$1:$G$49,MATCH(orders!$D578,products!$A$1:$A$49,0),MATCH(L$1,products!$A$1:$G$1,0))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3"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9">
        <f>INDEX(products!$A$1:$G$49,MATCH(orders!$D579,products!$A$1:$A$49,0),MATCH(L$1,products!$A$1:$G$1,0))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3"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9">
        <f>INDEX(products!$A$1:$G$49,MATCH(orders!$D580,products!$A$1:$A$49,0),MATCH(L$1,products!$A$1:$G$1,0))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3"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9">
        <f>INDEX(products!$A$1:$G$49,MATCH(orders!$D581,products!$A$1:$A$49,0),MATCH(L$1,products!$A$1:$G$1,0))</f>
        <v>6.75</v>
      </c>
      <c r="M581" s="9">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3"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9">
        <f>INDEX(products!$A$1:$G$49,MATCH(orders!$D582,products!$A$1:$A$49,0),MATCH(L$1,products!$A$1:$G$1,0))</f>
        <v>14.85</v>
      </c>
      <c r="M582" s="9">
        <f t="shared" si="27"/>
        <v>44.55</v>
      </c>
      <c r="N582" t="str">
        <f t="shared" si="28"/>
        <v>Excelsa</v>
      </c>
      <c r="O582" t="str">
        <f t="shared" si="29"/>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9">
        <f>INDEX(products!$A$1:$G$49,MATCH(orders!$D583,products!$A$1:$A$49,0),MATCH(L$1,products!$A$1:$G$1,0))</f>
        <v>8.91</v>
      </c>
      <c r="M583" s="9">
        <f t="shared" si="27"/>
        <v>44.55</v>
      </c>
      <c r="N583" t="str">
        <f t="shared" si="28"/>
        <v>Excelsa</v>
      </c>
      <c r="O583" t="str">
        <f t="shared" si="29"/>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3"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9">
        <f>INDEX(products!$A$1:$G$49,MATCH(orders!$D584,products!$A$1:$A$49,0),MATCH(L$1,products!$A$1:$G$1,0))</f>
        <v>12.15</v>
      </c>
      <c r="M584" s="9">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3"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9">
        <f>INDEX(products!$A$1:$G$49,MATCH(orders!$D585,products!$A$1:$A$49,0),MATCH(L$1,products!$A$1:$G$1,0))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3"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9">
        <f>INDEX(products!$A$1:$G$49,MATCH(orders!$D586,products!$A$1:$A$49,0),MATCH(L$1,products!$A$1:$G$1,0))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3"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9">
        <f>INDEX(products!$A$1:$G$49,MATCH(orders!$D587,products!$A$1:$A$49,0),MATCH(L$1,products!$A$1:$G$1,0))</f>
        <v>8.25</v>
      </c>
      <c r="M587" s="9">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3"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9">
        <f>INDEX(products!$A$1:$G$49,MATCH(orders!$D588,products!$A$1:$A$49,0),MATCH(L$1,products!$A$1:$G$1,0))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3"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9">
        <f>INDEX(products!$A$1:$G$49,MATCH(orders!$D589,products!$A$1:$A$49,0),MATCH(L$1,products!$A$1:$G$1,0))</f>
        <v>7.77</v>
      </c>
      <c r="M589" s="9">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3"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9">
        <f>INDEX(products!$A$1:$G$49,MATCH(orders!$D590,products!$A$1:$A$49,0),MATCH(L$1,products!$A$1:$G$1,0))</f>
        <v>5.97</v>
      </c>
      <c r="M590" s="9">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3"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9">
        <f>INDEX(products!$A$1:$G$49,MATCH(orders!$D591,products!$A$1:$A$49,0),MATCH(L$1,products!$A$1:$G$1,0))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3"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9">
        <f>INDEX(products!$A$1:$G$49,MATCH(orders!$D592,products!$A$1:$A$49,0),MATCH(L$1,products!$A$1:$G$1,0))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9">
        <f>INDEX(products!$A$1:$G$49,MATCH(orders!$D593,products!$A$1:$A$49,0),MATCH(L$1,products!$A$1:$G$1,0))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3"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9">
        <f>INDEX(products!$A$1:$G$49,MATCH(orders!$D594,products!$A$1:$A$49,0),MATCH(L$1,products!$A$1:$G$1,0))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3"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9">
        <f>INDEX(products!$A$1:$G$49,MATCH(orders!$D595,products!$A$1:$A$49,0),MATCH(L$1,products!$A$1:$G$1,0))</f>
        <v>27.945</v>
      </c>
      <c r="M595" s="9">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3"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9">
        <f>INDEX(products!$A$1:$G$49,MATCH(orders!$D596,products!$A$1:$A$49,0),MATCH(L$1,products!$A$1:$G$1,0))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3"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9">
        <f>INDEX(products!$A$1:$G$49,MATCH(orders!$D597,products!$A$1:$A$49,0),MATCH(L$1,products!$A$1:$G$1,0))</f>
        <v>14.85</v>
      </c>
      <c r="M597" s="9">
        <f t="shared" si="27"/>
        <v>14.85</v>
      </c>
      <c r="N597" t="str">
        <f t="shared" si="28"/>
        <v>Excelsa</v>
      </c>
      <c r="O597" t="str">
        <f t="shared" si="29"/>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3"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9">
        <f>INDEX(products!$A$1:$G$49,MATCH(orders!$D598,products!$A$1:$A$49,0),MATCH(L$1,products!$A$1:$G$1,0))</f>
        <v>6.75</v>
      </c>
      <c r="M598" s="9">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3"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9">
        <f>INDEX(products!$A$1:$G$49,MATCH(orders!$D599,products!$A$1:$A$49,0),MATCH(L$1,products!$A$1:$G$1,0))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3"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9">
        <f>INDEX(products!$A$1:$G$49,MATCH(orders!$D600,products!$A$1:$A$49,0),MATCH(L$1,products!$A$1:$G$1,0))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3"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9">
        <f>INDEX(products!$A$1:$G$49,MATCH(orders!$D601,products!$A$1:$A$49,0),MATCH(L$1,products!$A$1:$G$1,0))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3"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9">
        <f>INDEX(products!$A$1:$G$49,MATCH(orders!$D602,products!$A$1:$A$49,0),MATCH(L$1,products!$A$1:$G$1,0))</f>
        <v>7.77</v>
      </c>
      <c r="M602" s="9">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9">
        <f>INDEX(products!$A$1:$G$49,MATCH(orders!$D603,products!$A$1:$A$49,0),MATCH(L$1,products!$A$1:$G$1,0))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3"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9">
        <f>INDEX(products!$A$1:$G$49,MATCH(orders!$D604,products!$A$1:$A$49,0),MATCH(L$1,products!$A$1:$G$1,0))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3"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9">
        <f>INDEX(products!$A$1:$G$49,MATCH(orders!$D605,products!$A$1:$A$49,0),MATCH(L$1,products!$A$1:$G$1,0))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3"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9">
        <f>INDEX(products!$A$1:$G$49,MATCH(orders!$D606,products!$A$1:$A$49,0),MATCH(L$1,products!$A$1:$G$1,0))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3"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9">
        <f>INDEX(products!$A$1:$G$49,MATCH(orders!$D607,products!$A$1:$A$49,0),MATCH(L$1,products!$A$1:$G$1,0))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3"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9">
        <f>INDEX(products!$A$1:$G$49,MATCH(orders!$D608,products!$A$1:$A$49,0),MATCH(L$1,products!$A$1:$G$1,0))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3"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9">
        <f>INDEX(products!$A$1:$G$49,MATCH(orders!$D609,products!$A$1:$A$49,0),MATCH(L$1,products!$A$1:$G$1,0))</f>
        <v>3.645</v>
      </c>
      <c r="M609" s="9">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3"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9">
        <f>INDEX(products!$A$1:$G$49,MATCH(orders!$D610,products!$A$1:$A$49,0),MATCH(L$1,products!$A$1:$G$1,0))</f>
        <v>27.945</v>
      </c>
      <c r="M610" s="9">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3"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9">
        <f>INDEX(products!$A$1:$G$49,MATCH(orders!$D611,products!$A$1:$A$49,0),MATCH(L$1,products!$A$1:$G$1,0))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3"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9">
        <f>INDEX(products!$A$1:$G$49,MATCH(orders!$D612,products!$A$1:$A$49,0),MATCH(L$1,products!$A$1:$G$1,0))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9">
        <f>INDEX(products!$A$1:$G$49,MATCH(orders!$D613,products!$A$1:$A$49,0),MATCH(L$1,products!$A$1:$G$1,0))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3"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9">
        <f>INDEX(products!$A$1:$G$49,MATCH(orders!$D614,products!$A$1:$A$49,0),MATCH(L$1,products!$A$1:$G$1,0))</f>
        <v>3.375</v>
      </c>
      <c r="M614" s="9">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3"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9">
        <f>INDEX(products!$A$1:$G$49,MATCH(orders!$D615,products!$A$1:$A$49,0),MATCH(L$1,products!$A$1:$G$1,0))</f>
        <v>5.97</v>
      </c>
      <c r="M615" s="9">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3"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9">
        <f>INDEX(products!$A$1:$G$49,MATCH(orders!$D616,products!$A$1:$A$49,0),MATCH(L$1,products!$A$1:$G$1,0))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3"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9">
        <f>INDEX(products!$A$1:$G$49,MATCH(orders!$D617,products!$A$1:$A$49,0),MATCH(L$1,products!$A$1:$G$1,0))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3"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9">
        <f>INDEX(products!$A$1:$G$49,MATCH(orders!$D618,products!$A$1:$A$49,0),MATCH(L$1,products!$A$1:$G$1,0))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3"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9">
        <f>INDEX(products!$A$1:$G$49,MATCH(orders!$D619,products!$A$1:$A$49,0),MATCH(L$1,products!$A$1:$G$1,0))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3"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9">
        <f>INDEX(products!$A$1:$G$49,MATCH(orders!$D620,products!$A$1:$A$49,0),MATCH(L$1,products!$A$1:$G$1,0))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3"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9">
        <f>INDEX(products!$A$1:$G$49,MATCH(orders!$D621,products!$A$1:$A$49,0),MATCH(L$1,products!$A$1:$G$1,0))</f>
        <v>7.77</v>
      </c>
      <c r="M621" s="9">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3"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9">
        <f>INDEX(products!$A$1:$G$49,MATCH(orders!$D622,products!$A$1:$A$49,0),MATCH(L$1,products!$A$1:$G$1,0))</f>
        <v>3.375</v>
      </c>
      <c r="M622" s="9">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9">
        <f>INDEX(products!$A$1:$G$49,MATCH(orders!$D623,products!$A$1:$A$49,0),MATCH(L$1,products!$A$1:$G$1,0))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3"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9">
        <f>INDEX(products!$A$1:$G$49,MATCH(orders!$D624,products!$A$1:$A$49,0),MATCH(L$1,products!$A$1:$G$1,0))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3"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9">
        <f>INDEX(products!$A$1:$G$49,MATCH(orders!$D625,products!$A$1:$A$49,0),MATCH(L$1,products!$A$1:$G$1,0))</f>
        <v>12.15</v>
      </c>
      <c r="M625" s="9">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3"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9">
        <f>INDEX(products!$A$1:$G$49,MATCH(orders!$D626,products!$A$1:$A$49,0),MATCH(L$1,products!$A$1:$G$1,0))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3"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9">
        <f>INDEX(products!$A$1:$G$49,MATCH(orders!$D627,products!$A$1:$A$49,0),MATCH(L$1,products!$A$1:$G$1,0))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3"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9">
        <f>INDEX(products!$A$1:$G$49,MATCH(orders!$D628,products!$A$1:$A$49,0),MATCH(L$1,products!$A$1:$G$1,0))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3"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9">
        <f>INDEX(products!$A$1:$G$49,MATCH(orders!$D629,products!$A$1:$A$49,0),MATCH(L$1,products!$A$1:$G$1,0))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3"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9">
        <f>INDEX(products!$A$1:$G$49,MATCH(orders!$D630,products!$A$1:$A$49,0),MATCH(L$1,products!$A$1:$G$1,0))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3"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9">
        <f>INDEX(products!$A$1:$G$49,MATCH(orders!$D631,products!$A$1:$A$49,0),MATCH(L$1,products!$A$1:$G$1,0))</f>
        <v>7.77</v>
      </c>
      <c r="M631" s="9">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3"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9">
        <f>INDEX(products!$A$1:$G$49,MATCH(orders!$D632,products!$A$1:$A$49,0),MATCH(L$1,products!$A$1:$G$1,0))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3"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9">
        <f>INDEX(products!$A$1:$G$49,MATCH(orders!$D633,products!$A$1:$A$49,0),MATCH(L$1,products!$A$1:$G$1,0))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3"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9">
        <f>INDEX(products!$A$1:$G$49,MATCH(orders!$D634,products!$A$1:$A$49,0),MATCH(L$1,products!$A$1:$G$1,0))</f>
        <v>8.91</v>
      </c>
      <c r="M634" s="9">
        <f t="shared" si="27"/>
        <v>35.64</v>
      </c>
      <c r="N634" t="str">
        <f t="shared" si="28"/>
        <v>Excelsa</v>
      </c>
      <c r="O634" t="str">
        <f t="shared" si="29"/>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3"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9">
        <f>INDEX(products!$A$1:$G$49,MATCH(orders!$D635,products!$A$1:$A$49,0),MATCH(L$1,products!$A$1:$G$1,0))</f>
        <v>11.95</v>
      </c>
      <c r="M635" s="9">
        <f t="shared" si="27"/>
        <v>47.8</v>
      </c>
      <c r="N635" t="str">
        <f t="shared" si="28"/>
        <v>Robusta</v>
      </c>
      <c r="O635" t="str">
        <f t="shared" si="29"/>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3"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9">
        <f>INDEX(products!$A$1:$G$49,MATCH(orders!$D636,products!$A$1:$A$49,0),MATCH(L$1,products!$A$1:$G$1,0))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3"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9">
        <f>INDEX(products!$A$1:$G$49,MATCH(orders!$D637,products!$A$1:$A$49,0),MATCH(L$1,products!$A$1:$G$1,0))</f>
        <v>8.91</v>
      </c>
      <c r="M637" s="9">
        <f t="shared" si="27"/>
        <v>35.64</v>
      </c>
      <c r="N637" t="str">
        <f t="shared" si="28"/>
        <v>Excelsa</v>
      </c>
      <c r="O637" t="str">
        <f t="shared" si="29"/>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3"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9">
        <f>INDEX(products!$A$1:$G$49,MATCH(orders!$D638,products!$A$1:$A$49,0),MATCH(L$1,products!$A$1:$G$1,0))</f>
        <v>15.85</v>
      </c>
      <c r="M638" s="9">
        <f t="shared" si="27"/>
        <v>95.1</v>
      </c>
      <c r="N638" t="str">
        <f t="shared" si="28"/>
        <v>Liberica</v>
      </c>
      <c r="O638" t="str">
        <f t="shared" si="29"/>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3"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9">
        <f>INDEX(products!$A$1:$G$49,MATCH(orders!$D639,products!$A$1:$A$49,0),MATCH(L$1,products!$A$1:$G$1,0))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3"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9">
        <f>INDEX(products!$A$1:$G$49,MATCH(orders!$D640,products!$A$1:$A$49,0),MATCH(L$1,products!$A$1:$G$1,0))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3"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9">
        <f>INDEX(products!$A$1:$G$49,MATCH(orders!$D641,products!$A$1:$A$49,0),MATCH(L$1,products!$A$1:$G$1,0))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3"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9">
        <f>INDEX(products!$A$1:$G$49,MATCH(orders!$D642,products!$A$1:$A$49,0),MATCH(L$1,products!$A$1:$G$1,0))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9">
        <f>INDEX(products!$A$1:$G$49,MATCH(orders!$D643,products!$A$1:$A$49,0),MATCH(L$1,products!$A$1:$G$1,0))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3"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9">
        <f>INDEX(products!$A$1:$G$49,MATCH(orders!$D644,products!$A$1:$A$49,0),MATCH(L$1,products!$A$1:$G$1,0))</f>
        <v>4.125</v>
      </c>
      <c r="M644" s="9">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3"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9">
        <f>INDEX(products!$A$1:$G$49,MATCH(orders!$D645,products!$A$1:$A$49,0),MATCH(L$1,products!$A$1:$G$1,0))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3"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9">
        <f>INDEX(products!$A$1:$G$49,MATCH(orders!$D646,products!$A$1:$A$49,0),MATCH(L$1,products!$A$1:$G$1,0))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3"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9">
        <f>INDEX(products!$A$1:$G$49,MATCH(orders!$D647,products!$A$1:$A$49,0),MATCH(L$1,products!$A$1:$G$1,0))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3"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9">
        <f>INDEX(products!$A$1:$G$49,MATCH(orders!$D648,products!$A$1:$A$49,0),MATCH(L$1,products!$A$1:$G$1,0))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3"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9">
        <f>INDEX(products!$A$1:$G$49,MATCH(orders!$D649,products!$A$1:$A$49,0),MATCH(L$1,products!$A$1:$G$1,0))</f>
        <v>9.51</v>
      </c>
      <c r="M649" s="9">
        <f t="shared" si="30"/>
        <v>28.53</v>
      </c>
      <c r="N649" t="str">
        <f t="shared" si="31"/>
        <v>Liberica</v>
      </c>
      <c r="O649" t="str">
        <f t="shared" si="32"/>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3"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9">
        <f>INDEX(products!$A$1:$G$49,MATCH(orders!$D650,products!$A$1:$A$49,0),MATCH(L$1,products!$A$1:$G$1,0))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3"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9">
        <f>INDEX(products!$A$1:$G$49,MATCH(orders!$D651,products!$A$1:$A$49,0),MATCH(L$1,products!$A$1:$G$1,0))</f>
        <v>15.85</v>
      </c>
      <c r="M651" s="9">
        <f t="shared" si="30"/>
        <v>95.1</v>
      </c>
      <c r="N651" t="str">
        <f t="shared" si="31"/>
        <v>Liberica</v>
      </c>
      <c r="O651" t="str">
        <f t="shared" si="32"/>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3"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9">
        <f>INDEX(products!$A$1:$G$49,MATCH(orders!$D652,products!$A$1:$A$49,0),MATCH(L$1,products!$A$1:$G$1,0))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3"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9">
        <f>INDEX(products!$A$1:$G$49,MATCH(orders!$D653,products!$A$1:$A$49,0),MATCH(L$1,products!$A$1:$G$1,0))</f>
        <v>11.95</v>
      </c>
      <c r="M653" s="9">
        <f t="shared" si="30"/>
        <v>47.8</v>
      </c>
      <c r="N653" t="str">
        <f t="shared" si="31"/>
        <v>Robusta</v>
      </c>
      <c r="O653" t="str">
        <f t="shared" si="32"/>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3"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9">
        <f>INDEX(products!$A$1:$G$49,MATCH(orders!$D654,products!$A$1:$A$49,0),MATCH(L$1,products!$A$1:$G$1,0))</f>
        <v>15.85</v>
      </c>
      <c r="M654" s="9">
        <f t="shared" si="30"/>
        <v>63.4</v>
      </c>
      <c r="N654" t="str">
        <f t="shared" si="31"/>
        <v>Liberica</v>
      </c>
      <c r="O654" t="str">
        <f t="shared" si="32"/>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3"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9">
        <f>INDEX(products!$A$1:$G$49,MATCH(orders!$D655,products!$A$1:$A$49,0),MATCH(L$1,products!$A$1:$G$1,0))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3"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9">
        <f>INDEX(products!$A$1:$G$49,MATCH(orders!$D656,products!$A$1:$A$49,0),MATCH(L$1,products!$A$1:$G$1,0))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3"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9">
        <f>INDEX(products!$A$1:$G$49,MATCH(orders!$D657,products!$A$1:$A$49,0),MATCH(L$1,products!$A$1:$G$1,0))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3"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9">
        <f>INDEX(products!$A$1:$G$49,MATCH(orders!$D658,products!$A$1:$A$49,0),MATCH(L$1,products!$A$1:$G$1,0))</f>
        <v>12.95</v>
      </c>
      <c r="M658" s="9">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3"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9">
        <f>INDEX(products!$A$1:$G$49,MATCH(orders!$D659,products!$A$1:$A$49,0),MATCH(L$1,products!$A$1:$G$1,0))</f>
        <v>6.75</v>
      </c>
      <c r="M659" s="9">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3"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9">
        <f>INDEX(products!$A$1:$G$49,MATCH(orders!$D660,products!$A$1:$A$49,0),MATCH(L$1,products!$A$1:$G$1,0))</f>
        <v>8.25</v>
      </c>
      <c r="M660" s="9">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3"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9">
        <f>INDEX(products!$A$1:$G$49,MATCH(orders!$D661,products!$A$1:$A$49,0),MATCH(L$1,products!$A$1:$G$1,0))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3"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9">
        <f>INDEX(products!$A$1:$G$49,MATCH(orders!$D662,products!$A$1:$A$49,0),MATCH(L$1,products!$A$1:$G$1,0))</f>
        <v>8.91</v>
      </c>
      <c r="M662" s="9">
        <f t="shared" si="30"/>
        <v>53.46</v>
      </c>
      <c r="N662" t="str">
        <f t="shared" si="31"/>
        <v>Excelsa</v>
      </c>
      <c r="O662" t="str">
        <f t="shared" si="32"/>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9">
        <f>INDEX(products!$A$1:$G$49,MATCH(orders!$D663,products!$A$1:$A$49,0),MATCH(L$1,products!$A$1:$G$1,0))</f>
        <v>3.375</v>
      </c>
      <c r="M663" s="9">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3"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9">
        <f>INDEX(products!$A$1:$G$49,MATCH(orders!$D664,products!$A$1:$A$49,0),MATCH(L$1,products!$A$1:$G$1,0))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3"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9">
        <f>INDEX(products!$A$1:$G$49,MATCH(orders!$D665,products!$A$1:$A$49,0),MATCH(L$1,products!$A$1:$G$1,0))</f>
        <v>11.25</v>
      </c>
      <c r="M665" s="9">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3"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9">
        <f>INDEX(products!$A$1:$G$49,MATCH(orders!$D666,products!$A$1:$A$49,0),MATCH(L$1,products!$A$1:$G$1,0))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3"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9">
        <f>INDEX(products!$A$1:$G$49,MATCH(orders!$D667,products!$A$1:$A$49,0),MATCH(L$1,products!$A$1:$G$1,0))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3"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9">
        <f>INDEX(products!$A$1:$G$49,MATCH(orders!$D668,products!$A$1:$A$49,0),MATCH(L$1,products!$A$1:$G$1,0))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3"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9">
        <f>INDEX(products!$A$1:$G$49,MATCH(orders!$D669,products!$A$1:$A$49,0),MATCH(L$1,products!$A$1:$G$1,0))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3"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9">
        <f>INDEX(products!$A$1:$G$49,MATCH(orders!$D670,products!$A$1:$A$49,0),MATCH(L$1,products!$A$1:$G$1,0))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3"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9">
        <f>INDEX(products!$A$1:$G$49,MATCH(orders!$D671,products!$A$1:$A$49,0),MATCH(L$1,products!$A$1:$G$1,0))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3"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9">
        <f>INDEX(products!$A$1:$G$49,MATCH(orders!$D672,products!$A$1:$A$49,0),MATCH(L$1,products!$A$1:$G$1,0))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9">
        <f>INDEX(products!$A$1:$G$49,MATCH(orders!$D673,products!$A$1:$A$49,0),MATCH(L$1,products!$A$1:$G$1,0))</f>
        <v>11.95</v>
      </c>
      <c r="M673" s="9">
        <f t="shared" si="30"/>
        <v>59.75</v>
      </c>
      <c r="N673" t="str">
        <f t="shared" si="31"/>
        <v>Robusta</v>
      </c>
      <c r="O673" t="str">
        <f t="shared" si="32"/>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3"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9">
        <f>INDEX(products!$A$1:$G$49,MATCH(orders!$D674,products!$A$1:$A$49,0),MATCH(L$1,products!$A$1:$G$1,0))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3"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9">
        <f>INDEX(products!$A$1:$G$49,MATCH(orders!$D675,products!$A$1:$A$49,0),MATCH(L$1,products!$A$1:$G$1,0))</f>
        <v>13.75</v>
      </c>
      <c r="M675" s="9">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3"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9">
        <f>INDEX(products!$A$1:$G$49,MATCH(orders!$D676,products!$A$1:$A$49,0),MATCH(L$1,products!$A$1:$G$1,0))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3"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9">
        <f>INDEX(products!$A$1:$G$49,MATCH(orders!$D677,products!$A$1:$A$49,0),MATCH(L$1,products!$A$1:$G$1,0))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3"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9">
        <f>INDEX(products!$A$1:$G$49,MATCH(orders!$D678,products!$A$1:$A$49,0),MATCH(L$1,products!$A$1:$G$1,0))</f>
        <v>9.51</v>
      </c>
      <c r="M678" s="9">
        <f t="shared" si="30"/>
        <v>47.55</v>
      </c>
      <c r="N678" t="str">
        <f t="shared" si="31"/>
        <v>Liberica</v>
      </c>
      <c r="O678" t="str">
        <f t="shared" si="32"/>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3"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9">
        <f>INDEX(products!$A$1:$G$49,MATCH(orders!$D679,products!$A$1:$A$49,0),MATCH(L$1,products!$A$1:$G$1,0))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3"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9">
        <f>INDEX(products!$A$1:$G$49,MATCH(orders!$D680,products!$A$1:$A$49,0),MATCH(L$1,products!$A$1:$G$1,0))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3"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9">
        <f>INDEX(products!$A$1:$G$49,MATCH(orders!$D681,products!$A$1:$A$49,0),MATCH(L$1,products!$A$1:$G$1,0))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3"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9">
        <f>INDEX(products!$A$1:$G$49,MATCH(orders!$D682,products!$A$1:$A$49,0),MATCH(L$1,products!$A$1:$G$1,0))</f>
        <v>11.25</v>
      </c>
      <c r="M682" s="9">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9">
        <f>INDEX(products!$A$1:$G$49,MATCH(orders!$D683,products!$A$1:$A$49,0),MATCH(L$1,products!$A$1:$G$1,0))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3"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9">
        <f>INDEX(products!$A$1:$G$49,MATCH(orders!$D684,products!$A$1:$A$49,0),MATCH(L$1,products!$A$1:$G$1,0))</f>
        <v>4.125</v>
      </c>
      <c r="M684" s="9">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3"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9">
        <f>INDEX(products!$A$1:$G$49,MATCH(orders!$D685,products!$A$1:$A$49,0),MATCH(L$1,products!$A$1:$G$1,0))</f>
        <v>7.77</v>
      </c>
      <c r="M685" s="9">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3"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9">
        <f>INDEX(products!$A$1:$G$49,MATCH(orders!$D686,products!$A$1:$A$49,0),MATCH(L$1,products!$A$1:$G$1,0))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3"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9">
        <f>INDEX(products!$A$1:$G$49,MATCH(orders!$D687,products!$A$1:$A$49,0),MATCH(L$1,products!$A$1:$G$1,0))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3"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9">
        <f>INDEX(products!$A$1:$G$49,MATCH(orders!$D688,products!$A$1:$A$49,0),MATCH(L$1,products!$A$1:$G$1,0))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3"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9">
        <f>INDEX(products!$A$1:$G$49,MATCH(orders!$D689,products!$A$1:$A$49,0),MATCH(L$1,products!$A$1:$G$1,0))</f>
        <v>8.25</v>
      </c>
      <c r="M689" s="9">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3"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9">
        <f>INDEX(products!$A$1:$G$49,MATCH(orders!$D690,products!$A$1:$A$49,0),MATCH(L$1,products!$A$1:$G$1,0))</f>
        <v>12.95</v>
      </c>
      <c r="M690" s="9">
        <f t="shared" si="30"/>
        <v>64.75</v>
      </c>
      <c r="N690" t="str">
        <f t="shared" si="31"/>
        <v>Arabica</v>
      </c>
      <c r="O690" t="str">
        <f t="shared" si="32"/>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3"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9">
        <f>INDEX(products!$A$1:$G$49,MATCH(orders!$D691,products!$A$1:$A$49,0),MATCH(L$1,products!$A$1:$G$1,0))</f>
        <v>6.75</v>
      </c>
      <c r="M691" s="9">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3"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9">
        <f>INDEX(products!$A$1:$G$49,MATCH(orders!$D692,products!$A$1:$A$49,0),MATCH(L$1,products!$A$1:$G$1,0))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9">
        <f>INDEX(products!$A$1:$G$49,MATCH(orders!$D693,products!$A$1:$A$49,0),MATCH(L$1,products!$A$1:$G$1,0))</f>
        <v>11.25</v>
      </c>
      <c r="M693" s="9">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3"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9">
        <f>INDEX(products!$A$1:$G$49,MATCH(orders!$D694,products!$A$1:$A$49,0),MATCH(L$1,products!$A$1:$G$1,0))</f>
        <v>12.95</v>
      </c>
      <c r="M694" s="9">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3"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9">
        <f>INDEX(products!$A$1:$G$49,MATCH(orders!$D695,products!$A$1:$A$49,0),MATCH(L$1,products!$A$1:$G$1,0))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3"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9">
        <f>INDEX(products!$A$1:$G$49,MATCH(orders!$D696,products!$A$1:$A$49,0),MATCH(L$1,products!$A$1:$G$1,0))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3"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9">
        <f>INDEX(products!$A$1:$G$49,MATCH(orders!$D697,products!$A$1:$A$49,0),MATCH(L$1,products!$A$1:$G$1,0))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3"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9">
        <f>INDEX(products!$A$1:$G$49,MATCH(orders!$D698,products!$A$1:$A$49,0),MATCH(L$1,products!$A$1:$G$1,0))</f>
        <v>7.77</v>
      </c>
      <c r="M698" s="9">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3"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9">
        <f>INDEX(products!$A$1:$G$49,MATCH(orders!$D699,products!$A$1:$A$49,0),MATCH(L$1,products!$A$1:$G$1,0))</f>
        <v>6.75</v>
      </c>
      <c r="M699" s="9">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3"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9">
        <f>INDEX(products!$A$1:$G$49,MATCH(orders!$D700,products!$A$1:$A$49,0),MATCH(L$1,products!$A$1:$G$1,0))</f>
        <v>12.95</v>
      </c>
      <c r="M700" s="9">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3"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9">
        <f>INDEX(products!$A$1:$G$49,MATCH(orders!$D701,products!$A$1:$A$49,0),MATCH(L$1,products!$A$1:$G$1,0))</f>
        <v>5.97</v>
      </c>
      <c r="M701" s="9">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3"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9">
        <f>INDEX(products!$A$1:$G$49,MATCH(orders!$D702,products!$A$1:$A$49,0),MATCH(L$1,products!$A$1:$G$1,0))</f>
        <v>9.51</v>
      </c>
      <c r="M702" s="9">
        <f t="shared" si="30"/>
        <v>19.02</v>
      </c>
      <c r="N702" t="str">
        <f t="shared" si="31"/>
        <v>Liberica</v>
      </c>
      <c r="O702" t="str">
        <f t="shared" si="32"/>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9">
        <f>INDEX(products!$A$1:$G$49,MATCH(orders!$D703,products!$A$1:$A$49,0),MATCH(L$1,products!$A$1:$G$1,0))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3"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9">
        <f>INDEX(products!$A$1:$G$49,MATCH(orders!$D704,products!$A$1:$A$49,0),MATCH(L$1,products!$A$1:$G$1,0))</f>
        <v>7.77</v>
      </c>
      <c r="M704" s="9">
        <f t="shared" si="30"/>
        <v>7.77</v>
      </c>
      <c r="N704" t="str">
        <f t="shared" si="31"/>
        <v>Arabica</v>
      </c>
      <c r="O704" t="str">
        <f t="shared" si="32"/>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3"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9">
        <f>INDEX(products!$A$1:$G$49,MATCH(orders!$D705,products!$A$1:$A$49,0),MATCH(L$1,products!$A$1:$G$1,0))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3"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9">
        <f>INDEX(products!$A$1:$G$49,MATCH(orders!$D706,products!$A$1:$A$49,0),MATCH(L$1,products!$A$1:$G$1,0))</f>
        <v>3.645</v>
      </c>
      <c r="M706" s="9">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3"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9">
        <f>INDEX(products!$A$1:$G$49,MATCH(orders!$D707,products!$A$1:$A$49,0),MATCH(L$1,products!$A$1:$G$1,0))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3"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9">
        <f>INDEX(products!$A$1:$G$49,MATCH(orders!$D708,products!$A$1:$A$49,0),MATCH(L$1,products!$A$1:$G$1,0))</f>
        <v>4.125</v>
      </c>
      <c r="M708" s="9">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3"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9">
        <f>INDEX(products!$A$1:$G$49,MATCH(orders!$D709,products!$A$1:$A$49,0),MATCH(L$1,products!$A$1:$G$1,0))</f>
        <v>12.95</v>
      </c>
      <c r="M709" s="9">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3"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9">
        <f>INDEX(products!$A$1:$G$49,MATCH(orders!$D710,products!$A$1:$A$49,0),MATCH(L$1,products!$A$1:$G$1,0))</f>
        <v>6.75</v>
      </c>
      <c r="M710" s="9">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3"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9">
        <f>INDEX(products!$A$1:$G$49,MATCH(orders!$D711,products!$A$1:$A$49,0),MATCH(L$1,products!$A$1:$G$1,0))</f>
        <v>8.91</v>
      </c>
      <c r="M711" s="9">
        <f t="shared" si="33"/>
        <v>17.82</v>
      </c>
      <c r="N711" t="str">
        <f t="shared" si="34"/>
        <v>Excelsa</v>
      </c>
      <c r="O711" t="str">
        <f t="shared" si="35"/>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3"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9">
        <f>INDEX(products!$A$1:$G$49,MATCH(orders!$D712,products!$A$1:$A$49,0),MATCH(L$1,products!$A$1:$G$1,0))</f>
        <v>8.25</v>
      </c>
      <c r="M712" s="9">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9">
        <f>INDEX(products!$A$1:$G$49,MATCH(orders!$D713,products!$A$1:$A$49,0),MATCH(L$1,products!$A$1:$G$1,0))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3"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9">
        <f>INDEX(products!$A$1:$G$49,MATCH(orders!$D714,products!$A$1:$A$49,0),MATCH(L$1,products!$A$1:$G$1,0))</f>
        <v>8.25</v>
      </c>
      <c r="M714" s="9">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3"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9">
        <f>INDEX(products!$A$1:$G$49,MATCH(orders!$D715,products!$A$1:$A$49,0),MATCH(L$1,products!$A$1:$G$1,0))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3"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9">
        <f>INDEX(products!$A$1:$G$49,MATCH(orders!$D716,products!$A$1:$A$49,0),MATCH(L$1,products!$A$1:$G$1,0))</f>
        <v>3.645</v>
      </c>
      <c r="M716" s="9">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3"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9">
        <f>INDEX(products!$A$1:$G$49,MATCH(orders!$D717,products!$A$1:$A$49,0),MATCH(L$1,products!$A$1:$G$1,0))</f>
        <v>14.85</v>
      </c>
      <c r="M717" s="9">
        <f t="shared" si="33"/>
        <v>89.1</v>
      </c>
      <c r="N717" t="str">
        <f t="shared" si="34"/>
        <v>Excelsa</v>
      </c>
      <c r="O717" t="str">
        <f t="shared" si="35"/>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3"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9">
        <f>INDEX(products!$A$1:$G$49,MATCH(orders!$D718,products!$A$1:$A$49,0),MATCH(L$1,products!$A$1:$G$1,0))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3"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9">
        <f>INDEX(products!$A$1:$G$49,MATCH(orders!$D719,products!$A$1:$A$49,0),MATCH(L$1,products!$A$1:$G$1,0))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3"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9">
        <f>INDEX(products!$A$1:$G$49,MATCH(orders!$D720,products!$A$1:$A$49,0),MATCH(L$1,products!$A$1:$G$1,0))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3"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9">
        <f>INDEX(products!$A$1:$G$49,MATCH(orders!$D721,products!$A$1:$A$49,0),MATCH(L$1,products!$A$1:$G$1,0))</f>
        <v>15.85</v>
      </c>
      <c r="M721" s="9">
        <f t="shared" si="33"/>
        <v>79.25</v>
      </c>
      <c r="N721" t="str">
        <f t="shared" si="34"/>
        <v>Liberica</v>
      </c>
      <c r="O721" t="str">
        <f t="shared" si="35"/>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3"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9">
        <f>INDEX(products!$A$1:$G$49,MATCH(orders!$D722,products!$A$1:$A$49,0),MATCH(L$1,products!$A$1:$G$1,0))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9">
        <f>INDEX(products!$A$1:$G$49,MATCH(orders!$D723,products!$A$1:$A$49,0),MATCH(L$1,products!$A$1:$G$1,0))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3"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9">
        <f>INDEX(products!$A$1:$G$49,MATCH(orders!$D724,products!$A$1:$A$49,0),MATCH(L$1,products!$A$1:$G$1,0))</f>
        <v>12.15</v>
      </c>
      <c r="M724" s="9">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3"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9">
        <f>INDEX(products!$A$1:$G$49,MATCH(orders!$D725,products!$A$1:$A$49,0),MATCH(L$1,products!$A$1:$G$1,0))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3"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9">
        <f>INDEX(products!$A$1:$G$49,MATCH(orders!$D726,products!$A$1:$A$49,0),MATCH(L$1,products!$A$1:$G$1,0))</f>
        <v>3.375</v>
      </c>
      <c r="M726" s="9">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3"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9">
        <f>INDEX(products!$A$1:$G$49,MATCH(orders!$D727,products!$A$1:$A$49,0),MATCH(L$1,products!$A$1:$G$1,0))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3"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9">
        <f>INDEX(products!$A$1:$G$49,MATCH(orders!$D728,products!$A$1:$A$49,0),MATCH(L$1,products!$A$1:$G$1,0))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3"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9">
        <f>INDEX(products!$A$1:$G$49,MATCH(orders!$D729,products!$A$1:$A$49,0),MATCH(L$1,products!$A$1:$G$1,0))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3"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9">
        <f>INDEX(products!$A$1:$G$49,MATCH(orders!$D730,products!$A$1:$A$49,0),MATCH(L$1,products!$A$1:$G$1,0))</f>
        <v>7.29</v>
      </c>
      <c r="M730" s="9">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3"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9">
        <f>INDEX(products!$A$1:$G$49,MATCH(orders!$D731,products!$A$1:$A$49,0),MATCH(L$1,products!$A$1:$G$1,0))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3"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9">
        <f>INDEX(products!$A$1:$G$49,MATCH(orders!$D732,products!$A$1:$A$49,0),MATCH(L$1,products!$A$1:$G$1,0))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3"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9">
        <f>INDEX(products!$A$1:$G$49,MATCH(orders!$D733,products!$A$1:$A$49,0),MATCH(L$1,products!$A$1:$G$1,0))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3"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9">
        <f>INDEX(products!$A$1:$G$49,MATCH(orders!$D734,products!$A$1:$A$49,0),MATCH(L$1,products!$A$1:$G$1,0))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3"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9">
        <f>INDEX(products!$A$1:$G$49,MATCH(orders!$D735,products!$A$1:$A$49,0),MATCH(L$1,products!$A$1:$G$1,0))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3"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9">
        <f>INDEX(products!$A$1:$G$49,MATCH(orders!$D736,products!$A$1:$A$49,0),MATCH(L$1,products!$A$1:$G$1,0))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3"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9">
        <f>INDEX(products!$A$1:$G$49,MATCH(orders!$D737,products!$A$1:$A$49,0),MATCH(L$1,products!$A$1:$G$1,0))</f>
        <v>3.645</v>
      </c>
      <c r="M737" s="9">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3"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9">
        <f>INDEX(products!$A$1:$G$49,MATCH(orders!$D738,products!$A$1:$A$49,0),MATCH(L$1,products!$A$1:$G$1,0))</f>
        <v>12.95</v>
      </c>
      <c r="M738" s="9">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3"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9">
        <f>INDEX(products!$A$1:$G$49,MATCH(orders!$D739,products!$A$1:$A$49,0),MATCH(L$1,products!$A$1:$G$1,0))</f>
        <v>11.25</v>
      </c>
      <c r="M739" s="9">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3"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9">
        <f>INDEX(products!$A$1:$G$49,MATCH(orders!$D740,products!$A$1:$A$49,0),MATCH(L$1,products!$A$1:$G$1,0))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3"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9">
        <f>INDEX(products!$A$1:$G$49,MATCH(orders!$D741,products!$A$1:$A$49,0),MATCH(L$1,products!$A$1:$G$1,0))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3"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9">
        <f>INDEX(products!$A$1:$G$49,MATCH(orders!$D742,products!$A$1:$A$49,0),MATCH(L$1,products!$A$1:$G$1,0))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9">
        <f>INDEX(products!$A$1:$G$49,MATCH(orders!$D743,products!$A$1:$A$49,0),MATCH(L$1,products!$A$1:$G$1,0))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3"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9">
        <f>INDEX(products!$A$1:$G$49,MATCH(orders!$D744,products!$A$1:$A$49,0),MATCH(L$1,products!$A$1:$G$1,0))</f>
        <v>14.55</v>
      </c>
      <c r="M744" s="9">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3"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9">
        <f>INDEX(products!$A$1:$G$49,MATCH(orders!$D745,products!$A$1:$A$49,0),MATCH(L$1,products!$A$1:$G$1,0))</f>
        <v>5.97</v>
      </c>
      <c r="M745" s="9">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3"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9">
        <f>INDEX(products!$A$1:$G$49,MATCH(orders!$D746,products!$A$1:$A$49,0),MATCH(L$1,products!$A$1:$G$1,0))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3"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9">
        <f>INDEX(products!$A$1:$G$49,MATCH(orders!$D747,products!$A$1:$A$49,0),MATCH(L$1,products!$A$1:$G$1,0))</f>
        <v>7.29</v>
      </c>
      <c r="M747" s="9">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3"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9">
        <f>INDEX(products!$A$1:$G$49,MATCH(orders!$D748,products!$A$1:$A$49,0),MATCH(L$1,products!$A$1:$G$1,0))</f>
        <v>11.25</v>
      </c>
      <c r="M748" s="9">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3"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9">
        <f>INDEX(products!$A$1:$G$49,MATCH(orders!$D749,products!$A$1:$A$49,0),MATCH(L$1,products!$A$1:$G$1,0))</f>
        <v>8.73</v>
      </c>
      <c r="M749" s="9">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3"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9">
        <f>INDEX(products!$A$1:$G$49,MATCH(orders!$D750,products!$A$1:$A$49,0),MATCH(L$1,products!$A$1:$G$1,0))</f>
        <v>7.29</v>
      </c>
      <c r="M750" s="9">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3"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9">
        <f>INDEX(products!$A$1:$G$49,MATCH(orders!$D751,products!$A$1:$A$49,0),MATCH(L$1,products!$A$1:$G$1,0))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3"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9">
        <f>INDEX(products!$A$1:$G$49,MATCH(orders!$D752,products!$A$1:$A$49,0),MATCH(L$1,products!$A$1:$G$1,0))</f>
        <v>5.97</v>
      </c>
      <c r="M752" s="9">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9">
        <f>INDEX(products!$A$1:$G$49,MATCH(orders!$D753,products!$A$1:$A$49,0),MATCH(L$1,products!$A$1:$G$1,0))</f>
        <v>9.51</v>
      </c>
      <c r="M753" s="9">
        <f t="shared" si="33"/>
        <v>19.02</v>
      </c>
      <c r="N753" t="str">
        <f t="shared" si="34"/>
        <v>Liberica</v>
      </c>
      <c r="O753" t="str">
        <f t="shared" si="35"/>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3"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9">
        <f>INDEX(products!$A$1:$G$49,MATCH(orders!$D754,products!$A$1:$A$49,0),MATCH(L$1,products!$A$1:$G$1,0))</f>
        <v>13.75</v>
      </c>
      <c r="M754" s="9">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3"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9">
        <f>INDEX(products!$A$1:$G$49,MATCH(orders!$D755,products!$A$1:$A$49,0),MATCH(L$1,products!$A$1:$G$1,0))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3"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9">
        <f>INDEX(products!$A$1:$G$49,MATCH(orders!$D756,products!$A$1:$A$49,0),MATCH(L$1,products!$A$1:$G$1,0))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3"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9">
        <f>INDEX(products!$A$1:$G$49,MATCH(orders!$D757,products!$A$1:$A$49,0),MATCH(L$1,products!$A$1:$G$1,0))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3"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9">
        <f>INDEX(products!$A$1:$G$49,MATCH(orders!$D758,products!$A$1:$A$49,0),MATCH(L$1,products!$A$1:$G$1,0))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3"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9">
        <f>INDEX(products!$A$1:$G$49,MATCH(orders!$D759,products!$A$1:$A$49,0),MATCH(L$1,products!$A$1:$G$1,0))</f>
        <v>5.97</v>
      </c>
      <c r="M759" s="9">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3"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9">
        <f>INDEX(products!$A$1:$G$49,MATCH(orders!$D760,products!$A$1:$A$49,0),MATCH(L$1,products!$A$1:$G$1,0))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3"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9">
        <f>INDEX(products!$A$1:$G$49,MATCH(orders!$D761,products!$A$1:$A$49,0),MATCH(L$1,products!$A$1:$G$1,0))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3"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9">
        <f>INDEX(products!$A$1:$G$49,MATCH(orders!$D762,products!$A$1:$A$49,0),MATCH(L$1,products!$A$1:$G$1,0))</f>
        <v>8.91</v>
      </c>
      <c r="M762" s="9">
        <f t="shared" si="33"/>
        <v>44.55</v>
      </c>
      <c r="N762" t="str">
        <f t="shared" si="34"/>
        <v>Excelsa</v>
      </c>
      <c r="O762" t="str">
        <f t="shared" si="35"/>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9">
        <f>INDEX(products!$A$1:$G$49,MATCH(orders!$D763,products!$A$1:$A$49,0),MATCH(L$1,products!$A$1:$G$1,0))</f>
        <v>14.85</v>
      </c>
      <c r="M763" s="9">
        <f t="shared" si="33"/>
        <v>89.1</v>
      </c>
      <c r="N763" t="str">
        <f t="shared" si="34"/>
        <v>Excelsa</v>
      </c>
      <c r="O763" t="str">
        <f t="shared" si="35"/>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3"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9">
        <f>INDEX(products!$A$1:$G$49,MATCH(orders!$D764,products!$A$1:$A$49,0),MATCH(L$1,products!$A$1:$G$1,0))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3"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9">
        <f>INDEX(products!$A$1:$G$49,MATCH(orders!$D765,products!$A$1:$A$49,0),MATCH(L$1,products!$A$1:$G$1,0))</f>
        <v>7.77</v>
      </c>
      <c r="M765" s="9">
        <f t="shared" si="33"/>
        <v>23.31</v>
      </c>
      <c r="N765" t="str">
        <f t="shared" si="34"/>
        <v>Arabica</v>
      </c>
      <c r="O765" t="str">
        <f t="shared" si="35"/>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3"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9">
        <f>INDEX(products!$A$1:$G$49,MATCH(orders!$D766,products!$A$1:$A$49,0),MATCH(L$1,products!$A$1:$G$1,0))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3"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9">
        <f>INDEX(products!$A$1:$G$49,MATCH(orders!$D767,products!$A$1:$A$49,0),MATCH(L$1,products!$A$1:$G$1,0))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3"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9">
        <f>INDEX(products!$A$1:$G$49,MATCH(orders!$D768,products!$A$1:$A$49,0),MATCH(L$1,products!$A$1:$G$1,0))</f>
        <v>7.77</v>
      </c>
      <c r="M768" s="9">
        <f t="shared" si="33"/>
        <v>15.54</v>
      </c>
      <c r="N768" t="str">
        <f t="shared" si="34"/>
        <v>Arabica</v>
      </c>
      <c r="O768" t="str">
        <f t="shared" si="35"/>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3"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9">
        <f>INDEX(products!$A$1:$G$49,MATCH(orders!$D769,products!$A$1:$A$49,0),MATCH(L$1,products!$A$1:$G$1,0))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3"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9">
        <f>INDEX(products!$A$1:$G$49,MATCH(orders!$D770,products!$A$1:$A$49,0),MATCH(L$1,products!$A$1:$G$1,0))</f>
        <v>11.95</v>
      </c>
      <c r="M770" s="9">
        <f t="shared" si="33"/>
        <v>23.9</v>
      </c>
      <c r="N770" t="str">
        <f t="shared" si="34"/>
        <v>Robusta</v>
      </c>
      <c r="O770" t="str">
        <f t="shared" si="35"/>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3"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9">
        <f>INDEX(products!$A$1:$G$49,MATCH(orders!$D771,products!$A$1:$A$49,0),MATCH(L$1,products!$A$1:$G$1,0))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3"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9">
        <f>INDEX(products!$A$1:$G$49,MATCH(orders!$D772,products!$A$1:$A$49,0),MATCH(L$1,products!$A$1:$G$1,0))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9">
        <f>INDEX(products!$A$1:$G$49,MATCH(orders!$D773,products!$A$1:$A$49,0),MATCH(L$1,products!$A$1:$G$1,0))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3"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9">
        <f>INDEX(products!$A$1:$G$49,MATCH(orders!$D774,products!$A$1:$A$49,0),MATCH(L$1,products!$A$1:$G$1,0))</f>
        <v>13.75</v>
      </c>
      <c r="M774" s="9">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3"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9">
        <f>INDEX(products!$A$1:$G$49,MATCH(orders!$D775,products!$A$1:$A$49,0),MATCH(L$1,products!$A$1:$G$1,0))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3"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9">
        <f>INDEX(products!$A$1:$G$49,MATCH(orders!$D776,products!$A$1:$A$49,0),MATCH(L$1,products!$A$1:$G$1,0))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3"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9">
        <f>INDEX(products!$A$1:$G$49,MATCH(orders!$D777,products!$A$1:$A$49,0),MATCH(L$1,products!$A$1:$G$1,0))</f>
        <v>8.91</v>
      </c>
      <c r="M777" s="9">
        <f t="shared" si="36"/>
        <v>17.82</v>
      </c>
      <c r="N777" t="str">
        <f t="shared" si="37"/>
        <v>Excelsa</v>
      </c>
      <c r="O777" t="str">
        <f t="shared" si="38"/>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3"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9">
        <f>INDEX(products!$A$1:$G$49,MATCH(orders!$D778,products!$A$1:$A$49,0),MATCH(L$1,products!$A$1:$G$1,0))</f>
        <v>6.75</v>
      </c>
      <c r="M778" s="9">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3"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9">
        <f>INDEX(products!$A$1:$G$49,MATCH(orders!$D779,products!$A$1:$A$49,0),MATCH(L$1,products!$A$1:$G$1,0))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3"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9">
        <f>INDEX(products!$A$1:$G$49,MATCH(orders!$D780,products!$A$1:$A$49,0),MATCH(L$1,products!$A$1:$G$1,0))</f>
        <v>9.51</v>
      </c>
      <c r="M780" s="9">
        <f t="shared" si="36"/>
        <v>19.02</v>
      </c>
      <c r="N780" t="str">
        <f t="shared" si="37"/>
        <v>Liberica</v>
      </c>
      <c r="O780" t="str">
        <f t="shared" si="38"/>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3"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9">
        <f>INDEX(products!$A$1:$G$49,MATCH(orders!$D781,products!$A$1:$A$49,0),MATCH(L$1,products!$A$1:$G$1,0))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3"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9">
        <f>INDEX(products!$A$1:$G$49,MATCH(orders!$D782,products!$A$1:$A$49,0),MATCH(L$1,products!$A$1:$G$1,0))</f>
        <v>13.75</v>
      </c>
      <c r="M782" s="9">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9">
        <f>INDEX(products!$A$1:$G$49,MATCH(orders!$D783,products!$A$1:$A$49,0),MATCH(L$1,products!$A$1:$G$1,0))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3"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9">
        <f>INDEX(products!$A$1:$G$49,MATCH(orders!$D784,products!$A$1:$A$49,0),MATCH(L$1,products!$A$1:$G$1,0))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3"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9">
        <f>INDEX(products!$A$1:$G$49,MATCH(orders!$D785,products!$A$1:$A$49,0),MATCH(L$1,products!$A$1:$G$1,0))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3"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9">
        <f>INDEX(products!$A$1:$G$49,MATCH(orders!$D786,products!$A$1:$A$49,0),MATCH(L$1,products!$A$1:$G$1,0))</f>
        <v>15.85</v>
      </c>
      <c r="M786" s="9">
        <f t="shared" si="36"/>
        <v>31.7</v>
      </c>
      <c r="N786" t="str">
        <f t="shared" si="37"/>
        <v>Liberica</v>
      </c>
      <c r="O786" t="str">
        <f t="shared" si="38"/>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3"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9">
        <f>INDEX(products!$A$1:$G$49,MATCH(orders!$D787,products!$A$1:$A$49,0),MATCH(L$1,products!$A$1:$G$1,0))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3"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9">
        <f>INDEX(products!$A$1:$G$49,MATCH(orders!$D788,products!$A$1:$A$49,0),MATCH(L$1,products!$A$1:$G$1,0))</f>
        <v>27.945</v>
      </c>
      <c r="M788" s="9">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3"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9">
        <f>INDEX(products!$A$1:$G$49,MATCH(orders!$D789,products!$A$1:$A$49,0),MATCH(L$1,products!$A$1:$G$1,0))</f>
        <v>13.75</v>
      </c>
      <c r="M789" s="9">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3"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9">
        <f>INDEX(products!$A$1:$G$49,MATCH(orders!$D790,products!$A$1:$A$49,0),MATCH(L$1,products!$A$1:$G$1,0))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3"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9">
        <f>INDEX(products!$A$1:$G$49,MATCH(orders!$D791,products!$A$1:$A$49,0),MATCH(L$1,products!$A$1:$G$1,0))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3"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9">
        <f>INDEX(products!$A$1:$G$49,MATCH(orders!$D792,products!$A$1:$A$49,0),MATCH(L$1,products!$A$1:$G$1,0))</f>
        <v>7.77</v>
      </c>
      <c r="M792" s="9">
        <f t="shared" si="36"/>
        <v>23.31</v>
      </c>
      <c r="N792" t="str">
        <f t="shared" si="37"/>
        <v>Arabica</v>
      </c>
      <c r="O792" t="str">
        <f t="shared" si="38"/>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9">
        <f>INDEX(products!$A$1:$G$49,MATCH(orders!$D793,products!$A$1:$A$49,0),MATCH(L$1,products!$A$1:$G$1,0))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3"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9">
        <f>INDEX(products!$A$1:$G$49,MATCH(orders!$D794,products!$A$1:$A$49,0),MATCH(L$1,products!$A$1:$G$1,0))</f>
        <v>8.73</v>
      </c>
      <c r="M794" s="9">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3"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9">
        <f>INDEX(products!$A$1:$G$49,MATCH(orders!$D795,products!$A$1:$A$49,0),MATCH(L$1,products!$A$1:$G$1,0))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3"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9">
        <f>INDEX(products!$A$1:$G$49,MATCH(orders!$D796,products!$A$1:$A$49,0),MATCH(L$1,products!$A$1:$G$1,0))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3"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9">
        <f>INDEX(products!$A$1:$G$49,MATCH(orders!$D797,products!$A$1:$A$49,0),MATCH(L$1,products!$A$1:$G$1,0))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3"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9">
        <f>INDEX(products!$A$1:$G$49,MATCH(orders!$D798,products!$A$1:$A$49,0),MATCH(L$1,products!$A$1:$G$1,0))</f>
        <v>9.51</v>
      </c>
      <c r="M798" s="9">
        <f t="shared" si="36"/>
        <v>9.51</v>
      </c>
      <c r="N798" t="str">
        <f t="shared" si="37"/>
        <v>Liberica</v>
      </c>
      <c r="O798" t="str">
        <f t="shared" si="38"/>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3"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9">
        <f>INDEX(products!$A$1:$G$49,MATCH(orders!$D799,products!$A$1:$A$49,0),MATCH(L$1,products!$A$1:$G$1,0))</f>
        <v>7.77</v>
      </c>
      <c r="M799" s="9">
        <f t="shared" si="36"/>
        <v>31.08</v>
      </c>
      <c r="N799" t="str">
        <f t="shared" si="37"/>
        <v>Arabica</v>
      </c>
      <c r="O799" t="str">
        <f t="shared" si="38"/>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3"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9">
        <f>INDEX(products!$A$1:$G$49,MATCH(orders!$D800,products!$A$1:$A$49,0),MATCH(L$1,products!$A$1:$G$1,0))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3"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9">
        <f>INDEX(products!$A$1:$G$49,MATCH(orders!$D801,products!$A$1:$A$49,0),MATCH(L$1,products!$A$1:$G$1,0))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3"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9">
        <f>INDEX(products!$A$1:$G$49,MATCH(orders!$D802,products!$A$1:$A$49,0),MATCH(L$1,products!$A$1:$G$1,0))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9">
        <f>INDEX(products!$A$1:$G$49,MATCH(orders!$D803,products!$A$1:$A$49,0),MATCH(L$1,products!$A$1:$G$1,0))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3"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9">
        <f>INDEX(products!$A$1:$G$49,MATCH(orders!$D804,products!$A$1:$A$49,0),MATCH(L$1,products!$A$1:$G$1,0))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3"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9">
        <f>INDEX(products!$A$1:$G$49,MATCH(orders!$D805,products!$A$1:$A$49,0),MATCH(L$1,products!$A$1:$G$1,0))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3"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9">
        <f>INDEX(products!$A$1:$G$49,MATCH(orders!$D806,products!$A$1:$A$49,0),MATCH(L$1,products!$A$1:$G$1,0))</f>
        <v>11.95</v>
      </c>
      <c r="M806" s="9">
        <f t="shared" si="36"/>
        <v>23.9</v>
      </c>
      <c r="N806" t="str">
        <f t="shared" si="37"/>
        <v>Robusta</v>
      </c>
      <c r="O806" t="str">
        <f t="shared" si="38"/>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3"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9">
        <f>INDEX(products!$A$1:$G$49,MATCH(orders!$D807,products!$A$1:$A$49,0),MATCH(L$1,products!$A$1:$G$1,0))</f>
        <v>5.97</v>
      </c>
      <c r="M807" s="9">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3"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9">
        <f>INDEX(products!$A$1:$G$49,MATCH(orders!$D808,products!$A$1:$A$49,0),MATCH(L$1,products!$A$1:$G$1,0))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3"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9">
        <f>INDEX(products!$A$1:$G$49,MATCH(orders!$D809,products!$A$1:$A$49,0),MATCH(L$1,products!$A$1:$G$1,0))</f>
        <v>7.77</v>
      </c>
      <c r="M809" s="9">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3"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9">
        <f>INDEX(products!$A$1:$G$49,MATCH(orders!$D810,products!$A$1:$A$49,0),MATCH(L$1,products!$A$1:$G$1,0))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3"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9">
        <f>INDEX(products!$A$1:$G$49,MATCH(orders!$D811,products!$A$1:$A$49,0),MATCH(L$1,products!$A$1:$G$1,0))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3"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9">
        <f>INDEX(products!$A$1:$G$49,MATCH(orders!$D812,products!$A$1:$A$49,0),MATCH(L$1,products!$A$1:$G$1,0))</f>
        <v>9.51</v>
      </c>
      <c r="M812" s="9">
        <f t="shared" si="36"/>
        <v>28.53</v>
      </c>
      <c r="N812" t="str">
        <f t="shared" si="37"/>
        <v>Liberica</v>
      </c>
      <c r="O812" t="str">
        <f t="shared" si="38"/>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9">
        <f>INDEX(products!$A$1:$G$49,MATCH(orders!$D813,products!$A$1:$A$49,0),MATCH(L$1,products!$A$1:$G$1,0))</f>
        <v>11.25</v>
      </c>
      <c r="M813" s="9">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3"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9">
        <f>INDEX(products!$A$1:$G$49,MATCH(orders!$D814,products!$A$1:$A$49,0),MATCH(L$1,products!$A$1:$G$1,0))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3"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9">
        <f>INDEX(products!$A$1:$G$49,MATCH(orders!$D815,products!$A$1:$A$49,0),MATCH(L$1,products!$A$1:$G$1,0))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3"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9">
        <f>INDEX(products!$A$1:$G$49,MATCH(orders!$D816,products!$A$1:$A$49,0),MATCH(L$1,products!$A$1:$G$1,0))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3"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9">
        <f>INDEX(products!$A$1:$G$49,MATCH(orders!$D817,products!$A$1:$A$49,0),MATCH(L$1,products!$A$1:$G$1,0))</f>
        <v>5.97</v>
      </c>
      <c r="M817" s="9">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3"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9">
        <f>INDEX(products!$A$1:$G$49,MATCH(orders!$D818,products!$A$1:$A$49,0),MATCH(L$1,products!$A$1:$G$1,0))</f>
        <v>9.51</v>
      </c>
      <c r="M818" s="9">
        <f t="shared" si="36"/>
        <v>38.04</v>
      </c>
      <c r="N818" t="str">
        <f t="shared" si="37"/>
        <v>Liberica</v>
      </c>
      <c r="O818" t="str">
        <f t="shared" si="38"/>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3"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9">
        <f>INDEX(products!$A$1:$G$49,MATCH(orders!$D819,products!$A$1:$A$49,0),MATCH(L$1,products!$A$1:$G$1,0))</f>
        <v>7.77</v>
      </c>
      <c r="M819" s="9">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3"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9">
        <f>INDEX(products!$A$1:$G$49,MATCH(orders!$D820,products!$A$1:$A$49,0),MATCH(L$1,products!$A$1:$G$1,0))</f>
        <v>15.85</v>
      </c>
      <c r="M820" s="9">
        <f t="shared" si="36"/>
        <v>79.25</v>
      </c>
      <c r="N820" t="str">
        <f t="shared" si="37"/>
        <v>Liberica</v>
      </c>
      <c r="O820" t="str">
        <f t="shared" si="38"/>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3"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9">
        <f>INDEX(products!$A$1:$G$49,MATCH(orders!$D821,products!$A$1:$A$49,0),MATCH(L$1,products!$A$1:$G$1,0))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3"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9">
        <f>INDEX(products!$A$1:$G$49,MATCH(orders!$D822,products!$A$1:$A$49,0),MATCH(L$1,products!$A$1:$G$1,0))</f>
        <v>13.75</v>
      </c>
      <c r="M822" s="9">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9">
        <f>INDEX(products!$A$1:$G$49,MATCH(orders!$D823,products!$A$1:$A$49,0),MATCH(L$1,products!$A$1:$G$1,0))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3"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9">
        <f>INDEX(products!$A$1:$G$49,MATCH(orders!$D824,products!$A$1:$A$49,0),MATCH(L$1,products!$A$1:$G$1,0))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3"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9">
        <f>INDEX(products!$A$1:$G$49,MATCH(orders!$D825,products!$A$1:$A$49,0),MATCH(L$1,products!$A$1:$G$1,0))</f>
        <v>15.85</v>
      </c>
      <c r="M825" s="9">
        <f t="shared" si="36"/>
        <v>47.55</v>
      </c>
      <c r="N825" t="str">
        <f t="shared" si="37"/>
        <v>Liberica</v>
      </c>
      <c r="O825" t="str">
        <f t="shared" si="38"/>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3"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9">
        <f>INDEX(products!$A$1:$G$49,MATCH(orders!$D826,products!$A$1:$A$49,0),MATCH(L$1,products!$A$1:$G$1,0))</f>
        <v>3.375</v>
      </c>
      <c r="M826" s="9">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3"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9">
        <f>INDEX(products!$A$1:$G$49,MATCH(orders!$D827,products!$A$1:$A$49,0),MATCH(L$1,products!$A$1:$G$1,0))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3"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9">
        <f>INDEX(products!$A$1:$G$49,MATCH(orders!$D828,products!$A$1:$A$49,0),MATCH(L$1,products!$A$1:$G$1,0))</f>
        <v>8.25</v>
      </c>
      <c r="M828" s="9">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3"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9">
        <f>INDEX(products!$A$1:$G$49,MATCH(orders!$D829,products!$A$1:$A$49,0),MATCH(L$1,products!$A$1:$G$1,0))</f>
        <v>4.125</v>
      </c>
      <c r="M829" s="9">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3"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9">
        <f>INDEX(products!$A$1:$G$49,MATCH(orders!$D830,products!$A$1:$A$49,0),MATCH(L$1,products!$A$1:$G$1,0))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3"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9">
        <f>INDEX(products!$A$1:$G$49,MATCH(orders!$D831,products!$A$1:$A$49,0),MATCH(L$1,products!$A$1:$G$1,0))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3"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9">
        <f>INDEX(products!$A$1:$G$49,MATCH(orders!$D832,products!$A$1:$A$49,0),MATCH(L$1,products!$A$1:$G$1,0))</f>
        <v>13.75</v>
      </c>
      <c r="M832" s="9">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9">
        <f>INDEX(products!$A$1:$G$49,MATCH(orders!$D833,products!$A$1:$A$49,0),MATCH(L$1,products!$A$1:$G$1,0))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3"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9">
        <f>INDEX(products!$A$1:$G$49,MATCH(orders!$D834,products!$A$1:$A$49,0),MATCH(L$1,products!$A$1:$G$1,0))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3"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9">
        <f>INDEX(products!$A$1:$G$49,MATCH(orders!$D835,products!$A$1:$A$49,0),MATCH(L$1,products!$A$1:$G$1,0))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3"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9">
        <f>INDEX(products!$A$1:$G$49,MATCH(orders!$D836,products!$A$1:$A$49,0),MATCH(L$1,products!$A$1:$G$1,0))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3"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9">
        <f>INDEX(products!$A$1:$G$49,MATCH(orders!$D837,products!$A$1:$A$49,0),MATCH(L$1,products!$A$1:$G$1,0))</f>
        <v>8.91</v>
      </c>
      <c r="M837" s="9">
        <f t="shared" si="39"/>
        <v>8.91</v>
      </c>
      <c r="N837" t="str">
        <f t="shared" si="40"/>
        <v>Excelsa</v>
      </c>
      <c r="O837" t="str">
        <f t="shared" si="41"/>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3"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9">
        <f>INDEX(products!$A$1:$G$49,MATCH(orders!$D838,products!$A$1:$A$49,0),MATCH(L$1,products!$A$1:$G$1,0))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3"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9">
        <f>INDEX(products!$A$1:$G$49,MATCH(orders!$D839,products!$A$1:$A$49,0),MATCH(L$1,products!$A$1:$G$1,0))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3"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9">
        <f>INDEX(products!$A$1:$G$49,MATCH(orders!$D840,products!$A$1:$A$49,0),MATCH(L$1,products!$A$1:$G$1,0))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3"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9">
        <f>INDEX(products!$A$1:$G$49,MATCH(orders!$D841,products!$A$1:$A$49,0),MATCH(L$1,products!$A$1:$G$1,0))</f>
        <v>8.25</v>
      </c>
      <c r="M841" s="9">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3"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9">
        <f>INDEX(products!$A$1:$G$49,MATCH(orders!$D842,products!$A$1:$A$49,0),MATCH(L$1,products!$A$1:$G$1,0))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9">
        <f>INDEX(products!$A$1:$G$49,MATCH(orders!$D843,products!$A$1:$A$49,0),MATCH(L$1,products!$A$1:$G$1,0))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3"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9">
        <f>INDEX(products!$A$1:$G$49,MATCH(orders!$D844,products!$A$1:$A$49,0),MATCH(L$1,products!$A$1:$G$1,0))</f>
        <v>4.125</v>
      </c>
      <c r="M844" s="9">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3"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9">
        <f>INDEX(products!$A$1:$G$49,MATCH(orders!$D845,products!$A$1:$A$49,0),MATCH(L$1,products!$A$1:$G$1,0))</f>
        <v>4.125</v>
      </c>
      <c r="M845" s="9">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3"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9">
        <f>INDEX(products!$A$1:$G$49,MATCH(orders!$D846,products!$A$1:$A$49,0),MATCH(L$1,products!$A$1:$G$1,0))</f>
        <v>5.97</v>
      </c>
      <c r="M846" s="9">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3"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9">
        <f>INDEX(products!$A$1:$G$49,MATCH(orders!$D847,products!$A$1:$A$49,0),MATCH(L$1,products!$A$1:$G$1,0))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3"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9">
        <f>INDEX(products!$A$1:$G$49,MATCH(orders!$D848,products!$A$1:$A$49,0),MATCH(L$1,products!$A$1:$G$1,0))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3"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9">
        <f>INDEX(products!$A$1:$G$49,MATCH(orders!$D849,products!$A$1:$A$49,0),MATCH(L$1,products!$A$1:$G$1,0))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3"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9">
        <f>INDEX(products!$A$1:$G$49,MATCH(orders!$D850,products!$A$1:$A$49,0),MATCH(L$1,products!$A$1:$G$1,0))</f>
        <v>8.91</v>
      </c>
      <c r="M850" s="9">
        <f t="shared" si="39"/>
        <v>53.46</v>
      </c>
      <c r="N850" t="str">
        <f t="shared" si="40"/>
        <v>Excelsa</v>
      </c>
      <c r="O850" t="str">
        <f t="shared" si="41"/>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3"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9">
        <f>INDEX(products!$A$1:$G$49,MATCH(orders!$D851,products!$A$1:$A$49,0),MATCH(L$1,products!$A$1:$G$1,0))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3"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9">
        <f>INDEX(products!$A$1:$G$49,MATCH(orders!$D852,products!$A$1:$A$49,0),MATCH(L$1,products!$A$1:$G$1,0))</f>
        <v>3.375</v>
      </c>
      <c r="M852" s="9">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9">
        <f>INDEX(products!$A$1:$G$49,MATCH(orders!$D853,products!$A$1:$A$49,0),MATCH(L$1,products!$A$1:$G$1,0))</f>
        <v>7.77</v>
      </c>
      <c r="M853" s="9">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3"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9">
        <f>INDEX(products!$A$1:$G$49,MATCH(orders!$D854,products!$A$1:$A$49,0),MATCH(L$1,products!$A$1:$G$1,0))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3"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9">
        <f>INDEX(products!$A$1:$G$49,MATCH(orders!$D855,products!$A$1:$A$49,0),MATCH(L$1,products!$A$1:$G$1,0))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3"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9">
        <f>INDEX(products!$A$1:$G$49,MATCH(orders!$D856,products!$A$1:$A$49,0),MATCH(L$1,products!$A$1:$G$1,0))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3"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9">
        <f>INDEX(products!$A$1:$G$49,MATCH(orders!$D857,products!$A$1:$A$49,0),MATCH(L$1,products!$A$1:$G$1,0))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3"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9">
        <f>INDEX(products!$A$1:$G$49,MATCH(orders!$D858,products!$A$1:$A$49,0),MATCH(L$1,products!$A$1:$G$1,0))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3"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9">
        <f>INDEX(products!$A$1:$G$49,MATCH(orders!$D859,products!$A$1:$A$49,0),MATCH(L$1,products!$A$1:$G$1,0))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3"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9">
        <f>INDEX(products!$A$1:$G$49,MATCH(orders!$D860,products!$A$1:$A$49,0),MATCH(L$1,products!$A$1:$G$1,0))</f>
        <v>8.73</v>
      </c>
      <c r="M860" s="9">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3"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9">
        <f>INDEX(products!$A$1:$G$49,MATCH(orders!$D861,products!$A$1:$A$49,0),MATCH(L$1,products!$A$1:$G$1,0))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3"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9">
        <f>INDEX(products!$A$1:$G$49,MATCH(orders!$D862,products!$A$1:$A$49,0),MATCH(L$1,products!$A$1:$G$1,0))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9">
        <f>INDEX(products!$A$1:$G$49,MATCH(orders!$D863,products!$A$1:$A$49,0),MATCH(L$1,products!$A$1:$G$1,0))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3"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9">
        <f>INDEX(products!$A$1:$G$49,MATCH(orders!$D864,products!$A$1:$A$49,0),MATCH(L$1,products!$A$1:$G$1,0))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3"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9">
        <f>INDEX(products!$A$1:$G$49,MATCH(orders!$D865,products!$A$1:$A$49,0),MATCH(L$1,products!$A$1:$G$1,0))</f>
        <v>14.55</v>
      </c>
      <c r="M865" s="9">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3"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9">
        <f>INDEX(products!$A$1:$G$49,MATCH(orders!$D866,products!$A$1:$A$49,0),MATCH(L$1,products!$A$1:$G$1,0))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3"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9">
        <f>INDEX(products!$A$1:$G$49,MATCH(orders!$D867,products!$A$1:$A$49,0),MATCH(L$1,products!$A$1:$G$1,0))</f>
        <v>6.75</v>
      </c>
      <c r="M867" s="9">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3"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9">
        <f>INDEX(products!$A$1:$G$49,MATCH(orders!$D868,products!$A$1:$A$49,0),MATCH(L$1,products!$A$1:$G$1,0))</f>
        <v>5.97</v>
      </c>
      <c r="M868" s="9">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3"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9">
        <f>INDEX(products!$A$1:$G$49,MATCH(orders!$D869,products!$A$1:$A$49,0),MATCH(L$1,products!$A$1:$G$1,0))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3"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9">
        <f>INDEX(products!$A$1:$G$49,MATCH(orders!$D870,products!$A$1:$A$49,0),MATCH(L$1,products!$A$1:$G$1,0))</f>
        <v>8.25</v>
      </c>
      <c r="M870" s="9">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3"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9">
        <f>INDEX(products!$A$1:$G$49,MATCH(orders!$D871,products!$A$1:$A$49,0),MATCH(L$1,products!$A$1:$G$1,0))</f>
        <v>5.97</v>
      </c>
      <c r="M871" s="9">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3"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9">
        <f>INDEX(products!$A$1:$G$49,MATCH(orders!$D872,products!$A$1:$A$49,0),MATCH(L$1,products!$A$1:$G$1,0))</f>
        <v>7.29</v>
      </c>
      <c r="M872" s="9">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9">
        <f>INDEX(products!$A$1:$G$49,MATCH(orders!$D873,products!$A$1:$A$49,0),MATCH(L$1,products!$A$1:$G$1,0))</f>
        <v>14.85</v>
      </c>
      <c r="M873" s="9">
        <f t="shared" si="39"/>
        <v>29.7</v>
      </c>
      <c r="N873" t="str">
        <f t="shared" si="40"/>
        <v>Excelsa</v>
      </c>
      <c r="O873" t="str">
        <f t="shared" si="41"/>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3"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9">
        <f>INDEX(products!$A$1:$G$49,MATCH(orders!$D874,products!$A$1:$A$49,0),MATCH(L$1,products!$A$1:$G$1,0))</f>
        <v>11.25</v>
      </c>
      <c r="M874" s="9">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3"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9">
        <f>INDEX(products!$A$1:$G$49,MATCH(orders!$D875,products!$A$1:$A$49,0),MATCH(L$1,products!$A$1:$G$1,0))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3"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9">
        <f>INDEX(products!$A$1:$G$49,MATCH(orders!$D876,products!$A$1:$A$49,0),MATCH(L$1,products!$A$1:$G$1,0))</f>
        <v>12.95</v>
      </c>
      <c r="M876" s="9">
        <f t="shared" si="39"/>
        <v>25.9</v>
      </c>
      <c r="N876" t="str">
        <f t="shared" si="40"/>
        <v>Arabica</v>
      </c>
      <c r="O876" t="str">
        <f t="shared" si="41"/>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3"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9">
        <f>INDEX(products!$A$1:$G$49,MATCH(orders!$D877,products!$A$1:$A$49,0),MATCH(L$1,products!$A$1:$G$1,0))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3"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9">
        <f>INDEX(products!$A$1:$G$49,MATCH(orders!$D878,products!$A$1:$A$49,0),MATCH(L$1,products!$A$1:$G$1,0))</f>
        <v>7.77</v>
      </c>
      <c r="M878" s="9">
        <f t="shared" si="39"/>
        <v>46.62</v>
      </c>
      <c r="N878" t="str">
        <f t="shared" si="40"/>
        <v>Arabica</v>
      </c>
      <c r="O878" t="str">
        <f t="shared" si="41"/>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3"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9">
        <f>INDEX(products!$A$1:$G$49,MATCH(orders!$D879,products!$A$1:$A$49,0),MATCH(L$1,products!$A$1:$G$1,0))</f>
        <v>9.51</v>
      </c>
      <c r="M879" s="9">
        <f t="shared" si="39"/>
        <v>28.53</v>
      </c>
      <c r="N879" t="str">
        <f t="shared" si="40"/>
        <v>Liberica</v>
      </c>
      <c r="O879" t="str">
        <f t="shared" si="41"/>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3"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9">
        <f>INDEX(products!$A$1:$G$49,MATCH(orders!$D880,products!$A$1:$A$49,0),MATCH(L$1,products!$A$1:$G$1,0))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3"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9">
        <f>INDEX(products!$A$1:$G$49,MATCH(orders!$D881,products!$A$1:$A$49,0),MATCH(L$1,products!$A$1:$G$1,0))</f>
        <v>3.645</v>
      </c>
      <c r="M881" s="9">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3"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9">
        <f>INDEX(products!$A$1:$G$49,MATCH(orders!$D882,products!$A$1:$A$49,0),MATCH(L$1,products!$A$1:$G$1,0))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3"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9">
        <f>INDEX(products!$A$1:$G$49,MATCH(orders!$D883,products!$A$1:$A$49,0),MATCH(L$1,products!$A$1:$G$1,0))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3"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9">
        <f>INDEX(products!$A$1:$G$49,MATCH(orders!$D884,products!$A$1:$A$49,0),MATCH(L$1,products!$A$1:$G$1,0))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3"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9">
        <f>INDEX(products!$A$1:$G$49,MATCH(orders!$D885,products!$A$1:$A$49,0),MATCH(L$1,products!$A$1:$G$1,0))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3"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9">
        <f>INDEX(products!$A$1:$G$49,MATCH(orders!$D886,products!$A$1:$A$49,0),MATCH(L$1,products!$A$1:$G$1,0))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3"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9">
        <f>INDEX(products!$A$1:$G$49,MATCH(orders!$D887,products!$A$1:$A$49,0),MATCH(L$1,products!$A$1:$G$1,0))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3"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9">
        <f>INDEX(products!$A$1:$G$49,MATCH(orders!$D888,products!$A$1:$A$49,0),MATCH(L$1,products!$A$1:$G$1,0))</f>
        <v>8.73</v>
      </c>
      <c r="M888" s="9">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3"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9">
        <f>INDEX(products!$A$1:$G$49,MATCH(orders!$D889,products!$A$1:$A$49,0),MATCH(L$1,products!$A$1:$G$1,0))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3"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9">
        <f>INDEX(products!$A$1:$G$49,MATCH(orders!$D890,products!$A$1:$A$49,0),MATCH(L$1,products!$A$1:$G$1,0))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3"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9">
        <f>INDEX(products!$A$1:$G$49,MATCH(orders!$D891,products!$A$1:$A$49,0),MATCH(L$1,products!$A$1:$G$1,0))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3"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9">
        <f>INDEX(products!$A$1:$G$49,MATCH(orders!$D892,products!$A$1:$A$49,0),MATCH(L$1,products!$A$1:$G$1,0))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9">
        <f>INDEX(products!$A$1:$G$49,MATCH(orders!$D893,products!$A$1:$A$49,0),MATCH(L$1,products!$A$1:$G$1,0))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3"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9">
        <f>INDEX(products!$A$1:$G$49,MATCH(orders!$D894,products!$A$1:$A$49,0),MATCH(L$1,products!$A$1:$G$1,0))</f>
        <v>4.125</v>
      </c>
      <c r="M894" s="9">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3"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9">
        <f>INDEX(products!$A$1:$G$49,MATCH(orders!$D895,products!$A$1:$A$49,0),MATCH(L$1,products!$A$1:$G$1,0))</f>
        <v>9.51</v>
      </c>
      <c r="M895" s="9">
        <f t="shared" si="39"/>
        <v>57.06</v>
      </c>
      <c r="N895" t="str">
        <f t="shared" si="40"/>
        <v>Liberica</v>
      </c>
      <c r="O895" t="str">
        <f t="shared" si="41"/>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3"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9">
        <f>INDEX(products!$A$1:$G$49,MATCH(orders!$D896,products!$A$1:$A$49,0),MATCH(L$1,products!$A$1:$G$1,0))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3"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9">
        <f>INDEX(products!$A$1:$G$49,MATCH(orders!$D897,products!$A$1:$A$49,0),MATCH(L$1,products!$A$1:$G$1,0))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3"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9">
        <f>INDEX(products!$A$1:$G$49,MATCH(orders!$D898,products!$A$1:$A$49,0),MATCH(L$1,products!$A$1:$G$1,0))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3"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9">
        <f>INDEX(products!$A$1:$G$49,MATCH(orders!$D899,products!$A$1:$A$49,0),MATCH(L$1,products!$A$1:$G$1,0))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3"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9">
        <f>INDEX(products!$A$1:$G$49,MATCH(orders!$D900,products!$A$1:$A$49,0),MATCH(L$1,products!$A$1:$G$1,0))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3"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9">
        <f>INDEX(products!$A$1:$G$49,MATCH(orders!$D901,products!$A$1:$A$49,0),MATCH(L$1,products!$A$1:$G$1,0))</f>
        <v>14.55</v>
      </c>
      <c r="M901" s="9">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3"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9">
        <f>INDEX(products!$A$1:$G$49,MATCH(orders!$D902,products!$A$1:$A$49,0),MATCH(L$1,products!$A$1:$G$1,0))</f>
        <v>15.85</v>
      </c>
      <c r="M902" s="9">
        <f t="shared" si="42"/>
        <v>47.55</v>
      </c>
      <c r="N902" t="str">
        <f t="shared" si="43"/>
        <v>Liberica</v>
      </c>
      <c r="O902" t="str">
        <f t="shared" si="44"/>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9">
        <f>INDEX(products!$A$1:$G$49,MATCH(orders!$D903,products!$A$1:$A$49,0),MATCH(L$1,products!$A$1:$G$1,0))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3"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9">
        <f>INDEX(products!$A$1:$G$49,MATCH(orders!$D904,products!$A$1:$A$49,0),MATCH(L$1,products!$A$1:$G$1,0))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3"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9">
        <f>INDEX(products!$A$1:$G$49,MATCH(orders!$D905,products!$A$1:$A$49,0),MATCH(L$1,products!$A$1:$G$1,0))</f>
        <v>8.73</v>
      </c>
      <c r="M905" s="9">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3"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9">
        <f>INDEX(products!$A$1:$G$49,MATCH(orders!$D906,products!$A$1:$A$49,0),MATCH(L$1,products!$A$1:$G$1,0))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3"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9">
        <f>INDEX(products!$A$1:$G$49,MATCH(orders!$D907,products!$A$1:$A$49,0),MATCH(L$1,products!$A$1:$G$1,0))</f>
        <v>6.75</v>
      </c>
      <c r="M907" s="9">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3"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9">
        <f>INDEX(products!$A$1:$G$49,MATCH(orders!$D908,products!$A$1:$A$49,0),MATCH(L$1,products!$A$1:$G$1,0))</f>
        <v>6.75</v>
      </c>
      <c r="M908" s="9">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3"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9">
        <f>INDEX(products!$A$1:$G$49,MATCH(orders!$D909,products!$A$1:$A$49,0),MATCH(L$1,products!$A$1:$G$1,0))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3"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9">
        <f>INDEX(products!$A$1:$G$49,MATCH(orders!$D910,products!$A$1:$A$49,0),MATCH(L$1,products!$A$1:$G$1,0))</f>
        <v>11.95</v>
      </c>
      <c r="M910" s="9">
        <f t="shared" si="42"/>
        <v>59.75</v>
      </c>
      <c r="N910" t="str">
        <f t="shared" si="43"/>
        <v>Robusta</v>
      </c>
      <c r="O910" t="str">
        <f t="shared" si="44"/>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3"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9">
        <f>INDEX(products!$A$1:$G$49,MATCH(orders!$D911,products!$A$1:$A$49,0),MATCH(L$1,products!$A$1:$G$1,0))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3"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9">
        <f>INDEX(products!$A$1:$G$49,MATCH(orders!$D912,products!$A$1:$A$49,0),MATCH(L$1,products!$A$1:$G$1,0))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9">
        <f>INDEX(products!$A$1:$G$49,MATCH(orders!$D913,products!$A$1:$A$49,0),MATCH(L$1,products!$A$1:$G$1,0))</f>
        <v>11.25</v>
      </c>
      <c r="M913" s="9">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3"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9">
        <f>INDEX(products!$A$1:$G$49,MATCH(orders!$D914,products!$A$1:$A$49,0),MATCH(L$1,products!$A$1:$G$1,0))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3"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9">
        <f>INDEX(products!$A$1:$G$49,MATCH(orders!$D915,products!$A$1:$A$49,0),MATCH(L$1,products!$A$1:$G$1,0))</f>
        <v>6.75</v>
      </c>
      <c r="M915" s="9">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3"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9">
        <f>INDEX(products!$A$1:$G$49,MATCH(orders!$D916,products!$A$1:$A$49,0),MATCH(L$1,products!$A$1:$G$1,0))</f>
        <v>11.25</v>
      </c>
      <c r="M916" s="9">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3"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9">
        <f>INDEX(products!$A$1:$G$49,MATCH(orders!$D917,products!$A$1:$A$49,0),MATCH(L$1,products!$A$1:$G$1,0))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3"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9">
        <f>INDEX(products!$A$1:$G$49,MATCH(orders!$D918,products!$A$1:$A$49,0),MATCH(L$1,products!$A$1:$G$1,0))</f>
        <v>3.645</v>
      </c>
      <c r="M918" s="9">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3"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9">
        <f>INDEX(products!$A$1:$G$49,MATCH(orders!$D919,products!$A$1:$A$49,0),MATCH(L$1,products!$A$1:$G$1,0))</f>
        <v>6.75</v>
      </c>
      <c r="M919" s="9">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3"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9">
        <f>INDEX(products!$A$1:$G$49,MATCH(orders!$D920,products!$A$1:$A$49,0),MATCH(L$1,products!$A$1:$G$1,0))</f>
        <v>7.29</v>
      </c>
      <c r="M920" s="9">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3"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9">
        <f>INDEX(products!$A$1:$G$49,MATCH(orders!$D921,products!$A$1:$A$49,0),MATCH(L$1,products!$A$1:$G$1,0))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3"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9">
        <f>INDEX(products!$A$1:$G$49,MATCH(orders!$D922,products!$A$1:$A$49,0),MATCH(L$1,products!$A$1:$G$1,0))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9">
        <f>INDEX(products!$A$1:$G$49,MATCH(orders!$D923,products!$A$1:$A$49,0),MATCH(L$1,products!$A$1:$G$1,0))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3"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9">
        <f>INDEX(products!$A$1:$G$49,MATCH(orders!$D924,products!$A$1:$A$49,0),MATCH(L$1,products!$A$1:$G$1,0))</f>
        <v>11.25</v>
      </c>
      <c r="M924" s="9">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3"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9">
        <f>INDEX(products!$A$1:$G$49,MATCH(orders!$D925,products!$A$1:$A$49,0),MATCH(L$1,products!$A$1:$G$1,0))</f>
        <v>27.945</v>
      </c>
      <c r="M925" s="9">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3"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9">
        <f>INDEX(products!$A$1:$G$49,MATCH(orders!$D926,products!$A$1:$A$49,0),MATCH(L$1,products!$A$1:$G$1,0))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3"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9">
        <f>INDEX(products!$A$1:$G$49,MATCH(orders!$D927,products!$A$1:$A$49,0),MATCH(L$1,products!$A$1:$G$1,0))</f>
        <v>6.75</v>
      </c>
      <c r="M927" s="9">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3"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9">
        <f>INDEX(products!$A$1:$G$49,MATCH(orders!$D928,products!$A$1:$A$49,0),MATCH(L$1,products!$A$1:$G$1,0))</f>
        <v>6.75</v>
      </c>
      <c r="M928" s="9">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3"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9">
        <f>INDEX(products!$A$1:$G$49,MATCH(orders!$D929,products!$A$1:$A$49,0),MATCH(L$1,products!$A$1:$G$1,0))</f>
        <v>27.945</v>
      </c>
      <c r="M929" s="9">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3"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9">
        <f>INDEX(products!$A$1:$G$49,MATCH(orders!$D930,products!$A$1:$A$49,0),MATCH(L$1,products!$A$1:$G$1,0))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3"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9">
        <f>INDEX(products!$A$1:$G$49,MATCH(orders!$D931,products!$A$1:$A$49,0),MATCH(L$1,products!$A$1:$G$1,0))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3"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9">
        <f>INDEX(products!$A$1:$G$49,MATCH(orders!$D932,products!$A$1:$A$49,0),MATCH(L$1,products!$A$1:$G$1,0))</f>
        <v>12.15</v>
      </c>
      <c r="M932" s="9">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3"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9">
        <f>INDEX(products!$A$1:$G$49,MATCH(orders!$D933,products!$A$1:$A$49,0),MATCH(L$1,products!$A$1:$G$1,0))</f>
        <v>5.97</v>
      </c>
      <c r="M933" s="9">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
        <v>6196</v>
      </c>
      <c r="G934" s="3"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9">
        <f>INDEX(products!$A$1:$G$49,MATCH(orders!$D934,products!$A$1:$A$49,0),MATCH(L$1,products!$A$1:$G$1,0))</f>
        <v>13.75</v>
      </c>
      <c r="M934" s="9">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3"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9">
        <f>INDEX(products!$A$1:$G$49,MATCH(orders!$D935,products!$A$1:$A$49,0),MATCH(L$1,products!$A$1:$G$1,0))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3"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9">
        <f>INDEX(products!$A$1:$G$49,MATCH(orders!$D936,products!$A$1:$A$49,0),MATCH(L$1,products!$A$1:$G$1,0))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3"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9">
        <f>INDEX(products!$A$1:$G$49,MATCH(orders!$D937,products!$A$1:$A$49,0),MATCH(L$1,products!$A$1:$G$1,0))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3"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9">
        <f>INDEX(products!$A$1:$G$49,MATCH(orders!$D938,products!$A$1:$A$49,0),MATCH(L$1,products!$A$1:$G$1,0))</f>
        <v>7.77</v>
      </c>
      <c r="M938" s="9">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3"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9">
        <f>INDEX(products!$A$1:$G$49,MATCH(orders!$D939,products!$A$1:$A$49,0),MATCH(L$1,products!$A$1:$G$1,0))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3"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9">
        <f>INDEX(products!$A$1:$G$49,MATCH(orders!$D940,products!$A$1:$A$49,0),MATCH(L$1,products!$A$1:$G$1,0))</f>
        <v>14.85</v>
      </c>
      <c r="M940" s="9">
        <f t="shared" si="42"/>
        <v>74.25</v>
      </c>
      <c r="N940" t="str">
        <f t="shared" si="43"/>
        <v>Excelsa</v>
      </c>
      <c r="O940" t="str">
        <f t="shared" si="44"/>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3"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9">
        <f>INDEX(products!$A$1:$G$49,MATCH(orders!$D941,products!$A$1:$A$49,0),MATCH(L$1,products!$A$1:$G$1,0))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3"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9">
        <f>INDEX(products!$A$1:$G$49,MATCH(orders!$D942,products!$A$1:$A$49,0),MATCH(L$1,products!$A$1:$G$1,0))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3"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9">
        <f>INDEX(products!$A$1:$G$49,MATCH(orders!$D943,products!$A$1:$A$49,0),MATCH(L$1,products!$A$1:$G$1,0))</f>
        <v>7.77</v>
      </c>
      <c r="M943" s="9">
        <f t="shared" si="42"/>
        <v>15.54</v>
      </c>
      <c r="N943" t="str">
        <f t="shared" si="43"/>
        <v>Arabica</v>
      </c>
      <c r="O943" t="str">
        <f t="shared" si="44"/>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3"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9">
        <f>INDEX(products!$A$1:$G$49,MATCH(orders!$D944,products!$A$1:$A$49,0),MATCH(L$1,products!$A$1:$G$1,0))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3"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9">
        <f>INDEX(products!$A$1:$G$49,MATCH(orders!$D945,products!$A$1:$A$49,0),MATCH(L$1,products!$A$1:$G$1,0))</f>
        <v>7.77</v>
      </c>
      <c r="M945" s="9">
        <f t="shared" si="42"/>
        <v>46.62</v>
      </c>
      <c r="N945" t="str">
        <f t="shared" si="43"/>
        <v>Arabica</v>
      </c>
      <c r="O945" t="str">
        <f t="shared" si="44"/>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3"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9">
        <f>INDEX(products!$A$1:$G$49,MATCH(orders!$D946,products!$A$1:$A$49,0),MATCH(L$1,products!$A$1:$G$1,0))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3"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9">
        <f>INDEX(products!$A$1:$G$49,MATCH(orders!$D947,products!$A$1:$A$49,0),MATCH(L$1,products!$A$1:$G$1,0))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3"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9">
        <f>INDEX(products!$A$1:$G$49,MATCH(orders!$D948,products!$A$1:$A$49,0),MATCH(L$1,products!$A$1:$G$1,0))</f>
        <v>7.77</v>
      </c>
      <c r="M948" s="9">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3"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9">
        <f>INDEX(products!$A$1:$G$49,MATCH(orders!$D949,products!$A$1:$A$49,0),MATCH(L$1,products!$A$1:$G$1,0))</f>
        <v>11.25</v>
      </c>
      <c r="M949" s="9">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3"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9">
        <f>INDEX(products!$A$1:$G$49,MATCH(orders!$D950,products!$A$1:$A$49,0),MATCH(L$1,products!$A$1:$G$1,0))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3"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9">
        <f>INDEX(products!$A$1:$G$49,MATCH(orders!$D951,products!$A$1:$A$49,0),MATCH(L$1,products!$A$1:$G$1,0))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3"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9">
        <f>INDEX(products!$A$1:$G$49,MATCH(orders!$D952,products!$A$1:$A$49,0),MATCH(L$1,products!$A$1:$G$1,0))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9">
        <f>INDEX(products!$A$1:$G$49,MATCH(orders!$D953,products!$A$1:$A$49,0),MATCH(L$1,products!$A$1:$G$1,0))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3"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9">
        <f>INDEX(products!$A$1:$G$49,MATCH(orders!$D954,products!$A$1:$A$49,0),MATCH(L$1,products!$A$1:$G$1,0))</f>
        <v>11.25</v>
      </c>
      <c r="M954" s="9">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3"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9">
        <f>INDEX(products!$A$1:$G$49,MATCH(orders!$D955,products!$A$1:$A$49,0),MATCH(L$1,products!$A$1:$G$1,0))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3"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9">
        <f>INDEX(products!$A$1:$G$49,MATCH(orders!$D956,products!$A$1:$A$49,0),MATCH(L$1,products!$A$1:$G$1,0))</f>
        <v>27.945</v>
      </c>
      <c r="M956" s="9">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3"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9">
        <f>INDEX(products!$A$1:$G$49,MATCH(orders!$D957,products!$A$1:$A$49,0),MATCH(L$1,products!$A$1:$G$1,0))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3"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9">
        <f>INDEX(products!$A$1:$G$49,MATCH(orders!$D958,products!$A$1:$A$49,0),MATCH(L$1,products!$A$1:$G$1,0))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3"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9">
        <f>INDEX(products!$A$1:$G$49,MATCH(orders!$D959,products!$A$1:$A$49,0),MATCH(L$1,products!$A$1:$G$1,0))</f>
        <v>14.85</v>
      </c>
      <c r="M959" s="9">
        <f t="shared" si="42"/>
        <v>14.85</v>
      </c>
      <c r="N959" t="str">
        <f t="shared" si="43"/>
        <v>Excelsa</v>
      </c>
      <c r="O959" t="str">
        <f t="shared" si="44"/>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3"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9">
        <f>INDEX(products!$A$1:$G$49,MATCH(orders!$D960,products!$A$1:$A$49,0),MATCH(L$1,products!$A$1:$G$1,0))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3"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9">
        <f>INDEX(products!$A$1:$G$49,MATCH(orders!$D961,products!$A$1:$A$49,0),MATCH(L$1,products!$A$1:$G$1,0))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3"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9">
        <f>INDEX(products!$A$1:$G$49,MATCH(orders!$D962,products!$A$1:$A$49,0),MATCH(L$1,products!$A$1:$G$1,0))</f>
        <v>15.85</v>
      </c>
      <c r="M962" s="9">
        <f t="shared" si="42"/>
        <v>79.25</v>
      </c>
      <c r="N962" t="str">
        <f t="shared" si="43"/>
        <v>Liberica</v>
      </c>
      <c r="O962" t="str">
        <f t="shared" si="44"/>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3"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9">
        <f>INDEX(products!$A$1:$G$49,MATCH(orders!$D963,products!$A$1:$A$49,0),MATCH(L$1,products!$A$1:$G$1,0))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3"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9">
        <f>INDEX(products!$A$1:$G$49,MATCH(orders!$D964,products!$A$1:$A$49,0),MATCH(L$1,products!$A$1:$G$1,0))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3"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9">
        <f>INDEX(products!$A$1:$G$49,MATCH(orders!$D965,products!$A$1:$A$49,0),MATCH(L$1,products!$A$1:$G$1,0))</f>
        <v>5.97</v>
      </c>
      <c r="M965" s="9">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3"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9">
        <f>INDEX(products!$A$1:$G$49,MATCH(orders!$D966,products!$A$1:$A$49,0),MATCH(L$1,products!$A$1:$G$1,0))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3"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9">
        <f>INDEX(products!$A$1:$G$49,MATCH(orders!$D967,products!$A$1:$A$49,0),MATCH(L$1,products!$A$1:$G$1,0))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3"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9">
        <f>INDEX(products!$A$1:$G$49,MATCH(orders!$D968,products!$A$1:$A$49,0),MATCH(L$1,products!$A$1:$G$1,0))</f>
        <v>8.91</v>
      </c>
      <c r="M968" s="9">
        <f t="shared" si="45"/>
        <v>53.46</v>
      </c>
      <c r="N968" t="str">
        <f t="shared" si="46"/>
        <v>Excelsa</v>
      </c>
      <c r="O968" t="str">
        <f t="shared" si="47"/>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3"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9">
        <f>INDEX(products!$A$1:$G$49,MATCH(orders!$D969,products!$A$1:$A$49,0),MATCH(L$1,products!$A$1:$G$1,0))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3"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9">
        <f>INDEX(products!$A$1:$G$49,MATCH(orders!$D970,products!$A$1:$A$49,0),MATCH(L$1,products!$A$1:$G$1,0))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3"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9">
        <f>INDEX(products!$A$1:$G$49,MATCH(orders!$D971,products!$A$1:$A$49,0),MATCH(L$1,products!$A$1:$G$1,0))</f>
        <v>12.95</v>
      </c>
      <c r="M971" s="9">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3"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9">
        <f>INDEX(products!$A$1:$G$49,MATCH(orders!$D972,products!$A$1:$A$49,0),MATCH(L$1,products!$A$1:$G$1,0))</f>
        <v>8.25</v>
      </c>
      <c r="M972" s="9">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9">
        <f>INDEX(products!$A$1:$G$49,MATCH(orders!$D973,products!$A$1:$A$49,0),MATCH(L$1,products!$A$1:$G$1,0))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3"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9">
        <f>INDEX(products!$A$1:$G$49,MATCH(orders!$D974,products!$A$1:$A$49,0),MATCH(L$1,products!$A$1:$G$1,0))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3"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9">
        <f>INDEX(products!$A$1:$G$49,MATCH(orders!$D975,products!$A$1:$A$49,0),MATCH(L$1,products!$A$1:$G$1,0))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3"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9">
        <f>INDEX(products!$A$1:$G$49,MATCH(orders!$D976,products!$A$1:$A$49,0),MATCH(L$1,products!$A$1:$G$1,0))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3"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9">
        <f>INDEX(products!$A$1:$G$49,MATCH(orders!$D977,products!$A$1:$A$49,0),MATCH(L$1,products!$A$1:$G$1,0))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3"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9">
        <f>INDEX(products!$A$1:$G$49,MATCH(orders!$D978,products!$A$1:$A$49,0),MATCH(L$1,products!$A$1:$G$1,0))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3"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9">
        <f>INDEX(products!$A$1:$G$49,MATCH(orders!$D979,products!$A$1:$A$49,0),MATCH(L$1,products!$A$1:$G$1,0))</f>
        <v>11.95</v>
      </c>
      <c r="M979" s="9">
        <f t="shared" si="45"/>
        <v>59.75</v>
      </c>
      <c r="N979" t="str">
        <f t="shared" si="46"/>
        <v>Robusta</v>
      </c>
      <c r="O979" t="str">
        <f t="shared" si="47"/>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3"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9">
        <f>INDEX(products!$A$1:$G$49,MATCH(orders!$D980,products!$A$1:$A$49,0),MATCH(L$1,products!$A$1:$G$1,0))</f>
        <v>7.77</v>
      </c>
      <c r="M980" s="9">
        <f t="shared" si="45"/>
        <v>23.31</v>
      </c>
      <c r="N980" t="str">
        <f t="shared" si="46"/>
        <v>Arabica</v>
      </c>
      <c r="O980" t="str">
        <f t="shared" si="47"/>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3"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9">
        <f>INDEX(products!$A$1:$G$49,MATCH(orders!$D981,products!$A$1:$A$49,0),MATCH(L$1,products!$A$1:$G$1,0))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3"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9">
        <f>INDEX(products!$A$1:$G$49,MATCH(orders!$D982,products!$A$1:$A$49,0),MATCH(L$1,products!$A$1:$G$1,0))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9">
        <f>INDEX(products!$A$1:$G$49,MATCH(orders!$D983,products!$A$1:$A$49,0),MATCH(L$1,products!$A$1:$G$1,0))</f>
        <v>3.645</v>
      </c>
      <c r="M983" s="9">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3"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9">
        <f>INDEX(products!$A$1:$G$49,MATCH(orders!$D984,products!$A$1:$A$49,0),MATCH(L$1,products!$A$1:$G$1,0))</f>
        <v>11.95</v>
      </c>
      <c r="M984" s="9">
        <f t="shared" si="45"/>
        <v>23.9</v>
      </c>
      <c r="N984" t="str">
        <f t="shared" si="46"/>
        <v>Robusta</v>
      </c>
      <c r="O984" t="str">
        <f t="shared" si="47"/>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3"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9">
        <f>INDEX(products!$A$1:$G$49,MATCH(orders!$D985,products!$A$1:$A$49,0),MATCH(L$1,products!$A$1:$G$1,0))</f>
        <v>3.375</v>
      </c>
      <c r="M985" s="9">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3"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9">
        <f>INDEX(products!$A$1:$G$49,MATCH(orders!$D986,products!$A$1:$A$49,0),MATCH(L$1,products!$A$1:$G$1,0))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3"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9">
        <f>INDEX(products!$A$1:$G$49,MATCH(orders!$D987,products!$A$1:$A$49,0),MATCH(L$1,products!$A$1:$G$1,0))</f>
        <v>11.95</v>
      </c>
      <c r="M987" s="9">
        <f t="shared" si="45"/>
        <v>47.8</v>
      </c>
      <c r="N987" t="str">
        <f t="shared" si="46"/>
        <v>Robusta</v>
      </c>
      <c r="O987" t="str">
        <f t="shared" si="47"/>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3"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9">
        <f>INDEX(products!$A$1:$G$49,MATCH(orders!$D988,products!$A$1:$A$49,0),MATCH(L$1,products!$A$1:$G$1,0))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3"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9">
        <f>INDEX(products!$A$1:$G$49,MATCH(orders!$D989,products!$A$1:$A$49,0),MATCH(L$1,products!$A$1:$G$1,0))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3"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9">
        <f>INDEX(products!$A$1:$G$49,MATCH(orders!$D990,products!$A$1:$A$49,0),MATCH(L$1,products!$A$1:$G$1,0))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3"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9">
        <f>INDEX(products!$A$1:$G$49,MATCH(orders!$D991,products!$A$1:$A$49,0),MATCH(L$1,products!$A$1:$G$1,0))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3"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9">
        <f>INDEX(products!$A$1:$G$49,MATCH(orders!$D992,products!$A$1:$A$49,0),MATCH(L$1,products!$A$1:$G$1,0))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3"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9">
        <f>INDEX(products!$A$1:$G$49,MATCH(orders!$D993,products!$A$1:$A$49,0),MATCH(L$1,products!$A$1:$G$1,0))</f>
        <v>7.77</v>
      </c>
      <c r="M993" s="9">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3"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9">
        <f>INDEX(products!$A$1:$G$49,MATCH(orders!$D994,products!$A$1:$A$49,0),MATCH(L$1,products!$A$1:$G$1,0))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3"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9">
        <f>INDEX(products!$A$1:$G$49,MATCH(orders!$D995,products!$A$1:$A$49,0),MATCH(L$1,products!$A$1:$G$1,0))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3"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9">
        <f>INDEX(products!$A$1:$G$49,MATCH(orders!$D996,products!$A$1:$A$49,0),MATCH(L$1,products!$A$1:$G$1,0))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3"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9">
        <f>INDEX(products!$A$1:$G$49,MATCH(orders!$D997,products!$A$1:$A$49,0),MATCH(L$1,products!$A$1:$G$1,0))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3"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9">
        <f>INDEX(products!$A$1:$G$49,MATCH(orders!$D998,products!$A$1:$A$49,0),MATCH(L$1,products!$A$1:$G$1,0))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3"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9">
        <f>INDEX(products!$A$1:$G$49,MATCH(orders!$D999,products!$A$1:$A$49,0),MATCH(L$1,products!$A$1:$G$1,0))</f>
        <v>6.75</v>
      </c>
      <c r="M999" s="9">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3"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9">
        <f>INDEX(products!$A$1:$G$49,MATCH(orders!$D1000,products!$A$1:$A$49,0),MATCH(L$1,products!$A$1:$G$1,0))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3"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9">
        <f>INDEX(products!$A$1:$G$49,MATCH(orders!$D1001,products!$A$1:$A$49,0),MATCH(L$1,products!$A$1:$G$1,0))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34" zoomScale="88"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Nidhi Rathod</cp:lastModifiedBy>
  <cp:revision/>
  <dcterms:created xsi:type="dcterms:W3CDTF">2022-11-26T09:51:45Z</dcterms:created>
  <dcterms:modified xsi:type="dcterms:W3CDTF">2023-09-22T15:36:43Z</dcterms:modified>
  <cp:category/>
  <cp:contentStatus/>
</cp:coreProperties>
</file>