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LBehavioralCoreD030/Neurobiology Laboratories/Cushman/Capacitive Touch Project/CapTouch_Paper_Review_Files/"/>
    </mc:Choice>
  </mc:AlternateContent>
  <xr:revisionPtr revIDLastSave="0" documentId="13_ncr:1_{B58F996F-82DD-DB48-9729-0F52D0E05E4A}" xr6:coauthVersionLast="45" xr6:coauthVersionMax="45" xr10:uidLastSave="{00000000-0000-0000-0000-000000000000}"/>
  <bookViews>
    <workbookView xWindow="4400" yWindow="1060" windowWidth="27240" windowHeight="16440" activeTab="2" xr2:uid="{7F661946-9714-BA45-A2A7-1F82EA28D032}"/>
  </bookViews>
  <sheets>
    <sheet name="CapTouch 1.0" sheetId="1" r:id="rId1"/>
    <sheet name="CapTouch 1.0 Scorer 2" sheetId="2" r:id="rId2"/>
    <sheet name="Manual scoring compariso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2" l="1"/>
  <c r="P14" i="2"/>
  <c r="P11" i="2"/>
  <c r="P10" i="2"/>
  <c r="P9" i="2"/>
  <c r="P8" i="2"/>
  <c r="P7" i="2"/>
  <c r="Q6" i="2"/>
  <c r="P12" i="2" s="1"/>
  <c r="P6" i="2"/>
  <c r="R6" i="2" s="1"/>
  <c r="R5" i="2"/>
  <c r="R4" i="2"/>
  <c r="E83" i="2"/>
  <c r="D83" i="2"/>
  <c r="C83" i="2"/>
  <c r="B83" i="2"/>
  <c r="E82" i="2"/>
  <c r="D82" i="2"/>
  <c r="C82" i="2"/>
  <c r="B82" i="2"/>
  <c r="N81" i="2"/>
  <c r="M81" i="2"/>
  <c r="L81" i="2"/>
  <c r="K81" i="2"/>
  <c r="J81" i="2"/>
  <c r="I81" i="2"/>
  <c r="H81" i="2"/>
  <c r="G81" i="2"/>
  <c r="F81" i="2"/>
  <c r="N80" i="2"/>
  <c r="M80" i="2"/>
  <c r="L80" i="2"/>
  <c r="K80" i="2"/>
  <c r="J80" i="2"/>
  <c r="I80" i="2"/>
  <c r="H80" i="2"/>
  <c r="G80" i="2"/>
  <c r="F80" i="2"/>
  <c r="N79" i="2"/>
  <c r="M79" i="2"/>
  <c r="L79" i="2"/>
  <c r="K79" i="2"/>
  <c r="J79" i="2"/>
  <c r="I79" i="2"/>
  <c r="H79" i="2"/>
  <c r="G79" i="2"/>
  <c r="F79" i="2"/>
  <c r="N78" i="2"/>
  <c r="M78" i="2"/>
  <c r="L78" i="2"/>
  <c r="K78" i="2"/>
  <c r="J78" i="2"/>
  <c r="I78" i="2"/>
  <c r="H78" i="2"/>
  <c r="G78" i="2"/>
  <c r="F78" i="2"/>
  <c r="N77" i="2"/>
  <c r="M77" i="2"/>
  <c r="L77" i="2"/>
  <c r="K77" i="2"/>
  <c r="J77" i="2"/>
  <c r="I77" i="2"/>
  <c r="H77" i="2"/>
  <c r="G77" i="2"/>
  <c r="F77" i="2"/>
  <c r="N76" i="2"/>
  <c r="M76" i="2"/>
  <c r="L76" i="2"/>
  <c r="K76" i="2"/>
  <c r="J76" i="2"/>
  <c r="I76" i="2"/>
  <c r="H76" i="2"/>
  <c r="G76" i="2"/>
  <c r="F76" i="2"/>
  <c r="N75" i="2"/>
  <c r="M75" i="2"/>
  <c r="L75" i="2"/>
  <c r="K75" i="2"/>
  <c r="J75" i="2"/>
  <c r="I75" i="2"/>
  <c r="H75" i="2"/>
  <c r="G75" i="2"/>
  <c r="F75" i="2"/>
  <c r="N74" i="2"/>
  <c r="M74" i="2"/>
  <c r="L74" i="2"/>
  <c r="K74" i="2"/>
  <c r="J74" i="2"/>
  <c r="I74" i="2"/>
  <c r="H74" i="2"/>
  <c r="G74" i="2"/>
  <c r="F74" i="2"/>
  <c r="N73" i="2"/>
  <c r="M73" i="2"/>
  <c r="L73" i="2"/>
  <c r="K73" i="2"/>
  <c r="J73" i="2"/>
  <c r="I73" i="2"/>
  <c r="H73" i="2"/>
  <c r="G73" i="2"/>
  <c r="F73" i="2"/>
  <c r="N72" i="2"/>
  <c r="M72" i="2"/>
  <c r="L72" i="2"/>
  <c r="K72" i="2"/>
  <c r="J72" i="2"/>
  <c r="I72" i="2"/>
  <c r="H72" i="2"/>
  <c r="G72" i="2"/>
  <c r="F72" i="2"/>
  <c r="N71" i="2"/>
  <c r="M71" i="2"/>
  <c r="L71" i="2"/>
  <c r="K71" i="2"/>
  <c r="J71" i="2"/>
  <c r="I71" i="2"/>
  <c r="H71" i="2"/>
  <c r="G71" i="2"/>
  <c r="F71" i="2"/>
  <c r="N70" i="2"/>
  <c r="M70" i="2"/>
  <c r="L70" i="2"/>
  <c r="K70" i="2"/>
  <c r="J70" i="2"/>
  <c r="I70" i="2"/>
  <c r="H70" i="2"/>
  <c r="G70" i="2"/>
  <c r="F70" i="2"/>
  <c r="N69" i="2"/>
  <c r="M69" i="2"/>
  <c r="L69" i="2"/>
  <c r="K69" i="2"/>
  <c r="J69" i="2"/>
  <c r="I69" i="2"/>
  <c r="H69" i="2"/>
  <c r="G69" i="2"/>
  <c r="F69" i="2"/>
  <c r="N68" i="2"/>
  <c r="M68" i="2"/>
  <c r="L68" i="2"/>
  <c r="K68" i="2"/>
  <c r="J68" i="2"/>
  <c r="I68" i="2"/>
  <c r="H68" i="2"/>
  <c r="G68" i="2"/>
  <c r="F68" i="2"/>
  <c r="N67" i="2"/>
  <c r="M67" i="2"/>
  <c r="L67" i="2"/>
  <c r="K67" i="2"/>
  <c r="J67" i="2"/>
  <c r="I67" i="2"/>
  <c r="H67" i="2"/>
  <c r="G67" i="2"/>
  <c r="F67" i="2"/>
  <c r="N66" i="2"/>
  <c r="M66" i="2"/>
  <c r="L66" i="2"/>
  <c r="K66" i="2"/>
  <c r="J66" i="2"/>
  <c r="I66" i="2"/>
  <c r="H66" i="2"/>
  <c r="G66" i="2"/>
  <c r="F66" i="2"/>
  <c r="N65" i="2"/>
  <c r="M65" i="2"/>
  <c r="L65" i="2"/>
  <c r="K65" i="2"/>
  <c r="J65" i="2"/>
  <c r="I65" i="2"/>
  <c r="H65" i="2"/>
  <c r="G65" i="2"/>
  <c r="F65" i="2"/>
  <c r="N64" i="2"/>
  <c r="M64" i="2"/>
  <c r="L64" i="2"/>
  <c r="K64" i="2"/>
  <c r="J64" i="2"/>
  <c r="I64" i="2"/>
  <c r="H64" i="2"/>
  <c r="G64" i="2"/>
  <c r="F64" i="2"/>
  <c r="N63" i="2"/>
  <c r="M63" i="2"/>
  <c r="L63" i="2"/>
  <c r="K63" i="2"/>
  <c r="J63" i="2"/>
  <c r="I63" i="2"/>
  <c r="H63" i="2"/>
  <c r="G63" i="2"/>
  <c r="F63" i="2"/>
  <c r="N62" i="2"/>
  <c r="M62" i="2"/>
  <c r="L62" i="2"/>
  <c r="K62" i="2"/>
  <c r="J62" i="2"/>
  <c r="I62" i="2"/>
  <c r="H62" i="2"/>
  <c r="G62" i="2"/>
  <c r="F62" i="2"/>
  <c r="N61" i="2"/>
  <c r="M61" i="2"/>
  <c r="L61" i="2"/>
  <c r="K61" i="2"/>
  <c r="J61" i="2"/>
  <c r="I61" i="2"/>
  <c r="H61" i="2"/>
  <c r="G61" i="2"/>
  <c r="F61" i="2"/>
  <c r="N60" i="2"/>
  <c r="M60" i="2"/>
  <c r="L60" i="2"/>
  <c r="K60" i="2"/>
  <c r="J60" i="2"/>
  <c r="I60" i="2"/>
  <c r="H60" i="2"/>
  <c r="G60" i="2"/>
  <c r="F60" i="2"/>
  <c r="N59" i="2"/>
  <c r="M59" i="2"/>
  <c r="L59" i="2"/>
  <c r="K59" i="2"/>
  <c r="J59" i="2"/>
  <c r="I59" i="2"/>
  <c r="H59" i="2"/>
  <c r="G59" i="2"/>
  <c r="F59" i="2"/>
  <c r="N58" i="2"/>
  <c r="M58" i="2"/>
  <c r="L58" i="2"/>
  <c r="K58" i="2"/>
  <c r="J58" i="2"/>
  <c r="I58" i="2"/>
  <c r="H58" i="2"/>
  <c r="G58" i="2"/>
  <c r="F58" i="2"/>
  <c r="N57" i="2"/>
  <c r="M57" i="2"/>
  <c r="L57" i="2"/>
  <c r="K57" i="2"/>
  <c r="J57" i="2"/>
  <c r="I57" i="2"/>
  <c r="H57" i="2"/>
  <c r="G57" i="2"/>
  <c r="F57" i="2"/>
  <c r="N56" i="2"/>
  <c r="M56" i="2"/>
  <c r="L56" i="2"/>
  <c r="K56" i="2"/>
  <c r="J56" i="2"/>
  <c r="I56" i="2"/>
  <c r="H56" i="2"/>
  <c r="G56" i="2"/>
  <c r="F56" i="2"/>
  <c r="N55" i="2"/>
  <c r="M55" i="2"/>
  <c r="L55" i="2"/>
  <c r="K55" i="2"/>
  <c r="J55" i="2"/>
  <c r="I55" i="2"/>
  <c r="H55" i="2"/>
  <c r="G55" i="2"/>
  <c r="F55" i="2"/>
  <c r="N54" i="2"/>
  <c r="M54" i="2"/>
  <c r="L54" i="2"/>
  <c r="K54" i="2"/>
  <c r="J54" i="2"/>
  <c r="I54" i="2"/>
  <c r="H54" i="2"/>
  <c r="G54" i="2"/>
  <c r="F54" i="2"/>
  <c r="N53" i="2"/>
  <c r="M53" i="2"/>
  <c r="L53" i="2"/>
  <c r="K53" i="2"/>
  <c r="J53" i="2"/>
  <c r="I53" i="2"/>
  <c r="H53" i="2"/>
  <c r="G53" i="2"/>
  <c r="F53" i="2"/>
  <c r="N52" i="2"/>
  <c r="M52" i="2"/>
  <c r="L52" i="2"/>
  <c r="K52" i="2"/>
  <c r="J52" i="2"/>
  <c r="I52" i="2"/>
  <c r="H52" i="2"/>
  <c r="G52" i="2"/>
  <c r="F52" i="2"/>
  <c r="N51" i="2"/>
  <c r="M51" i="2"/>
  <c r="L51" i="2"/>
  <c r="K51" i="2"/>
  <c r="J51" i="2"/>
  <c r="I51" i="2"/>
  <c r="H51" i="2"/>
  <c r="G51" i="2"/>
  <c r="F51" i="2"/>
  <c r="N50" i="2"/>
  <c r="M50" i="2"/>
  <c r="L50" i="2"/>
  <c r="K50" i="2"/>
  <c r="J50" i="2"/>
  <c r="I50" i="2"/>
  <c r="H50" i="2"/>
  <c r="G50" i="2"/>
  <c r="F50" i="2"/>
  <c r="N49" i="2"/>
  <c r="M49" i="2"/>
  <c r="L49" i="2"/>
  <c r="K49" i="2"/>
  <c r="J49" i="2"/>
  <c r="I49" i="2"/>
  <c r="H49" i="2"/>
  <c r="G49" i="2"/>
  <c r="F49" i="2"/>
  <c r="N48" i="2"/>
  <c r="M48" i="2"/>
  <c r="L48" i="2"/>
  <c r="K48" i="2"/>
  <c r="J48" i="2"/>
  <c r="I48" i="2"/>
  <c r="H48" i="2"/>
  <c r="G48" i="2"/>
  <c r="F48" i="2"/>
  <c r="N47" i="2"/>
  <c r="M47" i="2"/>
  <c r="L47" i="2"/>
  <c r="K47" i="2"/>
  <c r="J47" i="2"/>
  <c r="I47" i="2"/>
  <c r="H47" i="2"/>
  <c r="G47" i="2"/>
  <c r="F47" i="2"/>
  <c r="N46" i="2"/>
  <c r="M46" i="2"/>
  <c r="L46" i="2"/>
  <c r="K46" i="2"/>
  <c r="J46" i="2"/>
  <c r="I46" i="2"/>
  <c r="H46" i="2"/>
  <c r="G46" i="2"/>
  <c r="F46" i="2"/>
  <c r="N45" i="2"/>
  <c r="M45" i="2"/>
  <c r="L45" i="2"/>
  <c r="K45" i="2"/>
  <c r="J45" i="2"/>
  <c r="I45" i="2"/>
  <c r="H45" i="2"/>
  <c r="G45" i="2"/>
  <c r="F45" i="2"/>
  <c r="N44" i="2"/>
  <c r="M44" i="2"/>
  <c r="L44" i="2"/>
  <c r="K44" i="2"/>
  <c r="J44" i="2"/>
  <c r="I44" i="2"/>
  <c r="H44" i="2"/>
  <c r="G44" i="2"/>
  <c r="F44" i="2"/>
  <c r="N43" i="2"/>
  <c r="M43" i="2"/>
  <c r="L43" i="2"/>
  <c r="K43" i="2"/>
  <c r="J43" i="2"/>
  <c r="I43" i="2"/>
  <c r="H43" i="2"/>
  <c r="G43" i="2"/>
  <c r="F43" i="2"/>
  <c r="N42" i="2"/>
  <c r="M42" i="2"/>
  <c r="L42" i="2"/>
  <c r="K42" i="2"/>
  <c r="J42" i="2"/>
  <c r="I42" i="2"/>
  <c r="H42" i="2"/>
  <c r="G42" i="2"/>
  <c r="F42" i="2"/>
  <c r="N41" i="2"/>
  <c r="M41" i="2"/>
  <c r="L41" i="2"/>
  <c r="K41" i="2"/>
  <c r="J41" i="2"/>
  <c r="I41" i="2"/>
  <c r="H41" i="2"/>
  <c r="G41" i="2"/>
  <c r="F41" i="2"/>
  <c r="N40" i="2"/>
  <c r="M40" i="2"/>
  <c r="L40" i="2"/>
  <c r="K40" i="2"/>
  <c r="J40" i="2"/>
  <c r="I40" i="2"/>
  <c r="H40" i="2"/>
  <c r="G40" i="2"/>
  <c r="F40" i="2"/>
  <c r="N39" i="2"/>
  <c r="M39" i="2"/>
  <c r="L39" i="2"/>
  <c r="K39" i="2"/>
  <c r="J39" i="2"/>
  <c r="I39" i="2"/>
  <c r="H39" i="2"/>
  <c r="G39" i="2"/>
  <c r="F39" i="2"/>
  <c r="N38" i="2"/>
  <c r="M38" i="2"/>
  <c r="L38" i="2"/>
  <c r="K38" i="2"/>
  <c r="J38" i="2"/>
  <c r="I38" i="2"/>
  <c r="H38" i="2"/>
  <c r="G38" i="2"/>
  <c r="F38" i="2"/>
  <c r="N37" i="2"/>
  <c r="M37" i="2"/>
  <c r="L37" i="2"/>
  <c r="K37" i="2"/>
  <c r="J37" i="2"/>
  <c r="I37" i="2"/>
  <c r="H37" i="2"/>
  <c r="G37" i="2"/>
  <c r="F37" i="2"/>
  <c r="N36" i="2"/>
  <c r="M36" i="2"/>
  <c r="L36" i="2"/>
  <c r="K36" i="2"/>
  <c r="J36" i="2"/>
  <c r="I36" i="2"/>
  <c r="H36" i="2"/>
  <c r="G36" i="2"/>
  <c r="F36" i="2"/>
  <c r="N35" i="2"/>
  <c r="M35" i="2"/>
  <c r="L35" i="2"/>
  <c r="K35" i="2"/>
  <c r="J35" i="2"/>
  <c r="I35" i="2"/>
  <c r="H35" i="2"/>
  <c r="G35" i="2"/>
  <c r="F35" i="2"/>
  <c r="N34" i="2"/>
  <c r="M34" i="2"/>
  <c r="L34" i="2"/>
  <c r="K34" i="2"/>
  <c r="J34" i="2"/>
  <c r="I34" i="2"/>
  <c r="H34" i="2"/>
  <c r="G34" i="2"/>
  <c r="F34" i="2"/>
  <c r="N33" i="2"/>
  <c r="M33" i="2"/>
  <c r="L33" i="2"/>
  <c r="K33" i="2"/>
  <c r="J33" i="2"/>
  <c r="I33" i="2"/>
  <c r="H33" i="2"/>
  <c r="G33" i="2"/>
  <c r="G83" i="2" s="1"/>
  <c r="F33" i="2"/>
  <c r="F82" i="2" s="1"/>
  <c r="N32" i="2"/>
  <c r="M32" i="2"/>
  <c r="L32" i="2"/>
  <c r="K32" i="2"/>
  <c r="J32" i="2"/>
  <c r="I32" i="2"/>
  <c r="H32" i="2"/>
  <c r="G32" i="2"/>
  <c r="F32" i="2"/>
  <c r="F83" i="2" s="1"/>
  <c r="N31" i="2"/>
  <c r="M31" i="2"/>
  <c r="L31" i="2"/>
  <c r="K31" i="2"/>
  <c r="J31" i="2"/>
  <c r="I31" i="2"/>
  <c r="H31" i="2"/>
  <c r="G31" i="2"/>
  <c r="F31" i="2"/>
  <c r="N30" i="2"/>
  <c r="N83" i="2" s="1"/>
  <c r="M30" i="2"/>
  <c r="M83" i="2" s="1"/>
  <c r="L30" i="2"/>
  <c r="L83" i="2" s="1"/>
  <c r="K30" i="2"/>
  <c r="K83" i="2" s="1"/>
  <c r="J30" i="2"/>
  <c r="J83" i="2" s="1"/>
  <c r="I30" i="2"/>
  <c r="I83" i="2" s="1"/>
  <c r="H30" i="2"/>
  <c r="H82" i="2" s="1"/>
  <c r="G30" i="2"/>
  <c r="F30" i="2"/>
  <c r="P15" i="1"/>
  <c r="P14" i="1"/>
  <c r="P9" i="1"/>
  <c r="P8" i="1"/>
  <c r="P7" i="1"/>
  <c r="Q6" i="1"/>
  <c r="P12" i="1" s="1"/>
  <c r="P6" i="1"/>
  <c r="R6" i="1" s="1"/>
  <c r="R5" i="1"/>
  <c r="P13" i="1" s="1"/>
  <c r="R4" i="1"/>
  <c r="P11" i="1" s="1"/>
  <c r="E83" i="1"/>
  <c r="D83" i="1"/>
  <c r="C83" i="1"/>
  <c r="B83" i="1"/>
  <c r="E82" i="1"/>
  <c r="D82" i="1"/>
  <c r="C82" i="1"/>
  <c r="B82" i="1"/>
  <c r="N81" i="1"/>
  <c r="M81" i="1"/>
  <c r="L81" i="1"/>
  <c r="K81" i="1"/>
  <c r="J81" i="1"/>
  <c r="I81" i="1"/>
  <c r="H81" i="1"/>
  <c r="G81" i="1"/>
  <c r="F81" i="1"/>
  <c r="N80" i="1"/>
  <c r="M80" i="1"/>
  <c r="L80" i="1"/>
  <c r="K80" i="1"/>
  <c r="J80" i="1"/>
  <c r="I80" i="1"/>
  <c r="H80" i="1"/>
  <c r="G80" i="1"/>
  <c r="F80" i="1"/>
  <c r="N79" i="1"/>
  <c r="M79" i="1"/>
  <c r="L79" i="1"/>
  <c r="K79" i="1"/>
  <c r="J79" i="1"/>
  <c r="I79" i="1"/>
  <c r="H79" i="1"/>
  <c r="G79" i="1"/>
  <c r="F79" i="1"/>
  <c r="N78" i="1"/>
  <c r="M78" i="1"/>
  <c r="L78" i="1"/>
  <c r="K78" i="1"/>
  <c r="J78" i="1"/>
  <c r="I78" i="1"/>
  <c r="H78" i="1"/>
  <c r="G78" i="1"/>
  <c r="F78" i="1"/>
  <c r="N77" i="1"/>
  <c r="M77" i="1"/>
  <c r="L77" i="1"/>
  <c r="K77" i="1"/>
  <c r="J77" i="1"/>
  <c r="I77" i="1"/>
  <c r="H77" i="1"/>
  <c r="G77" i="1"/>
  <c r="F77" i="1"/>
  <c r="N76" i="1"/>
  <c r="M76" i="1"/>
  <c r="L76" i="1"/>
  <c r="K76" i="1"/>
  <c r="J76" i="1"/>
  <c r="I76" i="1"/>
  <c r="H76" i="1"/>
  <c r="G76" i="1"/>
  <c r="F76" i="1"/>
  <c r="N75" i="1"/>
  <c r="M75" i="1"/>
  <c r="L75" i="1"/>
  <c r="K75" i="1"/>
  <c r="J75" i="1"/>
  <c r="I75" i="1"/>
  <c r="H75" i="1"/>
  <c r="G75" i="1"/>
  <c r="F75" i="1"/>
  <c r="N74" i="1"/>
  <c r="M74" i="1"/>
  <c r="L74" i="1"/>
  <c r="K74" i="1"/>
  <c r="J74" i="1"/>
  <c r="I74" i="1"/>
  <c r="H74" i="1"/>
  <c r="G74" i="1"/>
  <c r="F74" i="1"/>
  <c r="N73" i="1"/>
  <c r="M73" i="1"/>
  <c r="L73" i="1"/>
  <c r="K73" i="1"/>
  <c r="J73" i="1"/>
  <c r="I73" i="1"/>
  <c r="H73" i="1"/>
  <c r="G73" i="1"/>
  <c r="F73" i="1"/>
  <c r="N72" i="1"/>
  <c r="M72" i="1"/>
  <c r="L72" i="1"/>
  <c r="K72" i="1"/>
  <c r="J72" i="1"/>
  <c r="I72" i="1"/>
  <c r="H72" i="1"/>
  <c r="G72" i="1"/>
  <c r="F72" i="1"/>
  <c r="N71" i="1"/>
  <c r="M71" i="1"/>
  <c r="L71" i="1"/>
  <c r="K71" i="1"/>
  <c r="J71" i="1"/>
  <c r="I71" i="1"/>
  <c r="H71" i="1"/>
  <c r="G71" i="1"/>
  <c r="F71" i="1"/>
  <c r="N70" i="1"/>
  <c r="M70" i="1"/>
  <c r="L70" i="1"/>
  <c r="K70" i="1"/>
  <c r="J70" i="1"/>
  <c r="I70" i="1"/>
  <c r="H70" i="1"/>
  <c r="G70" i="1"/>
  <c r="F70" i="1"/>
  <c r="N69" i="1"/>
  <c r="M69" i="1"/>
  <c r="L69" i="1"/>
  <c r="K69" i="1"/>
  <c r="J69" i="1"/>
  <c r="I69" i="1"/>
  <c r="H69" i="1"/>
  <c r="G69" i="1"/>
  <c r="F69" i="1"/>
  <c r="N68" i="1"/>
  <c r="M68" i="1"/>
  <c r="L68" i="1"/>
  <c r="K68" i="1"/>
  <c r="J68" i="1"/>
  <c r="I68" i="1"/>
  <c r="H68" i="1"/>
  <c r="G68" i="1"/>
  <c r="F68" i="1"/>
  <c r="N67" i="1"/>
  <c r="M67" i="1"/>
  <c r="L67" i="1"/>
  <c r="K67" i="1"/>
  <c r="J67" i="1"/>
  <c r="I67" i="1"/>
  <c r="H67" i="1"/>
  <c r="G67" i="1"/>
  <c r="F67" i="1"/>
  <c r="N66" i="1"/>
  <c r="M66" i="1"/>
  <c r="L66" i="1"/>
  <c r="K66" i="1"/>
  <c r="J66" i="1"/>
  <c r="I66" i="1"/>
  <c r="H66" i="1"/>
  <c r="G66" i="1"/>
  <c r="F66" i="1"/>
  <c r="N65" i="1"/>
  <c r="M65" i="1"/>
  <c r="L65" i="1"/>
  <c r="K65" i="1"/>
  <c r="J65" i="1"/>
  <c r="I65" i="1"/>
  <c r="H65" i="1"/>
  <c r="G65" i="1"/>
  <c r="F65" i="1"/>
  <c r="N64" i="1"/>
  <c r="M64" i="1"/>
  <c r="L64" i="1"/>
  <c r="K64" i="1"/>
  <c r="J64" i="1"/>
  <c r="I64" i="1"/>
  <c r="H64" i="1"/>
  <c r="G64" i="1"/>
  <c r="F64" i="1"/>
  <c r="N63" i="1"/>
  <c r="M63" i="1"/>
  <c r="L63" i="1"/>
  <c r="K63" i="1"/>
  <c r="J63" i="1"/>
  <c r="I63" i="1"/>
  <c r="H63" i="1"/>
  <c r="G63" i="1"/>
  <c r="F63" i="1"/>
  <c r="N62" i="1"/>
  <c r="M62" i="1"/>
  <c r="L62" i="1"/>
  <c r="K62" i="1"/>
  <c r="J62" i="1"/>
  <c r="I62" i="1"/>
  <c r="H62" i="1"/>
  <c r="G62" i="1"/>
  <c r="F62" i="1"/>
  <c r="N61" i="1"/>
  <c r="M61" i="1"/>
  <c r="L61" i="1"/>
  <c r="K61" i="1"/>
  <c r="J61" i="1"/>
  <c r="I61" i="1"/>
  <c r="H61" i="1"/>
  <c r="G61" i="1"/>
  <c r="F61" i="1"/>
  <c r="N60" i="1"/>
  <c r="M60" i="1"/>
  <c r="L60" i="1"/>
  <c r="K60" i="1"/>
  <c r="J60" i="1"/>
  <c r="I60" i="1"/>
  <c r="H60" i="1"/>
  <c r="G60" i="1"/>
  <c r="F60" i="1"/>
  <c r="N59" i="1"/>
  <c r="M59" i="1"/>
  <c r="L59" i="1"/>
  <c r="K59" i="1"/>
  <c r="J59" i="1"/>
  <c r="I59" i="1"/>
  <c r="H59" i="1"/>
  <c r="G59" i="1"/>
  <c r="F59" i="1"/>
  <c r="N58" i="1"/>
  <c r="M58" i="1"/>
  <c r="L58" i="1"/>
  <c r="K58" i="1"/>
  <c r="J58" i="1"/>
  <c r="I58" i="1"/>
  <c r="H58" i="1"/>
  <c r="G58" i="1"/>
  <c r="F58" i="1"/>
  <c r="N57" i="1"/>
  <c r="M57" i="1"/>
  <c r="L57" i="1"/>
  <c r="K57" i="1"/>
  <c r="J57" i="1"/>
  <c r="I57" i="1"/>
  <c r="H57" i="1"/>
  <c r="G57" i="1"/>
  <c r="F57" i="1"/>
  <c r="N56" i="1"/>
  <c r="M56" i="1"/>
  <c r="L56" i="1"/>
  <c r="K56" i="1"/>
  <c r="J56" i="1"/>
  <c r="I56" i="1"/>
  <c r="H56" i="1"/>
  <c r="G56" i="1"/>
  <c r="F56" i="1"/>
  <c r="N55" i="1"/>
  <c r="M55" i="1"/>
  <c r="L55" i="1"/>
  <c r="K55" i="1"/>
  <c r="J55" i="1"/>
  <c r="I55" i="1"/>
  <c r="H55" i="1"/>
  <c r="G55" i="1"/>
  <c r="F55" i="1"/>
  <c r="N54" i="1"/>
  <c r="M54" i="1"/>
  <c r="L54" i="1"/>
  <c r="K54" i="1"/>
  <c r="J54" i="1"/>
  <c r="I54" i="1"/>
  <c r="H54" i="1"/>
  <c r="G54" i="1"/>
  <c r="F54" i="1"/>
  <c r="N53" i="1"/>
  <c r="M53" i="1"/>
  <c r="L53" i="1"/>
  <c r="K53" i="1"/>
  <c r="J53" i="1"/>
  <c r="I53" i="1"/>
  <c r="H53" i="1"/>
  <c r="G53" i="1"/>
  <c r="F53" i="1"/>
  <c r="N52" i="1"/>
  <c r="M52" i="1"/>
  <c r="L52" i="1"/>
  <c r="K52" i="1"/>
  <c r="J52" i="1"/>
  <c r="I52" i="1"/>
  <c r="H52" i="1"/>
  <c r="G52" i="1"/>
  <c r="F52" i="1"/>
  <c r="N51" i="1"/>
  <c r="M51" i="1"/>
  <c r="L51" i="1"/>
  <c r="K51" i="1"/>
  <c r="J51" i="1"/>
  <c r="I51" i="1"/>
  <c r="H51" i="1"/>
  <c r="G51" i="1"/>
  <c r="F51" i="1"/>
  <c r="N50" i="1"/>
  <c r="M50" i="1"/>
  <c r="L50" i="1"/>
  <c r="K50" i="1"/>
  <c r="J50" i="1"/>
  <c r="I50" i="1"/>
  <c r="H50" i="1"/>
  <c r="G50" i="1"/>
  <c r="F50" i="1"/>
  <c r="N49" i="1"/>
  <c r="M49" i="1"/>
  <c r="L49" i="1"/>
  <c r="K49" i="1"/>
  <c r="J49" i="1"/>
  <c r="I49" i="1"/>
  <c r="H49" i="1"/>
  <c r="G49" i="1"/>
  <c r="F49" i="1"/>
  <c r="N48" i="1"/>
  <c r="M48" i="1"/>
  <c r="L48" i="1"/>
  <c r="K48" i="1"/>
  <c r="J48" i="1"/>
  <c r="I48" i="1"/>
  <c r="H48" i="1"/>
  <c r="G48" i="1"/>
  <c r="F48" i="1"/>
  <c r="N47" i="1"/>
  <c r="M47" i="1"/>
  <c r="L47" i="1"/>
  <c r="K47" i="1"/>
  <c r="J47" i="1"/>
  <c r="I47" i="1"/>
  <c r="H47" i="1"/>
  <c r="G47" i="1"/>
  <c r="F47" i="1"/>
  <c r="N46" i="1"/>
  <c r="M46" i="1"/>
  <c r="L46" i="1"/>
  <c r="K46" i="1"/>
  <c r="J46" i="1"/>
  <c r="I46" i="1"/>
  <c r="H46" i="1"/>
  <c r="G46" i="1"/>
  <c r="F46" i="1"/>
  <c r="N45" i="1"/>
  <c r="M45" i="1"/>
  <c r="L45" i="1"/>
  <c r="K45" i="1"/>
  <c r="J45" i="1"/>
  <c r="I45" i="1"/>
  <c r="H45" i="1"/>
  <c r="G45" i="1"/>
  <c r="F45" i="1"/>
  <c r="N44" i="1"/>
  <c r="M44" i="1"/>
  <c r="L44" i="1"/>
  <c r="K44" i="1"/>
  <c r="J44" i="1"/>
  <c r="I44" i="1"/>
  <c r="H44" i="1"/>
  <c r="G44" i="1"/>
  <c r="F44" i="1"/>
  <c r="N43" i="1"/>
  <c r="M43" i="1"/>
  <c r="L43" i="1"/>
  <c r="K43" i="1"/>
  <c r="J43" i="1"/>
  <c r="I43" i="1"/>
  <c r="H43" i="1"/>
  <c r="G43" i="1"/>
  <c r="F43" i="1"/>
  <c r="N42" i="1"/>
  <c r="M42" i="1"/>
  <c r="L42" i="1"/>
  <c r="K42" i="1"/>
  <c r="J42" i="1"/>
  <c r="I42" i="1"/>
  <c r="H42" i="1"/>
  <c r="G42" i="1"/>
  <c r="F42" i="1"/>
  <c r="N41" i="1"/>
  <c r="M41" i="1"/>
  <c r="L41" i="1"/>
  <c r="K41" i="1"/>
  <c r="J41" i="1"/>
  <c r="I41" i="1"/>
  <c r="H41" i="1"/>
  <c r="G41" i="1"/>
  <c r="F41" i="1"/>
  <c r="N40" i="1"/>
  <c r="M40" i="1"/>
  <c r="L40" i="1"/>
  <c r="K40" i="1"/>
  <c r="J40" i="1"/>
  <c r="I40" i="1"/>
  <c r="H40" i="1"/>
  <c r="G40" i="1"/>
  <c r="F40" i="1"/>
  <c r="N39" i="1"/>
  <c r="M39" i="1"/>
  <c r="L39" i="1"/>
  <c r="K39" i="1"/>
  <c r="J39" i="1"/>
  <c r="I39" i="1"/>
  <c r="H39" i="1"/>
  <c r="G39" i="1"/>
  <c r="F39" i="1"/>
  <c r="N38" i="1"/>
  <c r="M38" i="1"/>
  <c r="L38" i="1"/>
  <c r="K38" i="1"/>
  <c r="J38" i="1"/>
  <c r="I38" i="1"/>
  <c r="H38" i="1"/>
  <c r="G38" i="1"/>
  <c r="F38" i="1"/>
  <c r="N37" i="1"/>
  <c r="M37" i="1"/>
  <c r="L37" i="1"/>
  <c r="K37" i="1"/>
  <c r="J37" i="1"/>
  <c r="I37" i="1"/>
  <c r="H37" i="1"/>
  <c r="G37" i="1"/>
  <c r="F37" i="1"/>
  <c r="N36" i="1"/>
  <c r="M36" i="1"/>
  <c r="L36" i="1"/>
  <c r="K36" i="1"/>
  <c r="J36" i="1"/>
  <c r="I36" i="1"/>
  <c r="H36" i="1"/>
  <c r="G36" i="1"/>
  <c r="F36" i="1"/>
  <c r="N35" i="1"/>
  <c r="M35" i="1"/>
  <c r="L35" i="1"/>
  <c r="K35" i="1"/>
  <c r="J35" i="1"/>
  <c r="I35" i="1"/>
  <c r="H35" i="1"/>
  <c r="G35" i="1"/>
  <c r="F35" i="1"/>
  <c r="N34" i="1"/>
  <c r="M34" i="1"/>
  <c r="L34" i="1"/>
  <c r="K34" i="1"/>
  <c r="J34" i="1"/>
  <c r="I34" i="1"/>
  <c r="H34" i="1"/>
  <c r="G34" i="1"/>
  <c r="F34" i="1"/>
  <c r="N33" i="1"/>
  <c r="M33" i="1"/>
  <c r="L33" i="1"/>
  <c r="K33" i="1"/>
  <c r="J33" i="1"/>
  <c r="I33" i="1"/>
  <c r="H33" i="1"/>
  <c r="G33" i="1"/>
  <c r="F33" i="1"/>
  <c r="N32" i="1"/>
  <c r="M32" i="1"/>
  <c r="L32" i="1"/>
  <c r="K32" i="1"/>
  <c r="J32" i="1"/>
  <c r="I32" i="1"/>
  <c r="H32" i="1"/>
  <c r="G32" i="1"/>
  <c r="F32" i="1"/>
  <c r="N31" i="1"/>
  <c r="M31" i="1"/>
  <c r="L31" i="1"/>
  <c r="K31" i="1"/>
  <c r="J31" i="1"/>
  <c r="I31" i="1"/>
  <c r="H31" i="1"/>
  <c r="G31" i="1"/>
  <c r="F31" i="1"/>
  <c r="N30" i="1"/>
  <c r="N83" i="1" s="1"/>
  <c r="M30" i="1"/>
  <c r="M83" i="1" s="1"/>
  <c r="L30" i="1"/>
  <c r="L83" i="1" s="1"/>
  <c r="K30" i="1"/>
  <c r="K83" i="1" s="1"/>
  <c r="J30" i="1"/>
  <c r="J83" i="1" s="1"/>
  <c r="I30" i="1"/>
  <c r="I83" i="1" s="1"/>
  <c r="H30" i="1"/>
  <c r="H83" i="1" s="1"/>
  <c r="G30" i="1"/>
  <c r="G83" i="1" s="1"/>
  <c r="F30" i="1"/>
  <c r="F83" i="1" s="1"/>
  <c r="P13" i="2" l="1"/>
  <c r="G82" i="2"/>
  <c r="I82" i="2"/>
  <c r="H83" i="2"/>
  <c r="J82" i="2"/>
  <c r="K82" i="2"/>
  <c r="L82" i="2"/>
  <c r="M82" i="2"/>
  <c r="N82" i="2"/>
  <c r="P10" i="1"/>
  <c r="F82" i="1"/>
  <c r="G82" i="1"/>
  <c r="H82" i="1"/>
  <c r="I82" i="1"/>
  <c r="J82" i="1"/>
  <c r="K82" i="1"/>
  <c r="L82" i="1"/>
  <c r="M82" i="1"/>
  <c r="N82" i="1"/>
</calcChain>
</file>

<file path=xl/sharedStrings.xml><?xml version="1.0" encoding="utf-8"?>
<sst xmlns="http://schemas.openxmlformats.org/spreadsheetml/2006/main" count="332" uniqueCount="72">
  <si>
    <t>Animal ID</t>
  </si>
  <si>
    <t>Sex</t>
  </si>
  <si>
    <t>Trial name</t>
  </si>
  <si>
    <t>True Positive Obejct 1</t>
  </si>
  <si>
    <t>True Negative Object 1</t>
  </si>
  <si>
    <t>False Positive Object 1</t>
  </si>
  <si>
    <t>False Negative Object 1</t>
  </si>
  <si>
    <t>True Positive Obejct 2</t>
  </si>
  <si>
    <t>True Negative Object 2</t>
  </si>
  <si>
    <t>False Positive Object 2</t>
  </si>
  <si>
    <t>False Negative Object 2</t>
  </si>
  <si>
    <t>F</t>
  </si>
  <si>
    <t>Trial     4</t>
  </si>
  <si>
    <t>1.4</t>
  </si>
  <si>
    <t>1.3</t>
  </si>
  <si>
    <t>Trial     5</t>
  </si>
  <si>
    <t>Trial     6</t>
  </si>
  <si>
    <t>2.3</t>
  </si>
  <si>
    <t>Trial     7</t>
  </si>
  <si>
    <t>Trial     8</t>
  </si>
  <si>
    <t>Trial     9</t>
  </si>
  <si>
    <t>M</t>
  </si>
  <si>
    <t>Trial     10</t>
  </si>
  <si>
    <t>Trial     11</t>
  </si>
  <si>
    <t>Trial 12</t>
  </si>
  <si>
    <t>Trial 13</t>
  </si>
  <si>
    <t>4.3</t>
  </si>
  <si>
    <t>Trial    15</t>
  </si>
  <si>
    <t>Trial    16</t>
  </si>
  <si>
    <t>Trial    17</t>
  </si>
  <si>
    <t>True Positive</t>
  </si>
  <si>
    <t>True Negative</t>
  </si>
  <si>
    <t>False Positive</t>
  </si>
  <si>
    <t>False Negative</t>
  </si>
  <si>
    <t>accuracy</t>
  </si>
  <si>
    <t xml:space="preserve">misclassification rate </t>
  </si>
  <si>
    <t>captouch sensitivity (true positive rate)</t>
  </si>
  <si>
    <t>false positive rate</t>
  </si>
  <si>
    <t>true negative rate</t>
  </si>
  <si>
    <t>precision</t>
  </si>
  <si>
    <t>prevalence</t>
  </si>
  <si>
    <t xml:space="preserve">specificity </t>
  </si>
  <si>
    <t>negative predicitive value</t>
  </si>
  <si>
    <t>average</t>
  </si>
  <si>
    <t>std dev</t>
  </si>
  <si>
    <t>Confusion Matrix</t>
  </si>
  <si>
    <t>CapTouch</t>
  </si>
  <si>
    <t>Manual Scoring</t>
  </si>
  <si>
    <t>non-interacting (0)</t>
  </si>
  <si>
    <t>interacting (1)</t>
  </si>
  <si>
    <t>Scorer #1</t>
  </si>
  <si>
    <t>Scorer #2</t>
  </si>
  <si>
    <t>animal ID</t>
  </si>
  <si>
    <t>sex</t>
  </si>
  <si>
    <t>cap_object 1</t>
  </si>
  <si>
    <t>cap_object 2</t>
  </si>
  <si>
    <t>manual_object 1</t>
  </si>
  <si>
    <t>manual_object2</t>
  </si>
  <si>
    <t>Manual</t>
  </si>
  <si>
    <t>2.1</t>
  </si>
  <si>
    <t>2.2</t>
  </si>
  <si>
    <t>2.4</t>
  </si>
  <si>
    <t>3.1</t>
  </si>
  <si>
    <t>3.2</t>
  </si>
  <si>
    <t>3.3</t>
  </si>
  <si>
    <t>3.4</t>
  </si>
  <si>
    <t>4.1</t>
  </si>
  <si>
    <t xml:space="preserve">can't include </t>
  </si>
  <si>
    <t>e</t>
  </si>
  <si>
    <t>4.2</t>
  </si>
  <si>
    <t>4.4</t>
  </si>
  <si>
    <t xml:space="preserve">excluded because CapTouch malfunction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</si>
</sst>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25C6-9DE4-6848-B852-6B6D5A1CC8F8}">
  <dimension ref="A1:R83"/>
  <sheetViews>
    <sheetView workbookViewId="0">
      <selection activeCell="O19" sqref="O19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t="s">
        <v>45</v>
      </c>
    </row>
    <row r="2" spans="1:18" x14ac:dyDescent="0.2">
      <c r="A2" s="3">
        <v>1.3</v>
      </c>
      <c r="B2" t="s">
        <v>11</v>
      </c>
      <c r="C2" t="s">
        <v>12</v>
      </c>
      <c r="D2" s="4">
        <v>45</v>
      </c>
      <c r="E2" s="4">
        <v>17632</v>
      </c>
      <c r="F2" s="4">
        <v>227</v>
      </c>
      <c r="G2" s="4">
        <v>98</v>
      </c>
      <c r="H2" s="4">
        <v>256</v>
      </c>
      <c r="I2" s="4">
        <v>17399</v>
      </c>
      <c r="J2" s="4">
        <v>303</v>
      </c>
      <c r="K2" s="4">
        <v>44</v>
      </c>
      <c r="P2" t="s">
        <v>46</v>
      </c>
    </row>
    <row r="3" spans="1:18" x14ac:dyDescent="0.2">
      <c r="A3" t="s">
        <v>13</v>
      </c>
      <c r="B3" t="s">
        <v>11</v>
      </c>
      <c r="C3" t="s">
        <v>12</v>
      </c>
      <c r="D3">
        <v>125</v>
      </c>
      <c r="E3">
        <v>17645</v>
      </c>
      <c r="F3">
        <v>11</v>
      </c>
      <c r="G3">
        <v>221</v>
      </c>
      <c r="H3">
        <v>266</v>
      </c>
      <c r="I3">
        <v>17254</v>
      </c>
      <c r="J3">
        <v>269</v>
      </c>
      <c r="K3">
        <v>213</v>
      </c>
      <c r="N3" t="s">
        <v>47</v>
      </c>
      <c r="P3" t="s">
        <v>48</v>
      </c>
      <c r="Q3" t="s">
        <v>49</v>
      </c>
    </row>
    <row r="4" spans="1:18" x14ac:dyDescent="0.2">
      <c r="A4" t="s">
        <v>14</v>
      </c>
      <c r="B4" t="s">
        <v>11</v>
      </c>
      <c r="C4" t="s">
        <v>15</v>
      </c>
      <c r="D4">
        <v>0</v>
      </c>
      <c r="E4">
        <v>17936</v>
      </c>
      <c r="F4">
        <v>0</v>
      </c>
      <c r="G4">
        <v>66</v>
      </c>
      <c r="H4">
        <v>5</v>
      </c>
      <c r="I4">
        <v>17910</v>
      </c>
      <c r="J4">
        <v>5</v>
      </c>
      <c r="K4">
        <v>82</v>
      </c>
      <c r="O4" t="s">
        <v>48</v>
      </c>
      <c r="P4" s="1">
        <v>17115.48076923077</v>
      </c>
      <c r="Q4" s="1">
        <v>104.82692307692308</v>
      </c>
      <c r="R4">
        <f>SUM(P4:Q4)</f>
        <v>17220.307692307691</v>
      </c>
    </row>
    <row r="5" spans="1:18" x14ac:dyDescent="0.2">
      <c r="A5" s="3">
        <v>1.4</v>
      </c>
      <c r="B5" t="s">
        <v>11</v>
      </c>
      <c r="C5" t="s">
        <v>15</v>
      </c>
      <c r="D5">
        <v>85</v>
      </c>
      <c r="E5">
        <v>17583</v>
      </c>
      <c r="F5">
        <v>48</v>
      </c>
      <c r="G5">
        <v>286</v>
      </c>
      <c r="H5">
        <v>175</v>
      </c>
      <c r="I5">
        <v>17706</v>
      </c>
      <c r="J5">
        <v>24</v>
      </c>
      <c r="K5">
        <v>97</v>
      </c>
      <c r="O5" t="s">
        <v>49</v>
      </c>
      <c r="P5" s="1">
        <v>253.25</v>
      </c>
      <c r="Q5" s="1">
        <v>528.44230769230774</v>
      </c>
      <c r="R5">
        <f>SUM(P5:Q5)</f>
        <v>781.69230769230774</v>
      </c>
    </row>
    <row r="6" spans="1:18" x14ac:dyDescent="0.2">
      <c r="A6" s="3">
        <v>2.1</v>
      </c>
      <c r="B6" t="s">
        <v>11</v>
      </c>
      <c r="C6" t="s">
        <v>16</v>
      </c>
      <c r="D6">
        <v>70</v>
      </c>
      <c r="E6">
        <v>17850</v>
      </c>
      <c r="F6">
        <v>2</v>
      </c>
      <c r="G6">
        <v>80</v>
      </c>
      <c r="H6">
        <v>259</v>
      </c>
      <c r="I6">
        <v>17643</v>
      </c>
      <c r="J6">
        <v>35</v>
      </c>
      <c r="K6">
        <v>65</v>
      </c>
      <c r="P6">
        <f>SUM(P4:P5)</f>
        <v>17368.73076923077</v>
      </c>
      <c r="Q6">
        <f>SUM(Q4:Q5)</f>
        <v>633.26923076923083</v>
      </c>
      <c r="R6">
        <f>SUM(P6:Q6)</f>
        <v>18002</v>
      </c>
    </row>
    <row r="7" spans="1:18" x14ac:dyDescent="0.2">
      <c r="A7" s="3">
        <v>2.2000000000000002</v>
      </c>
      <c r="B7" t="s">
        <v>11</v>
      </c>
      <c r="C7" t="s">
        <v>16</v>
      </c>
      <c r="D7">
        <v>71</v>
      </c>
      <c r="E7">
        <v>17600</v>
      </c>
      <c r="F7">
        <v>1</v>
      </c>
      <c r="G7">
        <v>330</v>
      </c>
      <c r="H7">
        <v>175</v>
      </c>
      <c r="I7">
        <v>17577</v>
      </c>
      <c r="J7">
        <v>17</v>
      </c>
      <c r="K7">
        <v>233</v>
      </c>
      <c r="O7" t="s">
        <v>34</v>
      </c>
      <c r="P7">
        <f>(Q5+P4)/(SUM(P4:Q5))</f>
        <v>0.9801090477126474</v>
      </c>
    </row>
    <row r="8" spans="1:18" x14ac:dyDescent="0.2">
      <c r="A8" t="s">
        <v>17</v>
      </c>
      <c r="B8" t="s">
        <v>11</v>
      </c>
      <c r="C8" t="s">
        <v>18</v>
      </c>
      <c r="D8">
        <v>177</v>
      </c>
      <c r="E8">
        <v>17664</v>
      </c>
      <c r="F8">
        <v>25</v>
      </c>
      <c r="G8">
        <v>136</v>
      </c>
      <c r="H8">
        <v>525</v>
      </c>
      <c r="I8">
        <v>17167</v>
      </c>
      <c r="J8">
        <v>182</v>
      </c>
      <c r="K8">
        <v>128</v>
      </c>
      <c r="O8" t="s">
        <v>35</v>
      </c>
      <c r="P8">
        <f>(P5+Q4)/SUM(P4:Q5)</f>
        <v>1.9890952287352687E-2</v>
      </c>
    </row>
    <row r="9" spans="1:18" x14ac:dyDescent="0.2">
      <c r="A9" s="3">
        <v>2.4</v>
      </c>
      <c r="B9" t="s">
        <v>11</v>
      </c>
      <c r="C9" t="s">
        <v>18</v>
      </c>
      <c r="D9">
        <v>157</v>
      </c>
      <c r="E9">
        <v>17569</v>
      </c>
      <c r="F9">
        <v>21</v>
      </c>
      <c r="G9">
        <v>255</v>
      </c>
      <c r="H9">
        <v>175</v>
      </c>
      <c r="I9">
        <v>17664</v>
      </c>
      <c r="J9">
        <v>20</v>
      </c>
      <c r="K9">
        <v>143</v>
      </c>
      <c r="O9" t="s">
        <v>36</v>
      </c>
      <c r="P9">
        <f>Q5/R5</f>
        <v>0.67602342058649878</v>
      </c>
    </row>
    <row r="10" spans="1:18" x14ac:dyDescent="0.2">
      <c r="A10" s="3">
        <v>2.1</v>
      </c>
      <c r="B10" t="s">
        <v>11</v>
      </c>
      <c r="C10" t="s">
        <v>19</v>
      </c>
      <c r="D10">
        <v>0</v>
      </c>
      <c r="E10">
        <v>17975</v>
      </c>
      <c r="F10">
        <v>0</v>
      </c>
      <c r="G10">
        <v>27</v>
      </c>
      <c r="H10">
        <v>0</v>
      </c>
      <c r="I10">
        <v>17922</v>
      </c>
      <c r="J10">
        <v>0</v>
      </c>
      <c r="K10">
        <v>80</v>
      </c>
      <c r="O10" t="s">
        <v>37</v>
      </c>
      <c r="P10">
        <f>Q4/R4</f>
        <v>6.0874012793481758E-3</v>
      </c>
    </row>
    <row r="11" spans="1:18" x14ac:dyDescent="0.2">
      <c r="A11" s="3">
        <v>2.2000000000000002</v>
      </c>
      <c r="B11" t="s">
        <v>11</v>
      </c>
      <c r="C11" t="s">
        <v>19</v>
      </c>
      <c r="D11">
        <v>37</v>
      </c>
      <c r="E11">
        <v>17661</v>
      </c>
      <c r="F11">
        <v>1</v>
      </c>
      <c r="G11">
        <v>303</v>
      </c>
      <c r="H11">
        <v>231</v>
      </c>
      <c r="I11">
        <v>16334</v>
      </c>
      <c r="J11">
        <v>1262</v>
      </c>
      <c r="K11">
        <v>175</v>
      </c>
      <c r="O11" t="s">
        <v>38</v>
      </c>
      <c r="P11">
        <f>P4/R4</f>
        <v>0.99391259872065185</v>
      </c>
    </row>
    <row r="12" spans="1:18" x14ac:dyDescent="0.2">
      <c r="A12" s="3">
        <v>2.2999999999999998</v>
      </c>
      <c r="B12" t="s">
        <v>11</v>
      </c>
      <c r="C12" t="s">
        <v>20</v>
      </c>
      <c r="D12">
        <v>171</v>
      </c>
      <c r="E12">
        <v>17225</v>
      </c>
      <c r="F12">
        <v>353</v>
      </c>
      <c r="G12">
        <v>253</v>
      </c>
      <c r="H12">
        <v>0</v>
      </c>
      <c r="I12">
        <v>16800</v>
      </c>
      <c r="J12">
        <v>262</v>
      </c>
      <c r="K12">
        <v>940</v>
      </c>
      <c r="O12" t="s">
        <v>39</v>
      </c>
      <c r="P12">
        <f>Q5/Q6</f>
        <v>0.83446705132098387</v>
      </c>
    </row>
    <row r="13" spans="1:18" x14ac:dyDescent="0.2">
      <c r="A13" s="3">
        <v>2.4</v>
      </c>
      <c r="B13" t="s">
        <v>11</v>
      </c>
      <c r="C13" t="s">
        <v>20</v>
      </c>
      <c r="D13">
        <v>79</v>
      </c>
      <c r="E13">
        <v>17850</v>
      </c>
      <c r="F13">
        <v>2</v>
      </c>
      <c r="G13">
        <v>71</v>
      </c>
      <c r="H13">
        <v>136</v>
      </c>
      <c r="I13">
        <v>17693</v>
      </c>
      <c r="J13">
        <v>22</v>
      </c>
      <c r="K13">
        <v>151</v>
      </c>
      <c r="O13" t="s">
        <v>40</v>
      </c>
      <c r="P13">
        <f>R5/R6</f>
        <v>4.3422525702272396E-2</v>
      </c>
    </row>
    <row r="14" spans="1:18" x14ac:dyDescent="0.2">
      <c r="A14" s="3">
        <v>3.1</v>
      </c>
      <c r="B14" t="s">
        <v>21</v>
      </c>
      <c r="C14" t="s">
        <v>22</v>
      </c>
      <c r="D14">
        <v>8</v>
      </c>
      <c r="E14">
        <v>17970</v>
      </c>
      <c r="F14">
        <v>1</v>
      </c>
      <c r="G14">
        <v>23</v>
      </c>
      <c r="H14">
        <v>87</v>
      </c>
      <c r="I14">
        <v>17768</v>
      </c>
      <c r="J14">
        <v>2</v>
      </c>
      <c r="K14">
        <v>145</v>
      </c>
      <c r="O14" t="s">
        <v>41</v>
      </c>
      <c r="P14">
        <f>P4/(P4+Q4)</f>
        <v>0.99391259872065185</v>
      </c>
    </row>
    <row r="15" spans="1:18" x14ac:dyDescent="0.2">
      <c r="A15" s="3">
        <v>3.2</v>
      </c>
      <c r="B15" t="s">
        <v>21</v>
      </c>
      <c r="C15" t="s">
        <v>22</v>
      </c>
      <c r="D15">
        <v>45</v>
      </c>
      <c r="E15">
        <v>17749</v>
      </c>
      <c r="F15">
        <v>0</v>
      </c>
      <c r="G15">
        <v>208</v>
      </c>
      <c r="H15">
        <v>97</v>
      </c>
      <c r="I15">
        <v>17565</v>
      </c>
      <c r="J15">
        <v>2</v>
      </c>
      <c r="K15">
        <v>338</v>
      </c>
      <c r="O15" t="s">
        <v>42</v>
      </c>
      <c r="P15">
        <f>P4/(P4+P5)</f>
        <v>0.9854191994012228</v>
      </c>
    </row>
    <row r="16" spans="1:18" x14ac:dyDescent="0.2">
      <c r="A16" s="3">
        <v>3.3</v>
      </c>
      <c r="B16" t="s">
        <v>21</v>
      </c>
      <c r="C16" t="s">
        <v>23</v>
      </c>
      <c r="D16">
        <v>731</v>
      </c>
      <c r="E16">
        <v>16661</v>
      </c>
      <c r="F16">
        <v>108</v>
      </c>
      <c r="G16">
        <v>502</v>
      </c>
      <c r="H16">
        <v>2351</v>
      </c>
      <c r="I16">
        <v>14663</v>
      </c>
      <c r="J16">
        <v>559</v>
      </c>
      <c r="K16">
        <v>429</v>
      </c>
    </row>
    <row r="17" spans="1:14" x14ac:dyDescent="0.2">
      <c r="A17" s="3">
        <v>3.4</v>
      </c>
      <c r="B17" t="s">
        <v>21</v>
      </c>
      <c r="C17" t="s">
        <v>23</v>
      </c>
      <c r="D17">
        <v>1056</v>
      </c>
      <c r="E17">
        <v>16449</v>
      </c>
      <c r="F17">
        <v>24</v>
      </c>
      <c r="G17">
        <v>473</v>
      </c>
      <c r="H17">
        <v>2341</v>
      </c>
      <c r="I17">
        <v>15425</v>
      </c>
      <c r="J17">
        <v>65</v>
      </c>
      <c r="K17">
        <v>171</v>
      </c>
    </row>
    <row r="18" spans="1:14" x14ac:dyDescent="0.2">
      <c r="A18" s="3">
        <v>3.1</v>
      </c>
      <c r="B18" t="s">
        <v>21</v>
      </c>
      <c r="C18" t="s">
        <v>24</v>
      </c>
      <c r="D18" s="5">
        <v>16</v>
      </c>
      <c r="E18" s="5">
        <v>17830</v>
      </c>
      <c r="F18" s="5">
        <v>0</v>
      </c>
      <c r="G18" s="5">
        <v>156</v>
      </c>
      <c r="H18" s="5">
        <v>155</v>
      </c>
      <c r="I18" s="5">
        <v>17623</v>
      </c>
      <c r="J18" s="5">
        <v>5</v>
      </c>
      <c r="K18" s="5">
        <v>219</v>
      </c>
    </row>
    <row r="19" spans="1:14" x14ac:dyDescent="0.2">
      <c r="A19" s="3">
        <v>3.2</v>
      </c>
      <c r="B19" t="s">
        <v>21</v>
      </c>
      <c r="C19" t="s">
        <v>24</v>
      </c>
      <c r="D19">
        <v>0</v>
      </c>
      <c r="E19">
        <v>17791</v>
      </c>
      <c r="F19">
        <v>0</v>
      </c>
      <c r="G19">
        <v>211</v>
      </c>
      <c r="H19">
        <v>154</v>
      </c>
      <c r="I19">
        <v>17632</v>
      </c>
      <c r="J19">
        <v>9</v>
      </c>
      <c r="K19">
        <v>207</v>
      </c>
    </row>
    <row r="20" spans="1:14" x14ac:dyDescent="0.2">
      <c r="A20" s="3">
        <v>3.3</v>
      </c>
      <c r="B20" t="s">
        <v>21</v>
      </c>
      <c r="C20" t="s">
        <v>25</v>
      </c>
      <c r="D20">
        <v>1448</v>
      </c>
      <c r="E20">
        <v>15971</v>
      </c>
      <c r="F20">
        <v>60</v>
      </c>
      <c r="G20">
        <v>523</v>
      </c>
      <c r="H20">
        <v>1789</v>
      </c>
      <c r="I20">
        <v>15817</v>
      </c>
      <c r="J20">
        <v>172</v>
      </c>
      <c r="K20">
        <v>224</v>
      </c>
    </row>
    <row r="21" spans="1:14" x14ac:dyDescent="0.2">
      <c r="A21" s="3">
        <v>3.4</v>
      </c>
      <c r="B21" t="s">
        <v>21</v>
      </c>
      <c r="C21" t="s">
        <v>25</v>
      </c>
      <c r="D21">
        <v>2294</v>
      </c>
      <c r="E21">
        <v>14668</v>
      </c>
      <c r="F21">
        <v>331</v>
      </c>
      <c r="G21">
        <v>709</v>
      </c>
      <c r="H21">
        <v>2815</v>
      </c>
      <c r="I21">
        <v>14871</v>
      </c>
      <c r="J21">
        <v>139</v>
      </c>
      <c r="K21">
        <v>177</v>
      </c>
    </row>
    <row r="22" spans="1:14" x14ac:dyDescent="0.2">
      <c r="A22" t="s">
        <v>26</v>
      </c>
      <c r="B22" t="s">
        <v>21</v>
      </c>
      <c r="C22" t="s">
        <v>27</v>
      </c>
      <c r="D22">
        <v>54</v>
      </c>
      <c r="E22">
        <v>17830</v>
      </c>
      <c r="F22">
        <v>4</v>
      </c>
      <c r="G22">
        <v>114</v>
      </c>
      <c r="H22">
        <v>0</v>
      </c>
      <c r="I22">
        <v>17726</v>
      </c>
      <c r="J22">
        <v>0</v>
      </c>
      <c r="K22">
        <v>276</v>
      </c>
    </row>
    <row r="23" spans="1:14" x14ac:dyDescent="0.2">
      <c r="A23" s="3">
        <v>4.4000000000000004</v>
      </c>
      <c r="B23" t="s">
        <v>21</v>
      </c>
      <c r="C23" t="s">
        <v>27</v>
      </c>
      <c r="D23">
        <v>1031</v>
      </c>
      <c r="E23">
        <v>15807</v>
      </c>
      <c r="F23">
        <v>45</v>
      </c>
      <c r="G23">
        <v>1119</v>
      </c>
      <c r="H23">
        <v>1643</v>
      </c>
      <c r="I23">
        <v>15671</v>
      </c>
      <c r="J23">
        <v>301</v>
      </c>
      <c r="K23">
        <v>387</v>
      </c>
    </row>
    <row r="24" spans="1:14" x14ac:dyDescent="0.2">
      <c r="A24" s="3">
        <v>4.0999999999999996</v>
      </c>
      <c r="B24" t="s">
        <v>21</v>
      </c>
      <c r="C24" t="s">
        <v>28</v>
      </c>
      <c r="D24">
        <v>65</v>
      </c>
      <c r="E24">
        <v>17732</v>
      </c>
      <c r="F24">
        <v>9</v>
      </c>
      <c r="G24">
        <v>196</v>
      </c>
      <c r="H24">
        <v>151</v>
      </c>
      <c r="I24">
        <v>17703</v>
      </c>
      <c r="J24">
        <v>17</v>
      </c>
      <c r="K24">
        <v>131</v>
      </c>
    </row>
    <row r="25" spans="1:14" x14ac:dyDescent="0.2">
      <c r="A25" s="3">
        <v>4.2</v>
      </c>
      <c r="B25" t="s">
        <v>21</v>
      </c>
      <c r="C25" t="s">
        <v>28</v>
      </c>
      <c r="D25">
        <v>36</v>
      </c>
      <c r="E25">
        <v>17776</v>
      </c>
      <c r="F25">
        <v>10</v>
      </c>
      <c r="G25">
        <v>180</v>
      </c>
      <c r="H25">
        <v>135</v>
      </c>
      <c r="I25">
        <v>17757</v>
      </c>
      <c r="J25">
        <v>31</v>
      </c>
      <c r="K25">
        <v>79</v>
      </c>
    </row>
    <row r="26" spans="1:14" x14ac:dyDescent="0.2">
      <c r="A26" s="3">
        <v>4.3</v>
      </c>
      <c r="B26" t="s">
        <v>21</v>
      </c>
      <c r="C26" t="s">
        <v>29</v>
      </c>
      <c r="D26">
        <v>83</v>
      </c>
      <c r="E26">
        <v>17807</v>
      </c>
      <c r="F26">
        <v>1</v>
      </c>
      <c r="G26">
        <v>111</v>
      </c>
      <c r="H26">
        <v>167</v>
      </c>
      <c r="I26">
        <v>17701</v>
      </c>
      <c r="J26">
        <v>17</v>
      </c>
      <c r="K26">
        <v>117</v>
      </c>
    </row>
    <row r="27" spans="1:14" x14ac:dyDescent="0.2">
      <c r="A27" s="3">
        <v>4.4000000000000004</v>
      </c>
      <c r="B27" t="s">
        <v>21</v>
      </c>
      <c r="C27" t="s">
        <v>29</v>
      </c>
      <c r="D27">
        <v>725</v>
      </c>
      <c r="E27">
        <v>16002</v>
      </c>
      <c r="F27">
        <v>211</v>
      </c>
      <c r="G27">
        <v>1064</v>
      </c>
      <c r="H27">
        <v>4782</v>
      </c>
      <c r="I27">
        <v>12781</v>
      </c>
      <c r="J27">
        <v>236</v>
      </c>
      <c r="K27">
        <v>203</v>
      </c>
    </row>
    <row r="29" spans="1:14" x14ac:dyDescent="0.2">
      <c r="B29" s="2" t="s">
        <v>30</v>
      </c>
      <c r="C29" s="2" t="s">
        <v>31</v>
      </c>
      <c r="D29" s="2" t="s">
        <v>32</v>
      </c>
      <c r="E29" s="2" t="s">
        <v>33</v>
      </c>
      <c r="F29" s="1" t="s">
        <v>34</v>
      </c>
      <c r="G29" s="1" t="s">
        <v>35</v>
      </c>
      <c r="H29" s="1" t="s">
        <v>36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</row>
    <row r="30" spans="1:14" x14ac:dyDescent="0.2">
      <c r="B30" s="4">
        <v>45</v>
      </c>
      <c r="C30" s="4">
        <v>17632</v>
      </c>
      <c r="D30" s="4">
        <v>227</v>
      </c>
      <c r="E30" s="4">
        <v>98</v>
      </c>
      <c r="F30">
        <f>(B30+C30)/(SUM(B30:E30))</f>
        <v>0.98194645039440065</v>
      </c>
      <c r="G30">
        <f>(D30+E30)/(SUM(B30:E30))</f>
        <v>1.8053549605599378E-2</v>
      </c>
      <c r="H30">
        <f>B30/(B30+E30)</f>
        <v>0.31468531468531469</v>
      </c>
      <c r="I30">
        <f>D30/(C30+D30)</f>
        <v>1.2710678089478695E-2</v>
      </c>
      <c r="J30">
        <f>C30/(C30+D30)</f>
        <v>0.98728932191052132</v>
      </c>
      <c r="K30">
        <f>B30/(B30+D30)</f>
        <v>0.16544117647058823</v>
      </c>
      <c r="L30">
        <f>(B30+E30)/(SUM(B30:E30))</f>
        <v>7.9435618264637256E-3</v>
      </c>
      <c r="M30">
        <f>C30/(C30+D30)</f>
        <v>0.98728932191052132</v>
      </c>
      <c r="N30">
        <f>C30/(E30+C30)</f>
        <v>0.99447264523406653</v>
      </c>
    </row>
    <row r="31" spans="1:14" x14ac:dyDescent="0.2">
      <c r="B31">
        <v>125</v>
      </c>
      <c r="C31">
        <v>17645</v>
      </c>
      <c r="D31">
        <v>11</v>
      </c>
      <c r="E31">
        <v>221</v>
      </c>
      <c r="F31">
        <f t="shared" ref="F31:F81" si="0">(B31+C31)/(SUM(B31:E31))</f>
        <v>0.98711254305077212</v>
      </c>
      <c r="G31">
        <f t="shared" ref="G31:G81" si="1">(D31+E31)/(SUM(B31:E31))</f>
        <v>1.2887456949227863E-2</v>
      </c>
      <c r="H31">
        <f t="shared" ref="H31:H81" si="2">B31/(B31+E31)</f>
        <v>0.36127167630057805</v>
      </c>
      <c r="I31">
        <f t="shared" ref="I31:I81" si="3">D31/(C31+D31)</f>
        <v>6.2301767104666964E-4</v>
      </c>
      <c r="J31">
        <f t="shared" ref="J31:J81" si="4">C31/(C31+D31)</f>
        <v>0.99937698232895333</v>
      </c>
      <c r="K31">
        <f t="shared" ref="K31:K81" si="5">B31/(B31+D31)</f>
        <v>0.91911764705882348</v>
      </c>
      <c r="L31">
        <f t="shared" ref="L31:L81" si="6">(B31+E31)/(SUM(B31:E31))</f>
        <v>1.9220086657038105E-2</v>
      </c>
      <c r="M31">
        <f t="shared" ref="M31:M81" si="7">C31/(C31+D31)</f>
        <v>0.99937698232895333</v>
      </c>
      <c r="N31">
        <f t="shared" ref="N31:N81" si="8">C31/(E31+C31)</f>
        <v>0.98763013545281542</v>
      </c>
    </row>
    <row r="32" spans="1:14" x14ac:dyDescent="0.2">
      <c r="B32">
        <v>0</v>
      </c>
      <c r="C32">
        <v>17936</v>
      </c>
      <c r="D32">
        <v>0</v>
      </c>
      <c r="E32">
        <v>66</v>
      </c>
      <c r="F32">
        <f t="shared" si="0"/>
        <v>0.99633374069547831</v>
      </c>
      <c r="G32">
        <f t="shared" si="1"/>
        <v>3.6662593045217197E-3</v>
      </c>
      <c r="H32">
        <f t="shared" si="2"/>
        <v>0</v>
      </c>
      <c r="I32">
        <f t="shared" si="3"/>
        <v>0</v>
      </c>
      <c r="J32">
        <f t="shared" si="4"/>
        <v>1</v>
      </c>
      <c r="K32" t="e">
        <f t="shared" si="5"/>
        <v>#DIV/0!</v>
      </c>
      <c r="L32">
        <f t="shared" si="6"/>
        <v>3.6662593045217197E-3</v>
      </c>
      <c r="M32">
        <f t="shared" si="7"/>
        <v>1</v>
      </c>
      <c r="N32">
        <f t="shared" si="8"/>
        <v>0.99633374069547831</v>
      </c>
    </row>
    <row r="33" spans="2:14" x14ac:dyDescent="0.2">
      <c r="B33">
        <v>85</v>
      </c>
      <c r="C33">
        <v>17583</v>
      </c>
      <c r="D33">
        <v>48</v>
      </c>
      <c r="E33">
        <v>286</v>
      </c>
      <c r="F33">
        <f t="shared" si="0"/>
        <v>0.98144650594378402</v>
      </c>
      <c r="G33">
        <f t="shared" si="1"/>
        <v>1.8553494056215977E-2</v>
      </c>
      <c r="H33">
        <f t="shared" si="2"/>
        <v>0.22911051212938005</v>
      </c>
      <c r="I33">
        <f t="shared" si="3"/>
        <v>2.7224774544835802E-3</v>
      </c>
      <c r="J33">
        <f t="shared" si="4"/>
        <v>0.99727752254551638</v>
      </c>
      <c r="K33">
        <f t="shared" si="5"/>
        <v>0.63909774436090228</v>
      </c>
      <c r="L33">
        <f t="shared" si="6"/>
        <v>2.0608821242084213E-2</v>
      </c>
      <c r="M33">
        <f t="shared" si="7"/>
        <v>0.99727752254551638</v>
      </c>
      <c r="N33">
        <f t="shared" si="8"/>
        <v>0.98399462756729528</v>
      </c>
    </row>
    <row r="34" spans="2:14" x14ac:dyDescent="0.2">
      <c r="B34">
        <v>70</v>
      </c>
      <c r="C34">
        <v>17850</v>
      </c>
      <c r="D34">
        <v>2</v>
      </c>
      <c r="E34">
        <v>80</v>
      </c>
      <c r="F34">
        <f t="shared" si="0"/>
        <v>0.99544495056104876</v>
      </c>
      <c r="G34">
        <f t="shared" si="1"/>
        <v>4.555049438951228E-3</v>
      </c>
      <c r="H34">
        <f t="shared" si="2"/>
        <v>0.46666666666666667</v>
      </c>
      <c r="I34">
        <f t="shared" si="3"/>
        <v>1.1203226529240422E-4</v>
      </c>
      <c r="J34">
        <f t="shared" si="4"/>
        <v>0.99988796773470756</v>
      </c>
      <c r="K34">
        <f t="shared" si="5"/>
        <v>0.97222222222222221</v>
      </c>
      <c r="L34">
        <f t="shared" si="6"/>
        <v>8.3324075102766352E-3</v>
      </c>
      <c r="M34">
        <f t="shared" si="7"/>
        <v>0.99988796773470756</v>
      </c>
      <c r="N34">
        <f t="shared" si="8"/>
        <v>0.99553820412716121</v>
      </c>
    </row>
    <row r="35" spans="2:14" x14ac:dyDescent="0.2">
      <c r="B35">
        <v>71</v>
      </c>
      <c r="C35">
        <v>17600</v>
      </c>
      <c r="D35">
        <v>1</v>
      </c>
      <c r="E35">
        <v>330</v>
      </c>
      <c r="F35">
        <f t="shared" si="0"/>
        <v>0.98161315409398953</v>
      </c>
      <c r="G35">
        <f t="shared" si="1"/>
        <v>1.8386845906010443E-2</v>
      </c>
      <c r="H35">
        <f t="shared" si="2"/>
        <v>0.17705735660847879</v>
      </c>
      <c r="I35">
        <f t="shared" si="3"/>
        <v>5.681495369581274E-5</v>
      </c>
      <c r="J35">
        <f t="shared" si="4"/>
        <v>0.99994318504630419</v>
      </c>
      <c r="K35">
        <f t="shared" si="5"/>
        <v>0.98611111111111116</v>
      </c>
      <c r="L35">
        <f t="shared" si="6"/>
        <v>2.2275302744139538E-2</v>
      </c>
      <c r="M35">
        <f t="shared" si="7"/>
        <v>0.99994318504630419</v>
      </c>
      <c r="N35">
        <f t="shared" si="8"/>
        <v>0.98159509202453987</v>
      </c>
    </row>
    <row r="36" spans="2:14" x14ac:dyDescent="0.2">
      <c r="B36">
        <v>177</v>
      </c>
      <c r="C36">
        <v>17664</v>
      </c>
      <c r="D36">
        <v>25</v>
      </c>
      <c r="E36">
        <v>136</v>
      </c>
      <c r="F36">
        <f t="shared" si="0"/>
        <v>0.99105654927230302</v>
      </c>
      <c r="G36">
        <f t="shared" si="1"/>
        <v>8.9434507276969222E-3</v>
      </c>
      <c r="H36">
        <f t="shared" si="2"/>
        <v>0.56549520766773165</v>
      </c>
      <c r="I36">
        <f t="shared" si="3"/>
        <v>1.4133077053536097E-3</v>
      </c>
      <c r="J36">
        <f t="shared" si="4"/>
        <v>0.99858669229464636</v>
      </c>
      <c r="K36">
        <f t="shared" si="5"/>
        <v>0.87623762376237624</v>
      </c>
      <c r="L36">
        <f t="shared" si="6"/>
        <v>1.7386957004777246E-2</v>
      </c>
      <c r="M36">
        <f t="shared" si="7"/>
        <v>0.99858669229464636</v>
      </c>
      <c r="N36">
        <f t="shared" si="8"/>
        <v>0.9923595505617977</v>
      </c>
    </row>
    <row r="37" spans="2:14" x14ac:dyDescent="0.2">
      <c r="B37">
        <v>157</v>
      </c>
      <c r="C37">
        <v>17569</v>
      </c>
      <c r="D37">
        <v>21</v>
      </c>
      <c r="E37">
        <v>255</v>
      </c>
      <c r="F37">
        <f t="shared" si="0"/>
        <v>0.98466837018109099</v>
      </c>
      <c r="G37">
        <f t="shared" si="1"/>
        <v>1.5331629818909009E-2</v>
      </c>
      <c r="H37">
        <f t="shared" si="2"/>
        <v>0.38106796116504854</v>
      </c>
      <c r="I37">
        <f t="shared" si="3"/>
        <v>1.1938601478112564E-3</v>
      </c>
      <c r="J37">
        <f t="shared" si="4"/>
        <v>0.99880613985218869</v>
      </c>
      <c r="K37">
        <f t="shared" si="5"/>
        <v>0.8820224719101124</v>
      </c>
      <c r="L37">
        <f t="shared" si="6"/>
        <v>2.2886345961559827E-2</v>
      </c>
      <c r="M37">
        <f t="shared" si="7"/>
        <v>0.99880613985218869</v>
      </c>
      <c r="N37">
        <f t="shared" si="8"/>
        <v>0.98569344703770201</v>
      </c>
    </row>
    <row r="38" spans="2:14" x14ac:dyDescent="0.2">
      <c r="B38">
        <v>0</v>
      </c>
      <c r="C38">
        <v>17975</v>
      </c>
      <c r="D38">
        <v>0</v>
      </c>
      <c r="E38">
        <v>27</v>
      </c>
      <c r="F38">
        <f t="shared" si="0"/>
        <v>0.99850016664815022</v>
      </c>
      <c r="G38">
        <f t="shared" si="1"/>
        <v>1.4998333518497944E-3</v>
      </c>
      <c r="H38">
        <f t="shared" si="2"/>
        <v>0</v>
      </c>
      <c r="I38">
        <f t="shared" si="3"/>
        <v>0</v>
      </c>
      <c r="J38">
        <f t="shared" si="4"/>
        <v>1</v>
      </c>
      <c r="K38" t="e">
        <f t="shared" si="5"/>
        <v>#DIV/0!</v>
      </c>
      <c r="L38">
        <f t="shared" si="6"/>
        <v>1.4998333518497944E-3</v>
      </c>
      <c r="M38">
        <f t="shared" si="7"/>
        <v>1</v>
      </c>
      <c r="N38">
        <f t="shared" si="8"/>
        <v>0.99850016664815022</v>
      </c>
    </row>
    <row r="39" spans="2:14" x14ac:dyDescent="0.2">
      <c r="B39">
        <v>37</v>
      </c>
      <c r="C39">
        <v>17661</v>
      </c>
      <c r="D39">
        <v>1</v>
      </c>
      <c r="E39">
        <v>303</v>
      </c>
      <c r="F39">
        <f t="shared" si="0"/>
        <v>0.9831129874458393</v>
      </c>
      <c r="G39">
        <f t="shared" si="1"/>
        <v>1.6887012554160648E-2</v>
      </c>
      <c r="H39">
        <f t="shared" si="2"/>
        <v>0.10882352941176471</v>
      </c>
      <c r="I39">
        <f t="shared" si="3"/>
        <v>5.6618729475710562E-5</v>
      </c>
      <c r="J39">
        <f t="shared" si="4"/>
        <v>0.99994338127052429</v>
      </c>
      <c r="K39">
        <f t="shared" si="5"/>
        <v>0.97368421052631582</v>
      </c>
      <c r="L39">
        <f t="shared" si="6"/>
        <v>1.8886790356627041E-2</v>
      </c>
      <c r="M39">
        <f t="shared" si="7"/>
        <v>0.99994338127052429</v>
      </c>
      <c r="N39">
        <f t="shared" si="8"/>
        <v>0.98313293253173017</v>
      </c>
    </row>
    <row r="40" spans="2:14" x14ac:dyDescent="0.2">
      <c r="B40">
        <v>171</v>
      </c>
      <c r="C40">
        <v>17225</v>
      </c>
      <c r="D40">
        <v>353</v>
      </c>
      <c r="E40">
        <v>253</v>
      </c>
      <c r="F40">
        <f t="shared" si="0"/>
        <v>0.96633707365848243</v>
      </c>
      <c r="G40">
        <f t="shared" si="1"/>
        <v>3.3662926341517609E-2</v>
      </c>
      <c r="H40">
        <f t="shared" si="2"/>
        <v>0.40330188679245282</v>
      </c>
      <c r="I40">
        <f t="shared" si="3"/>
        <v>2.0081920582546365E-2</v>
      </c>
      <c r="J40">
        <f t="shared" si="4"/>
        <v>0.97991807941745368</v>
      </c>
      <c r="K40">
        <f t="shared" si="5"/>
        <v>0.32633587786259544</v>
      </c>
      <c r="L40">
        <f t="shared" si="6"/>
        <v>2.3552938562381956E-2</v>
      </c>
      <c r="M40">
        <f t="shared" si="7"/>
        <v>0.97991807941745368</v>
      </c>
      <c r="N40">
        <f t="shared" si="8"/>
        <v>0.98552465957203339</v>
      </c>
    </row>
    <row r="41" spans="2:14" x14ac:dyDescent="0.2">
      <c r="B41">
        <v>79</v>
      </c>
      <c r="C41">
        <v>17850</v>
      </c>
      <c r="D41">
        <v>2</v>
      </c>
      <c r="E41">
        <v>71</v>
      </c>
      <c r="F41">
        <f t="shared" si="0"/>
        <v>0.99594489501166539</v>
      </c>
      <c r="G41">
        <f t="shared" si="1"/>
        <v>4.0551049883346298E-3</v>
      </c>
      <c r="H41">
        <f t="shared" si="2"/>
        <v>0.52666666666666662</v>
      </c>
      <c r="I41">
        <f t="shared" si="3"/>
        <v>1.1203226529240422E-4</v>
      </c>
      <c r="J41">
        <f t="shared" si="4"/>
        <v>0.99988796773470756</v>
      </c>
      <c r="K41">
        <f t="shared" si="5"/>
        <v>0.97530864197530864</v>
      </c>
      <c r="L41">
        <f t="shared" si="6"/>
        <v>8.3324075102766352E-3</v>
      </c>
      <c r="M41">
        <f t="shared" si="7"/>
        <v>0.99988796773470756</v>
      </c>
      <c r="N41">
        <f t="shared" si="8"/>
        <v>0.99603816751297358</v>
      </c>
    </row>
    <row r="42" spans="2:14" x14ac:dyDescent="0.2">
      <c r="B42">
        <v>8</v>
      </c>
      <c r="C42">
        <v>17970</v>
      </c>
      <c r="D42">
        <v>1</v>
      </c>
      <c r="E42">
        <v>23</v>
      </c>
      <c r="F42">
        <f t="shared" si="0"/>
        <v>0.99866681479835573</v>
      </c>
      <c r="G42">
        <f t="shared" si="1"/>
        <v>1.3331852016442618E-3</v>
      </c>
      <c r="H42">
        <f t="shared" si="2"/>
        <v>0.25806451612903225</v>
      </c>
      <c r="I42">
        <f t="shared" si="3"/>
        <v>5.5645206165488842E-5</v>
      </c>
      <c r="J42">
        <f t="shared" si="4"/>
        <v>0.99994435479383448</v>
      </c>
      <c r="K42">
        <f t="shared" si="5"/>
        <v>0.88888888888888884</v>
      </c>
      <c r="L42">
        <f t="shared" si="6"/>
        <v>1.7220308854571714E-3</v>
      </c>
      <c r="M42">
        <f t="shared" si="7"/>
        <v>0.99994435479383448</v>
      </c>
      <c r="N42">
        <f t="shared" si="8"/>
        <v>0.99872172511532264</v>
      </c>
    </row>
    <row r="43" spans="2:14" x14ac:dyDescent="0.2">
      <c r="B43">
        <v>45</v>
      </c>
      <c r="C43">
        <v>17749</v>
      </c>
      <c r="D43">
        <v>0</v>
      </c>
      <c r="E43">
        <v>208</v>
      </c>
      <c r="F43">
        <f t="shared" si="0"/>
        <v>0.98844572825241639</v>
      </c>
      <c r="G43">
        <f t="shared" si="1"/>
        <v>1.1554271747583602E-2</v>
      </c>
      <c r="H43">
        <f t="shared" si="2"/>
        <v>0.17786561264822134</v>
      </c>
      <c r="I43">
        <f t="shared" si="3"/>
        <v>0</v>
      </c>
      <c r="J43">
        <f t="shared" si="4"/>
        <v>1</v>
      </c>
      <c r="K43">
        <f t="shared" si="5"/>
        <v>1</v>
      </c>
      <c r="L43">
        <f t="shared" si="6"/>
        <v>1.4053994000666592E-2</v>
      </c>
      <c r="M43">
        <f t="shared" si="7"/>
        <v>1</v>
      </c>
      <c r="N43">
        <f t="shared" si="8"/>
        <v>0.98841677340312972</v>
      </c>
    </row>
    <row r="44" spans="2:14" x14ac:dyDescent="0.2">
      <c r="B44">
        <v>731</v>
      </c>
      <c r="C44">
        <v>16661</v>
      </c>
      <c r="D44">
        <v>108</v>
      </c>
      <c r="E44">
        <v>502</v>
      </c>
      <c r="F44">
        <f t="shared" si="0"/>
        <v>0.96611487612487501</v>
      </c>
      <c r="G44">
        <f t="shared" si="1"/>
        <v>3.3885123875124989E-2</v>
      </c>
      <c r="H44">
        <f t="shared" si="2"/>
        <v>0.59286293592862938</v>
      </c>
      <c r="I44">
        <f t="shared" si="3"/>
        <v>6.4404556026000362E-3</v>
      </c>
      <c r="J44">
        <f t="shared" si="4"/>
        <v>0.99355954439740002</v>
      </c>
      <c r="K44">
        <f t="shared" si="5"/>
        <v>0.87127532777115613</v>
      </c>
      <c r="L44">
        <f t="shared" si="6"/>
        <v>6.8492389734473941E-2</v>
      </c>
      <c r="M44">
        <f t="shared" si="7"/>
        <v>0.99355954439740002</v>
      </c>
      <c r="N44">
        <f t="shared" si="8"/>
        <v>0.9707510342014799</v>
      </c>
    </row>
    <row r="45" spans="2:14" x14ac:dyDescent="0.2">
      <c r="B45">
        <v>1056</v>
      </c>
      <c r="C45">
        <v>16449</v>
      </c>
      <c r="D45">
        <v>24</v>
      </c>
      <c r="E45">
        <v>473</v>
      </c>
      <c r="F45">
        <f t="shared" si="0"/>
        <v>0.97239195644928345</v>
      </c>
      <c r="G45">
        <f t="shared" si="1"/>
        <v>2.7608043550716586E-2</v>
      </c>
      <c r="H45">
        <f t="shared" si="2"/>
        <v>0.69064748201438853</v>
      </c>
      <c r="I45">
        <f t="shared" si="3"/>
        <v>1.4569295210344199E-3</v>
      </c>
      <c r="J45">
        <f t="shared" si="4"/>
        <v>0.99854307047896562</v>
      </c>
      <c r="K45">
        <f t="shared" si="5"/>
        <v>0.97777777777777775</v>
      </c>
      <c r="L45">
        <f t="shared" si="6"/>
        <v>8.4935007221419848E-2</v>
      </c>
      <c r="M45">
        <f t="shared" si="7"/>
        <v>0.99854307047896562</v>
      </c>
      <c r="N45">
        <f t="shared" si="8"/>
        <v>0.97204822125044321</v>
      </c>
    </row>
    <row r="46" spans="2:14" x14ac:dyDescent="0.2">
      <c r="B46" s="5">
        <v>16</v>
      </c>
      <c r="C46" s="5">
        <v>17830</v>
      </c>
      <c r="D46" s="5">
        <v>0</v>
      </c>
      <c r="E46" s="5">
        <v>156</v>
      </c>
      <c r="F46">
        <f t="shared" si="0"/>
        <v>0.99133429618931235</v>
      </c>
      <c r="G46">
        <f t="shared" si="1"/>
        <v>8.6657038106877013E-3</v>
      </c>
      <c r="H46">
        <f t="shared" si="2"/>
        <v>9.3023255813953487E-2</v>
      </c>
      <c r="I46">
        <f t="shared" si="3"/>
        <v>0</v>
      </c>
      <c r="J46">
        <f t="shared" si="4"/>
        <v>1</v>
      </c>
      <c r="K46">
        <f t="shared" si="5"/>
        <v>1</v>
      </c>
      <c r="L46">
        <f t="shared" si="6"/>
        <v>9.5544939451172092E-3</v>
      </c>
      <c r="M46">
        <f t="shared" si="7"/>
        <v>1</v>
      </c>
      <c r="N46">
        <f t="shared" si="8"/>
        <v>0.99132658734571333</v>
      </c>
    </row>
    <row r="47" spans="2:14" x14ac:dyDescent="0.2">
      <c r="B47">
        <v>0</v>
      </c>
      <c r="C47">
        <v>17791</v>
      </c>
      <c r="D47">
        <v>0</v>
      </c>
      <c r="E47">
        <v>211</v>
      </c>
      <c r="F47">
        <f t="shared" si="0"/>
        <v>0.98827908010221088</v>
      </c>
      <c r="G47">
        <f t="shared" si="1"/>
        <v>1.1720919897789134E-2</v>
      </c>
      <c r="H47">
        <f t="shared" si="2"/>
        <v>0</v>
      </c>
      <c r="I47">
        <f t="shared" si="3"/>
        <v>0</v>
      </c>
      <c r="J47">
        <f t="shared" si="4"/>
        <v>1</v>
      </c>
      <c r="K47" t="e">
        <f t="shared" si="5"/>
        <v>#DIV/0!</v>
      </c>
      <c r="L47">
        <f t="shared" si="6"/>
        <v>1.1720919897789134E-2</v>
      </c>
      <c r="M47">
        <f t="shared" si="7"/>
        <v>1</v>
      </c>
      <c r="N47">
        <f t="shared" si="8"/>
        <v>0.98827908010221088</v>
      </c>
    </row>
    <row r="48" spans="2:14" x14ac:dyDescent="0.2">
      <c r="B48">
        <v>1448</v>
      </c>
      <c r="C48">
        <v>15971</v>
      </c>
      <c r="D48">
        <v>60</v>
      </c>
      <c r="E48">
        <v>523</v>
      </c>
      <c r="F48">
        <f t="shared" si="0"/>
        <v>0.96761470947672479</v>
      </c>
      <c r="G48">
        <f t="shared" si="1"/>
        <v>3.2385290523275191E-2</v>
      </c>
      <c r="H48">
        <f t="shared" si="2"/>
        <v>0.7346524606798579</v>
      </c>
      <c r="I48">
        <f t="shared" si="3"/>
        <v>3.7427484249267047E-3</v>
      </c>
      <c r="J48">
        <f t="shared" si="4"/>
        <v>0.99625725157507328</v>
      </c>
      <c r="K48">
        <f t="shared" si="5"/>
        <v>0.96021220159151188</v>
      </c>
      <c r="L48">
        <f t="shared" si="6"/>
        <v>0.10948783468503499</v>
      </c>
      <c r="M48">
        <f t="shared" si="7"/>
        <v>0.99625725157507328</v>
      </c>
      <c r="N48">
        <f t="shared" si="8"/>
        <v>0.96829149993937191</v>
      </c>
    </row>
    <row r="49" spans="2:14" x14ac:dyDescent="0.2">
      <c r="B49">
        <v>2294</v>
      </c>
      <c r="C49">
        <v>14668</v>
      </c>
      <c r="D49">
        <v>331</v>
      </c>
      <c r="E49">
        <v>709</v>
      </c>
      <c r="F49">
        <f t="shared" si="0"/>
        <v>0.94222864126208195</v>
      </c>
      <c r="G49">
        <f t="shared" si="1"/>
        <v>5.7771358737918006E-2</v>
      </c>
      <c r="H49">
        <f t="shared" si="2"/>
        <v>0.7639027639027639</v>
      </c>
      <c r="I49">
        <f t="shared" si="3"/>
        <v>2.2068137875858391E-2</v>
      </c>
      <c r="J49">
        <f t="shared" si="4"/>
        <v>0.97793186212414163</v>
      </c>
      <c r="K49">
        <f t="shared" si="5"/>
        <v>0.87390476190476185</v>
      </c>
      <c r="L49">
        <f t="shared" si="6"/>
        <v>0.16681479835573826</v>
      </c>
      <c r="M49">
        <f t="shared" si="7"/>
        <v>0.97793186212414163</v>
      </c>
      <c r="N49">
        <f t="shared" si="8"/>
        <v>0.95389217662743053</v>
      </c>
    </row>
    <row r="50" spans="2:14" x14ac:dyDescent="0.2">
      <c r="B50">
        <v>54</v>
      </c>
      <c r="C50">
        <v>17830</v>
      </c>
      <c r="D50">
        <v>4</v>
      </c>
      <c r="E50">
        <v>114</v>
      </c>
      <c r="F50">
        <f t="shared" si="0"/>
        <v>0.99344517275858235</v>
      </c>
      <c r="G50">
        <f t="shared" si="1"/>
        <v>6.5548272414176203E-3</v>
      </c>
      <c r="H50">
        <f t="shared" si="2"/>
        <v>0.32142857142857145</v>
      </c>
      <c r="I50">
        <f t="shared" si="3"/>
        <v>2.2429068072221599E-4</v>
      </c>
      <c r="J50">
        <f t="shared" si="4"/>
        <v>0.99977570931927784</v>
      </c>
      <c r="K50">
        <f t="shared" si="5"/>
        <v>0.93103448275862066</v>
      </c>
      <c r="L50">
        <f t="shared" si="6"/>
        <v>9.3322964115098318E-3</v>
      </c>
      <c r="M50">
        <f t="shared" si="7"/>
        <v>0.99977570931927784</v>
      </c>
      <c r="N50">
        <f t="shared" si="8"/>
        <v>0.9936469014712439</v>
      </c>
    </row>
    <row r="51" spans="2:14" x14ac:dyDescent="0.2">
      <c r="B51">
        <v>1031</v>
      </c>
      <c r="C51">
        <v>15807</v>
      </c>
      <c r="D51">
        <v>45</v>
      </c>
      <c r="E51">
        <v>1119</v>
      </c>
      <c r="F51">
        <f t="shared" si="0"/>
        <v>0.93534051772025328</v>
      </c>
      <c r="G51">
        <f t="shared" si="1"/>
        <v>6.4659482279746688E-2</v>
      </c>
      <c r="H51">
        <f t="shared" si="2"/>
        <v>0.47953488372093023</v>
      </c>
      <c r="I51">
        <f t="shared" si="3"/>
        <v>2.838758516275549E-3</v>
      </c>
      <c r="J51">
        <f t="shared" si="4"/>
        <v>0.99716124148372443</v>
      </c>
      <c r="K51">
        <f t="shared" si="5"/>
        <v>0.95817843866171004</v>
      </c>
      <c r="L51">
        <f t="shared" si="6"/>
        <v>0.11943117431396512</v>
      </c>
      <c r="M51">
        <f t="shared" si="7"/>
        <v>0.99716124148372443</v>
      </c>
      <c r="N51">
        <f t="shared" si="8"/>
        <v>0.93388869195320812</v>
      </c>
    </row>
    <row r="52" spans="2:14" x14ac:dyDescent="0.2">
      <c r="B52">
        <v>65</v>
      </c>
      <c r="C52">
        <v>17732</v>
      </c>
      <c r="D52">
        <v>9</v>
      </c>
      <c r="E52">
        <v>196</v>
      </c>
      <c r="F52">
        <f t="shared" si="0"/>
        <v>0.9886123764026219</v>
      </c>
      <c r="G52">
        <f t="shared" si="1"/>
        <v>1.1387623597378068E-2</v>
      </c>
      <c r="H52">
        <f t="shared" si="2"/>
        <v>0.24904214559386972</v>
      </c>
      <c r="I52">
        <f t="shared" si="3"/>
        <v>5.0729947579054163E-4</v>
      </c>
      <c r="J52">
        <f t="shared" si="4"/>
        <v>0.99949270052420947</v>
      </c>
      <c r="K52">
        <f t="shared" si="5"/>
        <v>0.8783783783783784</v>
      </c>
      <c r="L52">
        <f t="shared" si="6"/>
        <v>1.4498389067881347E-2</v>
      </c>
      <c r="M52">
        <f t="shared" si="7"/>
        <v>0.99949270052420947</v>
      </c>
      <c r="N52">
        <f t="shared" si="8"/>
        <v>0.98906738063364574</v>
      </c>
    </row>
    <row r="53" spans="2:14" x14ac:dyDescent="0.2">
      <c r="B53">
        <v>36</v>
      </c>
      <c r="C53">
        <v>17776</v>
      </c>
      <c r="D53">
        <v>10</v>
      </c>
      <c r="E53">
        <v>180</v>
      </c>
      <c r="F53">
        <f t="shared" si="0"/>
        <v>0.98944561715364965</v>
      </c>
      <c r="G53">
        <f t="shared" si="1"/>
        <v>1.0554382846350406E-2</v>
      </c>
      <c r="H53">
        <f t="shared" si="2"/>
        <v>0.16666666666666666</v>
      </c>
      <c r="I53">
        <f t="shared" si="3"/>
        <v>5.6223996401664231E-4</v>
      </c>
      <c r="J53">
        <f t="shared" si="4"/>
        <v>0.99943776003598339</v>
      </c>
      <c r="K53">
        <f t="shared" si="5"/>
        <v>0.78260869565217395</v>
      </c>
      <c r="L53">
        <f t="shared" si="6"/>
        <v>1.1998666814798355E-2</v>
      </c>
      <c r="M53">
        <f t="shared" si="7"/>
        <v>0.99943776003598339</v>
      </c>
      <c r="N53">
        <f t="shared" si="8"/>
        <v>0.98997549565604814</v>
      </c>
    </row>
    <row r="54" spans="2:14" x14ac:dyDescent="0.2">
      <c r="B54">
        <v>83</v>
      </c>
      <c r="C54">
        <v>17807</v>
      </c>
      <c r="D54">
        <v>1</v>
      </c>
      <c r="E54">
        <v>111</v>
      </c>
      <c r="F54">
        <f t="shared" si="0"/>
        <v>0.99377846905899347</v>
      </c>
      <c r="G54">
        <f t="shared" si="1"/>
        <v>6.2215309410065551E-3</v>
      </c>
      <c r="H54">
        <f t="shared" si="2"/>
        <v>0.42783505154639173</v>
      </c>
      <c r="I54">
        <f t="shared" si="3"/>
        <v>5.6154537286612761E-5</v>
      </c>
      <c r="J54">
        <f t="shared" si="4"/>
        <v>0.99994384546271342</v>
      </c>
      <c r="K54">
        <f t="shared" si="5"/>
        <v>0.98809523809523814</v>
      </c>
      <c r="L54">
        <f t="shared" si="6"/>
        <v>1.0776580379957783E-2</v>
      </c>
      <c r="M54">
        <f t="shared" si="7"/>
        <v>0.99994384546271342</v>
      </c>
      <c r="N54">
        <f t="shared" si="8"/>
        <v>0.9938051121776984</v>
      </c>
    </row>
    <row r="55" spans="2:14" x14ac:dyDescent="0.2">
      <c r="B55">
        <v>725</v>
      </c>
      <c r="C55">
        <v>16002</v>
      </c>
      <c r="D55">
        <v>211</v>
      </c>
      <c r="E55">
        <v>1064</v>
      </c>
      <c r="F55">
        <f t="shared" si="0"/>
        <v>0.92917453616264856</v>
      </c>
      <c r="G55">
        <f t="shared" si="1"/>
        <v>7.0825463837351402E-2</v>
      </c>
      <c r="H55">
        <f t="shared" si="2"/>
        <v>0.40525433202906652</v>
      </c>
      <c r="I55">
        <f t="shared" si="3"/>
        <v>1.3014247825818788E-2</v>
      </c>
      <c r="J55">
        <f t="shared" si="4"/>
        <v>0.98698575217418116</v>
      </c>
      <c r="K55">
        <f t="shared" si="5"/>
        <v>0.7745726495726496</v>
      </c>
      <c r="L55">
        <f t="shared" si="6"/>
        <v>9.9377846905899347E-2</v>
      </c>
      <c r="M55">
        <f t="shared" si="7"/>
        <v>0.98698575217418116</v>
      </c>
      <c r="N55">
        <f t="shared" si="8"/>
        <v>0.93765381460213293</v>
      </c>
    </row>
    <row r="56" spans="2:14" x14ac:dyDescent="0.2">
      <c r="B56" s="4">
        <v>256</v>
      </c>
      <c r="C56" s="4">
        <v>17399</v>
      </c>
      <c r="D56" s="4">
        <v>303</v>
      </c>
      <c r="E56" s="4">
        <v>44</v>
      </c>
      <c r="F56">
        <f t="shared" si="0"/>
        <v>0.98072436395956009</v>
      </c>
      <c r="G56">
        <f t="shared" si="1"/>
        <v>1.9275636040439952E-2</v>
      </c>
      <c r="H56">
        <f t="shared" si="2"/>
        <v>0.85333333333333339</v>
      </c>
      <c r="I56">
        <f t="shared" si="3"/>
        <v>1.7116709976273868E-2</v>
      </c>
      <c r="J56">
        <f t="shared" si="4"/>
        <v>0.9828832900237261</v>
      </c>
      <c r="K56">
        <f t="shared" si="5"/>
        <v>0.45796064400715564</v>
      </c>
      <c r="L56">
        <f t="shared" si="6"/>
        <v>1.666481502055327E-2</v>
      </c>
      <c r="M56">
        <f t="shared" si="7"/>
        <v>0.9828832900237261</v>
      </c>
      <c r="N56">
        <f t="shared" si="8"/>
        <v>0.99747749813678843</v>
      </c>
    </row>
    <row r="57" spans="2:14" x14ac:dyDescent="0.2">
      <c r="B57">
        <v>266</v>
      </c>
      <c r="C57">
        <v>17254</v>
      </c>
      <c r="D57">
        <v>269</v>
      </c>
      <c r="E57">
        <v>213</v>
      </c>
      <c r="F57">
        <f t="shared" si="0"/>
        <v>0.97322519720031109</v>
      </c>
      <c r="G57">
        <f t="shared" si="1"/>
        <v>2.6774802799688923E-2</v>
      </c>
      <c r="H57">
        <f t="shared" si="2"/>
        <v>0.55532359081419624</v>
      </c>
      <c r="I57">
        <f t="shared" si="3"/>
        <v>1.5351252639388233E-2</v>
      </c>
      <c r="J57">
        <f t="shared" si="4"/>
        <v>0.98464874736061181</v>
      </c>
      <c r="K57">
        <f t="shared" si="5"/>
        <v>0.49719626168224301</v>
      </c>
      <c r="L57">
        <f t="shared" si="6"/>
        <v>2.6608154649483389E-2</v>
      </c>
      <c r="M57">
        <f t="shared" si="7"/>
        <v>0.98464874736061181</v>
      </c>
      <c r="N57">
        <f t="shared" si="8"/>
        <v>0.9878055762294613</v>
      </c>
    </row>
    <row r="58" spans="2:14" x14ac:dyDescent="0.2">
      <c r="B58">
        <v>5</v>
      </c>
      <c r="C58">
        <v>17910</v>
      </c>
      <c r="D58">
        <v>5</v>
      </c>
      <c r="E58">
        <v>82</v>
      </c>
      <c r="F58">
        <f t="shared" si="0"/>
        <v>0.99516720364403954</v>
      </c>
      <c r="G58">
        <f t="shared" si="1"/>
        <v>4.8327963559604489E-3</v>
      </c>
      <c r="H58">
        <f t="shared" si="2"/>
        <v>5.7471264367816091E-2</v>
      </c>
      <c r="I58">
        <f t="shared" si="3"/>
        <v>2.7909572983533354E-4</v>
      </c>
      <c r="J58">
        <f t="shared" si="4"/>
        <v>0.99972090427016469</v>
      </c>
      <c r="K58">
        <f t="shared" si="5"/>
        <v>0.5</v>
      </c>
      <c r="L58">
        <f t="shared" si="6"/>
        <v>4.8327963559604489E-3</v>
      </c>
      <c r="M58">
        <f t="shared" si="7"/>
        <v>0.99972090427016469</v>
      </c>
      <c r="N58">
        <f t="shared" si="8"/>
        <v>0.99544241885282347</v>
      </c>
    </row>
    <row r="59" spans="2:14" x14ac:dyDescent="0.2">
      <c r="B59">
        <v>175</v>
      </c>
      <c r="C59">
        <v>17706</v>
      </c>
      <c r="D59">
        <v>24</v>
      </c>
      <c r="E59">
        <v>97</v>
      </c>
      <c r="F59">
        <f t="shared" si="0"/>
        <v>0.99327852460837684</v>
      </c>
      <c r="G59">
        <f t="shared" si="1"/>
        <v>6.7214753916231534E-3</v>
      </c>
      <c r="H59">
        <f t="shared" si="2"/>
        <v>0.64338235294117652</v>
      </c>
      <c r="I59">
        <f t="shared" si="3"/>
        <v>1.3536379018612521E-3</v>
      </c>
      <c r="J59">
        <f t="shared" si="4"/>
        <v>0.99864636209813873</v>
      </c>
      <c r="K59">
        <f t="shared" si="5"/>
        <v>0.87939698492462315</v>
      </c>
      <c r="L59">
        <f t="shared" si="6"/>
        <v>1.5109432285301634E-2</v>
      </c>
      <c r="M59">
        <f t="shared" si="7"/>
        <v>0.99864636209813873</v>
      </c>
      <c r="N59">
        <f t="shared" si="8"/>
        <v>0.99455148008762573</v>
      </c>
    </row>
    <row r="60" spans="2:14" x14ac:dyDescent="0.2">
      <c r="B60">
        <v>259</v>
      </c>
      <c r="C60">
        <v>17643</v>
      </c>
      <c r="D60">
        <v>35</v>
      </c>
      <c r="E60">
        <v>65</v>
      </c>
      <c r="F60">
        <f t="shared" si="0"/>
        <v>0.99444506165981561</v>
      </c>
      <c r="G60">
        <f t="shared" si="1"/>
        <v>5.5549383401844237E-3</v>
      </c>
      <c r="H60">
        <f t="shared" si="2"/>
        <v>0.79938271604938271</v>
      </c>
      <c r="I60">
        <f t="shared" si="3"/>
        <v>1.9798619753365766E-3</v>
      </c>
      <c r="J60">
        <f t="shared" si="4"/>
        <v>0.99802013802466338</v>
      </c>
      <c r="K60">
        <f t="shared" si="5"/>
        <v>0.88095238095238093</v>
      </c>
      <c r="L60">
        <f t="shared" si="6"/>
        <v>1.7998000222197535E-2</v>
      </c>
      <c r="M60">
        <f t="shared" si="7"/>
        <v>0.99802013802466338</v>
      </c>
      <c r="N60">
        <f t="shared" si="8"/>
        <v>0.99632934266997963</v>
      </c>
    </row>
    <row r="61" spans="2:14" x14ac:dyDescent="0.2">
      <c r="B61">
        <v>175</v>
      </c>
      <c r="C61">
        <v>17577</v>
      </c>
      <c r="D61">
        <v>17</v>
      </c>
      <c r="E61">
        <v>233</v>
      </c>
      <c r="F61">
        <f t="shared" si="0"/>
        <v>0.98611265414953897</v>
      </c>
      <c r="G61">
        <f t="shared" si="1"/>
        <v>1.388734585046106E-2</v>
      </c>
      <c r="H61">
        <f t="shared" si="2"/>
        <v>0.42892156862745096</v>
      </c>
      <c r="I61">
        <f t="shared" si="3"/>
        <v>9.6623849039445271E-4</v>
      </c>
      <c r="J61">
        <f t="shared" si="4"/>
        <v>0.99903376150960554</v>
      </c>
      <c r="K61">
        <f t="shared" si="5"/>
        <v>0.91145833333333337</v>
      </c>
      <c r="L61">
        <f t="shared" si="6"/>
        <v>2.266414842795245E-2</v>
      </c>
      <c r="M61">
        <f t="shared" si="7"/>
        <v>0.99903376150960554</v>
      </c>
      <c r="N61">
        <f t="shared" si="8"/>
        <v>0.9869174620999438</v>
      </c>
    </row>
    <row r="62" spans="2:14" x14ac:dyDescent="0.2">
      <c r="B62">
        <v>525</v>
      </c>
      <c r="C62">
        <v>17167</v>
      </c>
      <c r="D62">
        <v>182</v>
      </c>
      <c r="E62">
        <v>128</v>
      </c>
      <c r="F62">
        <f t="shared" si="0"/>
        <v>0.98277969114542829</v>
      </c>
      <c r="G62">
        <f t="shared" si="1"/>
        <v>1.7220308854571716E-2</v>
      </c>
      <c r="H62">
        <f t="shared" si="2"/>
        <v>0.80398162327718226</v>
      </c>
      <c r="I62">
        <f t="shared" si="3"/>
        <v>1.0490518185486195E-2</v>
      </c>
      <c r="J62">
        <f t="shared" si="4"/>
        <v>0.98950948181451381</v>
      </c>
      <c r="K62">
        <f t="shared" si="5"/>
        <v>0.74257425742574257</v>
      </c>
      <c r="L62">
        <f t="shared" si="6"/>
        <v>3.627374736140429E-2</v>
      </c>
      <c r="M62">
        <f t="shared" si="7"/>
        <v>0.98950948181451381</v>
      </c>
      <c r="N62">
        <f t="shared" si="8"/>
        <v>0.99259901705695286</v>
      </c>
    </row>
    <row r="63" spans="2:14" x14ac:dyDescent="0.2">
      <c r="B63">
        <v>175</v>
      </c>
      <c r="C63">
        <v>17664</v>
      </c>
      <c r="D63">
        <v>20</v>
      </c>
      <c r="E63">
        <v>143</v>
      </c>
      <c r="F63">
        <f t="shared" si="0"/>
        <v>0.99094545050549943</v>
      </c>
      <c r="G63">
        <f t="shared" si="1"/>
        <v>9.0545494945006109E-3</v>
      </c>
      <c r="H63">
        <f t="shared" si="2"/>
        <v>0.55031446540880502</v>
      </c>
      <c r="I63">
        <f t="shared" si="3"/>
        <v>1.1309658448314861E-3</v>
      </c>
      <c r="J63">
        <f t="shared" si="4"/>
        <v>0.99886903415516848</v>
      </c>
      <c r="K63">
        <f t="shared" si="5"/>
        <v>0.89743589743589747</v>
      </c>
      <c r="L63">
        <f t="shared" si="6"/>
        <v>1.7664703921786467E-2</v>
      </c>
      <c r="M63">
        <f t="shared" si="7"/>
        <v>0.99886903415516848</v>
      </c>
      <c r="N63">
        <f t="shared" si="8"/>
        <v>0.99196945021620708</v>
      </c>
    </row>
    <row r="64" spans="2:14" x14ac:dyDescent="0.2">
      <c r="B64">
        <v>0</v>
      </c>
      <c r="C64">
        <v>17922</v>
      </c>
      <c r="D64">
        <v>0</v>
      </c>
      <c r="E64">
        <v>80</v>
      </c>
      <c r="F64">
        <f t="shared" si="0"/>
        <v>0.99555604932785247</v>
      </c>
      <c r="G64">
        <f t="shared" si="1"/>
        <v>4.4439506721475393E-3</v>
      </c>
      <c r="H64">
        <f t="shared" si="2"/>
        <v>0</v>
      </c>
      <c r="I64">
        <f t="shared" si="3"/>
        <v>0</v>
      </c>
      <c r="J64">
        <f t="shared" si="4"/>
        <v>1</v>
      </c>
      <c r="K64" t="e">
        <f>B64/(B64+D64)</f>
        <v>#DIV/0!</v>
      </c>
      <c r="L64">
        <f t="shared" si="6"/>
        <v>4.4439506721475393E-3</v>
      </c>
      <c r="M64">
        <f t="shared" si="7"/>
        <v>1</v>
      </c>
      <c r="N64">
        <f t="shared" si="8"/>
        <v>0.99555604932785247</v>
      </c>
    </row>
    <row r="65" spans="2:14" x14ac:dyDescent="0.2">
      <c r="B65">
        <v>231</v>
      </c>
      <c r="C65">
        <v>16334</v>
      </c>
      <c r="D65">
        <v>1262</v>
      </c>
      <c r="E65">
        <v>175</v>
      </c>
      <c r="F65">
        <f t="shared" si="0"/>
        <v>0.92017553605154978</v>
      </c>
      <c r="G65">
        <f t="shared" si="1"/>
        <v>7.9824463948450178E-2</v>
      </c>
      <c r="H65">
        <f t="shared" si="2"/>
        <v>0.56896551724137934</v>
      </c>
      <c r="I65">
        <f t="shared" si="3"/>
        <v>7.1720845646737891E-2</v>
      </c>
      <c r="J65">
        <f t="shared" si="4"/>
        <v>0.92827915435326214</v>
      </c>
      <c r="K65">
        <f t="shared" si="5"/>
        <v>0.15472203616878769</v>
      </c>
      <c r="L65">
        <f t="shared" si="6"/>
        <v>2.2553049661148763E-2</v>
      </c>
      <c r="M65">
        <f t="shared" si="7"/>
        <v>0.92827915435326214</v>
      </c>
      <c r="N65">
        <f t="shared" si="8"/>
        <v>0.98939972136410448</v>
      </c>
    </row>
    <row r="66" spans="2:14" x14ac:dyDescent="0.2">
      <c r="B66">
        <v>0</v>
      </c>
      <c r="C66">
        <v>16800</v>
      </c>
      <c r="D66">
        <v>262</v>
      </c>
      <c r="E66">
        <v>940</v>
      </c>
      <c r="F66">
        <f t="shared" si="0"/>
        <v>0.93322964115098317</v>
      </c>
      <c r="G66">
        <f t="shared" si="1"/>
        <v>6.6770358849016775E-2</v>
      </c>
      <c r="H66">
        <f t="shared" si="2"/>
        <v>0</v>
      </c>
      <c r="I66">
        <f t="shared" si="3"/>
        <v>1.5355761340991677E-2</v>
      </c>
      <c r="J66">
        <f t="shared" si="4"/>
        <v>0.9846442386590083</v>
      </c>
      <c r="K66">
        <f t="shared" si="5"/>
        <v>0</v>
      </c>
      <c r="L66">
        <f t="shared" si="6"/>
        <v>5.2216420397733589E-2</v>
      </c>
      <c r="M66">
        <f t="shared" si="7"/>
        <v>0.9846442386590083</v>
      </c>
      <c r="N66">
        <f t="shared" si="8"/>
        <v>0.9470124013528749</v>
      </c>
    </row>
    <row r="67" spans="2:14" x14ac:dyDescent="0.2">
      <c r="B67">
        <v>136</v>
      </c>
      <c r="C67">
        <v>17693</v>
      </c>
      <c r="D67">
        <v>22</v>
      </c>
      <c r="E67">
        <v>151</v>
      </c>
      <c r="F67">
        <f t="shared" si="0"/>
        <v>0.990389956671481</v>
      </c>
      <c r="G67">
        <f t="shared" si="1"/>
        <v>9.6100433285190526E-3</v>
      </c>
      <c r="H67">
        <f t="shared" si="2"/>
        <v>0.47386759581881532</v>
      </c>
      <c r="I67">
        <f t="shared" si="3"/>
        <v>1.2418854078464579E-3</v>
      </c>
      <c r="J67">
        <f t="shared" si="4"/>
        <v>0.99875811459215358</v>
      </c>
      <c r="K67">
        <f t="shared" si="5"/>
        <v>0.86075949367088611</v>
      </c>
      <c r="L67">
        <f t="shared" si="6"/>
        <v>1.5942673036329298E-2</v>
      </c>
      <c r="M67">
        <f t="shared" si="7"/>
        <v>0.99875811459215358</v>
      </c>
      <c r="N67">
        <f t="shared" si="8"/>
        <v>0.99153777180004488</v>
      </c>
    </row>
    <row r="68" spans="2:14" x14ac:dyDescent="0.2">
      <c r="B68">
        <v>87</v>
      </c>
      <c r="C68">
        <v>17768</v>
      </c>
      <c r="D68">
        <v>2</v>
      </c>
      <c r="E68">
        <v>145</v>
      </c>
      <c r="F68">
        <f t="shared" si="0"/>
        <v>0.99183424063992887</v>
      </c>
      <c r="G68">
        <f t="shared" si="1"/>
        <v>8.165759360071103E-3</v>
      </c>
      <c r="H68">
        <f t="shared" si="2"/>
        <v>0.375</v>
      </c>
      <c r="I68">
        <f t="shared" si="3"/>
        <v>1.1254924029262802E-4</v>
      </c>
      <c r="J68">
        <f t="shared" si="4"/>
        <v>0.99988745075970742</v>
      </c>
      <c r="K68">
        <f t="shared" si="5"/>
        <v>0.97752808988764039</v>
      </c>
      <c r="L68">
        <f t="shared" si="6"/>
        <v>1.2887456949227863E-2</v>
      </c>
      <c r="M68">
        <f t="shared" si="7"/>
        <v>0.99988745075970742</v>
      </c>
      <c r="N68">
        <f t="shared" si="8"/>
        <v>0.99190532015854405</v>
      </c>
    </row>
    <row r="69" spans="2:14" x14ac:dyDescent="0.2">
      <c r="B69">
        <v>97</v>
      </c>
      <c r="C69">
        <v>17565</v>
      </c>
      <c r="D69">
        <v>2</v>
      </c>
      <c r="E69">
        <v>338</v>
      </c>
      <c r="F69">
        <f t="shared" si="0"/>
        <v>0.98111320964337301</v>
      </c>
      <c r="G69">
        <f t="shared" si="1"/>
        <v>1.8886790356627041E-2</v>
      </c>
      <c r="H69">
        <f t="shared" si="2"/>
        <v>0.22298850574712645</v>
      </c>
      <c r="I69">
        <f t="shared" si="3"/>
        <v>1.138498320714977E-4</v>
      </c>
      <c r="J69">
        <f t="shared" si="4"/>
        <v>0.99988615016792848</v>
      </c>
      <c r="K69">
        <f t="shared" si="5"/>
        <v>0.97979797979797978</v>
      </c>
      <c r="L69">
        <f t="shared" si="6"/>
        <v>2.4163981779802245E-2</v>
      </c>
      <c r="M69">
        <f t="shared" si="7"/>
        <v>0.99988615016792848</v>
      </c>
      <c r="N69">
        <f t="shared" si="8"/>
        <v>0.98112048260068141</v>
      </c>
    </row>
    <row r="70" spans="2:14" x14ac:dyDescent="0.2">
      <c r="B70">
        <v>2351</v>
      </c>
      <c r="C70">
        <v>14663</v>
      </c>
      <c r="D70">
        <v>559</v>
      </c>
      <c r="E70">
        <v>429</v>
      </c>
      <c r="F70">
        <f t="shared" si="0"/>
        <v>0.9451172091989779</v>
      </c>
      <c r="G70">
        <f t="shared" si="1"/>
        <v>5.488279080102211E-2</v>
      </c>
      <c r="H70">
        <f t="shared" si="2"/>
        <v>0.84568345323741012</v>
      </c>
      <c r="I70">
        <f t="shared" si="3"/>
        <v>3.6723163841807911E-2</v>
      </c>
      <c r="J70">
        <f t="shared" si="4"/>
        <v>0.96327683615819204</v>
      </c>
      <c r="K70">
        <f t="shared" si="5"/>
        <v>0.80790378006872854</v>
      </c>
      <c r="L70">
        <f t="shared" si="6"/>
        <v>0.15442728585712698</v>
      </c>
      <c r="M70">
        <f t="shared" si="7"/>
        <v>0.96327683615819204</v>
      </c>
      <c r="N70">
        <f t="shared" si="8"/>
        <v>0.97157434402332365</v>
      </c>
    </row>
    <row r="71" spans="2:14" x14ac:dyDescent="0.2">
      <c r="B71">
        <v>2341</v>
      </c>
      <c r="C71">
        <v>15425</v>
      </c>
      <c r="D71">
        <v>65</v>
      </c>
      <c r="E71">
        <v>171</v>
      </c>
      <c r="F71">
        <f t="shared" si="0"/>
        <v>0.98689034551716481</v>
      </c>
      <c r="G71">
        <f t="shared" si="1"/>
        <v>1.3109654482835241E-2</v>
      </c>
      <c r="H71">
        <f t="shared" si="2"/>
        <v>0.93192675159235672</v>
      </c>
      <c r="I71">
        <f t="shared" si="3"/>
        <v>4.1962556488056814E-3</v>
      </c>
      <c r="J71">
        <f t="shared" si="4"/>
        <v>0.99580374435119434</v>
      </c>
      <c r="K71">
        <f t="shared" si="5"/>
        <v>0.97298420615128844</v>
      </c>
      <c r="L71">
        <f t="shared" si="6"/>
        <v>0.13954005110543272</v>
      </c>
      <c r="M71">
        <f t="shared" si="7"/>
        <v>0.99580374435119434</v>
      </c>
      <c r="N71">
        <f t="shared" si="8"/>
        <v>0.98903565016670947</v>
      </c>
    </row>
    <row r="72" spans="2:14" x14ac:dyDescent="0.2">
      <c r="B72" s="5">
        <v>155</v>
      </c>
      <c r="C72" s="5">
        <v>17623</v>
      </c>
      <c r="D72" s="5">
        <v>5</v>
      </c>
      <c r="E72" s="5">
        <v>219</v>
      </c>
      <c r="F72">
        <f t="shared" si="0"/>
        <v>0.98755693811798684</v>
      </c>
      <c r="G72">
        <f t="shared" si="1"/>
        <v>1.244306188201311E-2</v>
      </c>
      <c r="H72">
        <f t="shared" si="2"/>
        <v>0.41443850267379678</v>
      </c>
      <c r="I72">
        <f t="shared" si="3"/>
        <v>2.8363966417063762E-4</v>
      </c>
      <c r="J72">
        <f t="shared" si="4"/>
        <v>0.99971636033582933</v>
      </c>
      <c r="K72">
        <f t="shared" si="5"/>
        <v>0.96875</v>
      </c>
      <c r="L72">
        <f t="shared" si="6"/>
        <v>2.0775469392289747E-2</v>
      </c>
      <c r="M72">
        <f t="shared" si="7"/>
        <v>0.99971636033582933</v>
      </c>
      <c r="N72">
        <f t="shared" si="8"/>
        <v>0.98772559130142357</v>
      </c>
    </row>
    <row r="73" spans="2:14" x14ac:dyDescent="0.2">
      <c r="B73">
        <v>154</v>
      </c>
      <c r="C73">
        <v>17632</v>
      </c>
      <c r="D73">
        <v>9</v>
      </c>
      <c r="E73">
        <v>207</v>
      </c>
      <c r="F73">
        <f t="shared" si="0"/>
        <v>0.98800133318520167</v>
      </c>
      <c r="G73">
        <f t="shared" si="1"/>
        <v>1.1998666814798355E-2</v>
      </c>
      <c r="H73">
        <f t="shared" si="2"/>
        <v>0.4265927977839335</v>
      </c>
      <c r="I73">
        <f t="shared" si="3"/>
        <v>5.1017516013831415E-4</v>
      </c>
      <c r="J73">
        <f t="shared" si="4"/>
        <v>0.99948982483986171</v>
      </c>
      <c r="K73">
        <f t="shared" si="5"/>
        <v>0.94478527607361962</v>
      </c>
      <c r="L73">
        <f t="shared" si="6"/>
        <v>2.0053327408065771E-2</v>
      </c>
      <c r="M73">
        <f t="shared" si="7"/>
        <v>0.99948982483986171</v>
      </c>
      <c r="N73">
        <f t="shared" si="8"/>
        <v>0.98839621054991866</v>
      </c>
    </row>
    <row r="74" spans="2:14" x14ac:dyDescent="0.2">
      <c r="B74">
        <v>1789</v>
      </c>
      <c r="C74">
        <v>15817</v>
      </c>
      <c r="D74">
        <v>172</v>
      </c>
      <c r="E74">
        <v>224</v>
      </c>
      <c r="F74">
        <f t="shared" si="0"/>
        <v>0.97800244417286963</v>
      </c>
      <c r="G74">
        <f t="shared" si="1"/>
        <v>2.1997555827130318E-2</v>
      </c>
      <c r="H74">
        <f t="shared" si="2"/>
        <v>0.88872329855936416</v>
      </c>
      <c r="I74">
        <f t="shared" si="3"/>
        <v>1.0757395709550316E-2</v>
      </c>
      <c r="J74">
        <f t="shared" si="4"/>
        <v>0.98924260429044963</v>
      </c>
      <c r="K74">
        <f t="shared" si="5"/>
        <v>0.91228964813870472</v>
      </c>
      <c r="L74">
        <f t="shared" si="6"/>
        <v>0.11182090878791245</v>
      </c>
      <c r="M74">
        <f t="shared" si="7"/>
        <v>0.98924260429044963</v>
      </c>
      <c r="N74">
        <f t="shared" si="8"/>
        <v>0.98603578330528019</v>
      </c>
    </row>
    <row r="75" spans="2:14" x14ac:dyDescent="0.2">
      <c r="B75">
        <v>2815</v>
      </c>
      <c r="C75">
        <v>14871</v>
      </c>
      <c r="D75">
        <v>139</v>
      </c>
      <c r="E75">
        <v>177</v>
      </c>
      <c r="F75">
        <f t="shared" si="0"/>
        <v>0.98244639484501717</v>
      </c>
      <c r="G75">
        <f t="shared" si="1"/>
        <v>1.755360515498278E-2</v>
      </c>
      <c r="H75">
        <f t="shared" si="2"/>
        <v>0.94084224598930477</v>
      </c>
      <c r="I75">
        <f t="shared" si="3"/>
        <v>9.2604930046635576E-3</v>
      </c>
      <c r="J75">
        <f t="shared" si="4"/>
        <v>0.99073950699533642</v>
      </c>
      <c r="K75">
        <f t="shared" si="5"/>
        <v>0.95294515910629651</v>
      </c>
      <c r="L75">
        <f t="shared" si="6"/>
        <v>0.16620375513831798</v>
      </c>
      <c r="M75">
        <f t="shared" si="7"/>
        <v>0.99073950699533642</v>
      </c>
      <c r="N75">
        <f t="shared" si="8"/>
        <v>0.98823763955342903</v>
      </c>
    </row>
    <row r="76" spans="2:14" x14ac:dyDescent="0.2">
      <c r="B76">
        <v>0</v>
      </c>
      <c r="C76">
        <v>17726</v>
      </c>
      <c r="D76">
        <v>0</v>
      </c>
      <c r="E76">
        <v>276</v>
      </c>
      <c r="F76">
        <f t="shared" si="0"/>
        <v>0.98466837018109099</v>
      </c>
      <c r="G76">
        <f t="shared" si="1"/>
        <v>1.5331629818909009E-2</v>
      </c>
      <c r="H76">
        <f t="shared" si="2"/>
        <v>0</v>
      </c>
      <c r="I76">
        <f t="shared" si="3"/>
        <v>0</v>
      </c>
      <c r="J76">
        <f t="shared" si="4"/>
        <v>1</v>
      </c>
      <c r="K76" t="e">
        <f t="shared" si="5"/>
        <v>#DIV/0!</v>
      </c>
      <c r="L76">
        <f t="shared" si="6"/>
        <v>1.5331629818909009E-2</v>
      </c>
      <c r="M76">
        <f t="shared" si="7"/>
        <v>1</v>
      </c>
      <c r="N76">
        <f t="shared" si="8"/>
        <v>0.98466837018109099</v>
      </c>
    </row>
    <row r="77" spans="2:14" x14ac:dyDescent="0.2">
      <c r="B77">
        <v>1643</v>
      </c>
      <c r="C77">
        <v>15671</v>
      </c>
      <c r="D77">
        <v>301</v>
      </c>
      <c r="E77">
        <v>387</v>
      </c>
      <c r="F77">
        <f t="shared" si="0"/>
        <v>0.96178202421953118</v>
      </c>
      <c r="G77">
        <f t="shared" si="1"/>
        <v>3.8217975780468837E-2</v>
      </c>
      <c r="H77">
        <f t="shared" si="2"/>
        <v>0.80935960591133005</v>
      </c>
      <c r="I77">
        <f t="shared" si="3"/>
        <v>1.8845479589281244E-2</v>
      </c>
      <c r="J77">
        <f t="shared" si="4"/>
        <v>0.98115452041071871</v>
      </c>
      <c r="K77">
        <f t="shared" si="5"/>
        <v>0.84516460905349799</v>
      </c>
      <c r="L77">
        <f t="shared" si="6"/>
        <v>0.1127652483057438</v>
      </c>
      <c r="M77">
        <f t="shared" si="7"/>
        <v>0.98115452041071871</v>
      </c>
      <c r="N77">
        <f t="shared" si="8"/>
        <v>0.97589986299663722</v>
      </c>
    </row>
    <row r="78" spans="2:14" x14ac:dyDescent="0.2">
      <c r="B78">
        <v>151</v>
      </c>
      <c r="C78">
        <v>17703</v>
      </c>
      <c r="D78">
        <v>17</v>
      </c>
      <c r="E78">
        <v>131</v>
      </c>
      <c r="F78">
        <f t="shared" si="0"/>
        <v>0.99177869125652707</v>
      </c>
      <c r="G78">
        <f t="shared" si="1"/>
        <v>8.2213087434729482E-3</v>
      </c>
      <c r="H78">
        <f t="shared" si="2"/>
        <v>0.53546099290780147</v>
      </c>
      <c r="I78">
        <f t="shared" si="3"/>
        <v>9.5936794582392778E-4</v>
      </c>
      <c r="J78">
        <f t="shared" si="4"/>
        <v>0.99904063205417604</v>
      </c>
      <c r="K78">
        <f t="shared" si="5"/>
        <v>0.89880952380952384</v>
      </c>
      <c r="L78">
        <f t="shared" si="6"/>
        <v>1.5664926119320077E-2</v>
      </c>
      <c r="M78">
        <f t="shared" si="7"/>
        <v>0.99904063205417604</v>
      </c>
      <c r="N78">
        <f t="shared" si="8"/>
        <v>0.99265448020634739</v>
      </c>
    </row>
    <row r="79" spans="2:14" x14ac:dyDescent="0.2">
      <c r="B79">
        <v>135</v>
      </c>
      <c r="C79">
        <v>17757</v>
      </c>
      <c r="D79">
        <v>31</v>
      </c>
      <c r="E79">
        <v>79</v>
      </c>
      <c r="F79">
        <f t="shared" si="0"/>
        <v>0.99388956782579718</v>
      </c>
      <c r="G79">
        <f t="shared" si="1"/>
        <v>6.1104321742028664E-3</v>
      </c>
      <c r="H79">
        <f t="shared" si="2"/>
        <v>0.63084112149532712</v>
      </c>
      <c r="I79">
        <f t="shared" si="3"/>
        <v>1.742747919946031E-3</v>
      </c>
      <c r="J79">
        <f t="shared" si="4"/>
        <v>0.998257252080054</v>
      </c>
      <c r="K79">
        <f t="shared" si="5"/>
        <v>0.81325301204819278</v>
      </c>
      <c r="L79">
        <f t="shared" si="6"/>
        <v>1.1887568047994667E-2</v>
      </c>
      <c r="M79">
        <f t="shared" si="7"/>
        <v>0.998257252080054</v>
      </c>
      <c r="N79">
        <f t="shared" si="8"/>
        <v>0.99557075577483745</v>
      </c>
    </row>
    <row r="80" spans="2:14" x14ac:dyDescent="0.2">
      <c r="B80">
        <v>167</v>
      </c>
      <c r="C80">
        <v>17701</v>
      </c>
      <c r="D80">
        <v>17</v>
      </c>
      <c r="E80">
        <v>117</v>
      </c>
      <c r="F80">
        <f t="shared" si="0"/>
        <v>0.99255638262415291</v>
      </c>
      <c r="G80">
        <f t="shared" si="1"/>
        <v>7.4436173758471282E-3</v>
      </c>
      <c r="H80">
        <f t="shared" si="2"/>
        <v>0.5880281690140845</v>
      </c>
      <c r="I80">
        <f t="shared" si="3"/>
        <v>9.5947623885314366E-4</v>
      </c>
      <c r="J80">
        <f t="shared" si="4"/>
        <v>0.99904052376114683</v>
      </c>
      <c r="K80">
        <f t="shared" si="5"/>
        <v>0.90760869565217395</v>
      </c>
      <c r="L80">
        <f t="shared" si="6"/>
        <v>1.5776024886123764E-2</v>
      </c>
      <c r="M80">
        <f t="shared" si="7"/>
        <v>0.99904052376114683</v>
      </c>
      <c r="N80">
        <f t="shared" si="8"/>
        <v>0.99343360646537204</v>
      </c>
    </row>
    <row r="81" spans="1:14" x14ac:dyDescent="0.2">
      <c r="B81">
        <v>4782</v>
      </c>
      <c r="C81">
        <v>12781</v>
      </c>
      <c r="D81">
        <v>236</v>
      </c>
      <c r="E81">
        <v>203</v>
      </c>
      <c r="F81">
        <f t="shared" si="0"/>
        <v>0.97561382068659042</v>
      </c>
      <c r="G81">
        <f t="shared" si="1"/>
        <v>2.4386179313409622E-2</v>
      </c>
      <c r="H81">
        <f t="shared" si="2"/>
        <v>0.95927783350050155</v>
      </c>
      <c r="I81">
        <f t="shared" si="3"/>
        <v>1.8130137512483675E-2</v>
      </c>
      <c r="J81">
        <f t="shared" si="4"/>
        <v>0.98186986248751629</v>
      </c>
      <c r="K81">
        <f t="shared" si="5"/>
        <v>0.95296931048226385</v>
      </c>
      <c r="L81">
        <f t="shared" si="6"/>
        <v>0.27691367625819352</v>
      </c>
      <c r="M81">
        <f t="shared" si="7"/>
        <v>0.98186986248751629</v>
      </c>
      <c r="N81">
        <f t="shared" si="8"/>
        <v>0.98436537276648184</v>
      </c>
    </row>
    <row r="82" spans="1:14" x14ac:dyDescent="0.2">
      <c r="A82" t="s">
        <v>43</v>
      </c>
      <c r="B82">
        <f>AVERAGE(B30:B81)</f>
        <v>528.44230769230774</v>
      </c>
      <c r="C82">
        <f>AVERAGE(C30:C81)</f>
        <v>17115.48076923077</v>
      </c>
      <c r="D82">
        <f>AVERAGE(D30:D81)</f>
        <v>104.82692307692308</v>
      </c>
      <c r="E82">
        <f>AVERAGE(E30:E81)</f>
        <v>253.25</v>
      </c>
      <c r="F82">
        <f t="shared" ref="F82:N82" si="9">AVERAGE(F30:F81)</f>
        <v>0.98010904771264751</v>
      </c>
      <c r="G82">
        <f t="shared" si="9"/>
        <v>1.9890952287352683E-2</v>
      </c>
      <c r="H82">
        <f t="shared" si="9"/>
        <v>0.4461352838940057</v>
      </c>
      <c r="I82">
        <f t="shared" si="9"/>
        <v>6.3390609988816116E-3</v>
      </c>
      <c r="J82">
        <f t="shared" si="9"/>
        <v>0.9936609390011184</v>
      </c>
      <c r="K82">
        <f>AVERAGE(K30:K31,K33:K37,K39:K46,K48:K63,K65:K75,K77:K81)</f>
        <v>0.81527130102519563</v>
      </c>
      <c r="L82">
        <f t="shared" si="9"/>
        <v>4.3422525702272403E-2</v>
      </c>
      <c r="M82">
        <f t="shared" si="9"/>
        <v>0.9936609390011184</v>
      </c>
      <c r="N82">
        <f t="shared" si="9"/>
        <v>0.98514999082095323</v>
      </c>
    </row>
    <row r="83" spans="1:14" x14ac:dyDescent="0.2">
      <c r="A83" t="s">
        <v>44</v>
      </c>
      <c r="B83">
        <f>STDEV(B30:B81)/SQRT(51)</f>
        <v>131.08992547449449</v>
      </c>
      <c r="C83">
        <f t="shared" ref="C83:N83" si="10">STDEV(C30:C81)/SQRT(51)</f>
        <v>154.11495155649231</v>
      </c>
      <c r="D83">
        <f t="shared" si="10"/>
        <v>28.787595596871519</v>
      </c>
      <c r="E83">
        <f t="shared" si="10"/>
        <v>33.633377114590452</v>
      </c>
      <c r="F83">
        <f t="shared" si="10"/>
        <v>2.6598516161259601E-3</v>
      </c>
      <c r="G83">
        <f t="shared" si="10"/>
        <v>2.6598516161259592E-3</v>
      </c>
      <c r="H83">
        <f t="shared" si="10"/>
        <v>3.9750754703325154E-2</v>
      </c>
      <c r="I83">
        <f t="shared" si="10"/>
        <v>1.6974043619508135E-3</v>
      </c>
      <c r="J83">
        <f t="shared" si="10"/>
        <v>1.6974043619508131E-3</v>
      </c>
      <c r="K83">
        <f>STDEV(K30:K31,K33:K37,K39:K46,K48:K63,K65:K75,K77:K81)/SQRT(46)</f>
        <v>3.5437529549509746E-2</v>
      </c>
      <c r="L83">
        <f t="shared" si="10"/>
        <v>7.9540010520253186E-3</v>
      </c>
      <c r="M83">
        <f t="shared" si="10"/>
        <v>1.6974043619508131E-3</v>
      </c>
      <c r="N83">
        <f t="shared" si="10"/>
        <v>2.0053223535532495E-3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D874-DC9E-C447-9DD9-3F867AC49F4B}">
  <dimension ref="A1:R83"/>
  <sheetViews>
    <sheetView workbookViewId="0">
      <selection activeCell="M19" sqref="M19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t="s">
        <v>45</v>
      </c>
    </row>
    <row r="2" spans="1:18" x14ac:dyDescent="0.2">
      <c r="A2" s="3">
        <v>1.3</v>
      </c>
      <c r="B2" t="s">
        <v>11</v>
      </c>
      <c r="C2" t="s">
        <v>12</v>
      </c>
      <c r="D2">
        <v>43</v>
      </c>
      <c r="E2">
        <v>17671</v>
      </c>
      <c r="F2">
        <v>229</v>
      </c>
      <c r="G2">
        <v>59</v>
      </c>
      <c r="H2">
        <v>237</v>
      </c>
      <c r="I2">
        <v>17389</v>
      </c>
      <c r="J2">
        <v>322</v>
      </c>
      <c r="K2">
        <v>54</v>
      </c>
      <c r="P2" t="s">
        <v>46</v>
      </c>
    </row>
    <row r="3" spans="1:18" x14ac:dyDescent="0.2">
      <c r="A3" t="s">
        <v>13</v>
      </c>
      <c r="B3" t="s">
        <v>11</v>
      </c>
      <c r="C3" t="s">
        <v>12</v>
      </c>
      <c r="D3">
        <v>96</v>
      </c>
      <c r="E3">
        <v>17671</v>
      </c>
      <c r="F3">
        <v>40</v>
      </c>
      <c r="G3">
        <v>195</v>
      </c>
      <c r="H3">
        <v>271</v>
      </c>
      <c r="I3">
        <v>17265</v>
      </c>
      <c r="J3">
        <v>264</v>
      </c>
      <c r="K3">
        <v>202</v>
      </c>
      <c r="N3" t="s">
        <v>47</v>
      </c>
      <c r="P3" t="s">
        <v>48</v>
      </c>
      <c r="Q3" t="s">
        <v>49</v>
      </c>
    </row>
    <row r="4" spans="1:18" x14ac:dyDescent="0.2">
      <c r="A4" t="s">
        <v>14</v>
      </c>
      <c r="B4" t="s">
        <v>11</v>
      </c>
      <c r="C4" t="s">
        <v>15</v>
      </c>
      <c r="D4">
        <v>0</v>
      </c>
      <c r="E4">
        <v>17883</v>
      </c>
      <c r="F4">
        <v>0</v>
      </c>
      <c r="G4">
        <v>119</v>
      </c>
      <c r="H4">
        <v>6</v>
      </c>
      <c r="I4">
        <v>17851</v>
      </c>
      <c r="J4">
        <v>4</v>
      </c>
      <c r="K4">
        <v>141</v>
      </c>
      <c r="O4" t="s">
        <v>48</v>
      </c>
      <c r="P4" s="1">
        <v>17100.21</v>
      </c>
      <c r="Q4" s="1">
        <v>56.35</v>
      </c>
      <c r="R4">
        <f>SUM(P4:Q4)</f>
        <v>17156.559999999998</v>
      </c>
    </row>
    <row r="5" spans="1:18" x14ac:dyDescent="0.2">
      <c r="A5" s="3">
        <v>1.4</v>
      </c>
      <c r="B5" t="s">
        <v>11</v>
      </c>
      <c r="C5" t="s">
        <v>15</v>
      </c>
      <c r="D5">
        <v>133</v>
      </c>
      <c r="E5">
        <v>17507</v>
      </c>
      <c r="F5">
        <v>0</v>
      </c>
      <c r="G5">
        <v>362</v>
      </c>
      <c r="H5">
        <v>193</v>
      </c>
      <c r="I5">
        <v>17652</v>
      </c>
      <c r="J5">
        <v>6</v>
      </c>
      <c r="K5">
        <v>151</v>
      </c>
      <c r="O5" t="s">
        <v>49</v>
      </c>
      <c r="P5" s="1">
        <v>268.52</v>
      </c>
      <c r="Q5" s="1">
        <v>576.91999999999996</v>
      </c>
      <c r="R5">
        <f>SUM(P5:Q5)</f>
        <v>845.43999999999994</v>
      </c>
    </row>
    <row r="6" spans="1:18" x14ac:dyDescent="0.2">
      <c r="A6" s="3">
        <v>2.1</v>
      </c>
      <c r="B6" t="s">
        <v>11</v>
      </c>
      <c r="C6" t="s">
        <v>16</v>
      </c>
      <c r="D6">
        <v>71</v>
      </c>
      <c r="E6">
        <v>17887</v>
      </c>
      <c r="F6">
        <v>1</v>
      </c>
      <c r="G6">
        <v>43</v>
      </c>
      <c r="H6">
        <v>284</v>
      </c>
      <c r="I6">
        <v>17629</v>
      </c>
      <c r="J6">
        <v>10</v>
      </c>
      <c r="K6">
        <v>79</v>
      </c>
      <c r="P6">
        <f>SUM(P4:P5)</f>
        <v>17368.73</v>
      </c>
      <c r="Q6">
        <f>SUM(Q4:Q5)</f>
        <v>633.27</v>
      </c>
      <c r="R6">
        <f>SUM(P6:Q6)</f>
        <v>18002</v>
      </c>
    </row>
    <row r="7" spans="1:18" x14ac:dyDescent="0.2">
      <c r="A7" s="3">
        <v>2.2000000000000002</v>
      </c>
      <c r="B7" t="s">
        <v>11</v>
      </c>
      <c r="C7" t="s">
        <v>16</v>
      </c>
      <c r="D7">
        <v>71</v>
      </c>
      <c r="E7">
        <v>17593</v>
      </c>
      <c r="F7">
        <v>1</v>
      </c>
      <c r="G7">
        <v>337</v>
      </c>
      <c r="H7">
        <v>189</v>
      </c>
      <c r="I7">
        <v>17557</v>
      </c>
      <c r="J7">
        <v>3</v>
      </c>
      <c r="K7">
        <v>253</v>
      </c>
      <c r="O7" t="s">
        <v>34</v>
      </c>
      <c r="P7">
        <f>(Q5+P4)/(SUM(P4:Q5))</f>
        <v>0.98195367181424287</v>
      </c>
    </row>
    <row r="8" spans="1:18" x14ac:dyDescent="0.2">
      <c r="A8" t="s">
        <v>17</v>
      </c>
      <c r="B8" t="s">
        <v>11</v>
      </c>
      <c r="C8" t="s">
        <v>18</v>
      </c>
      <c r="D8">
        <v>199</v>
      </c>
      <c r="E8">
        <v>17622</v>
      </c>
      <c r="F8">
        <v>3</v>
      </c>
      <c r="G8">
        <v>178</v>
      </c>
      <c r="H8">
        <v>591</v>
      </c>
      <c r="I8">
        <v>17084</v>
      </c>
      <c r="J8">
        <v>116</v>
      </c>
      <c r="K8">
        <v>211</v>
      </c>
      <c r="O8" t="s">
        <v>35</v>
      </c>
      <c r="P8">
        <f>(P5+Q4)/SUM(P4:Q5)</f>
        <v>1.8046328185757143E-2</v>
      </c>
    </row>
    <row r="9" spans="1:18" x14ac:dyDescent="0.2">
      <c r="A9" s="3">
        <v>2.4</v>
      </c>
      <c r="B9" t="s">
        <v>11</v>
      </c>
      <c r="C9" t="s">
        <v>18</v>
      </c>
      <c r="D9">
        <v>166</v>
      </c>
      <c r="E9">
        <v>17600</v>
      </c>
      <c r="F9">
        <v>12</v>
      </c>
      <c r="G9">
        <v>224</v>
      </c>
      <c r="H9">
        <v>190</v>
      </c>
      <c r="I9">
        <v>17676</v>
      </c>
      <c r="J9">
        <v>5</v>
      </c>
      <c r="K9">
        <v>131</v>
      </c>
      <c r="O9" t="s">
        <v>36</v>
      </c>
      <c r="P9">
        <f>Q5/R5</f>
        <v>0.68239023467070403</v>
      </c>
    </row>
    <row r="10" spans="1:18" x14ac:dyDescent="0.2">
      <c r="A10" s="3">
        <v>2.1</v>
      </c>
      <c r="B10" t="s">
        <v>11</v>
      </c>
      <c r="C10" t="s">
        <v>19</v>
      </c>
      <c r="D10">
        <v>0</v>
      </c>
      <c r="E10">
        <v>17980</v>
      </c>
      <c r="F10">
        <v>0</v>
      </c>
      <c r="G10">
        <v>22</v>
      </c>
      <c r="H10">
        <v>0</v>
      </c>
      <c r="I10">
        <v>17906</v>
      </c>
      <c r="J10">
        <v>0</v>
      </c>
      <c r="K10">
        <v>96</v>
      </c>
      <c r="O10" t="s">
        <v>37</v>
      </c>
      <c r="P10">
        <f>Q4/R4</f>
        <v>3.2844579566066864E-3</v>
      </c>
    </row>
    <row r="11" spans="1:18" x14ac:dyDescent="0.2">
      <c r="A11" s="3">
        <v>2.2000000000000002</v>
      </c>
      <c r="B11" t="s">
        <v>11</v>
      </c>
      <c r="C11" t="s">
        <v>19</v>
      </c>
      <c r="D11">
        <v>38</v>
      </c>
      <c r="E11">
        <v>17634</v>
      </c>
      <c r="F11">
        <v>0</v>
      </c>
      <c r="G11">
        <v>330</v>
      </c>
      <c r="H11">
        <v>1485</v>
      </c>
      <c r="I11">
        <v>16186</v>
      </c>
      <c r="J11">
        <v>8</v>
      </c>
      <c r="K11">
        <v>323</v>
      </c>
      <c r="O11" t="s">
        <v>38</v>
      </c>
      <c r="P11">
        <f>P4/R4</f>
        <v>0.99671554204339341</v>
      </c>
    </row>
    <row r="12" spans="1:18" x14ac:dyDescent="0.2">
      <c r="A12" s="3">
        <v>2.2999999999999998</v>
      </c>
      <c r="B12" t="s">
        <v>11</v>
      </c>
      <c r="C12" t="s">
        <v>20</v>
      </c>
      <c r="D12">
        <v>227</v>
      </c>
      <c r="E12">
        <v>17101</v>
      </c>
      <c r="F12">
        <v>297</v>
      </c>
      <c r="G12">
        <v>377</v>
      </c>
      <c r="H12">
        <v>0</v>
      </c>
      <c r="I12">
        <v>16647</v>
      </c>
      <c r="J12">
        <v>262</v>
      </c>
      <c r="K12">
        <v>1093</v>
      </c>
      <c r="O12" t="s">
        <v>39</v>
      </c>
      <c r="P12">
        <f>Q5/Q6</f>
        <v>0.91101741753122678</v>
      </c>
    </row>
    <row r="13" spans="1:18" x14ac:dyDescent="0.2">
      <c r="A13" s="3">
        <v>2.4</v>
      </c>
      <c r="B13" t="s">
        <v>11</v>
      </c>
      <c r="C13" t="s">
        <v>20</v>
      </c>
      <c r="D13">
        <v>81</v>
      </c>
      <c r="E13">
        <v>17870</v>
      </c>
      <c r="F13">
        <v>0</v>
      </c>
      <c r="G13">
        <v>51</v>
      </c>
      <c r="H13">
        <v>154</v>
      </c>
      <c r="I13">
        <v>17741</v>
      </c>
      <c r="J13">
        <v>4</v>
      </c>
      <c r="K13">
        <v>103</v>
      </c>
      <c r="O13" t="s">
        <v>40</v>
      </c>
      <c r="P13">
        <f>R5/R6</f>
        <v>4.6963670703255189E-2</v>
      </c>
    </row>
    <row r="14" spans="1:18" x14ac:dyDescent="0.2">
      <c r="A14" s="3">
        <v>3.1</v>
      </c>
      <c r="B14" t="s">
        <v>21</v>
      </c>
      <c r="C14" t="s">
        <v>22</v>
      </c>
      <c r="D14">
        <v>8</v>
      </c>
      <c r="E14">
        <v>17986</v>
      </c>
      <c r="F14">
        <v>1</v>
      </c>
      <c r="G14">
        <v>7</v>
      </c>
      <c r="H14">
        <v>80</v>
      </c>
      <c r="I14">
        <v>17828</v>
      </c>
      <c r="J14">
        <v>9</v>
      </c>
      <c r="K14">
        <v>85</v>
      </c>
      <c r="O14" t="s">
        <v>41</v>
      </c>
      <c r="P14">
        <f>P4/(P4+Q4)</f>
        <v>0.99671554204339341</v>
      </c>
    </row>
    <row r="15" spans="1:18" x14ac:dyDescent="0.2">
      <c r="A15" s="3">
        <v>3.2</v>
      </c>
      <c r="B15" t="s">
        <v>21</v>
      </c>
      <c r="C15" t="s">
        <v>22</v>
      </c>
      <c r="D15">
        <v>45</v>
      </c>
      <c r="E15">
        <v>17810</v>
      </c>
      <c r="F15">
        <v>0</v>
      </c>
      <c r="G15">
        <v>147</v>
      </c>
      <c r="H15">
        <v>94</v>
      </c>
      <c r="I15">
        <v>17692</v>
      </c>
      <c r="J15">
        <v>5</v>
      </c>
      <c r="K15">
        <v>211</v>
      </c>
      <c r="O15" t="s">
        <v>42</v>
      </c>
      <c r="P15">
        <f>P4/(P4+P5)</f>
        <v>0.98454003257578415</v>
      </c>
    </row>
    <row r="16" spans="1:18" x14ac:dyDescent="0.2">
      <c r="A16" s="3">
        <v>3.3</v>
      </c>
      <c r="B16" t="s">
        <v>21</v>
      </c>
      <c r="C16" t="s">
        <v>23</v>
      </c>
      <c r="D16">
        <v>788</v>
      </c>
      <c r="E16">
        <v>16612</v>
      </c>
      <c r="F16">
        <v>51</v>
      </c>
      <c r="G16">
        <v>551</v>
      </c>
      <c r="H16">
        <v>2416</v>
      </c>
      <c r="I16">
        <v>14713</v>
      </c>
      <c r="J16">
        <v>494</v>
      </c>
      <c r="K16">
        <v>379</v>
      </c>
    </row>
    <row r="17" spans="1:14" x14ac:dyDescent="0.2">
      <c r="A17" s="3">
        <v>3.4</v>
      </c>
      <c r="B17" t="s">
        <v>21</v>
      </c>
      <c r="C17" t="s">
        <v>23</v>
      </c>
      <c r="D17">
        <v>1066</v>
      </c>
      <c r="E17">
        <v>16554</v>
      </c>
      <c r="F17">
        <v>14</v>
      </c>
      <c r="G17">
        <v>368</v>
      </c>
      <c r="H17">
        <v>2377</v>
      </c>
      <c r="I17">
        <v>15419</v>
      </c>
      <c r="J17">
        <v>29</v>
      </c>
      <c r="K17">
        <v>177</v>
      </c>
    </row>
    <row r="18" spans="1:14" x14ac:dyDescent="0.2">
      <c r="A18" s="3">
        <v>3.1</v>
      </c>
      <c r="B18" t="s">
        <v>21</v>
      </c>
      <c r="C18" t="s">
        <v>24</v>
      </c>
      <c r="D18">
        <v>12</v>
      </c>
      <c r="E18">
        <v>17882</v>
      </c>
      <c r="F18">
        <v>4</v>
      </c>
      <c r="G18">
        <v>104</v>
      </c>
      <c r="H18">
        <v>157</v>
      </c>
      <c r="I18">
        <v>17638</v>
      </c>
      <c r="J18">
        <v>3</v>
      </c>
      <c r="K18">
        <v>204</v>
      </c>
    </row>
    <row r="19" spans="1:14" x14ac:dyDescent="0.2">
      <c r="A19" s="3">
        <v>3.2</v>
      </c>
      <c r="B19" t="s">
        <v>21</v>
      </c>
      <c r="C19" t="s">
        <v>24</v>
      </c>
      <c r="D19">
        <v>0</v>
      </c>
      <c r="E19">
        <v>17864</v>
      </c>
      <c r="F19">
        <v>0</v>
      </c>
      <c r="G19">
        <v>138</v>
      </c>
      <c r="H19">
        <v>147</v>
      </c>
      <c r="I19">
        <v>17775</v>
      </c>
      <c r="J19">
        <v>16</v>
      </c>
      <c r="K19">
        <v>64</v>
      </c>
    </row>
    <row r="20" spans="1:14" x14ac:dyDescent="0.2">
      <c r="A20" s="3">
        <v>3.3</v>
      </c>
      <c r="B20" t="s">
        <v>21</v>
      </c>
      <c r="C20" t="s">
        <v>25</v>
      </c>
      <c r="D20">
        <v>1480</v>
      </c>
      <c r="E20">
        <v>15698</v>
      </c>
      <c r="F20">
        <v>28</v>
      </c>
      <c r="G20">
        <v>796</v>
      </c>
      <c r="H20">
        <v>1828</v>
      </c>
      <c r="I20">
        <v>15827</v>
      </c>
      <c r="J20">
        <v>133</v>
      </c>
      <c r="K20">
        <v>214</v>
      </c>
    </row>
    <row r="21" spans="1:14" x14ac:dyDescent="0.2">
      <c r="A21" s="3">
        <v>3.4</v>
      </c>
      <c r="B21" t="s">
        <v>21</v>
      </c>
      <c r="C21" t="s">
        <v>25</v>
      </c>
      <c r="D21">
        <v>2394</v>
      </c>
      <c r="E21">
        <v>14502</v>
      </c>
      <c r="F21">
        <v>231</v>
      </c>
      <c r="G21">
        <v>875</v>
      </c>
      <c r="H21">
        <v>2876</v>
      </c>
      <c r="I21">
        <v>14885</v>
      </c>
      <c r="J21">
        <v>78</v>
      </c>
      <c r="K21">
        <v>163</v>
      </c>
    </row>
    <row r="22" spans="1:14" x14ac:dyDescent="0.2">
      <c r="A22" t="s">
        <v>26</v>
      </c>
      <c r="B22" t="s">
        <v>21</v>
      </c>
      <c r="C22" t="s">
        <v>27</v>
      </c>
      <c r="D22">
        <v>54</v>
      </c>
      <c r="E22">
        <v>17879</v>
      </c>
      <c r="F22">
        <v>4</v>
      </c>
      <c r="G22">
        <v>65</v>
      </c>
      <c r="H22">
        <v>0</v>
      </c>
      <c r="I22">
        <v>17758</v>
      </c>
      <c r="J22">
        <v>0</v>
      </c>
      <c r="K22">
        <v>244</v>
      </c>
    </row>
    <row r="23" spans="1:14" x14ac:dyDescent="0.2">
      <c r="A23" s="3">
        <v>4.4000000000000004</v>
      </c>
      <c r="B23" t="s">
        <v>21</v>
      </c>
      <c r="C23" t="s">
        <v>27</v>
      </c>
      <c r="D23">
        <v>1054</v>
      </c>
      <c r="E23">
        <v>15794</v>
      </c>
      <c r="F23">
        <v>22</v>
      </c>
      <c r="G23">
        <v>1132</v>
      </c>
      <c r="H23">
        <v>1892</v>
      </c>
      <c r="I23">
        <v>15532</v>
      </c>
      <c r="J23">
        <v>52</v>
      </c>
      <c r="K23">
        <v>526</v>
      </c>
    </row>
    <row r="24" spans="1:14" x14ac:dyDescent="0.2">
      <c r="A24" s="3">
        <v>4.0999999999999996</v>
      </c>
      <c r="B24" t="s">
        <v>21</v>
      </c>
      <c r="C24" t="s">
        <v>28</v>
      </c>
      <c r="D24">
        <v>70</v>
      </c>
      <c r="E24">
        <v>17740</v>
      </c>
      <c r="F24">
        <v>4</v>
      </c>
      <c r="G24">
        <v>188</v>
      </c>
      <c r="H24">
        <v>162</v>
      </c>
      <c r="I24">
        <v>17731</v>
      </c>
      <c r="J24">
        <v>6</v>
      </c>
      <c r="K24">
        <v>103</v>
      </c>
    </row>
    <row r="25" spans="1:14" x14ac:dyDescent="0.2">
      <c r="A25" s="3">
        <v>4.2</v>
      </c>
      <c r="B25" t="s">
        <v>21</v>
      </c>
      <c r="C25" t="s">
        <v>28</v>
      </c>
      <c r="D25">
        <v>44</v>
      </c>
      <c r="E25">
        <v>17805</v>
      </c>
      <c r="F25">
        <v>2</v>
      </c>
      <c r="G25">
        <v>151</v>
      </c>
      <c r="H25">
        <v>146</v>
      </c>
      <c r="I25">
        <v>17784</v>
      </c>
      <c r="J25">
        <v>20</v>
      </c>
      <c r="K25">
        <v>52</v>
      </c>
    </row>
    <row r="26" spans="1:14" x14ac:dyDescent="0.2">
      <c r="A26" s="3">
        <v>4.3</v>
      </c>
      <c r="B26" t="s">
        <v>21</v>
      </c>
      <c r="C26" t="s">
        <v>29</v>
      </c>
      <c r="D26">
        <v>69</v>
      </c>
      <c r="E26">
        <v>17848</v>
      </c>
      <c r="F26">
        <v>15</v>
      </c>
      <c r="G26">
        <v>70</v>
      </c>
      <c r="H26">
        <v>170</v>
      </c>
      <c r="I26">
        <v>17751</v>
      </c>
      <c r="J26">
        <v>14</v>
      </c>
      <c r="K26">
        <v>67</v>
      </c>
    </row>
    <row r="27" spans="1:14" x14ac:dyDescent="0.2">
      <c r="A27" s="3">
        <v>4.4000000000000004</v>
      </c>
      <c r="B27" t="s">
        <v>21</v>
      </c>
      <c r="C27" t="s">
        <v>29</v>
      </c>
      <c r="D27">
        <v>935</v>
      </c>
      <c r="E27">
        <v>15632</v>
      </c>
      <c r="F27">
        <v>1</v>
      </c>
      <c r="G27">
        <v>1434</v>
      </c>
      <c r="H27">
        <v>4911</v>
      </c>
      <c r="I27">
        <v>12670</v>
      </c>
      <c r="J27">
        <v>107</v>
      </c>
      <c r="K27">
        <v>314</v>
      </c>
    </row>
    <row r="29" spans="1:14" x14ac:dyDescent="0.2">
      <c r="B29" s="2" t="s">
        <v>30</v>
      </c>
      <c r="C29" s="2" t="s">
        <v>31</v>
      </c>
      <c r="D29" s="2" t="s">
        <v>32</v>
      </c>
      <c r="E29" s="2" t="s">
        <v>33</v>
      </c>
      <c r="F29" s="1" t="s">
        <v>34</v>
      </c>
      <c r="G29" s="1" t="s">
        <v>35</v>
      </c>
      <c r="H29" s="1" t="s">
        <v>36</v>
      </c>
      <c r="I29" s="1" t="s">
        <v>37</v>
      </c>
      <c r="J29" s="1" t="s">
        <v>38</v>
      </c>
      <c r="K29" s="1" t="s">
        <v>39</v>
      </c>
      <c r="L29" s="1" t="s">
        <v>40</v>
      </c>
      <c r="M29" s="1" t="s">
        <v>41</v>
      </c>
      <c r="N29" s="1" t="s">
        <v>42</v>
      </c>
    </row>
    <row r="30" spans="1:14" x14ac:dyDescent="0.2">
      <c r="B30">
        <v>43</v>
      </c>
      <c r="C30">
        <v>17671</v>
      </c>
      <c r="D30">
        <v>229</v>
      </c>
      <c r="E30">
        <v>59</v>
      </c>
      <c r="F30">
        <f>(B30+C30)/(SUM(B30:E30))</f>
        <v>0.98400177758026885</v>
      </c>
      <c r="G30">
        <f>(D30+E30)/(SUM(B30:E30))</f>
        <v>1.5998222419731142E-2</v>
      </c>
      <c r="H30">
        <f>B30/(B30+E30)</f>
        <v>0.42156862745098039</v>
      </c>
      <c r="I30">
        <f>D30/(C30+D30)</f>
        <v>1.2793296089385476E-2</v>
      </c>
      <c r="J30">
        <f>C30/(C30+D30)</f>
        <v>0.98720670391061449</v>
      </c>
      <c r="K30">
        <f>B30/(B30+D30)</f>
        <v>0.15808823529411764</v>
      </c>
      <c r="L30">
        <f>(B30+E30)/(SUM(B30:E30))</f>
        <v>5.6660371069881124E-3</v>
      </c>
      <c r="M30">
        <f>C30/(C30+D30)</f>
        <v>0.98720670391061449</v>
      </c>
      <c r="N30">
        <f>C30/(E30+C30)</f>
        <v>0.99667230682459107</v>
      </c>
    </row>
    <row r="31" spans="1:14" x14ac:dyDescent="0.2">
      <c r="B31">
        <v>96</v>
      </c>
      <c r="C31">
        <v>17671</v>
      </c>
      <c r="D31">
        <v>40</v>
      </c>
      <c r="E31">
        <v>195</v>
      </c>
      <c r="F31">
        <f t="shared" ref="F31:F81" si="0">(B31+C31)/(SUM(B31:E31))</f>
        <v>0.98694589490056661</v>
      </c>
      <c r="G31">
        <f t="shared" ref="G31:G81" si="1">(D31+E31)/(SUM(B31:E31))</f>
        <v>1.3054105099433397E-2</v>
      </c>
      <c r="H31">
        <f t="shared" ref="H31:H81" si="2">B31/(B31+E31)</f>
        <v>0.32989690721649484</v>
      </c>
      <c r="I31">
        <f t="shared" ref="I31:I81" si="3">D31/(C31+D31)</f>
        <v>2.2584834283778444E-3</v>
      </c>
      <c r="J31">
        <f t="shared" ref="J31:J81" si="4">C31/(C31+D31)</f>
        <v>0.99774151657162213</v>
      </c>
      <c r="K31">
        <f t="shared" ref="K31:K81" si="5">B31/(B31+D31)</f>
        <v>0.70588235294117652</v>
      </c>
      <c r="L31">
        <f t="shared" ref="L31:L81" si="6">(B31+E31)/(SUM(B31:E31))</f>
        <v>1.6164870569936672E-2</v>
      </c>
      <c r="M31">
        <f t="shared" ref="M31:M81" si="7">C31/(C31+D31)</f>
        <v>0.99774151657162213</v>
      </c>
      <c r="N31">
        <f t="shared" ref="N31:N81" si="8">C31/(E31+C31)</f>
        <v>0.98908541363483715</v>
      </c>
    </row>
    <row r="32" spans="1:14" x14ac:dyDescent="0.2">
      <c r="B32">
        <v>0</v>
      </c>
      <c r="C32">
        <v>17883</v>
      </c>
      <c r="D32">
        <v>0</v>
      </c>
      <c r="E32">
        <v>119</v>
      </c>
      <c r="F32">
        <f t="shared" si="0"/>
        <v>0.99338962337518055</v>
      </c>
      <c r="G32">
        <f t="shared" si="1"/>
        <v>6.6103766248194647E-3</v>
      </c>
      <c r="H32">
        <f t="shared" si="2"/>
        <v>0</v>
      </c>
      <c r="I32">
        <f t="shared" si="3"/>
        <v>0</v>
      </c>
      <c r="J32">
        <f t="shared" si="4"/>
        <v>1</v>
      </c>
      <c r="K32" t="e">
        <f t="shared" si="5"/>
        <v>#DIV/0!</v>
      </c>
      <c r="L32">
        <f t="shared" si="6"/>
        <v>6.6103766248194647E-3</v>
      </c>
      <c r="M32">
        <f t="shared" si="7"/>
        <v>1</v>
      </c>
      <c r="N32">
        <f t="shared" si="8"/>
        <v>0.99338962337518055</v>
      </c>
    </row>
    <row r="33" spans="2:14" x14ac:dyDescent="0.2">
      <c r="B33">
        <v>133</v>
      </c>
      <c r="C33">
        <v>17507</v>
      </c>
      <c r="D33">
        <v>0</v>
      </c>
      <c r="E33">
        <v>362</v>
      </c>
      <c r="F33">
        <f t="shared" si="0"/>
        <v>0.97989112320853233</v>
      </c>
      <c r="G33">
        <f t="shared" si="1"/>
        <v>2.0108876791467615E-2</v>
      </c>
      <c r="H33">
        <f t="shared" si="2"/>
        <v>0.2686868686868687</v>
      </c>
      <c r="I33">
        <f t="shared" si="3"/>
        <v>0</v>
      </c>
      <c r="J33">
        <f t="shared" si="4"/>
        <v>1</v>
      </c>
      <c r="K33">
        <f t="shared" si="5"/>
        <v>1</v>
      </c>
      <c r="L33">
        <f t="shared" si="6"/>
        <v>2.7496944783912899E-2</v>
      </c>
      <c r="M33">
        <f t="shared" si="7"/>
        <v>1</v>
      </c>
      <c r="N33">
        <f t="shared" si="8"/>
        <v>0.97974145167608706</v>
      </c>
    </row>
    <row r="34" spans="2:14" x14ac:dyDescent="0.2">
      <c r="B34">
        <v>71</v>
      </c>
      <c r="C34">
        <v>17887</v>
      </c>
      <c r="D34">
        <v>1</v>
      </c>
      <c r="E34">
        <v>43</v>
      </c>
      <c r="F34">
        <f t="shared" si="0"/>
        <v>0.99755582713031887</v>
      </c>
      <c r="G34">
        <f t="shared" si="1"/>
        <v>2.4441728696811466E-3</v>
      </c>
      <c r="H34">
        <f t="shared" si="2"/>
        <v>0.6228070175438597</v>
      </c>
      <c r="I34">
        <f t="shared" si="3"/>
        <v>5.5903398926654741E-5</v>
      </c>
      <c r="J34">
        <f t="shared" si="4"/>
        <v>0.99994409660107331</v>
      </c>
      <c r="K34">
        <f t="shared" si="5"/>
        <v>0.98611111111111116</v>
      </c>
      <c r="L34">
        <f t="shared" si="6"/>
        <v>6.3326297078102429E-3</v>
      </c>
      <c r="M34">
        <f t="shared" si="7"/>
        <v>0.99994409660107331</v>
      </c>
      <c r="N34">
        <f t="shared" si="8"/>
        <v>0.99760178471834915</v>
      </c>
    </row>
    <row r="35" spans="2:14" x14ac:dyDescent="0.2">
      <c r="B35">
        <v>71</v>
      </c>
      <c r="C35">
        <v>17593</v>
      </c>
      <c r="D35">
        <v>1</v>
      </c>
      <c r="E35">
        <v>337</v>
      </c>
      <c r="F35">
        <f t="shared" si="0"/>
        <v>0.9812243084101766</v>
      </c>
      <c r="G35">
        <f t="shared" si="1"/>
        <v>1.8775691589823354E-2</v>
      </c>
      <c r="H35">
        <f t="shared" si="2"/>
        <v>0.17401960784313725</v>
      </c>
      <c r="I35">
        <f t="shared" si="3"/>
        <v>5.6837558258497215E-5</v>
      </c>
      <c r="J35">
        <f t="shared" si="4"/>
        <v>0.99994316244174153</v>
      </c>
      <c r="K35">
        <f t="shared" si="5"/>
        <v>0.98611111111111116</v>
      </c>
      <c r="L35">
        <f t="shared" si="6"/>
        <v>2.266414842795245E-2</v>
      </c>
      <c r="M35">
        <f t="shared" si="7"/>
        <v>0.99994316244174153</v>
      </c>
      <c r="N35">
        <f t="shared" si="8"/>
        <v>0.98120468488566648</v>
      </c>
    </row>
    <row r="36" spans="2:14" x14ac:dyDescent="0.2">
      <c r="B36">
        <v>199</v>
      </c>
      <c r="C36">
        <v>17622</v>
      </c>
      <c r="D36">
        <v>3</v>
      </c>
      <c r="E36">
        <v>178</v>
      </c>
      <c r="F36">
        <f t="shared" si="0"/>
        <v>0.98994556160426617</v>
      </c>
      <c r="G36">
        <f t="shared" si="1"/>
        <v>1.0054438395733807E-2</v>
      </c>
      <c r="H36">
        <f t="shared" si="2"/>
        <v>0.52785145888594165</v>
      </c>
      <c r="I36">
        <f t="shared" si="3"/>
        <v>1.7021276595744682E-4</v>
      </c>
      <c r="J36">
        <f t="shared" si="4"/>
        <v>0.99982978723404259</v>
      </c>
      <c r="K36">
        <f t="shared" si="5"/>
        <v>0.98514851485148514</v>
      </c>
      <c r="L36">
        <f t="shared" si="6"/>
        <v>2.0942117542495278E-2</v>
      </c>
      <c r="M36">
        <f t="shared" si="7"/>
        <v>0.99982978723404259</v>
      </c>
      <c r="N36">
        <f t="shared" si="8"/>
        <v>0.99</v>
      </c>
    </row>
    <row r="37" spans="2:14" x14ac:dyDescent="0.2">
      <c r="B37">
        <v>166</v>
      </c>
      <c r="C37">
        <v>17600</v>
      </c>
      <c r="D37">
        <v>12</v>
      </c>
      <c r="E37">
        <v>224</v>
      </c>
      <c r="F37">
        <f t="shared" si="0"/>
        <v>0.98689034551716481</v>
      </c>
      <c r="G37">
        <f t="shared" si="1"/>
        <v>1.3109654482835241E-2</v>
      </c>
      <c r="H37">
        <f t="shared" si="2"/>
        <v>0.42564102564102563</v>
      </c>
      <c r="I37">
        <f t="shared" si="3"/>
        <v>6.8135362253009312E-4</v>
      </c>
      <c r="J37">
        <f t="shared" si="4"/>
        <v>0.99931864637746992</v>
      </c>
      <c r="K37">
        <f t="shared" si="5"/>
        <v>0.93258426966292129</v>
      </c>
      <c r="L37">
        <f t="shared" si="6"/>
        <v>2.1664259526719253E-2</v>
      </c>
      <c r="M37">
        <f t="shared" si="7"/>
        <v>0.99931864637746992</v>
      </c>
      <c r="N37">
        <f t="shared" si="8"/>
        <v>0.9874326750448833</v>
      </c>
    </row>
    <row r="38" spans="2:14" x14ac:dyDescent="0.2">
      <c r="B38">
        <v>0</v>
      </c>
      <c r="C38">
        <v>17980</v>
      </c>
      <c r="D38">
        <v>0</v>
      </c>
      <c r="E38">
        <v>22</v>
      </c>
      <c r="F38">
        <f t="shared" si="0"/>
        <v>0.99877791356515944</v>
      </c>
      <c r="G38">
        <f t="shared" si="1"/>
        <v>1.2220864348405733E-3</v>
      </c>
      <c r="H38">
        <f t="shared" si="2"/>
        <v>0</v>
      </c>
      <c r="I38">
        <f t="shared" si="3"/>
        <v>0</v>
      </c>
      <c r="J38">
        <f t="shared" si="4"/>
        <v>1</v>
      </c>
      <c r="K38" t="e">
        <f t="shared" si="5"/>
        <v>#DIV/0!</v>
      </c>
      <c r="L38">
        <f t="shared" si="6"/>
        <v>1.2220864348405733E-3</v>
      </c>
      <c r="M38">
        <f t="shared" si="7"/>
        <v>1</v>
      </c>
      <c r="N38">
        <f t="shared" si="8"/>
        <v>0.99877791356515944</v>
      </c>
    </row>
    <row r="39" spans="2:14" x14ac:dyDescent="0.2">
      <c r="B39">
        <v>38</v>
      </c>
      <c r="C39">
        <v>17634</v>
      </c>
      <c r="D39">
        <v>0</v>
      </c>
      <c r="E39">
        <v>330</v>
      </c>
      <c r="F39">
        <f t="shared" si="0"/>
        <v>0.98166870347739144</v>
      </c>
      <c r="G39">
        <f t="shared" si="1"/>
        <v>1.8331296522608599E-2</v>
      </c>
      <c r="H39">
        <f t="shared" si="2"/>
        <v>0.10326086956521739</v>
      </c>
      <c r="I39">
        <f t="shared" si="3"/>
        <v>0</v>
      </c>
      <c r="J39">
        <f t="shared" si="4"/>
        <v>1</v>
      </c>
      <c r="K39">
        <f t="shared" si="5"/>
        <v>1</v>
      </c>
      <c r="L39">
        <f t="shared" si="6"/>
        <v>2.0442173091878679E-2</v>
      </c>
      <c r="M39">
        <f t="shared" si="7"/>
        <v>1</v>
      </c>
      <c r="N39">
        <f t="shared" si="8"/>
        <v>0.98162992651970604</v>
      </c>
    </row>
    <row r="40" spans="2:14" x14ac:dyDescent="0.2">
      <c r="B40">
        <v>227</v>
      </c>
      <c r="C40">
        <v>17101</v>
      </c>
      <c r="D40">
        <v>297</v>
      </c>
      <c r="E40">
        <v>377</v>
      </c>
      <c r="F40">
        <f t="shared" si="0"/>
        <v>0.96255971558715703</v>
      </c>
      <c r="G40">
        <f t="shared" si="1"/>
        <v>3.7440284412843014E-2</v>
      </c>
      <c r="H40">
        <f t="shared" si="2"/>
        <v>0.3758278145695364</v>
      </c>
      <c r="I40">
        <f t="shared" si="3"/>
        <v>1.7070927692838259E-2</v>
      </c>
      <c r="J40">
        <f t="shared" si="4"/>
        <v>0.98292907230716176</v>
      </c>
      <c r="K40">
        <f t="shared" si="5"/>
        <v>0.43320610687022904</v>
      </c>
      <c r="L40">
        <f t="shared" si="6"/>
        <v>3.3551827574713922E-2</v>
      </c>
      <c r="M40">
        <f t="shared" si="7"/>
        <v>0.98292907230716176</v>
      </c>
      <c r="N40">
        <f t="shared" si="8"/>
        <v>0.97843002631880083</v>
      </c>
    </row>
    <row r="41" spans="2:14" x14ac:dyDescent="0.2">
      <c r="B41">
        <v>81</v>
      </c>
      <c r="C41">
        <v>17870</v>
      </c>
      <c r="D41">
        <v>0</v>
      </c>
      <c r="E41">
        <v>51</v>
      </c>
      <c r="F41">
        <f t="shared" si="0"/>
        <v>0.99716698144650595</v>
      </c>
      <c r="G41">
        <f t="shared" si="1"/>
        <v>2.8330185534940562E-3</v>
      </c>
      <c r="H41">
        <f t="shared" si="2"/>
        <v>0.61363636363636365</v>
      </c>
      <c r="I41">
        <f t="shared" si="3"/>
        <v>0</v>
      </c>
      <c r="J41">
        <f t="shared" si="4"/>
        <v>1</v>
      </c>
      <c r="K41">
        <f t="shared" si="5"/>
        <v>1</v>
      </c>
      <c r="L41">
        <f t="shared" si="6"/>
        <v>7.3325186090434395E-3</v>
      </c>
      <c r="M41">
        <f t="shared" si="7"/>
        <v>1</v>
      </c>
      <c r="N41">
        <f t="shared" si="8"/>
        <v>0.99715417666424866</v>
      </c>
    </row>
    <row r="42" spans="2:14" x14ac:dyDescent="0.2">
      <c r="B42">
        <v>8</v>
      </c>
      <c r="C42">
        <v>17986</v>
      </c>
      <c r="D42">
        <v>1</v>
      </c>
      <c r="E42">
        <v>7</v>
      </c>
      <c r="F42">
        <f t="shared" si="0"/>
        <v>0.99955560493278528</v>
      </c>
      <c r="G42">
        <f t="shared" si="1"/>
        <v>4.4439506721475393E-4</v>
      </c>
      <c r="H42">
        <f t="shared" si="2"/>
        <v>0.53333333333333333</v>
      </c>
      <c r="I42">
        <f t="shared" si="3"/>
        <v>5.5595708011341523E-5</v>
      </c>
      <c r="J42">
        <f t="shared" si="4"/>
        <v>0.99994440429198861</v>
      </c>
      <c r="K42">
        <f t="shared" si="5"/>
        <v>0.88888888888888884</v>
      </c>
      <c r="L42">
        <f t="shared" si="6"/>
        <v>8.3324075102766363E-4</v>
      </c>
      <c r="M42">
        <f t="shared" si="7"/>
        <v>0.99994440429198861</v>
      </c>
      <c r="N42">
        <f t="shared" si="8"/>
        <v>0.99961095981770687</v>
      </c>
    </row>
    <row r="43" spans="2:14" x14ac:dyDescent="0.2">
      <c r="B43">
        <v>45</v>
      </c>
      <c r="C43">
        <v>17810</v>
      </c>
      <c r="D43">
        <v>0</v>
      </c>
      <c r="E43">
        <v>147</v>
      </c>
      <c r="F43">
        <f t="shared" si="0"/>
        <v>0.99183424063992887</v>
      </c>
      <c r="G43">
        <f t="shared" si="1"/>
        <v>8.165759360071103E-3</v>
      </c>
      <c r="H43">
        <f t="shared" si="2"/>
        <v>0.234375</v>
      </c>
      <c r="I43">
        <f t="shared" si="3"/>
        <v>0</v>
      </c>
      <c r="J43">
        <f t="shared" si="4"/>
        <v>1</v>
      </c>
      <c r="K43">
        <f t="shared" si="5"/>
        <v>1</v>
      </c>
      <c r="L43">
        <f t="shared" si="6"/>
        <v>1.0665481613154094E-2</v>
      </c>
      <c r="M43">
        <f t="shared" si="7"/>
        <v>1</v>
      </c>
      <c r="N43">
        <f t="shared" si="8"/>
        <v>0.99181377735701959</v>
      </c>
    </row>
    <row r="44" spans="2:14" x14ac:dyDescent="0.2">
      <c r="B44">
        <v>788</v>
      </c>
      <c r="C44">
        <v>16612</v>
      </c>
      <c r="D44">
        <v>51</v>
      </c>
      <c r="E44">
        <v>551</v>
      </c>
      <c r="F44">
        <f t="shared" si="0"/>
        <v>0.96655927119208973</v>
      </c>
      <c r="G44">
        <f t="shared" si="1"/>
        <v>3.3440728807910235E-2</v>
      </c>
      <c r="H44">
        <f t="shared" si="2"/>
        <v>0.58849887976101567</v>
      </c>
      <c r="I44">
        <f t="shared" si="3"/>
        <v>3.0606733481365902E-3</v>
      </c>
      <c r="J44">
        <f t="shared" si="4"/>
        <v>0.99693932665186336</v>
      </c>
      <c r="K44">
        <f t="shared" si="5"/>
        <v>0.93921334922526822</v>
      </c>
      <c r="L44">
        <f t="shared" si="6"/>
        <v>7.438062437506944E-2</v>
      </c>
      <c r="M44">
        <f t="shared" si="7"/>
        <v>0.99693932665186336</v>
      </c>
      <c r="N44">
        <f t="shared" si="8"/>
        <v>0.96789605546815827</v>
      </c>
    </row>
    <row r="45" spans="2:14" x14ac:dyDescent="0.2">
      <c r="B45">
        <v>1066</v>
      </c>
      <c r="C45">
        <v>16554</v>
      </c>
      <c r="D45">
        <v>14</v>
      </c>
      <c r="E45">
        <v>368</v>
      </c>
      <c r="F45">
        <f t="shared" si="0"/>
        <v>0.97878013554049548</v>
      </c>
      <c r="G45">
        <f t="shared" si="1"/>
        <v>2.1219864459504498E-2</v>
      </c>
      <c r="H45">
        <f t="shared" si="2"/>
        <v>0.74337517433751743</v>
      </c>
      <c r="I45">
        <f t="shared" si="3"/>
        <v>8.4500241429261223E-4</v>
      </c>
      <c r="J45">
        <f t="shared" si="4"/>
        <v>0.99915499758570736</v>
      </c>
      <c r="K45">
        <f t="shared" si="5"/>
        <v>0.98703703703703705</v>
      </c>
      <c r="L45">
        <f t="shared" si="6"/>
        <v>7.9657815798244644E-2</v>
      </c>
      <c r="M45">
        <f t="shared" si="7"/>
        <v>0.99915499758570736</v>
      </c>
      <c r="N45">
        <f t="shared" si="8"/>
        <v>0.97825316156482689</v>
      </c>
    </row>
    <row r="46" spans="2:14" x14ac:dyDescent="0.2">
      <c r="B46">
        <v>12</v>
      </c>
      <c r="C46">
        <v>17882</v>
      </c>
      <c r="D46">
        <v>4</v>
      </c>
      <c r="E46">
        <v>104</v>
      </c>
      <c r="F46">
        <f t="shared" si="0"/>
        <v>0.99400066659260078</v>
      </c>
      <c r="G46">
        <f t="shared" si="1"/>
        <v>5.9993334073991777E-3</v>
      </c>
      <c r="H46">
        <f t="shared" si="2"/>
        <v>0.10344827586206896</v>
      </c>
      <c r="I46">
        <f t="shared" si="3"/>
        <v>2.2363860002236387E-4</v>
      </c>
      <c r="J46">
        <f t="shared" si="4"/>
        <v>0.99977636139997761</v>
      </c>
      <c r="K46">
        <f t="shared" si="5"/>
        <v>0.75</v>
      </c>
      <c r="L46">
        <f t="shared" si="6"/>
        <v>6.4437284746139316E-3</v>
      </c>
      <c r="M46">
        <f t="shared" si="7"/>
        <v>0.99977636139997761</v>
      </c>
      <c r="N46">
        <f t="shared" si="8"/>
        <v>0.99421772489714222</v>
      </c>
    </row>
    <row r="47" spans="2:14" x14ac:dyDescent="0.2">
      <c r="B47">
        <v>0</v>
      </c>
      <c r="C47">
        <v>17864</v>
      </c>
      <c r="D47">
        <v>0</v>
      </c>
      <c r="E47">
        <v>138</v>
      </c>
      <c r="F47">
        <f t="shared" si="0"/>
        <v>0.9923341850905455</v>
      </c>
      <c r="G47">
        <f t="shared" si="1"/>
        <v>7.6658149094545047E-3</v>
      </c>
      <c r="H47">
        <f t="shared" si="2"/>
        <v>0</v>
      </c>
      <c r="I47">
        <f t="shared" si="3"/>
        <v>0</v>
      </c>
      <c r="J47">
        <f t="shared" si="4"/>
        <v>1</v>
      </c>
      <c r="K47" t="e">
        <f t="shared" si="5"/>
        <v>#DIV/0!</v>
      </c>
      <c r="L47">
        <f t="shared" si="6"/>
        <v>7.6658149094545047E-3</v>
      </c>
      <c r="M47">
        <f t="shared" si="7"/>
        <v>1</v>
      </c>
      <c r="N47">
        <f t="shared" si="8"/>
        <v>0.9923341850905455</v>
      </c>
    </row>
    <row r="48" spans="2:14" x14ac:dyDescent="0.2">
      <c r="B48">
        <v>1480</v>
      </c>
      <c r="C48">
        <v>15698</v>
      </c>
      <c r="D48">
        <v>28</v>
      </c>
      <c r="E48">
        <v>796</v>
      </c>
      <c r="F48">
        <f t="shared" si="0"/>
        <v>0.95422730807688039</v>
      </c>
      <c r="G48">
        <f t="shared" si="1"/>
        <v>4.5772691923119654E-2</v>
      </c>
      <c r="H48">
        <f t="shared" si="2"/>
        <v>0.6502636203866432</v>
      </c>
      <c r="I48">
        <f t="shared" si="3"/>
        <v>1.7804909067785832E-3</v>
      </c>
      <c r="J48">
        <f t="shared" si="4"/>
        <v>0.99821950909322144</v>
      </c>
      <c r="K48">
        <f t="shared" si="5"/>
        <v>0.98143236074270557</v>
      </c>
      <c r="L48">
        <f t="shared" si="6"/>
        <v>0.1264303966225975</v>
      </c>
      <c r="M48">
        <f t="shared" si="7"/>
        <v>0.99821950909322144</v>
      </c>
      <c r="N48">
        <f t="shared" si="8"/>
        <v>0.95174002667636715</v>
      </c>
    </row>
    <row r="49" spans="2:14" x14ac:dyDescent="0.2">
      <c r="B49">
        <v>2394</v>
      </c>
      <c r="C49">
        <v>14502</v>
      </c>
      <c r="D49">
        <v>231</v>
      </c>
      <c r="E49">
        <v>875</v>
      </c>
      <c r="F49">
        <f t="shared" si="0"/>
        <v>0.93856238195756025</v>
      </c>
      <c r="G49">
        <f t="shared" si="1"/>
        <v>6.1437618042439732E-2</v>
      </c>
      <c r="H49">
        <f t="shared" si="2"/>
        <v>0.73233404710920769</v>
      </c>
      <c r="I49">
        <f t="shared" si="3"/>
        <v>1.5679087762166564E-2</v>
      </c>
      <c r="J49">
        <f t="shared" si="4"/>
        <v>0.98432091223783347</v>
      </c>
      <c r="K49">
        <f t="shared" si="5"/>
        <v>0.91200000000000003</v>
      </c>
      <c r="L49">
        <f t="shared" si="6"/>
        <v>0.18159093434062881</v>
      </c>
      <c r="M49">
        <f t="shared" si="7"/>
        <v>0.98432091223783347</v>
      </c>
      <c r="N49">
        <f t="shared" si="8"/>
        <v>0.94309683293230151</v>
      </c>
    </row>
    <row r="50" spans="2:14" x14ac:dyDescent="0.2">
      <c r="B50">
        <v>54</v>
      </c>
      <c r="C50">
        <v>17879</v>
      </c>
      <c r="D50">
        <v>4</v>
      </c>
      <c r="E50">
        <v>65</v>
      </c>
      <c r="F50">
        <f t="shared" si="0"/>
        <v>0.99616709254527269</v>
      </c>
      <c r="G50">
        <f t="shared" si="1"/>
        <v>3.8329074547272524E-3</v>
      </c>
      <c r="H50">
        <f t="shared" si="2"/>
        <v>0.45378151260504201</v>
      </c>
      <c r="I50">
        <f t="shared" si="3"/>
        <v>2.2367611698260919E-4</v>
      </c>
      <c r="J50">
        <f t="shared" si="4"/>
        <v>0.9997763238830174</v>
      </c>
      <c r="K50">
        <f t="shared" si="5"/>
        <v>0.93103448275862066</v>
      </c>
      <c r="L50">
        <f t="shared" si="6"/>
        <v>6.6103766248194647E-3</v>
      </c>
      <c r="M50">
        <f t="shared" si="7"/>
        <v>0.9997763238830174</v>
      </c>
      <c r="N50">
        <f t="shared" si="8"/>
        <v>0.99637761925991974</v>
      </c>
    </row>
    <row r="51" spans="2:14" x14ac:dyDescent="0.2">
      <c r="B51">
        <v>1054</v>
      </c>
      <c r="C51">
        <v>15794</v>
      </c>
      <c r="D51">
        <v>22</v>
      </c>
      <c r="E51">
        <v>1132</v>
      </c>
      <c r="F51">
        <f t="shared" si="0"/>
        <v>0.93589601155427171</v>
      </c>
      <c r="G51">
        <f t="shared" si="1"/>
        <v>6.4103988445728247E-2</v>
      </c>
      <c r="H51">
        <f t="shared" si="2"/>
        <v>0.48215919487648673</v>
      </c>
      <c r="I51">
        <f t="shared" si="3"/>
        <v>1.3909964592817401E-3</v>
      </c>
      <c r="J51">
        <f t="shared" si="4"/>
        <v>0.99860900354071824</v>
      </c>
      <c r="K51">
        <f t="shared" si="5"/>
        <v>0.9795539033457249</v>
      </c>
      <c r="L51">
        <f t="shared" si="6"/>
        <v>0.12143095211643151</v>
      </c>
      <c r="M51">
        <f t="shared" si="7"/>
        <v>0.99860900354071824</v>
      </c>
      <c r="N51">
        <f t="shared" si="8"/>
        <v>0.93312064279806217</v>
      </c>
    </row>
    <row r="52" spans="2:14" x14ac:dyDescent="0.2">
      <c r="B52">
        <v>70</v>
      </c>
      <c r="C52">
        <v>17740</v>
      </c>
      <c r="D52">
        <v>4</v>
      </c>
      <c r="E52">
        <v>188</v>
      </c>
      <c r="F52">
        <f t="shared" si="0"/>
        <v>0.98933451838684594</v>
      </c>
      <c r="G52">
        <f t="shared" si="1"/>
        <v>1.0665481613154094E-2</v>
      </c>
      <c r="H52">
        <f t="shared" si="2"/>
        <v>0.27131782945736432</v>
      </c>
      <c r="I52">
        <f t="shared" si="3"/>
        <v>2.2542831379621279E-4</v>
      </c>
      <c r="J52">
        <f t="shared" si="4"/>
        <v>0.99977457168620376</v>
      </c>
      <c r="K52">
        <f t="shared" si="5"/>
        <v>0.94594594594594594</v>
      </c>
      <c r="L52">
        <f t="shared" si="6"/>
        <v>1.4331740917675815E-2</v>
      </c>
      <c r="M52">
        <f t="shared" si="7"/>
        <v>0.99977457168620376</v>
      </c>
      <c r="N52">
        <f t="shared" si="8"/>
        <v>0.98951360999553772</v>
      </c>
    </row>
    <row r="53" spans="2:14" x14ac:dyDescent="0.2">
      <c r="B53">
        <v>44</v>
      </c>
      <c r="C53">
        <v>17805</v>
      </c>
      <c r="D53">
        <v>2</v>
      </c>
      <c r="E53">
        <v>151</v>
      </c>
      <c r="F53">
        <f t="shared" si="0"/>
        <v>0.99150094433951785</v>
      </c>
      <c r="G53">
        <f t="shared" si="1"/>
        <v>8.4990556604821691E-3</v>
      </c>
      <c r="H53">
        <f t="shared" si="2"/>
        <v>0.22564102564102564</v>
      </c>
      <c r="I53">
        <f t="shared" si="3"/>
        <v>1.1231538159150896E-4</v>
      </c>
      <c r="J53">
        <f t="shared" si="4"/>
        <v>0.99988768461840849</v>
      </c>
      <c r="K53">
        <f t="shared" si="5"/>
        <v>0.95652173913043481</v>
      </c>
      <c r="L53">
        <f t="shared" si="6"/>
        <v>1.0832129763359627E-2</v>
      </c>
      <c r="M53">
        <f t="shared" si="7"/>
        <v>0.99988768461840849</v>
      </c>
      <c r="N53">
        <f t="shared" si="8"/>
        <v>0.9915905546892404</v>
      </c>
    </row>
    <row r="54" spans="2:14" x14ac:dyDescent="0.2">
      <c r="B54">
        <v>69</v>
      </c>
      <c r="C54">
        <v>17848</v>
      </c>
      <c r="D54">
        <v>15</v>
      </c>
      <c r="E54">
        <v>70</v>
      </c>
      <c r="F54">
        <f t="shared" si="0"/>
        <v>0.99527830241084325</v>
      </c>
      <c r="G54">
        <f t="shared" si="1"/>
        <v>4.7216975891567602E-3</v>
      </c>
      <c r="H54">
        <f t="shared" si="2"/>
        <v>0.49640287769784175</v>
      </c>
      <c r="I54">
        <f t="shared" si="3"/>
        <v>8.3972457034092816E-4</v>
      </c>
      <c r="J54">
        <f t="shared" si="4"/>
        <v>0.99916027542965902</v>
      </c>
      <c r="K54">
        <f t="shared" si="5"/>
        <v>0.8214285714285714</v>
      </c>
      <c r="L54">
        <f t="shared" si="6"/>
        <v>7.7213642928563491E-3</v>
      </c>
      <c r="M54">
        <f t="shared" si="7"/>
        <v>0.99916027542965902</v>
      </c>
      <c r="N54">
        <f t="shared" si="8"/>
        <v>0.99609331398593592</v>
      </c>
    </row>
    <row r="55" spans="2:14" x14ac:dyDescent="0.2">
      <c r="B55">
        <v>935</v>
      </c>
      <c r="C55">
        <v>15632</v>
      </c>
      <c r="D55">
        <v>1</v>
      </c>
      <c r="E55">
        <v>1434</v>
      </c>
      <c r="F55">
        <f t="shared" si="0"/>
        <v>0.92028663481835349</v>
      </c>
      <c r="G55">
        <f t="shared" si="1"/>
        <v>7.9713365181646484E-2</v>
      </c>
      <c r="H55">
        <f t="shared" si="2"/>
        <v>0.39468130012663571</v>
      </c>
      <c r="I55">
        <f t="shared" si="3"/>
        <v>6.3967248768630457E-5</v>
      </c>
      <c r="J55">
        <f t="shared" si="4"/>
        <v>0.99993603275123133</v>
      </c>
      <c r="K55">
        <f t="shared" si="5"/>
        <v>0.99893162393162394</v>
      </c>
      <c r="L55">
        <f t="shared" si="6"/>
        <v>0.131596489278969</v>
      </c>
      <c r="M55">
        <f t="shared" si="7"/>
        <v>0.99993603275123133</v>
      </c>
      <c r="N55">
        <f t="shared" si="8"/>
        <v>0.91597328020625801</v>
      </c>
    </row>
    <row r="56" spans="2:14" x14ac:dyDescent="0.2">
      <c r="B56">
        <v>237</v>
      </c>
      <c r="C56">
        <v>17389</v>
      </c>
      <c r="D56">
        <v>322</v>
      </c>
      <c r="E56">
        <v>54</v>
      </c>
      <c r="F56">
        <f t="shared" si="0"/>
        <v>0.9791134318409066</v>
      </c>
      <c r="G56">
        <f t="shared" si="1"/>
        <v>2.0886568159093434E-2</v>
      </c>
      <c r="H56">
        <f t="shared" si="2"/>
        <v>0.81443298969072164</v>
      </c>
      <c r="I56">
        <f t="shared" si="3"/>
        <v>1.8180791598441645E-2</v>
      </c>
      <c r="J56">
        <f t="shared" si="4"/>
        <v>0.98181920840155834</v>
      </c>
      <c r="K56">
        <f t="shared" si="5"/>
        <v>0.42397137745974955</v>
      </c>
      <c r="L56">
        <f t="shared" si="6"/>
        <v>1.6164870569936672E-2</v>
      </c>
      <c r="M56">
        <f t="shared" si="7"/>
        <v>0.98181920840155834</v>
      </c>
      <c r="N56">
        <f t="shared" si="8"/>
        <v>0.99690420225878573</v>
      </c>
    </row>
    <row r="57" spans="2:14" x14ac:dyDescent="0.2">
      <c r="B57">
        <v>271</v>
      </c>
      <c r="C57">
        <v>17265</v>
      </c>
      <c r="D57">
        <v>264</v>
      </c>
      <c r="E57">
        <v>202</v>
      </c>
      <c r="F57">
        <f t="shared" si="0"/>
        <v>0.97411398733474064</v>
      </c>
      <c r="G57">
        <f t="shared" si="1"/>
        <v>2.5886012665259417E-2</v>
      </c>
      <c r="H57">
        <f t="shared" si="2"/>
        <v>0.57293868921775903</v>
      </c>
      <c r="I57">
        <f t="shared" si="3"/>
        <v>1.5060756460722231E-2</v>
      </c>
      <c r="J57">
        <f t="shared" si="4"/>
        <v>0.98493924353927775</v>
      </c>
      <c r="K57">
        <f t="shared" si="5"/>
        <v>0.50654205607476632</v>
      </c>
      <c r="L57">
        <f t="shared" si="6"/>
        <v>2.6274858349072325E-2</v>
      </c>
      <c r="M57">
        <f t="shared" si="7"/>
        <v>0.98493924353927775</v>
      </c>
      <c r="N57">
        <f t="shared" si="8"/>
        <v>0.98843533520352667</v>
      </c>
    </row>
    <row r="58" spans="2:14" x14ac:dyDescent="0.2">
      <c r="B58">
        <v>6</v>
      </c>
      <c r="C58">
        <v>17851</v>
      </c>
      <c r="D58">
        <v>4</v>
      </c>
      <c r="E58">
        <v>141</v>
      </c>
      <c r="F58">
        <f t="shared" si="0"/>
        <v>0.99194533940673257</v>
      </c>
      <c r="G58">
        <f t="shared" si="1"/>
        <v>8.0546605932674143E-3</v>
      </c>
      <c r="H58">
        <f t="shared" si="2"/>
        <v>4.0816326530612242E-2</v>
      </c>
      <c r="I58">
        <f t="shared" si="3"/>
        <v>2.2402688322598711E-4</v>
      </c>
      <c r="J58">
        <f t="shared" si="4"/>
        <v>0.99977597311677402</v>
      </c>
      <c r="K58">
        <f t="shared" si="5"/>
        <v>0.6</v>
      </c>
      <c r="L58">
        <f t="shared" si="6"/>
        <v>8.165759360071103E-3</v>
      </c>
      <c r="M58">
        <f t="shared" si="7"/>
        <v>0.99977597311677402</v>
      </c>
      <c r="N58">
        <f t="shared" si="8"/>
        <v>0.99216318363717204</v>
      </c>
    </row>
    <row r="59" spans="2:14" x14ac:dyDescent="0.2">
      <c r="B59">
        <v>193</v>
      </c>
      <c r="C59">
        <v>17652</v>
      </c>
      <c r="D59">
        <v>6</v>
      </c>
      <c r="E59">
        <v>151</v>
      </c>
      <c r="F59">
        <f t="shared" si="0"/>
        <v>0.99127874680591044</v>
      </c>
      <c r="G59">
        <f t="shared" si="1"/>
        <v>8.7212531940895448E-3</v>
      </c>
      <c r="H59">
        <f t="shared" si="2"/>
        <v>0.56104651162790697</v>
      </c>
      <c r="I59">
        <f t="shared" si="3"/>
        <v>3.3978933061501872E-4</v>
      </c>
      <c r="J59">
        <f t="shared" si="4"/>
        <v>0.99966021066938493</v>
      </c>
      <c r="K59">
        <f t="shared" si="5"/>
        <v>0.96984924623115576</v>
      </c>
      <c r="L59">
        <f t="shared" si="6"/>
        <v>1.9108987890234418E-2</v>
      </c>
      <c r="M59">
        <f t="shared" si="7"/>
        <v>0.99966021066938493</v>
      </c>
      <c r="N59">
        <f t="shared" si="8"/>
        <v>0.99151828343537607</v>
      </c>
    </row>
    <row r="60" spans="2:14" x14ac:dyDescent="0.2">
      <c r="B60">
        <v>284</v>
      </c>
      <c r="C60">
        <v>17629</v>
      </c>
      <c r="D60">
        <v>10</v>
      </c>
      <c r="E60">
        <v>79</v>
      </c>
      <c r="F60">
        <f t="shared" si="0"/>
        <v>0.99505610487723584</v>
      </c>
      <c r="G60">
        <f t="shared" si="1"/>
        <v>4.9438951227641376E-3</v>
      </c>
      <c r="H60">
        <f t="shared" si="2"/>
        <v>0.78236914600550966</v>
      </c>
      <c r="I60">
        <f t="shared" si="3"/>
        <v>5.6692556267362094E-4</v>
      </c>
      <c r="J60">
        <f t="shared" si="4"/>
        <v>0.99943307443732643</v>
      </c>
      <c r="K60">
        <f t="shared" si="5"/>
        <v>0.96598639455782309</v>
      </c>
      <c r="L60">
        <f t="shared" si="6"/>
        <v>2.0164426174869458E-2</v>
      </c>
      <c r="M60">
        <f t="shared" si="7"/>
        <v>0.99943307443732643</v>
      </c>
      <c r="N60">
        <f t="shared" si="8"/>
        <v>0.99553873955274452</v>
      </c>
    </row>
    <row r="61" spans="2:14" x14ac:dyDescent="0.2">
      <c r="B61">
        <v>189</v>
      </c>
      <c r="C61">
        <v>17557</v>
      </c>
      <c r="D61">
        <v>3</v>
      </c>
      <c r="E61">
        <v>253</v>
      </c>
      <c r="F61">
        <f t="shared" si="0"/>
        <v>0.98577935784912785</v>
      </c>
      <c r="G61">
        <f t="shared" si="1"/>
        <v>1.4220642150872126E-2</v>
      </c>
      <c r="H61">
        <f t="shared" si="2"/>
        <v>0.42760180995475111</v>
      </c>
      <c r="I61">
        <f t="shared" si="3"/>
        <v>1.7084282460136675E-4</v>
      </c>
      <c r="J61">
        <f t="shared" si="4"/>
        <v>0.99982915717539866</v>
      </c>
      <c r="K61">
        <f t="shared" si="5"/>
        <v>0.984375</v>
      </c>
      <c r="L61">
        <f t="shared" si="6"/>
        <v>2.4552827463615153E-2</v>
      </c>
      <c r="M61">
        <f t="shared" si="7"/>
        <v>0.99982915717539866</v>
      </c>
      <c r="N61">
        <f t="shared" si="8"/>
        <v>0.98579449747332959</v>
      </c>
    </row>
    <row r="62" spans="2:14" x14ac:dyDescent="0.2">
      <c r="B62">
        <v>591</v>
      </c>
      <c r="C62">
        <v>17084</v>
      </c>
      <c r="D62">
        <v>116</v>
      </c>
      <c r="E62">
        <v>211</v>
      </c>
      <c r="F62">
        <f t="shared" si="0"/>
        <v>0.98183535162759694</v>
      </c>
      <c r="G62">
        <f t="shared" si="1"/>
        <v>1.8164648372403065E-2</v>
      </c>
      <c r="H62">
        <f t="shared" si="2"/>
        <v>0.73690773067331672</v>
      </c>
      <c r="I62">
        <f t="shared" si="3"/>
        <v>6.744186046511628E-3</v>
      </c>
      <c r="J62">
        <f t="shared" si="4"/>
        <v>0.99325581395348839</v>
      </c>
      <c r="K62">
        <f t="shared" si="5"/>
        <v>0.83592644978783592</v>
      </c>
      <c r="L62">
        <f t="shared" si="6"/>
        <v>4.4550605488279077E-2</v>
      </c>
      <c r="M62">
        <f t="shared" si="7"/>
        <v>0.99325581395348839</v>
      </c>
      <c r="N62">
        <f t="shared" si="8"/>
        <v>0.98779994217982081</v>
      </c>
    </row>
    <row r="63" spans="2:14" x14ac:dyDescent="0.2">
      <c r="B63">
        <v>190</v>
      </c>
      <c r="C63">
        <v>17676</v>
      </c>
      <c r="D63">
        <v>5</v>
      </c>
      <c r="E63">
        <v>131</v>
      </c>
      <c r="F63">
        <f t="shared" si="0"/>
        <v>0.9924452838573492</v>
      </c>
      <c r="G63">
        <f t="shared" si="1"/>
        <v>7.5547161426508169E-3</v>
      </c>
      <c r="H63">
        <f t="shared" si="2"/>
        <v>0.59190031152647971</v>
      </c>
      <c r="I63">
        <f t="shared" si="3"/>
        <v>2.827894349867089E-4</v>
      </c>
      <c r="J63">
        <f t="shared" si="4"/>
        <v>0.99971721056501328</v>
      </c>
      <c r="K63">
        <f t="shared" si="5"/>
        <v>0.97435897435897434</v>
      </c>
      <c r="L63">
        <f t="shared" si="6"/>
        <v>1.7831352071992001E-2</v>
      </c>
      <c r="M63">
        <f t="shared" si="7"/>
        <v>0.99971721056501328</v>
      </c>
      <c r="N63">
        <f t="shared" si="8"/>
        <v>0.99264334250575614</v>
      </c>
    </row>
    <row r="64" spans="2:14" x14ac:dyDescent="0.2">
      <c r="B64">
        <v>0</v>
      </c>
      <c r="C64">
        <v>17906</v>
      </c>
      <c r="D64">
        <v>0</v>
      </c>
      <c r="E64">
        <v>96</v>
      </c>
      <c r="F64">
        <f t="shared" si="0"/>
        <v>0.99466725919342291</v>
      </c>
      <c r="G64">
        <f t="shared" si="1"/>
        <v>5.3327408065770472E-3</v>
      </c>
      <c r="H64">
        <f t="shared" si="2"/>
        <v>0</v>
      </c>
      <c r="I64">
        <f t="shared" si="3"/>
        <v>0</v>
      </c>
      <c r="J64">
        <f t="shared" si="4"/>
        <v>1</v>
      </c>
      <c r="K64" t="e">
        <f t="shared" si="5"/>
        <v>#DIV/0!</v>
      </c>
      <c r="L64">
        <f t="shared" si="6"/>
        <v>5.3327408065770472E-3</v>
      </c>
      <c r="M64">
        <f t="shared" si="7"/>
        <v>1</v>
      </c>
      <c r="N64">
        <f t="shared" si="8"/>
        <v>0.99466725919342291</v>
      </c>
    </row>
    <row r="65" spans="2:14" x14ac:dyDescent="0.2">
      <c r="B65">
        <v>1485</v>
      </c>
      <c r="C65">
        <v>16186</v>
      </c>
      <c r="D65">
        <v>8</v>
      </c>
      <c r="E65">
        <v>323</v>
      </c>
      <c r="F65">
        <f t="shared" si="0"/>
        <v>0.98161315409398953</v>
      </c>
      <c r="G65">
        <f t="shared" si="1"/>
        <v>1.8386845906010443E-2</v>
      </c>
      <c r="H65">
        <f t="shared" si="2"/>
        <v>0.82134955752212391</v>
      </c>
      <c r="I65">
        <f t="shared" si="3"/>
        <v>4.9401012720760775E-4</v>
      </c>
      <c r="J65">
        <f t="shared" si="4"/>
        <v>0.99950598987279238</v>
      </c>
      <c r="K65">
        <f t="shared" si="5"/>
        <v>0.99464166108506358</v>
      </c>
      <c r="L65">
        <f t="shared" si="6"/>
        <v>0.10043328519053439</v>
      </c>
      <c r="M65">
        <f t="shared" si="7"/>
        <v>0.99950598987279238</v>
      </c>
      <c r="N65">
        <f t="shared" si="8"/>
        <v>0.98043491428917562</v>
      </c>
    </row>
    <row r="66" spans="2:14" x14ac:dyDescent="0.2">
      <c r="B66">
        <v>0</v>
      </c>
      <c r="C66">
        <v>16647</v>
      </c>
      <c r="D66">
        <v>262</v>
      </c>
      <c r="E66">
        <v>1093</v>
      </c>
      <c r="F66">
        <f t="shared" si="0"/>
        <v>0.92473058549050102</v>
      </c>
      <c r="G66">
        <f t="shared" si="1"/>
        <v>7.526941450949895E-2</v>
      </c>
      <c r="H66">
        <f t="shared" si="2"/>
        <v>0</v>
      </c>
      <c r="I66">
        <f t="shared" si="3"/>
        <v>1.5494706960790111E-2</v>
      </c>
      <c r="J66">
        <f t="shared" si="4"/>
        <v>0.98450529303920986</v>
      </c>
      <c r="K66">
        <f t="shared" si="5"/>
        <v>0</v>
      </c>
      <c r="L66">
        <f t="shared" si="6"/>
        <v>6.0715476058215756E-2</v>
      </c>
      <c r="M66">
        <f t="shared" si="7"/>
        <v>0.98450529303920986</v>
      </c>
      <c r="N66">
        <f t="shared" si="8"/>
        <v>0.93838782412626831</v>
      </c>
    </row>
    <row r="67" spans="2:14" x14ac:dyDescent="0.2">
      <c r="B67">
        <v>154</v>
      </c>
      <c r="C67">
        <v>17741</v>
      </c>
      <c r="D67">
        <v>4</v>
      </c>
      <c r="E67">
        <v>103</v>
      </c>
      <c r="F67">
        <f t="shared" si="0"/>
        <v>0.99405621597600269</v>
      </c>
      <c r="G67">
        <f t="shared" si="1"/>
        <v>5.9437840239973333E-3</v>
      </c>
      <c r="H67">
        <f t="shared" si="2"/>
        <v>0.59922178988326846</v>
      </c>
      <c r="I67">
        <f t="shared" si="3"/>
        <v>2.2541561003099465E-4</v>
      </c>
      <c r="J67">
        <f t="shared" si="4"/>
        <v>0.99977458438996902</v>
      </c>
      <c r="K67">
        <f t="shared" si="5"/>
        <v>0.97468354430379744</v>
      </c>
      <c r="L67">
        <f t="shared" si="6"/>
        <v>1.4276191534273969E-2</v>
      </c>
      <c r="M67">
        <f t="shared" si="7"/>
        <v>0.99977458438996902</v>
      </c>
      <c r="N67">
        <f t="shared" si="8"/>
        <v>0.99422775162519617</v>
      </c>
    </row>
    <row r="68" spans="2:14" x14ac:dyDescent="0.2">
      <c r="B68">
        <v>80</v>
      </c>
      <c r="C68">
        <v>17828</v>
      </c>
      <c r="D68">
        <v>9</v>
      </c>
      <c r="E68">
        <v>85</v>
      </c>
      <c r="F68">
        <f t="shared" si="0"/>
        <v>0.99477835796022662</v>
      </c>
      <c r="G68">
        <f t="shared" si="1"/>
        <v>5.2216420397733585E-3</v>
      </c>
      <c r="H68">
        <f t="shared" si="2"/>
        <v>0.48484848484848486</v>
      </c>
      <c r="I68">
        <f t="shared" si="3"/>
        <v>5.045691540057184E-4</v>
      </c>
      <c r="J68">
        <f t="shared" si="4"/>
        <v>0.99949543084599424</v>
      </c>
      <c r="K68">
        <f t="shared" si="5"/>
        <v>0.898876404494382</v>
      </c>
      <c r="L68">
        <f t="shared" si="6"/>
        <v>9.1656482613042996E-3</v>
      </c>
      <c r="M68">
        <f t="shared" si="7"/>
        <v>0.99949543084599424</v>
      </c>
      <c r="N68">
        <f t="shared" si="8"/>
        <v>0.9952548428515603</v>
      </c>
    </row>
    <row r="69" spans="2:14" x14ac:dyDescent="0.2">
      <c r="B69">
        <v>94</v>
      </c>
      <c r="C69">
        <v>17692</v>
      </c>
      <c r="D69">
        <v>5</v>
      </c>
      <c r="E69">
        <v>211</v>
      </c>
      <c r="F69">
        <f t="shared" si="0"/>
        <v>0.98800133318520167</v>
      </c>
      <c r="G69">
        <f t="shared" si="1"/>
        <v>1.1998666814798355E-2</v>
      </c>
      <c r="H69">
        <f t="shared" si="2"/>
        <v>0.30819672131147541</v>
      </c>
      <c r="I69">
        <f t="shared" si="3"/>
        <v>2.8253376278465278E-4</v>
      </c>
      <c r="J69">
        <f t="shared" si="4"/>
        <v>0.99971746623721536</v>
      </c>
      <c r="K69">
        <f t="shared" si="5"/>
        <v>0.9494949494949495</v>
      </c>
      <c r="L69">
        <f t="shared" si="6"/>
        <v>1.6942561937562495E-2</v>
      </c>
      <c r="M69">
        <f t="shared" si="7"/>
        <v>0.99971746623721536</v>
      </c>
      <c r="N69">
        <f t="shared" si="8"/>
        <v>0.98821426576551419</v>
      </c>
    </row>
    <row r="70" spans="2:14" x14ac:dyDescent="0.2">
      <c r="B70">
        <v>2416</v>
      </c>
      <c r="C70">
        <v>14713</v>
      </c>
      <c r="D70">
        <v>494</v>
      </c>
      <c r="E70">
        <v>379</v>
      </c>
      <c r="F70">
        <f t="shared" si="0"/>
        <v>0.95150538829018994</v>
      </c>
      <c r="G70">
        <f t="shared" si="1"/>
        <v>4.8494611709810023E-2</v>
      </c>
      <c r="H70">
        <f t="shared" si="2"/>
        <v>0.86440071556350628</v>
      </c>
      <c r="I70">
        <f t="shared" si="3"/>
        <v>3.248503978430986E-2</v>
      </c>
      <c r="J70">
        <f t="shared" si="4"/>
        <v>0.96751496021569017</v>
      </c>
      <c r="K70">
        <f t="shared" si="5"/>
        <v>0.83024054982817874</v>
      </c>
      <c r="L70">
        <f t="shared" si="6"/>
        <v>0.15526052660815465</v>
      </c>
      <c r="M70">
        <f t="shared" si="7"/>
        <v>0.96751496021569017</v>
      </c>
      <c r="N70">
        <f t="shared" si="8"/>
        <v>0.97488735754041878</v>
      </c>
    </row>
    <row r="71" spans="2:14" x14ac:dyDescent="0.2">
      <c r="B71">
        <v>2377</v>
      </c>
      <c r="C71">
        <v>15419</v>
      </c>
      <c r="D71">
        <v>29</v>
      </c>
      <c r="E71">
        <v>177</v>
      </c>
      <c r="F71">
        <f t="shared" si="0"/>
        <v>0.9885568270192201</v>
      </c>
      <c r="G71">
        <f t="shared" si="1"/>
        <v>1.1443172980779914E-2</v>
      </c>
      <c r="H71">
        <f t="shared" si="2"/>
        <v>0.93069694596711039</v>
      </c>
      <c r="I71">
        <f t="shared" si="3"/>
        <v>1.8772656654583119E-3</v>
      </c>
      <c r="J71">
        <f t="shared" si="4"/>
        <v>0.99812273433454168</v>
      </c>
      <c r="K71">
        <f t="shared" si="5"/>
        <v>0.98794679966749788</v>
      </c>
      <c r="L71">
        <f t="shared" si="6"/>
        <v>0.14187312520831019</v>
      </c>
      <c r="M71">
        <f t="shared" si="7"/>
        <v>0.99812273433454168</v>
      </c>
      <c r="N71">
        <f t="shared" si="8"/>
        <v>0.98865093613747113</v>
      </c>
    </row>
    <row r="72" spans="2:14" x14ac:dyDescent="0.2">
      <c r="B72">
        <v>157</v>
      </c>
      <c r="C72">
        <v>17638</v>
      </c>
      <c r="D72">
        <v>3</v>
      </c>
      <c r="E72">
        <v>204</v>
      </c>
      <c r="F72">
        <f t="shared" si="0"/>
        <v>0.98850127763581819</v>
      </c>
      <c r="G72">
        <f t="shared" si="1"/>
        <v>1.1498722364181757E-2</v>
      </c>
      <c r="H72">
        <f t="shared" si="2"/>
        <v>0.43490304709141275</v>
      </c>
      <c r="I72">
        <f t="shared" si="3"/>
        <v>1.7005838671277137E-4</v>
      </c>
      <c r="J72">
        <f t="shared" si="4"/>
        <v>0.9998299416132872</v>
      </c>
      <c r="K72">
        <f t="shared" si="5"/>
        <v>0.98124999999999996</v>
      </c>
      <c r="L72">
        <f t="shared" si="6"/>
        <v>2.0053327408065771E-2</v>
      </c>
      <c r="M72">
        <f t="shared" si="7"/>
        <v>0.9998299416132872</v>
      </c>
      <c r="N72">
        <f t="shared" si="8"/>
        <v>0.98856630422598368</v>
      </c>
    </row>
    <row r="73" spans="2:14" x14ac:dyDescent="0.2">
      <c r="B73">
        <v>147</v>
      </c>
      <c r="C73">
        <v>17775</v>
      </c>
      <c r="D73">
        <v>16</v>
      </c>
      <c r="E73">
        <v>64</v>
      </c>
      <c r="F73">
        <f t="shared" si="0"/>
        <v>0.99555604932785247</v>
      </c>
      <c r="G73">
        <f t="shared" si="1"/>
        <v>4.4439506721475393E-3</v>
      </c>
      <c r="H73">
        <f t="shared" si="2"/>
        <v>0.69668246445497628</v>
      </c>
      <c r="I73">
        <f t="shared" si="3"/>
        <v>8.9933112247765721E-4</v>
      </c>
      <c r="J73">
        <f t="shared" si="4"/>
        <v>0.99910066887752236</v>
      </c>
      <c r="K73">
        <f t="shared" si="5"/>
        <v>0.90184049079754602</v>
      </c>
      <c r="L73">
        <f t="shared" si="6"/>
        <v>1.1720919897789134E-2</v>
      </c>
      <c r="M73">
        <f t="shared" si="7"/>
        <v>0.99910066887752236</v>
      </c>
      <c r="N73">
        <f t="shared" si="8"/>
        <v>0.99641235495263192</v>
      </c>
    </row>
    <row r="74" spans="2:14" x14ac:dyDescent="0.2">
      <c r="B74">
        <v>1828</v>
      </c>
      <c r="C74">
        <v>15827</v>
      </c>
      <c r="D74">
        <v>133</v>
      </c>
      <c r="E74">
        <v>214</v>
      </c>
      <c r="F74">
        <f t="shared" si="0"/>
        <v>0.98072436395956009</v>
      </c>
      <c r="G74">
        <f t="shared" si="1"/>
        <v>1.9275636040439952E-2</v>
      </c>
      <c r="H74">
        <f t="shared" si="2"/>
        <v>0.89520078354554355</v>
      </c>
      <c r="I74">
        <f t="shared" si="3"/>
        <v>8.3333333333333332E-3</v>
      </c>
      <c r="J74">
        <f t="shared" si="4"/>
        <v>0.9916666666666667</v>
      </c>
      <c r="K74">
        <f t="shared" si="5"/>
        <v>0.93217746047934724</v>
      </c>
      <c r="L74">
        <f t="shared" si="6"/>
        <v>0.11343184090656594</v>
      </c>
      <c r="M74">
        <f t="shared" si="7"/>
        <v>0.9916666666666667</v>
      </c>
      <c r="N74">
        <f t="shared" si="8"/>
        <v>0.98665918583629453</v>
      </c>
    </row>
    <row r="75" spans="2:14" x14ac:dyDescent="0.2">
      <c r="B75">
        <v>2876</v>
      </c>
      <c r="C75">
        <v>14885</v>
      </c>
      <c r="D75">
        <v>78</v>
      </c>
      <c r="E75">
        <v>163</v>
      </c>
      <c r="F75">
        <f t="shared" si="0"/>
        <v>0.98661259860015549</v>
      </c>
      <c r="G75">
        <f t="shared" si="1"/>
        <v>1.3387401399844462E-2</v>
      </c>
      <c r="H75">
        <f t="shared" si="2"/>
        <v>0.94636393550510034</v>
      </c>
      <c r="I75">
        <f t="shared" si="3"/>
        <v>5.2128583840139013E-3</v>
      </c>
      <c r="J75">
        <f t="shared" si="4"/>
        <v>0.99478714161598614</v>
      </c>
      <c r="K75">
        <f t="shared" si="5"/>
        <v>0.97359512525389302</v>
      </c>
      <c r="L75">
        <f t="shared" si="6"/>
        <v>0.16881457615820464</v>
      </c>
      <c r="M75">
        <f t="shared" si="7"/>
        <v>0.99478714161598614</v>
      </c>
      <c r="N75">
        <f t="shared" si="8"/>
        <v>0.98916799574694314</v>
      </c>
    </row>
    <row r="76" spans="2:14" x14ac:dyDescent="0.2">
      <c r="B76">
        <v>0</v>
      </c>
      <c r="C76">
        <v>17758</v>
      </c>
      <c r="D76">
        <v>0</v>
      </c>
      <c r="E76">
        <v>244</v>
      </c>
      <c r="F76">
        <f t="shared" si="0"/>
        <v>0.98644595044994998</v>
      </c>
      <c r="G76">
        <f t="shared" si="1"/>
        <v>1.3554049550049994E-2</v>
      </c>
      <c r="H76">
        <f t="shared" si="2"/>
        <v>0</v>
      </c>
      <c r="I76">
        <f t="shared" si="3"/>
        <v>0</v>
      </c>
      <c r="J76">
        <f t="shared" si="4"/>
        <v>1</v>
      </c>
      <c r="K76" t="e">
        <f t="shared" si="5"/>
        <v>#DIV/0!</v>
      </c>
      <c r="L76">
        <f t="shared" si="6"/>
        <v>1.3554049550049994E-2</v>
      </c>
      <c r="M76">
        <f t="shared" si="7"/>
        <v>1</v>
      </c>
      <c r="N76">
        <f t="shared" si="8"/>
        <v>0.98644595044994998</v>
      </c>
    </row>
    <row r="77" spans="2:14" x14ac:dyDescent="0.2">
      <c r="B77">
        <v>1892</v>
      </c>
      <c r="C77">
        <v>15532</v>
      </c>
      <c r="D77">
        <v>52</v>
      </c>
      <c r="E77">
        <v>526</v>
      </c>
      <c r="F77">
        <f t="shared" si="0"/>
        <v>0.967892456393734</v>
      </c>
      <c r="G77">
        <f t="shared" si="1"/>
        <v>3.210754360626597E-2</v>
      </c>
      <c r="H77">
        <f t="shared" si="2"/>
        <v>0.78246484698097596</v>
      </c>
      <c r="I77">
        <f t="shared" si="3"/>
        <v>3.3367556468172485E-3</v>
      </c>
      <c r="J77">
        <f t="shared" si="4"/>
        <v>0.99666324435318276</v>
      </c>
      <c r="K77">
        <f t="shared" si="5"/>
        <v>0.97325102880658432</v>
      </c>
      <c r="L77">
        <f t="shared" si="6"/>
        <v>0.13431840906565937</v>
      </c>
      <c r="M77">
        <f t="shared" si="7"/>
        <v>0.99666324435318276</v>
      </c>
      <c r="N77">
        <f t="shared" si="8"/>
        <v>0.96724374143728986</v>
      </c>
    </row>
    <row r="78" spans="2:14" x14ac:dyDescent="0.2">
      <c r="B78">
        <v>162</v>
      </c>
      <c r="C78">
        <v>17731</v>
      </c>
      <c r="D78">
        <v>6</v>
      </c>
      <c r="E78">
        <v>103</v>
      </c>
      <c r="F78">
        <f t="shared" si="0"/>
        <v>0.99394511720919898</v>
      </c>
      <c r="G78">
        <f t="shared" si="1"/>
        <v>6.054882790801022E-3</v>
      </c>
      <c r="H78">
        <f t="shared" si="2"/>
        <v>0.61132075471698111</v>
      </c>
      <c r="I78">
        <f t="shared" si="3"/>
        <v>3.3827592039240007E-4</v>
      </c>
      <c r="J78">
        <f t="shared" si="4"/>
        <v>0.99966172407960763</v>
      </c>
      <c r="K78">
        <f t="shared" si="5"/>
        <v>0.9642857142857143</v>
      </c>
      <c r="L78">
        <f t="shared" si="6"/>
        <v>1.4720586601488724E-2</v>
      </c>
      <c r="M78">
        <f t="shared" si="7"/>
        <v>0.99966172407960763</v>
      </c>
      <c r="N78">
        <f t="shared" si="8"/>
        <v>0.99422451497140296</v>
      </c>
    </row>
    <row r="79" spans="2:14" x14ac:dyDescent="0.2">
      <c r="B79">
        <v>146</v>
      </c>
      <c r="C79">
        <v>17784</v>
      </c>
      <c r="D79">
        <v>20</v>
      </c>
      <c r="E79">
        <v>52</v>
      </c>
      <c r="F79">
        <f t="shared" si="0"/>
        <v>0.99600044439506719</v>
      </c>
      <c r="G79">
        <f t="shared" si="1"/>
        <v>3.9995556049327854E-3</v>
      </c>
      <c r="H79">
        <f t="shared" si="2"/>
        <v>0.73737373737373735</v>
      </c>
      <c r="I79">
        <f t="shared" si="3"/>
        <v>1.1233430689732643E-3</v>
      </c>
      <c r="J79">
        <f t="shared" si="4"/>
        <v>0.99887665693102679</v>
      </c>
      <c r="K79">
        <f t="shared" si="5"/>
        <v>0.87951807228915657</v>
      </c>
      <c r="L79">
        <f t="shared" si="6"/>
        <v>1.0998777913565159E-2</v>
      </c>
      <c r="M79">
        <f t="shared" si="7"/>
        <v>0.99887665693102679</v>
      </c>
      <c r="N79">
        <f t="shared" si="8"/>
        <v>0.99708454810495628</v>
      </c>
    </row>
    <row r="80" spans="2:14" x14ac:dyDescent="0.2">
      <c r="B80">
        <v>170</v>
      </c>
      <c r="C80">
        <v>17751</v>
      </c>
      <c r="D80">
        <v>14</v>
      </c>
      <c r="E80">
        <v>67</v>
      </c>
      <c r="F80">
        <f t="shared" si="0"/>
        <v>0.99550049994445067</v>
      </c>
      <c r="G80">
        <f t="shared" si="1"/>
        <v>4.4995000555493837E-3</v>
      </c>
      <c r="H80">
        <f t="shared" si="2"/>
        <v>0.71729957805907174</v>
      </c>
      <c r="I80">
        <f t="shared" si="3"/>
        <v>7.8806642274134532E-4</v>
      </c>
      <c r="J80">
        <f t="shared" si="4"/>
        <v>0.99921193357725868</v>
      </c>
      <c r="K80">
        <f t="shared" si="5"/>
        <v>0.92391304347826086</v>
      </c>
      <c r="L80">
        <f t="shared" si="6"/>
        <v>1.3165203866237084E-2</v>
      </c>
      <c r="M80">
        <f t="shared" si="7"/>
        <v>0.99921193357725868</v>
      </c>
      <c r="N80">
        <f t="shared" si="8"/>
        <v>0.99623975754854643</v>
      </c>
    </row>
    <row r="81" spans="1:14" x14ac:dyDescent="0.2">
      <c r="B81">
        <v>4911</v>
      </c>
      <c r="C81">
        <v>12670</v>
      </c>
      <c r="D81">
        <v>107</v>
      </c>
      <c r="E81">
        <v>314</v>
      </c>
      <c r="F81">
        <f t="shared" si="0"/>
        <v>0.97661370958782356</v>
      </c>
      <c r="G81">
        <f t="shared" si="1"/>
        <v>2.3386290412176425E-2</v>
      </c>
      <c r="H81">
        <f t="shared" si="2"/>
        <v>0.93990430622009569</v>
      </c>
      <c r="I81">
        <f t="shared" si="3"/>
        <v>8.3744227909524922E-3</v>
      </c>
      <c r="J81">
        <f t="shared" si="4"/>
        <v>0.99162557720904754</v>
      </c>
      <c r="K81">
        <f t="shared" si="5"/>
        <v>0.97867676365085687</v>
      </c>
      <c r="L81">
        <f t="shared" si="6"/>
        <v>0.29024552827463618</v>
      </c>
      <c r="M81">
        <f t="shared" si="7"/>
        <v>0.99162557720904754</v>
      </c>
      <c r="N81">
        <f t="shared" si="8"/>
        <v>0.97581638940234139</v>
      </c>
    </row>
    <row r="82" spans="1:14" x14ac:dyDescent="0.2">
      <c r="A82" t="s">
        <v>43</v>
      </c>
      <c r="B82">
        <f>AVERAGE(B30:B81)</f>
        <v>576.92307692307691</v>
      </c>
      <c r="C82">
        <f t="shared" ref="C82:N82" si="9">AVERAGE(C30:C81)</f>
        <v>17100.211538461539</v>
      </c>
      <c r="D82">
        <f t="shared" si="9"/>
        <v>56.346153846153847</v>
      </c>
      <c r="E82">
        <f t="shared" si="9"/>
        <v>268.51923076923077</v>
      </c>
      <c r="F82">
        <f t="shared" si="9"/>
        <v>0.98195392819601213</v>
      </c>
      <c r="G82">
        <f t="shared" si="9"/>
        <v>1.8046071803987596E-2</v>
      </c>
      <c r="H82">
        <f t="shared" si="9"/>
        <v>0.4821355733943179</v>
      </c>
      <c r="I82">
        <f t="shared" si="9"/>
        <v>3.4441866474850735E-3</v>
      </c>
      <c r="J82">
        <f t="shared" si="9"/>
        <v>0.99655581335251497</v>
      </c>
      <c r="K82">
        <f>AVERAGE(K30:K31,K33:K37,K39:K46,K48:K63,K65:K75,K77:K81)</f>
        <v>0.8656281002268621</v>
      </c>
      <c r="L82">
        <f t="shared" si="9"/>
        <v>4.6963798894139971E-2</v>
      </c>
      <c r="M82">
        <f t="shared" si="9"/>
        <v>0.99655581335251497</v>
      </c>
      <c r="N82">
        <f t="shared" si="9"/>
        <v>0.98415644516189227</v>
      </c>
    </row>
    <row r="83" spans="1:14" x14ac:dyDescent="0.2">
      <c r="A83" t="s">
        <v>44</v>
      </c>
      <c r="B83">
        <f>STDEV(B30:B81)/SQRT(51)</f>
        <v>136.37242312945472</v>
      </c>
      <c r="C83">
        <f t="shared" ref="C83:N83" si="10">STDEV(C30:C81)/SQRT(51)</f>
        <v>159.92235797951741</v>
      </c>
      <c r="D83">
        <f t="shared" si="10"/>
        <v>14.862793848939257</v>
      </c>
      <c r="E83">
        <f t="shared" si="10"/>
        <v>41.678282029301158</v>
      </c>
      <c r="F83">
        <f t="shared" si="10"/>
        <v>2.610469983204983E-3</v>
      </c>
      <c r="G83">
        <f t="shared" si="10"/>
        <v>2.6104699832049812E-3</v>
      </c>
      <c r="H83">
        <f t="shared" si="10"/>
        <v>3.9815910825295599E-2</v>
      </c>
      <c r="I83">
        <f t="shared" si="10"/>
        <v>9.1747506573672992E-4</v>
      </c>
      <c r="J83">
        <f t="shared" si="10"/>
        <v>9.1747506573672927E-4</v>
      </c>
      <c r="K83">
        <f>STDEV(K30:K31,K33:K37,K39:K46,K48:K63,K65:K75,K77:K81)/SQRT(46)</f>
        <v>3.2589989226055549E-2</v>
      </c>
      <c r="L83">
        <f t="shared" si="10"/>
        <v>8.5736632408964404E-3</v>
      </c>
      <c r="M83">
        <f t="shared" si="10"/>
        <v>9.1747506573672927E-4</v>
      </c>
      <c r="N83">
        <f t="shared" si="10"/>
        <v>2.4904459430551695E-3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0245-532B-164D-B315-F5F3CED2417F}">
  <dimension ref="A1:V54"/>
  <sheetViews>
    <sheetView tabSelected="1" workbookViewId="0">
      <selection activeCell="E33" sqref="E33"/>
    </sheetView>
  </sheetViews>
  <sheetFormatPr baseColWidth="10" defaultRowHeight="16" x14ac:dyDescent="0.2"/>
  <sheetData>
    <row r="1" spans="1:22" x14ac:dyDescent="0.2">
      <c r="A1" t="s">
        <v>50</v>
      </c>
      <c r="M1" t="s">
        <v>51</v>
      </c>
    </row>
    <row r="2" spans="1:22" x14ac:dyDescent="0.2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I2" t="s">
        <v>46</v>
      </c>
      <c r="J2" t="s">
        <v>58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U2" t="s">
        <v>46</v>
      </c>
      <c r="V2" t="s">
        <v>58</v>
      </c>
    </row>
    <row r="3" spans="1:22" x14ac:dyDescent="0.2">
      <c r="A3" t="s">
        <v>14</v>
      </c>
      <c r="B3" t="s">
        <v>11</v>
      </c>
      <c r="C3">
        <v>9.0666600000000006</v>
      </c>
      <c r="D3">
        <v>18.633299999999998</v>
      </c>
      <c r="E3">
        <v>4.7666599999999999</v>
      </c>
      <c r="F3">
        <v>9.9999900000000004</v>
      </c>
      <c r="I3">
        <v>9.0666600000000006</v>
      </c>
      <c r="J3">
        <v>4.7666599999999999</v>
      </c>
      <c r="M3" t="s">
        <v>14</v>
      </c>
      <c r="N3" t="s">
        <v>11</v>
      </c>
      <c r="O3">
        <v>9.0666600000000006</v>
      </c>
      <c r="P3">
        <v>18.633299999999998</v>
      </c>
      <c r="Q3">
        <v>3.3999899999999998</v>
      </c>
      <c r="R3">
        <v>9.6999899999999997</v>
      </c>
      <c r="U3">
        <v>9.0666600000000006</v>
      </c>
      <c r="V3">
        <v>3.3999899999999998</v>
      </c>
    </row>
    <row r="4" spans="1:22" x14ac:dyDescent="0.2">
      <c r="A4" t="s">
        <v>13</v>
      </c>
      <c r="B4" t="s">
        <v>11</v>
      </c>
      <c r="C4">
        <v>4.5333300000000003</v>
      </c>
      <c r="D4">
        <v>17.833300000000001</v>
      </c>
      <c r="E4">
        <v>11.533300000000001</v>
      </c>
      <c r="F4">
        <v>15.966699999999999</v>
      </c>
      <c r="I4">
        <v>4.5333300000000003</v>
      </c>
      <c r="J4">
        <v>11.533300000000001</v>
      </c>
      <c r="M4" t="s">
        <v>13</v>
      </c>
      <c r="N4" t="s">
        <v>11</v>
      </c>
      <c r="O4">
        <v>4.5333300000000003</v>
      </c>
      <c r="P4">
        <v>17.833300000000001</v>
      </c>
      <c r="Q4">
        <v>9.6999899999999997</v>
      </c>
      <c r="R4">
        <v>15.7666</v>
      </c>
      <c r="U4">
        <v>4.5333300000000003</v>
      </c>
      <c r="V4">
        <v>9.6999899999999997</v>
      </c>
    </row>
    <row r="5" spans="1:22" x14ac:dyDescent="0.2">
      <c r="A5" t="s">
        <v>59</v>
      </c>
      <c r="B5" t="s">
        <v>11</v>
      </c>
      <c r="C5">
        <v>2.4</v>
      </c>
      <c r="D5">
        <v>9.7999899999999993</v>
      </c>
      <c r="E5">
        <v>4.9999900000000004</v>
      </c>
      <c r="F5">
        <v>10.8</v>
      </c>
      <c r="I5">
        <v>2.4</v>
      </c>
      <c r="J5">
        <v>4.9999900000000004</v>
      </c>
      <c r="M5" t="s">
        <v>59</v>
      </c>
      <c r="N5" t="s">
        <v>11</v>
      </c>
      <c r="O5">
        <v>2.4</v>
      </c>
      <c r="P5">
        <v>9.7999899999999993</v>
      </c>
      <c r="Q5">
        <v>3.8</v>
      </c>
      <c r="R5">
        <v>12.1</v>
      </c>
      <c r="U5">
        <v>2.4</v>
      </c>
      <c r="V5">
        <v>3.8</v>
      </c>
    </row>
    <row r="6" spans="1:22" x14ac:dyDescent="0.2">
      <c r="A6" t="s">
        <v>60</v>
      </c>
      <c r="B6" t="s">
        <v>11</v>
      </c>
      <c r="C6">
        <v>2.4</v>
      </c>
      <c r="D6">
        <v>6.3999899999999998</v>
      </c>
      <c r="E6">
        <v>13.3667</v>
      </c>
      <c r="F6">
        <v>13.6</v>
      </c>
      <c r="I6">
        <v>2.4</v>
      </c>
      <c r="J6">
        <v>13.3667</v>
      </c>
      <c r="M6" t="s">
        <v>60</v>
      </c>
      <c r="N6" t="s">
        <v>11</v>
      </c>
      <c r="O6">
        <v>2.4</v>
      </c>
      <c r="P6">
        <v>6.3999899999999998</v>
      </c>
      <c r="Q6">
        <v>13.6</v>
      </c>
      <c r="R6">
        <v>14.7333</v>
      </c>
      <c r="U6">
        <v>2.4</v>
      </c>
      <c r="V6">
        <v>13.6</v>
      </c>
    </row>
    <row r="7" spans="1:22" x14ac:dyDescent="0.2">
      <c r="A7" t="s">
        <v>17</v>
      </c>
      <c r="B7" t="s">
        <v>11</v>
      </c>
      <c r="C7">
        <v>6.7333299999999996</v>
      </c>
      <c r="D7">
        <v>23.566600000000001</v>
      </c>
      <c r="E7">
        <v>10.433299999999999</v>
      </c>
      <c r="F7">
        <v>21.7666</v>
      </c>
      <c r="I7">
        <v>6.7333299999999996</v>
      </c>
      <c r="J7">
        <v>10.433299999999999</v>
      </c>
      <c r="M7" t="s">
        <v>17</v>
      </c>
      <c r="N7" t="s">
        <v>11</v>
      </c>
      <c r="O7">
        <v>6.7333299999999996</v>
      </c>
      <c r="P7">
        <v>23.566600000000001</v>
      </c>
      <c r="Q7">
        <v>12.566700000000001</v>
      </c>
      <c r="R7">
        <v>26.2</v>
      </c>
      <c r="U7">
        <v>6.7333299999999996</v>
      </c>
      <c r="V7">
        <v>12.566700000000001</v>
      </c>
    </row>
    <row r="8" spans="1:22" x14ac:dyDescent="0.2">
      <c r="A8" t="s">
        <v>61</v>
      </c>
      <c r="B8" t="s">
        <v>11</v>
      </c>
      <c r="C8">
        <v>5.9333299999999998</v>
      </c>
      <c r="D8">
        <v>6.4999900000000004</v>
      </c>
      <c r="E8">
        <v>13.7333</v>
      </c>
      <c r="F8">
        <v>10.6</v>
      </c>
      <c r="I8">
        <v>5.9333299999999998</v>
      </c>
      <c r="J8">
        <v>13.7333</v>
      </c>
      <c r="M8" t="s">
        <v>61</v>
      </c>
      <c r="N8" t="s">
        <v>11</v>
      </c>
      <c r="O8">
        <v>5.9333299999999998</v>
      </c>
      <c r="P8">
        <v>6.4999900000000004</v>
      </c>
      <c r="Q8">
        <v>13</v>
      </c>
      <c r="R8">
        <v>10.7</v>
      </c>
      <c r="U8">
        <v>5.9333299999999998</v>
      </c>
      <c r="V8">
        <v>13</v>
      </c>
    </row>
    <row r="9" spans="1:22" x14ac:dyDescent="0.2">
      <c r="A9" t="s">
        <v>62</v>
      </c>
      <c r="B9" t="s">
        <v>21</v>
      </c>
      <c r="C9">
        <v>0.29999900000000002</v>
      </c>
      <c r="D9">
        <v>2.9666600000000001</v>
      </c>
      <c r="E9">
        <v>1.0333300000000001</v>
      </c>
      <c r="F9">
        <v>7.7333299999999996</v>
      </c>
      <c r="I9">
        <v>0.29999900000000002</v>
      </c>
      <c r="J9">
        <v>1.0333300000000001</v>
      </c>
      <c r="M9" t="s">
        <v>62</v>
      </c>
      <c r="N9" t="s">
        <v>21</v>
      </c>
      <c r="O9">
        <v>0.29999900000000002</v>
      </c>
      <c r="P9">
        <v>2.9666600000000001</v>
      </c>
      <c r="Q9">
        <v>0.5</v>
      </c>
      <c r="R9">
        <v>5.5</v>
      </c>
      <c r="U9">
        <v>0.29999900000000002</v>
      </c>
      <c r="V9">
        <v>0.5</v>
      </c>
    </row>
    <row r="10" spans="1:22" x14ac:dyDescent="0.2">
      <c r="A10" t="s">
        <v>63</v>
      </c>
      <c r="B10" t="s">
        <v>21</v>
      </c>
      <c r="C10">
        <v>1.5</v>
      </c>
      <c r="D10">
        <v>3.3</v>
      </c>
      <c r="E10">
        <v>8.4333200000000001</v>
      </c>
      <c r="F10">
        <v>14.5</v>
      </c>
      <c r="I10">
        <v>1.5</v>
      </c>
      <c r="J10">
        <v>8.4333200000000001</v>
      </c>
      <c r="M10" t="s">
        <v>63</v>
      </c>
      <c r="N10" t="s">
        <v>21</v>
      </c>
      <c r="O10">
        <v>1.5</v>
      </c>
      <c r="P10">
        <v>3.3</v>
      </c>
      <c r="Q10">
        <v>6.3999899999999998</v>
      </c>
      <c r="R10">
        <v>10.166700000000001</v>
      </c>
      <c r="U10">
        <v>1.5</v>
      </c>
      <c r="V10">
        <v>6.3999899999999998</v>
      </c>
    </row>
    <row r="11" spans="1:22" x14ac:dyDescent="0.2">
      <c r="A11" t="s">
        <v>64</v>
      </c>
      <c r="B11" t="s">
        <v>21</v>
      </c>
      <c r="C11">
        <v>27.9666</v>
      </c>
      <c r="D11">
        <v>96.999899999999997</v>
      </c>
      <c r="E11">
        <v>41.1</v>
      </c>
      <c r="F11">
        <v>92.666569999999993</v>
      </c>
      <c r="I11">
        <v>27.9666</v>
      </c>
      <c r="J11">
        <v>41.1</v>
      </c>
      <c r="M11" t="s">
        <v>64</v>
      </c>
      <c r="N11" t="s">
        <v>21</v>
      </c>
      <c r="O11">
        <v>27.9666</v>
      </c>
      <c r="P11">
        <v>96.999899999999997</v>
      </c>
      <c r="Q11">
        <v>44.633299999999998</v>
      </c>
      <c r="R11">
        <v>91.933199999999999</v>
      </c>
      <c r="U11">
        <v>27.9666</v>
      </c>
      <c r="V11">
        <v>44.633299999999998</v>
      </c>
    </row>
    <row r="12" spans="1:22" x14ac:dyDescent="0.2">
      <c r="A12" t="s">
        <v>65</v>
      </c>
      <c r="B12" t="s">
        <v>21</v>
      </c>
      <c r="C12">
        <v>36</v>
      </c>
      <c r="D12">
        <v>80.1999</v>
      </c>
      <c r="E12">
        <v>50.9666</v>
      </c>
      <c r="F12">
        <v>83.799900000000008</v>
      </c>
      <c r="I12">
        <v>36</v>
      </c>
      <c r="J12">
        <v>50.9666</v>
      </c>
      <c r="M12" t="s">
        <v>65</v>
      </c>
      <c r="N12" t="s">
        <v>21</v>
      </c>
      <c r="O12">
        <v>36</v>
      </c>
      <c r="P12">
        <v>80.1999</v>
      </c>
      <c r="Q12">
        <v>47.8</v>
      </c>
      <c r="R12">
        <v>83.399900000000002</v>
      </c>
      <c r="U12">
        <v>36</v>
      </c>
      <c r="V12">
        <v>47.8</v>
      </c>
    </row>
    <row r="13" spans="1:22" x14ac:dyDescent="0.2">
      <c r="A13" t="s">
        <v>66</v>
      </c>
      <c r="B13" t="s">
        <v>21</v>
      </c>
      <c r="C13" s="6"/>
      <c r="D13" s="6"/>
      <c r="E13" s="6"/>
      <c r="F13" s="6"/>
      <c r="G13" s="6" t="s">
        <v>67</v>
      </c>
      <c r="I13">
        <v>1.93333</v>
      </c>
      <c r="J13">
        <v>5.59999</v>
      </c>
      <c r="M13" t="s">
        <v>66</v>
      </c>
      <c r="N13" t="s">
        <v>21</v>
      </c>
      <c r="O13" s="6" t="s">
        <v>68</v>
      </c>
      <c r="P13" s="6" t="s">
        <v>68</v>
      </c>
      <c r="Q13" s="6">
        <v>3.7666599999999999</v>
      </c>
      <c r="R13" s="6">
        <v>6.4666600000000001</v>
      </c>
      <c r="U13">
        <v>1.93333</v>
      </c>
      <c r="V13">
        <v>3.9666600000000001</v>
      </c>
    </row>
    <row r="14" spans="1:22" x14ac:dyDescent="0.2">
      <c r="A14" t="s">
        <v>69</v>
      </c>
      <c r="B14" t="s">
        <v>21</v>
      </c>
      <c r="C14" s="6"/>
      <c r="D14" s="6"/>
      <c r="E14" s="6"/>
      <c r="F14" s="6"/>
      <c r="I14">
        <v>35.866599999999998</v>
      </c>
      <c r="J14">
        <v>71.666600000000003</v>
      </c>
      <c r="M14" t="s">
        <v>69</v>
      </c>
      <c r="N14" t="s">
        <v>21</v>
      </c>
      <c r="O14" s="6" t="s">
        <v>68</v>
      </c>
      <c r="P14" s="6" t="s">
        <v>68</v>
      </c>
      <c r="Q14" s="6">
        <v>1.6</v>
      </c>
      <c r="R14" s="6">
        <v>4.5</v>
      </c>
      <c r="U14">
        <v>35.866599999999998</v>
      </c>
      <c r="V14">
        <v>72.866600000000005</v>
      </c>
    </row>
    <row r="15" spans="1:22" x14ac:dyDescent="0.2">
      <c r="A15" t="s">
        <v>26</v>
      </c>
      <c r="B15" t="s">
        <v>21</v>
      </c>
      <c r="C15">
        <v>1.93333</v>
      </c>
      <c r="D15">
        <v>0</v>
      </c>
      <c r="E15">
        <v>5.59999</v>
      </c>
      <c r="F15">
        <v>9.1999899999999997</v>
      </c>
      <c r="I15">
        <v>0</v>
      </c>
      <c r="J15">
        <v>2.2000000000000002</v>
      </c>
      <c r="M15" t="s">
        <v>26</v>
      </c>
      <c r="N15" t="s">
        <v>21</v>
      </c>
      <c r="O15">
        <v>1.93333</v>
      </c>
      <c r="P15">
        <v>0</v>
      </c>
      <c r="Q15">
        <v>3.9666600000000001</v>
      </c>
      <c r="R15">
        <v>8.1333199999999994</v>
      </c>
      <c r="U15">
        <v>0</v>
      </c>
      <c r="V15">
        <v>3.9666600000000001</v>
      </c>
    </row>
    <row r="16" spans="1:22" x14ac:dyDescent="0.2">
      <c r="A16" t="s">
        <v>70</v>
      </c>
      <c r="B16" t="s">
        <v>21</v>
      </c>
      <c r="C16">
        <v>35.866599999999998</v>
      </c>
      <c r="D16">
        <v>64.799899999999994</v>
      </c>
      <c r="E16">
        <v>71.666600000000003</v>
      </c>
      <c r="F16">
        <v>67.666600000000003</v>
      </c>
      <c r="I16">
        <v>4.4333299999999998</v>
      </c>
      <c r="J16">
        <v>12.3667</v>
      </c>
      <c r="M16" t="s">
        <v>70</v>
      </c>
      <c r="N16" t="s">
        <v>21</v>
      </c>
      <c r="O16">
        <v>35.866599999999998</v>
      </c>
      <c r="P16">
        <v>64.799899999999994</v>
      </c>
      <c r="Q16">
        <v>72.866600000000005</v>
      </c>
      <c r="R16">
        <v>67.566599999999994</v>
      </c>
      <c r="U16">
        <v>4.4333299999999998</v>
      </c>
      <c r="V16">
        <v>13.5</v>
      </c>
    </row>
    <row r="17" spans="1:22" x14ac:dyDescent="0.2">
      <c r="A17" t="s">
        <v>14</v>
      </c>
      <c r="B17" t="s">
        <v>11</v>
      </c>
      <c r="C17">
        <v>0</v>
      </c>
      <c r="D17">
        <v>0.33333200000000002</v>
      </c>
      <c r="E17">
        <v>2.2000000000000002</v>
      </c>
      <c r="F17">
        <v>2.9</v>
      </c>
      <c r="I17">
        <v>0</v>
      </c>
      <c r="J17">
        <v>0.89999799999999996</v>
      </c>
      <c r="M17" t="s">
        <v>14</v>
      </c>
      <c r="N17" t="s">
        <v>11</v>
      </c>
      <c r="O17">
        <v>0</v>
      </c>
      <c r="P17">
        <v>0.33333200000000002</v>
      </c>
      <c r="Q17">
        <v>3.9666600000000001</v>
      </c>
      <c r="R17">
        <v>4.9000000000000004</v>
      </c>
      <c r="U17">
        <v>0</v>
      </c>
      <c r="V17">
        <v>0.73333400000000004</v>
      </c>
    </row>
    <row r="18" spans="1:22" x14ac:dyDescent="0.2">
      <c r="A18" t="s">
        <v>13</v>
      </c>
      <c r="B18" t="s">
        <v>11</v>
      </c>
      <c r="C18">
        <v>4.4333299999999998</v>
      </c>
      <c r="D18">
        <v>6.6333299999999999</v>
      </c>
      <c r="E18">
        <v>12.3667</v>
      </c>
      <c r="F18">
        <v>9.0666600000000006</v>
      </c>
      <c r="I18">
        <v>1.2666599999999999</v>
      </c>
      <c r="J18">
        <v>11.333299999999999</v>
      </c>
      <c r="M18" t="s">
        <v>13</v>
      </c>
      <c r="N18" t="s">
        <v>11</v>
      </c>
      <c r="O18">
        <v>4.4333299999999998</v>
      </c>
      <c r="P18">
        <v>6.6333299999999999</v>
      </c>
      <c r="Q18">
        <v>13.5</v>
      </c>
      <c r="R18">
        <v>11.466699999999999</v>
      </c>
      <c r="U18">
        <v>1.2666599999999999</v>
      </c>
      <c r="V18">
        <v>12.2667</v>
      </c>
    </row>
    <row r="19" spans="1:22" x14ac:dyDescent="0.2">
      <c r="A19" t="s">
        <v>59</v>
      </c>
      <c r="B19" t="s">
        <v>11</v>
      </c>
      <c r="C19">
        <v>0</v>
      </c>
      <c r="D19">
        <v>0</v>
      </c>
      <c r="E19">
        <v>0.89999799999999996</v>
      </c>
      <c r="F19">
        <v>2.6666599999999998</v>
      </c>
      <c r="I19">
        <v>17.4666</v>
      </c>
      <c r="J19">
        <v>14.1333</v>
      </c>
      <c r="M19" t="s">
        <v>59</v>
      </c>
      <c r="N19" t="s">
        <v>11</v>
      </c>
      <c r="O19">
        <v>0</v>
      </c>
      <c r="P19">
        <v>0</v>
      </c>
      <c r="Q19">
        <v>0.73333400000000004</v>
      </c>
      <c r="R19">
        <v>3.2</v>
      </c>
      <c r="U19">
        <v>17.4666</v>
      </c>
      <c r="V19">
        <v>20.133299999999998</v>
      </c>
    </row>
    <row r="20" spans="1:22" x14ac:dyDescent="0.2">
      <c r="A20" t="s">
        <v>60</v>
      </c>
      <c r="B20" t="s">
        <v>11</v>
      </c>
      <c r="C20">
        <v>1.2666599999999999</v>
      </c>
      <c r="D20">
        <v>49.766599999999997</v>
      </c>
      <c r="E20">
        <v>11.333299999999999</v>
      </c>
      <c r="F20">
        <v>13.533300000000001</v>
      </c>
      <c r="I20">
        <v>2.7</v>
      </c>
      <c r="J20">
        <v>5</v>
      </c>
      <c r="M20" t="s">
        <v>60</v>
      </c>
      <c r="N20" t="s">
        <v>11</v>
      </c>
      <c r="O20">
        <v>1.2666599999999999</v>
      </c>
      <c r="P20">
        <v>49.766599999999997</v>
      </c>
      <c r="Q20">
        <v>12.2667</v>
      </c>
      <c r="R20">
        <v>17.3</v>
      </c>
      <c r="U20">
        <v>2.7</v>
      </c>
      <c r="V20">
        <v>4.4000000000000004</v>
      </c>
    </row>
    <row r="21" spans="1:22" x14ac:dyDescent="0.2">
      <c r="A21" t="s">
        <v>17</v>
      </c>
      <c r="B21" t="s">
        <v>11</v>
      </c>
      <c r="C21">
        <v>17.4666</v>
      </c>
      <c r="D21">
        <v>8.7333200000000009</v>
      </c>
      <c r="E21">
        <v>14.1333</v>
      </c>
      <c r="F21">
        <v>31.333300000000001</v>
      </c>
      <c r="I21" s="6">
        <v>0.53333299999999995</v>
      </c>
      <c r="J21" s="6">
        <v>5.7333299999999996</v>
      </c>
      <c r="M21" t="s">
        <v>17</v>
      </c>
      <c r="N21" t="s">
        <v>11</v>
      </c>
      <c r="O21">
        <v>17.4666</v>
      </c>
      <c r="P21">
        <v>8.7333200000000009</v>
      </c>
      <c r="Q21">
        <v>20.133299999999998</v>
      </c>
      <c r="R21">
        <v>36.433300000000003</v>
      </c>
      <c r="U21" s="6">
        <v>0.53333299999999995</v>
      </c>
      <c r="V21" s="6">
        <v>3.86666</v>
      </c>
    </row>
    <row r="22" spans="1:22" x14ac:dyDescent="0.2">
      <c r="A22" t="s">
        <v>61</v>
      </c>
      <c r="B22" t="s">
        <v>11</v>
      </c>
      <c r="C22">
        <v>2.7</v>
      </c>
      <c r="D22">
        <v>5.2666599999999999</v>
      </c>
      <c r="E22">
        <v>5</v>
      </c>
      <c r="F22">
        <v>9.5666600000000006</v>
      </c>
      <c r="I22" s="6">
        <v>0</v>
      </c>
      <c r="J22" s="6">
        <v>7.0333199999999998</v>
      </c>
      <c r="M22" t="s">
        <v>61</v>
      </c>
      <c r="N22" t="s">
        <v>11</v>
      </c>
      <c r="O22">
        <v>2.7</v>
      </c>
      <c r="P22">
        <v>5.2666599999999999</v>
      </c>
      <c r="Q22">
        <v>4.4000000000000004</v>
      </c>
      <c r="R22">
        <v>8.5666600000000006</v>
      </c>
      <c r="U22" s="6">
        <v>0</v>
      </c>
      <c r="V22" s="6">
        <v>4.59999</v>
      </c>
    </row>
    <row r="23" spans="1:22" x14ac:dyDescent="0.2">
      <c r="A23" t="s">
        <v>62</v>
      </c>
      <c r="B23" t="s">
        <v>21</v>
      </c>
      <c r="C23" s="6">
        <v>0.53333299999999995</v>
      </c>
      <c r="D23" s="6">
        <v>5.3333300000000001</v>
      </c>
      <c r="E23" s="6">
        <v>5.7333299999999996</v>
      </c>
      <c r="F23" s="6">
        <v>12.466699999999999</v>
      </c>
      <c r="I23">
        <v>50.266599999999997</v>
      </c>
      <c r="J23">
        <v>65.7</v>
      </c>
      <c r="M23" t="s">
        <v>62</v>
      </c>
      <c r="N23" t="s">
        <v>21</v>
      </c>
      <c r="O23" s="6">
        <v>0.53333299999999995</v>
      </c>
      <c r="P23" s="6">
        <v>5.3333300000000001</v>
      </c>
      <c r="Q23" s="6">
        <v>3.86666</v>
      </c>
      <c r="R23" s="6">
        <v>12.033300000000001</v>
      </c>
      <c r="S23" t="s">
        <v>71</v>
      </c>
      <c r="U23">
        <v>50.266599999999997</v>
      </c>
      <c r="V23">
        <v>74.166600000000003</v>
      </c>
    </row>
    <row r="24" spans="1:22" x14ac:dyDescent="0.2">
      <c r="A24" t="s">
        <v>63</v>
      </c>
      <c r="B24" t="s">
        <v>21</v>
      </c>
      <c r="C24" s="6">
        <v>0</v>
      </c>
      <c r="D24" s="6">
        <v>5.4333299999999998</v>
      </c>
      <c r="E24" s="6">
        <v>7.0333199999999998</v>
      </c>
      <c r="F24" s="6">
        <v>12.033300000000001</v>
      </c>
      <c r="I24">
        <v>87.499899999999997</v>
      </c>
      <c r="J24">
        <v>100.09989999999999</v>
      </c>
      <c r="M24" t="s">
        <v>63</v>
      </c>
      <c r="N24" t="s">
        <v>21</v>
      </c>
      <c r="O24" s="6">
        <v>0</v>
      </c>
      <c r="P24" s="6">
        <v>5.4333299999999998</v>
      </c>
      <c r="Q24" s="6">
        <v>4.59999</v>
      </c>
      <c r="R24" s="6">
        <v>7.0333300000000003</v>
      </c>
      <c r="U24">
        <v>87.499899999999997</v>
      </c>
      <c r="V24">
        <v>107.633</v>
      </c>
    </row>
    <row r="25" spans="1:22" x14ac:dyDescent="0.2">
      <c r="A25" t="s">
        <v>64</v>
      </c>
      <c r="B25" t="s">
        <v>21</v>
      </c>
      <c r="C25">
        <v>50.266599999999997</v>
      </c>
      <c r="D25">
        <v>65.366600000000005</v>
      </c>
      <c r="E25">
        <v>65.7</v>
      </c>
      <c r="F25">
        <v>67.133260000000007</v>
      </c>
      <c r="I25">
        <v>2.4666600000000001</v>
      </c>
      <c r="J25">
        <v>8.6999899999999997</v>
      </c>
      <c r="M25" t="s">
        <v>64</v>
      </c>
      <c r="N25" t="s">
        <v>21</v>
      </c>
      <c r="O25">
        <v>50.266599999999997</v>
      </c>
      <c r="P25">
        <v>65.366600000000005</v>
      </c>
      <c r="Q25">
        <v>74.166600000000003</v>
      </c>
      <c r="R25">
        <v>68.066599999999994</v>
      </c>
      <c r="U25">
        <v>2.4666600000000001</v>
      </c>
      <c r="V25">
        <v>7.9333299999999998</v>
      </c>
    </row>
    <row r="26" spans="1:22" x14ac:dyDescent="0.2">
      <c r="A26" t="s">
        <v>65</v>
      </c>
      <c r="B26" t="s">
        <v>21</v>
      </c>
      <c r="C26">
        <v>87.499899999999997</v>
      </c>
      <c r="D26">
        <v>98.4666</v>
      </c>
      <c r="E26">
        <v>100.09989999999999</v>
      </c>
      <c r="F26">
        <v>99.733199999999997</v>
      </c>
      <c r="I26">
        <v>1.5333300000000001</v>
      </c>
      <c r="J26">
        <v>7.1999899999999997</v>
      </c>
      <c r="M26" t="s">
        <v>65</v>
      </c>
      <c r="N26" t="s">
        <v>21</v>
      </c>
      <c r="O26">
        <v>87.499899999999997</v>
      </c>
      <c r="P26">
        <v>98.4666</v>
      </c>
      <c r="Q26">
        <v>107.633</v>
      </c>
      <c r="R26">
        <v>98.033199999999994</v>
      </c>
      <c r="U26">
        <v>1.5333300000000001</v>
      </c>
      <c r="V26">
        <v>6.4999900000000004</v>
      </c>
    </row>
    <row r="27" spans="1:22" x14ac:dyDescent="0.2">
      <c r="A27" t="s">
        <v>66</v>
      </c>
      <c r="B27" t="s">
        <v>21</v>
      </c>
      <c r="C27">
        <v>2.4666600000000001</v>
      </c>
      <c r="D27">
        <v>5.59999</v>
      </c>
      <c r="E27">
        <v>8.6999899999999997</v>
      </c>
      <c r="F27">
        <v>9.3999900000000007</v>
      </c>
      <c r="I27">
        <v>2.8</v>
      </c>
      <c r="J27">
        <v>6.4666600000000001</v>
      </c>
      <c r="M27" t="s">
        <v>66</v>
      </c>
      <c r="N27" t="s">
        <v>21</v>
      </c>
      <c r="O27">
        <v>2.4666600000000001</v>
      </c>
      <c r="P27">
        <v>5.59999</v>
      </c>
      <c r="Q27">
        <v>7.9333299999999998</v>
      </c>
      <c r="R27">
        <v>8.8333200000000005</v>
      </c>
      <c r="U27">
        <v>2.8</v>
      </c>
      <c r="V27">
        <v>4.6333299999999999</v>
      </c>
    </row>
    <row r="28" spans="1:22" x14ac:dyDescent="0.2">
      <c r="A28" t="s">
        <v>69</v>
      </c>
      <c r="B28" t="s">
        <v>21</v>
      </c>
      <c r="C28">
        <v>1.5333300000000001</v>
      </c>
      <c r="D28">
        <v>5.5333300000000003</v>
      </c>
      <c r="E28">
        <v>7.1999899999999997</v>
      </c>
      <c r="F28">
        <v>7.1333299999999999</v>
      </c>
      <c r="I28">
        <v>31.2</v>
      </c>
      <c r="J28">
        <v>59.633300000000006</v>
      </c>
      <c r="M28" t="s">
        <v>69</v>
      </c>
      <c r="N28" t="s">
        <v>21</v>
      </c>
      <c r="O28">
        <v>1.5333300000000001</v>
      </c>
      <c r="P28">
        <v>5.5333300000000003</v>
      </c>
      <c r="Q28">
        <v>6.4999900000000004</v>
      </c>
      <c r="R28">
        <v>6.59999</v>
      </c>
      <c r="U28">
        <v>31.2</v>
      </c>
      <c r="V28">
        <v>58.9666</v>
      </c>
    </row>
    <row r="29" spans="1:22" x14ac:dyDescent="0.2">
      <c r="A29" t="s">
        <v>26</v>
      </c>
      <c r="B29" t="s">
        <v>21</v>
      </c>
      <c r="C29">
        <v>2.8</v>
      </c>
      <c r="D29">
        <v>6.1333299999999999</v>
      </c>
      <c r="E29">
        <v>6.4666600000000001</v>
      </c>
      <c r="F29">
        <v>9.4666599999999992</v>
      </c>
      <c r="I29">
        <v>18.633299999999998</v>
      </c>
      <c r="J29">
        <v>9.9999900000000004</v>
      </c>
      <c r="M29" t="s">
        <v>26</v>
      </c>
      <c r="N29" t="s">
        <v>21</v>
      </c>
      <c r="O29">
        <v>2.8</v>
      </c>
      <c r="P29">
        <v>6.1333299999999999</v>
      </c>
      <c r="Q29">
        <v>4.6333299999999999</v>
      </c>
      <c r="R29">
        <v>7.8999899999999998</v>
      </c>
      <c r="U29">
        <v>18.633299999999998</v>
      </c>
      <c r="V29">
        <v>9.6999899999999997</v>
      </c>
    </row>
    <row r="30" spans="1:22" x14ac:dyDescent="0.2">
      <c r="A30" t="s">
        <v>70</v>
      </c>
      <c r="B30" t="s">
        <v>21</v>
      </c>
      <c r="C30">
        <v>31.2</v>
      </c>
      <c r="D30">
        <v>167.26599999999999</v>
      </c>
      <c r="E30">
        <v>59.633300000000006</v>
      </c>
      <c r="F30">
        <v>166.16660000000002</v>
      </c>
      <c r="I30">
        <v>17.833300000000001</v>
      </c>
      <c r="J30">
        <v>15.966699999999999</v>
      </c>
      <c r="M30" t="s">
        <v>70</v>
      </c>
      <c r="N30" t="s">
        <v>21</v>
      </c>
      <c r="O30">
        <v>31.2</v>
      </c>
      <c r="P30">
        <v>167.26599999999999</v>
      </c>
      <c r="Q30">
        <v>58.9666</v>
      </c>
      <c r="R30">
        <v>167.03299999999999</v>
      </c>
      <c r="U30">
        <v>17.833300000000001</v>
      </c>
      <c r="V30">
        <v>15.7666</v>
      </c>
    </row>
    <row r="31" spans="1:22" x14ac:dyDescent="0.2">
      <c r="I31">
        <v>9.7999899999999993</v>
      </c>
      <c r="J31">
        <v>10.8</v>
      </c>
      <c r="U31">
        <v>9.7999899999999993</v>
      </c>
      <c r="V31">
        <v>12.1</v>
      </c>
    </row>
    <row r="32" spans="1:22" x14ac:dyDescent="0.2">
      <c r="I32">
        <v>6.3999899999999998</v>
      </c>
      <c r="J32">
        <v>13.6</v>
      </c>
      <c r="U32">
        <v>6.3999899999999998</v>
      </c>
      <c r="V32">
        <v>14.7333</v>
      </c>
    </row>
    <row r="33" spans="9:22" x14ac:dyDescent="0.2">
      <c r="I33">
        <v>23.566600000000001</v>
      </c>
      <c r="J33">
        <v>21.7666</v>
      </c>
      <c r="U33">
        <v>23.566600000000001</v>
      </c>
      <c r="V33">
        <v>26.2</v>
      </c>
    </row>
    <row r="34" spans="9:22" x14ac:dyDescent="0.2">
      <c r="I34">
        <v>6.4999900000000004</v>
      </c>
      <c r="J34">
        <v>10.6</v>
      </c>
      <c r="U34">
        <v>6.4999900000000004</v>
      </c>
      <c r="V34">
        <v>10.7</v>
      </c>
    </row>
    <row r="35" spans="9:22" x14ac:dyDescent="0.2">
      <c r="I35">
        <v>2.9666600000000001</v>
      </c>
      <c r="J35">
        <v>7.7333299999999996</v>
      </c>
      <c r="U35">
        <v>2.9666600000000001</v>
      </c>
      <c r="V35">
        <v>5.5</v>
      </c>
    </row>
    <row r="36" spans="9:22" x14ac:dyDescent="0.2">
      <c r="I36">
        <v>3.3</v>
      </c>
      <c r="J36">
        <v>14.5</v>
      </c>
      <c r="U36">
        <v>3.3</v>
      </c>
      <c r="V36">
        <v>10.166700000000001</v>
      </c>
    </row>
    <row r="37" spans="9:22" x14ac:dyDescent="0.2">
      <c r="I37">
        <v>96.999899999999997</v>
      </c>
      <c r="J37">
        <v>92.666569999999993</v>
      </c>
      <c r="U37">
        <v>96.999899999999997</v>
      </c>
      <c r="V37">
        <v>91.933199999999999</v>
      </c>
    </row>
    <row r="38" spans="9:22" x14ac:dyDescent="0.2">
      <c r="I38">
        <v>80.1999</v>
      </c>
      <c r="J38">
        <v>83.799900000000008</v>
      </c>
      <c r="U38">
        <v>80.1999</v>
      </c>
      <c r="V38">
        <v>83.399900000000002</v>
      </c>
    </row>
    <row r="39" spans="9:22" x14ac:dyDescent="0.2">
      <c r="I39">
        <v>0</v>
      </c>
      <c r="J39">
        <v>9.1999899999999997</v>
      </c>
      <c r="U39">
        <v>0</v>
      </c>
      <c r="V39">
        <v>8.1333199999999994</v>
      </c>
    </row>
    <row r="40" spans="9:22" x14ac:dyDescent="0.2">
      <c r="I40">
        <v>64.799899999999994</v>
      </c>
      <c r="J40">
        <v>67.666600000000003</v>
      </c>
      <c r="U40">
        <v>64.799899999999994</v>
      </c>
      <c r="V40">
        <v>67.566599999999994</v>
      </c>
    </row>
    <row r="41" spans="9:22" x14ac:dyDescent="0.2">
      <c r="I41">
        <v>0.33333200000000002</v>
      </c>
      <c r="J41">
        <v>2.9</v>
      </c>
      <c r="U41">
        <v>0.33333200000000002</v>
      </c>
      <c r="V41">
        <v>4.9000000000000004</v>
      </c>
    </row>
    <row r="42" spans="9:22" x14ac:dyDescent="0.2">
      <c r="I42">
        <v>6.6333299999999999</v>
      </c>
      <c r="J42">
        <v>9.0666600000000006</v>
      </c>
      <c r="U42">
        <v>6.6333299999999999</v>
      </c>
      <c r="V42">
        <v>11.466699999999999</v>
      </c>
    </row>
    <row r="43" spans="9:22" x14ac:dyDescent="0.2">
      <c r="I43">
        <v>0</v>
      </c>
      <c r="J43">
        <v>2.6666599999999998</v>
      </c>
      <c r="U43">
        <v>0</v>
      </c>
      <c r="V43">
        <v>3.2</v>
      </c>
    </row>
    <row r="44" spans="9:22" x14ac:dyDescent="0.2">
      <c r="I44">
        <v>49.766599999999997</v>
      </c>
      <c r="J44">
        <v>13.533300000000001</v>
      </c>
      <c r="U44">
        <v>49.766599999999997</v>
      </c>
      <c r="V44">
        <v>17.3</v>
      </c>
    </row>
    <row r="45" spans="9:22" x14ac:dyDescent="0.2">
      <c r="I45">
        <v>8.7333200000000009</v>
      </c>
      <c r="J45">
        <v>31.333300000000001</v>
      </c>
      <c r="U45">
        <v>8.7333200000000009</v>
      </c>
      <c r="V45">
        <v>36.433300000000003</v>
      </c>
    </row>
    <row r="46" spans="9:22" x14ac:dyDescent="0.2">
      <c r="I46">
        <v>5.2666599999999999</v>
      </c>
      <c r="J46">
        <v>9.5666600000000006</v>
      </c>
      <c r="U46">
        <v>5.2666599999999999</v>
      </c>
      <c r="V46">
        <v>8.5666600000000006</v>
      </c>
    </row>
    <row r="47" spans="9:22" x14ac:dyDescent="0.2">
      <c r="I47" s="6">
        <v>5.3333300000000001</v>
      </c>
      <c r="J47" s="6">
        <v>12.466699999999999</v>
      </c>
      <c r="U47" s="6">
        <v>5.3333300000000001</v>
      </c>
      <c r="V47" s="6">
        <v>12.033300000000001</v>
      </c>
    </row>
    <row r="48" spans="9:22" x14ac:dyDescent="0.2">
      <c r="I48" s="6">
        <v>5.4333299999999998</v>
      </c>
      <c r="J48" s="6">
        <v>12.033300000000001</v>
      </c>
      <c r="U48" s="6">
        <v>5.4333299999999998</v>
      </c>
      <c r="V48" s="6">
        <v>7.0333300000000003</v>
      </c>
    </row>
    <row r="49" spans="9:22" x14ac:dyDescent="0.2">
      <c r="I49">
        <v>65.366600000000005</v>
      </c>
      <c r="J49">
        <v>67.133260000000007</v>
      </c>
      <c r="U49">
        <v>65.366600000000005</v>
      </c>
      <c r="V49">
        <v>68.066599999999994</v>
      </c>
    </row>
    <row r="50" spans="9:22" x14ac:dyDescent="0.2">
      <c r="I50">
        <v>98.4666</v>
      </c>
      <c r="J50">
        <v>99.733199999999997</v>
      </c>
      <c r="U50">
        <v>98.4666</v>
      </c>
      <c r="V50">
        <v>98.033199999999994</v>
      </c>
    </row>
    <row r="51" spans="9:22" x14ac:dyDescent="0.2">
      <c r="I51">
        <v>5.59999</v>
      </c>
      <c r="J51">
        <v>9.3999900000000007</v>
      </c>
      <c r="U51">
        <v>5.59999</v>
      </c>
      <c r="V51">
        <v>8.8333200000000005</v>
      </c>
    </row>
    <row r="52" spans="9:22" x14ac:dyDescent="0.2">
      <c r="I52">
        <v>5.5333300000000003</v>
      </c>
      <c r="J52">
        <v>7.1333299999999999</v>
      </c>
      <c r="U52">
        <v>5.5333300000000003</v>
      </c>
      <c r="V52">
        <v>6.59999</v>
      </c>
    </row>
    <row r="53" spans="9:22" x14ac:dyDescent="0.2">
      <c r="I53">
        <v>6.1333299999999999</v>
      </c>
      <c r="J53">
        <v>9.4666599999999992</v>
      </c>
      <c r="U53">
        <v>6.1333299999999999</v>
      </c>
      <c r="V53">
        <v>7.8999899999999998</v>
      </c>
    </row>
    <row r="54" spans="9:22" x14ac:dyDescent="0.2">
      <c r="I54">
        <v>167.26599999999999</v>
      </c>
      <c r="J54">
        <v>166.16660000000002</v>
      </c>
      <c r="U54">
        <v>167.26599999999999</v>
      </c>
      <c r="V54">
        <v>167.03299999999999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CapTouch 1.0</vt:lpstr>
      <vt:lpstr>CapTouch 1.0 Scorer 2</vt:lpstr>
      <vt:lpstr>Manual scoring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2020-11-11T17:42:44Z</dcterms:created>
  <dcterms:modified xsi:type="dcterms:W3CDTF">2020-11-11T17:48:15Z</dcterms:modified>
</cp:coreProperties>
</file>