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michaelpower/Google Drive/GIT-project/GitHub/R-tools/ShinyApps/Conditional survival/data/"/>
    </mc:Choice>
  </mc:AlternateContent>
  <bookViews>
    <workbookView xWindow="0" yWindow="0" windowWidth="28800" windowHeight="18000" tabRatio="500"/>
  </bookViews>
  <sheets>
    <sheet name="plotsMetadata" sheetId="9" r:id="rId1"/>
    <sheet name="plotsData" sheetId="8" r:id="rId2"/>
    <sheet name="advice" sheetId="6" r:id="rId3"/>
    <sheet name="experiences" sheetId="4" r:id="rId4"/>
    <sheet name="sources" sheetId="7" r:id="rId5"/>
    <sheet name="contributors" sheetId="11" r:id="rId6"/>
    <sheet name="ValidationLists" sheetId="10" r:id="rId7"/>
    <sheet name="contributorsGuide" sheetId="5" r:id="rId8"/>
    <sheet name="conditions" sheetId="1" r:id="rId9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8" l="1"/>
  <c r="D1" i="8"/>
  <c r="B2" i="8"/>
  <c r="B3" i="8"/>
  <c r="B4" i="8"/>
  <c r="A1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E2" i="9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E4" i="9"/>
  <c r="E3" i="9"/>
  <c r="K70" i="8"/>
  <c r="M70" i="8"/>
  <c r="J70" i="8"/>
  <c r="L70" i="8"/>
  <c r="K69" i="8"/>
  <c r="M69" i="8"/>
  <c r="J69" i="8"/>
  <c r="L69" i="8"/>
  <c r="K68" i="8"/>
  <c r="M68" i="8"/>
  <c r="J68" i="8"/>
  <c r="L68" i="8"/>
  <c r="K67" i="8"/>
  <c r="M67" i="8"/>
  <c r="J67" i="8"/>
  <c r="L67" i="8"/>
  <c r="K66" i="8"/>
  <c r="M66" i="8"/>
  <c r="J66" i="8"/>
  <c r="L66" i="8"/>
  <c r="K65" i="8"/>
  <c r="M65" i="8"/>
  <c r="J65" i="8"/>
  <c r="L65" i="8"/>
  <c r="K64" i="8"/>
  <c r="M64" i="8"/>
  <c r="J64" i="8"/>
  <c r="L64" i="8"/>
  <c r="K63" i="8"/>
  <c r="M63" i="8"/>
  <c r="J63" i="8"/>
  <c r="L63" i="8"/>
  <c r="K62" i="8"/>
  <c r="M62" i="8"/>
  <c r="J62" i="8"/>
  <c r="L62" i="8"/>
  <c r="K61" i="8"/>
  <c r="M61" i="8"/>
  <c r="J61" i="8"/>
  <c r="L61" i="8"/>
  <c r="K60" i="8"/>
  <c r="M60" i="8"/>
  <c r="J60" i="8"/>
  <c r="L60" i="8"/>
  <c r="K59" i="8"/>
  <c r="M59" i="8"/>
  <c r="J59" i="8"/>
  <c r="L59" i="8"/>
  <c r="K58" i="8"/>
  <c r="M58" i="8"/>
  <c r="J58" i="8"/>
  <c r="L58" i="8"/>
  <c r="K57" i="8"/>
  <c r="M57" i="8"/>
  <c r="J57" i="8"/>
  <c r="L57" i="8"/>
  <c r="K56" i="8"/>
  <c r="M56" i="8"/>
  <c r="J56" i="8"/>
  <c r="L56" i="8"/>
  <c r="K55" i="8"/>
  <c r="M55" i="8"/>
  <c r="J55" i="8"/>
  <c r="L55" i="8"/>
  <c r="K54" i="8"/>
  <c r="M54" i="8"/>
  <c r="J54" i="8"/>
  <c r="L54" i="8"/>
  <c r="K53" i="8"/>
  <c r="M53" i="8"/>
  <c r="J53" i="8"/>
  <c r="L53" i="8"/>
  <c r="K52" i="8"/>
  <c r="M52" i="8"/>
  <c r="J52" i="8"/>
  <c r="L52" i="8"/>
  <c r="K51" i="8"/>
  <c r="M51" i="8"/>
  <c r="J51" i="8"/>
  <c r="L51" i="8"/>
  <c r="K50" i="8"/>
  <c r="M50" i="8"/>
  <c r="J50" i="8"/>
  <c r="L50" i="8"/>
  <c r="K49" i="8"/>
  <c r="M49" i="8"/>
  <c r="J49" i="8"/>
  <c r="L49" i="8"/>
  <c r="K48" i="8"/>
  <c r="M48" i="8"/>
  <c r="J48" i="8"/>
  <c r="L48" i="8"/>
  <c r="K47" i="8"/>
  <c r="M47" i="8"/>
  <c r="J47" i="8"/>
  <c r="L47" i="8"/>
  <c r="D70" i="8"/>
  <c r="C70" i="8"/>
  <c r="A70" i="8"/>
  <c r="D69" i="8"/>
  <c r="C69" i="8"/>
  <c r="A69" i="8"/>
  <c r="D68" i="8"/>
  <c r="C68" i="8"/>
  <c r="A68" i="8"/>
  <c r="D67" i="8"/>
  <c r="C67" i="8"/>
  <c r="A67" i="8"/>
  <c r="D66" i="8"/>
  <c r="C66" i="8"/>
  <c r="A66" i="8"/>
  <c r="D65" i="8"/>
  <c r="C65" i="8"/>
  <c r="A65" i="8"/>
  <c r="D64" i="8"/>
  <c r="C64" i="8"/>
  <c r="A64" i="8"/>
  <c r="D63" i="8"/>
  <c r="C63" i="8"/>
  <c r="A63" i="8"/>
  <c r="D62" i="8"/>
  <c r="C62" i="8"/>
  <c r="A62" i="8"/>
  <c r="D61" i="8"/>
  <c r="C61" i="8"/>
  <c r="A61" i="8"/>
  <c r="D60" i="8"/>
  <c r="C60" i="8"/>
  <c r="A60" i="8"/>
  <c r="D59" i="8"/>
  <c r="C59" i="8"/>
  <c r="A59" i="8"/>
  <c r="D58" i="8"/>
  <c r="C58" i="8"/>
  <c r="A58" i="8"/>
  <c r="D57" i="8"/>
  <c r="C57" i="8"/>
  <c r="A57" i="8"/>
  <c r="D56" i="8"/>
  <c r="C56" i="8"/>
  <c r="A56" i="8"/>
  <c r="D55" i="8"/>
  <c r="C55" i="8"/>
  <c r="A55" i="8"/>
  <c r="D54" i="8"/>
  <c r="C54" i="8"/>
  <c r="A54" i="8"/>
  <c r="D53" i="8"/>
  <c r="C53" i="8"/>
  <c r="A53" i="8"/>
  <c r="D52" i="8"/>
  <c r="C52" i="8"/>
  <c r="A52" i="8"/>
  <c r="D51" i="8"/>
  <c r="C51" i="8"/>
  <c r="A51" i="8"/>
  <c r="D50" i="8"/>
  <c r="C50" i="8"/>
  <c r="A50" i="8"/>
  <c r="D49" i="8"/>
  <c r="C49" i="8"/>
  <c r="A49" i="8"/>
  <c r="D48" i="8"/>
  <c r="C48" i="8"/>
  <c r="A48" i="8"/>
  <c r="D47" i="8"/>
  <c r="C47" i="8"/>
  <c r="A47" i="8"/>
  <c r="K45" i="8"/>
  <c r="M45" i="8"/>
  <c r="J45" i="8"/>
  <c r="L45" i="8"/>
  <c r="K44" i="8"/>
  <c r="M44" i="8"/>
  <c r="J44" i="8"/>
  <c r="L44" i="8"/>
  <c r="K43" i="8"/>
  <c r="M43" i="8"/>
  <c r="J43" i="8"/>
  <c r="L43" i="8"/>
  <c r="K42" i="8"/>
  <c r="M42" i="8"/>
  <c r="J42" i="8"/>
  <c r="L42" i="8"/>
  <c r="K41" i="8"/>
  <c r="M41" i="8"/>
  <c r="J41" i="8"/>
  <c r="L41" i="8"/>
  <c r="K40" i="8"/>
  <c r="M40" i="8"/>
  <c r="J40" i="8"/>
  <c r="L40" i="8"/>
  <c r="K39" i="8"/>
  <c r="M39" i="8"/>
  <c r="J39" i="8"/>
  <c r="L39" i="8"/>
  <c r="K38" i="8"/>
  <c r="M38" i="8"/>
  <c r="J38" i="8"/>
  <c r="L38" i="8"/>
  <c r="K37" i="8"/>
  <c r="M37" i="8"/>
  <c r="J37" i="8"/>
  <c r="L37" i="8"/>
  <c r="K36" i="8"/>
  <c r="M36" i="8"/>
  <c r="J36" i="8"/>
  <c r="L36" i="8"/>
  <c r="K35" i="8"/>
  <c r="M35" i="8"/>
  <c r="J35" i="8"/>
  <c r="L35" i="8"/>
  <c r="K34" i="8"/>
  <c r="M34" i="8"/>
  <c r="J34" i="8"/>
  <c r="L34" i="8"/>
  <c r="K33" i="8"/>
  <c r="M33" i="8"/>
  <c r="J33" i="8"/>
  <c r="L33" i="8"/>
  <c r="K32" i="8"/>
  <c r="M32" i="8"/>
  <c r="J32" i="8"/>
  <c r="L32" i="8"/>
  <c r="K31" i="8"/>
  <c r="M31" i="8"/>
  <c r="J31" i="8"/>
  <c r="L31" i="8"/>
  <c r="K30" i="8"/>
  <c r="M30" i="8"/>
  <c r="J30" i="8"/>
  <c r="L30" i="8"/>
  <c r="K29" i="8"/>
  <c r="M29" i="8"/>
  <c r="J29" i="8"/>
  <c r="L29" i="8"/>
  <c r="K28" i="8"/>
  <c r="M28" i="8"/>
  <c r="J28" i="8"/>
  <c r="L28" i="8"/>
  <c r="K27" i="8"/>
  <c r="M27" i="8"/>
  <c r="J27" i="8"/>
  <c r="L27" i="8"/>
  <c r="K26" i="8"/>
  <c r="M26" i="8"/>
  <c r="J26" i="8"/>
  <c r="L26" i="8"/>
  <c r="K25" i="8"/>
  <c r="M25" i="8"/>
  <c r="J25" i="8"/>
  <c r="L25" i="8"/>
  <c r="K24" i="8"/>
  <c r="M24" i="8"/>
  <c r="J24" i="8"/>
  <c r="L24" i="8"/>
  <c r="K23" i="8"/>
  <c r="M23" i="8"/>
  <c r="J23" i="8"/>
  <c r="L23" i="8"/>
  <c r="K22" i="8"/>
  <c r="M22" i="8"/>
  <c r="J22" i="8"/>
  <c r="L22" i="8"/>
  <c r="K21" i="8"/>
  <c r="M21" i="8"/>
  <c r="J21" i="8"/>
  <c r="L21" i="8"/>
  <c r="K20" i="8"/>
  <c r="M20" i="8"/>
  <c r="J20" i="8"/>
  <c r="L20" i="8"/>
  <c r="K19" i="8"/>
  <c r="M19" i="8"/>
  <c r="J19" i="8"/>
  <c r="L19" i="8"/>
  <c r="K18" i="8"/>
  <c r="M18" i="8"/>
  <c r="J18" i="8"/>
  <c r="L18" i="8"/>
  <c r="K17" i="8"/>
  <c r="M17" i="8"/>
  <c r="J17" i="8"/>
  <c r="L17" i="8"/>
  <c r="K16" i="8"/>
  <c r="M16" i="8"/>
  <c r="J16" i="8"/>
  <c r="L16" i="8"/>
  <c r="K15" i="8"/>
  <c r="M15" i="8"/>
  <c r="J15" i="8"/>
  <c r="L15" i="8"/>
  <c r="K14" i="8"/>
  <c r="M14" i="8"/>
  <c r="J14" i="8"/>
  <c r="L14" i="8"/>
  <c r="K13" i="8"/>
  <c r="M13" i="8"/>
  <c r="J13" i="8"/>
  <c r="L13" i="8"/>
  <c r="K12" i="8"/>
  <c r="M12" i="8"/>
  <c r="J12" i="8"/>
  <c r="L12" i="8"/>
  <c r="K11" i="8"/>
  <c r="M11" i="8"/>
  <c r="J11" i="8"/>
  <c r="L11" i="8"/>
  <c r="K10" i="8"/>
  <c r="M10" i="8"/>
  <c r="J10" i="8"/>
  <c r="L10" i="8"/>
  <c r="K9" i="8"/>
  <c r="M9" i="8"/>
  <c r="J9" i="8"/>
  <c r="L9" i="8"/>
  <c r="K8" i="8"/>
  <c r="M8" i="8"/>
  <c r="J8" i="8"/>
  <c r="L8" i="8"/>
  <c r="K7" i="8"/>
  <c r="M7" i="8"/>
  <c r="J7" i="8"/>
  <c r="L7" i="8"/>
  <c r="K6" i="8"/>
  <c r="M6" i="8"/>
  <c r="J6" i="8"/>
  <c r="L6" i="8"/>
  <c r="K5" i="8"/>
  <c r="M5" i="8"/>
  <c r="J5" i="8"/>
  <c r="L5" i="8"/>
  <c r="K4" i="8"/>
  <c r="M4" i="8"/>
  <c r="J4" i="8"/>
  <c r="L4" i="8"/>
  <c r="K3" i="8"/>
  <c r="M3" i="8"/>
  <c r="J3" i="8"/>
  <c r="L3" i="8"/>
  <c r="K2" i="8"/>
  <c r="M2" i="8"/>
  <c r="J2" i="8"/>
  <c r="L2" i="8"/>
  <c r="D45" i="8"/>
  <c r="C45" i="8"/>
  <c r="D44" i="8"/>
  <c r="C44" i="8"/>
  <c r="D43" i="8"/>
  <c r="C43" i="8"/>
  <c r="D42" i="8"/>
  <c r="C42" i="8"/>
  <c r="D41" i="8"/>
  <c r="C41" i="8"/>
  <c r="D40" i="8"/>
  <c r="C40" i="8"/>
  <c r="D39" i="8"/>
  <c r="C39" i="8"/>
  <c r="D38" i="8"/>
  <c r="C38" i="8"/>
  <c r="D37" i="8"/>
  <c r="C37" i="8"/>
  <c r="D36" i="8"/>
  <c r="C36" i="8"/>
  <c r="D35" i="8"/>
  <c r="C35" i="8"/>
  <c r="D34" i="8"/>
  <c r="C34" i="8"/>
  <c r="D33" i="8"/>
  <c r="C33" i="8"/>
  <c r="D32" i="8"/>
  <c r="C32" i="8"/>
  <c r="D31" i="8"/>
  <c r="C31" i="8"/>
  <c r="D30" i="8"/>
  <c r="C30" i="8"/>
  <c r="D29" i="8"/>
  <c r="C29" i="8"/>
  <c r="D28" i="8"/>
  <c r="C28" i="8"/>
  <c r="D27" i="8"/>
  <c r="C27" i="8"/>
  <c r="D26" i="8"/>
  <c r="C26" i="8"/>
  <c r="D25" i="8"/>
  <c r="C25" i="8"/>
  <c r="D24" i="8"/>
  <c r="C24" i="8"/>
  <c r="D23" i="8"/>
  <c r="C23" i="8"/>
  <c r="D22" i="8"/>
  <c r="C22" i="8"/>
  <c r="D21" i="8"/>
  <c r="C21" i="8"/>
  <c r="D20" i="8"/>
  <c r="C20" i="8"/>
  <c r="D19" i="8"/>
  <c r="C19" i="8"/>
  <c r="D18" i="8"/>
  <c r="C18" i="8"/>
  <c r="D17" i="8"/>
  <c r="C17" i="8"/>
  <c r="D16" i="8"/>
  <c r="C16" i="8"/>
  <c r="D15" i="8"/>
  <c r="C15" i="8"/>
  <c r="D14" i="8"/>
  <c r="C14" i="8"/>
  <c r="D13" i="8"/>
  <c r="C13" i="8"/>
  <c r="D12" i="8"/>
  <c r="C12" i="8"/>
  <c r="D11" i="8"/>
  <c r="C11" i="8"/>
  <c r="D10" i="8"/>
  <c r="C10" i="8"/>
  <c r="D9" i="8"/>
  <c r="C9" i="8"/>
  <c r="D8" i="8"/>
  <c r="C8" i="8"/>
  <c r="D7" i="8"/>
  <c r="C7" i="8"/>
  <c r="D6" i="8"/>
  <c r="C6" i="8"/>
  <c r="D5" i="8"/>
  <c r="C5" i="8"/>
  <c r="D4" i="8"/>
  <c r="C4" i="8"/>
  <c r="D3" i="8"/>
  <c r="C3" i="8"/>
  <c r="D2" i="8"/>
  <c r="C2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C1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A6" i="1"/>
  <c r="N20" i="7"/>
  <c r="M20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N19" i="7"/>
  <c r="M19" i="7"/>
  <c r="N18" i="7"/>
  <c r="M18" i="7"/>
  <c r="N17" i="7"/>
  <c r="M17" i="7"/>
  <c r="N16" i="7"/>
  <c r="M16" i="7"/>
  <c r="N15" i="7"/>
  <c r="M15" i="7"/>
  <c r="N14" i="7"/>
  <c r="M14" i="7"/>
  <c r="N13" i="7"/>
  <c r="M13" i="7"/>
  <c r="N12" i="7"/>
  <c r="M12" i="7"/>
  <c r="N11" i="7"/>
  <c r="M11" i="7"/>
  <c r="B11" i="7"/>
  <c r="N10" i="7"/>
  <c r="M10" i="7"/>
  <c r="N9" i="7"/>
  <c r="M9" i="7"/>
  <c r="N8" i="7"/>
  <c r="M8" i="7"/>
  <c r="B8" i="7"/>
  <c r="N7" i="7"/>
  <c r="M7" i="7"/>
  <c r="N6" i="7"/>
  <c r="M6" i="7"/>
  <c r="N5" i="7"/>
  <c r="M5" i="7"/>
  <c r="B5" i="7"/>
  <c r="N4" i="7"/>
  <c r="M4" i="7"/>
  <c r="N3" i="7"/>
  <c r="M3" i="7"/>
  <c r="N2" i="7"/>
  <c r="M2" i="7"/>
  <c r="A8" i="1"/>
</calcChain>
</file>

<file path=xl/sharedStrings.xml><?xml version="1.0" encoding="utf-8"?>
<sst xmlns="http://schemas.openxmlformats.org/spreadsheetml/2006/main" count="545" uniqueCount="108">
  <si>
    <t>Ovarian cancer</t>
  </si>
  <si>
    <t>DataSource</t>
  </si>
  <si>
    <t>SEER_1989-2006</t>
  </si>
  <si>
    <t>generic, general</t>
  </si>
  <si>
    <t>Citation</t>
  </si>
  <si>
    <t>ContributedBy</t>
  </si>
  <si>
    <t>ContributorName</t>
  </si>
  <si>
    <t>ContributorEmail</t>
  </si>
  <si>
    <t>ContributerURL</t>
  </si>
  <si>
    <t>Condition</t>
  </si>
  <si>
    <t>Disease-free survival</t>
  </si>
  <si>
    <t>example</t>
  </si>
  <si>
    <t>Fig1LegendFileName</t>
  </si>
  <si>
    <t>Fig2LegendFileName</t>
  </si>
  <si>
    <t>https://www.ncbi.nlm.nih.gov/pubmed/18329082</t>
  </si>
  <si>
    <t>AbstractURL</t>
  </si>
  <si>
    <t>Outcome</t>
  </si>
  <si>
    <t>Group</t>
  </si>
  <si>
    <t>ConditionID</t>
  </si>
  <si>
    <t>Overall survival</t>
  </si>
  <si>
    <t>Stage</t>
  </si>
  <si>
    <t>Survival</t>
  </si>
  <si>
    <t>Username</t>
  </si>
  <si>
    <t>Name</t>
  </si>
  <si>
    <t>email</t>
  </si>
  <si>
    <t>Filename</t>
  </si>
  <si>
    <t>ViewpointTitle</t>
  </si>
  <si>
    <t>a</t>
  </si>
  <si>
    <t>b</t>
  </si>
  <si>
    <t>Melanoma</t>
  </si>
  <si>
    <t>Age</t>
  </si>
  <si>
    <t>Histology</t>
  </si>
  <si>
    <t>Example</t>
  </si>
  <si>
    <t>Response</t>
  </si>
  <si>
    <t>Location</t>
  </si>
  <si>
    <t>Extent</t>
  </si>
  <si>
    <t>Co-morbidity</t>
  </si>
  <si>
    <t>ExampleCondition</t>
  </si>
  <si>
    <t>time</t>
  </si>
  <si>
    <t>Conditional survival</t>
  </si>
  <si>
    <t>Age group</t>
  </si>
  <si>
    <t>Michael Power</t>
  </si>
  <si>
    <t>Choi M, Fuller CD, Thomas CR Jr, Wang SJ. Conditional survival in ovarian cancer: results from the SEER dataset 1988-2001. Gynecol Oncol. 2008 May;109(2):203-9. doi: 10.1016/j.ygyno.2008.01.033. Epub 2008 Mar 7. PubMed PMID: 18329082.</t>
  </si>
  <si>
    <t>Stage I</t>
  </si>
  <si>
    <t>Stage II</t>
  </si>
  <si>
    <t>Stage III</t>
  </si>
  <si>
    <t>Stage IV</t>
  </si>
  <si>
    <t>SEER 1988-2001</t>
  </si>
  <si>
    <t>Five-year relative conditional survival, grouped by age and stage.</t>
  </si>
  <si>
    <t>years</t>
  </si>
  <si>
    <t>5-year relative proportion survival</t>
  </si>
  <si>
    <t>5-year conditional survival for ovarian cancer</t>
  </si>
  <si>
    <t>Viewpoint</t>
  </si>
  <si>
    <t>Prognosis</t>
  </si>
  <si>
    <t>GroupName</t>
  </si>
  <si>
    <t>Stage I, &lt;65 yrs</t>
  </si>
  <si>
    <t>Stage I, ≥ 65 yrs</t>
  </si>
  <si>
    <t>Stage II, &lt;65 yrs</t>
  </si>
  <si>
    <t>Stage III, &lt;65 yrs</t>
  </si>
  <si>
    <t>Stage IV, &lt;65 yrs</t>
  </si>
  <si>
    <t>Statistical</t>
  </si>
  <si>
    <t>Estimate</t>
  </si>
  <si>
    <t>Methods4Uncertainty</t>
  </si>
  <si>
    <t>Outcomes</t>
  </si>
  <si>
    <t>Ten-year (relative) overall survival curves in ovarian cancer patients by stage.</t>
  </si>
  <si>
    <t>Ovarian cancer 10-yr overall survival</t>
  </si>
  <si>
    <t>10-year overall survival</t>
  </si>
  <si>
    <t>10-year survival for ovarian cancer</t>
  </si>
  <si>
    <t>Stage II, ≥ 65 yrs</t>
  </si>
  <si>
    <t>Stage III, ≥ 65 yrs</t>
  </si>
  <si>
    <t>Stage IV, ≥ 65 yrs</t>
  </si>
  <si>
    <t>&lt;65 yrs</t>
  </si>
  <si>
    <t>≥ 65 yrs</t>
  </si>
  <si>
    <t>Ovarian cancer 5-yr conditional survival by stage</t>
  </si>
  <si>
    <t>Five-year relative conditional survival, grouped by stage.</t>
  </si>
  <si>
    <t>Ovarian cancer 5-yr conditional survival by age-group and stage</t>
  </si>
  <si>
    <t>p1</t>
  </si>
  <si>
    <t>s1</t>
  </si>
  <si>
    <t>s2</t>
  </si>
  <si>
    <t>datasetsID</t>
  </si>
  <si>
    <t>dataset</t>
  </si>
  <si>
    <t>plotID</t>
  </si>
  <si>
    <t>plotName</t>
  </si>
  <si>
    <t>view</t>
  </si>
  <si>
    <t>xLabel</t>
  </si>
  <si>
    <t>yLabel</t>
  </si>
  <si>
    <t>title4Plot</t>
  </si>
  <si>
    <t>condition</t>
  </si>
  <si>
    <t>group1Name</t>
  </si>
  <si>
    <t>group2Name</t>
  </si>
  <si>
    <t>outcome</t>
  </si>
  <si>
    <t>method4ConfInt</t>
  </si>
  <si>
    <t>methods4BestWorstRange</t>
  </si>
  <si>
    <t>reference</t>
  </si>
  <si>
    <t>link4Reference</t>
  </si>
  <si>
    <t>contributor</t>
  </si>
  <si>
    <t>legend4Line</t>
  </si>
  <si>
    <t>group1</t>
  </si>
  <si>
    <t>group2</t>
  </si>
  <si>
    <t>proportion</t>
  </si>
  <si>
    <t>ciMin</t>
  </si>
  <si>
    <t>ciMax</t>
  </si>
  <si>
    <t>wbMin</t>
  </si>
  <si>
    <t>wbMax</t>
  </si>
  <si>
    <t>plotNameAndDataset</t>
  </si>
  <si>
    <t>text4Figure</t>
  </si>
  <si>
    <t>title4Legend</t>
  </si>
  <si>
    <t>Stage and\nage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</si>
</sst>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righ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vertical="top"/>
    </xf>
    <xf numFmtId="9" fontId="0" fillId="0" borderId="0" xfId="0" applyNumberFormat="1" applyFont="1" applyAlignment="1">
      <alignment vertical="top"/>
    </xf>
    <xf numFmtId="9" fontId="0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center" vertical="top"/>
    </xf>
    <xf numFmtId="0" fontId="0" fillId="0" borderId="0" xfId="0" applyFont="1" applyAlignment="1">
      <alignment horizontal="center" vertical="top"/>
    </xf>
    <xf numFmtId="9" fontId="0" fillId="0" borderId="0" xfId="0" applyNumberFormat="1" applyFont="1" applyAlignment="1">
      <alignment horizontal="center" vertical="top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0" borderId="0" xfId="1" applyFont="1" applyAlignment="1">
      <alignment horizontal="left" vertical="top" wrapText="1"/>
    </xf>
    <xf numFmtId="0" fontId="0" fillId="0" borderId="0" xfId="0" applyFont="1" applyAlignment="1">
      <alignment vertical="top" wrapText="1"/>
    </xf>
    <xf numFmtId="0" fontId="0" fillId="0" borderId="0" xfId="0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164" fontId="0" fillId="0" borderId="0" xfId="0" applyNumberFormat="1" applyFont="1" applyAlignment="1">
      <alignment horizontal="center" vertical="top"/>
    </xf>
    <xf numFmtId="164" fontId="0" fillId="0" borderId="0" xfId="0" applyNumberFormat="1" applyAlignment="1">
      <alignment horizontal="center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 vertical="top" wrapText="1"/>
    </xf>
    <xf numFmtId="164" fontId="1" fillId="0" borderId="0" xfId="0" quotePrefix="1" applyNumberFormat="1" applyFont="1" applyAlignment="1">
      <alignment horizontal="center" vertical="top"/>
    </xf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cbi.nlm.nih.gov/pubmed/18329082" TargetMode="External"/><Relationship Id="rId2" Type="http://schemas.openxmlformats.org/officeDocument/2006/relationships/hyperlink" Target="https://www.ncbi.nlm.nih.gov/pubmed/18329082" TargetMode="External"/><Relationship Id="rId3" Type="http://schemas.openxmlformats.org/officeDocument/2006/relationships/hyperlink" Target="https://www.ncbi.nlm.nih.gov/pubmed/18329082" TargetMode="External"/></Relationships>
</file>

<file path=xl/worksheets/_rels/sheet5.xml.rels><?xml version="1.0" encoding="UTF-8" standalone="yes"?>
<Relationships xmlns="http://schemas.openxmlformats.org/package/2006/relationships"><Relationship Id="rId11" Type="http://schemas.openxmlformats.org/officeDocument/2006/relationships/hyperlink" Target="https://www.ncbi.nlm.nih.gov/pubmed/18329082" TargetMode="External"/><Relationship Id="rId12" Type="http://schemas.openxmlformats.org/officeDocument/2006/relationships/hyperlink" Target="https://www.ncbi.nlm.nih.gov/pubmed/18329082" TargetMode="External"/><Relationship Id="rId13" Type="http://schemas.openxmlformats.org/officeDocument/2006/relationships/hyperlink" Target="https://www.ncbi.nlm.nih.gov/pubmed/18329082" TargetMode="External"/><Relationship Id="rId14" Type="http://schemas.openxmlformats.org/officeDocument/2006/relationships/hyperlink" Target="https://www.ncbi.nlm.nih.gov/pubmed/18329082" TargetMode="External"/><Relationship Id="rId15" Type="http://schemas.openxmlformats.org/officeDocument/2006/relationships/hyperlink" Target="https://www.ncbi.nlm.nih.gov/pubmed/18329082" TargetMode="External"/><Relationship Id="rId16" Type="http://schemas.openxmlformats.org/officeDocument/2006/relationships/hyperlink" Target="https://www.ncbi.nlm.nih.gov/pubmed/18329082" TargetMode="External"/><Relationship Id="rId17" Type="http://schemas.openxmlformats.org/officeDocument/2006/relationships/hyperlink" Target="https://www.ncbi.nlm.nih.gov/pubmed/18329082" TargetMode="External"/><Relationship Id="rId18" Type="http://schemas.openxmlformats.org/officeDocument/2006/relationships/hyperlink" Target="https://www.ncbi.nlm.nih.gov/pubmed/18329082" TargetMode="External"/><Relationship Id="rId1" Type="http://schemas.openxmlformats.org/officeDocument/2006/relationships/hyperlink" Target="https://www.ncbi.nlm.nih.gov/pubmed/18329082" TargetMode="External"/><Relationship Id="rId2" Type="http://schemas.openxmlformats.org/officeDocument/2006/relationships/hyperlink" Target="https://www.ncbi.nlm.nih.gov/pubmed/18329082" TargetMode="External"/><Relationship Id="rId3" Type="http://schemas.openxmlformats.org/officeDocument/2006/relationships/hyperlink" Target="https://www.ncbi.nlm.nih.gov/pubmed/18329082" TargetMode="External"/><Relationship Id="rId4" Type="http://schemas.openxmlformats.org/officeDocument/2006/relationships/hyperlink" Target="https://www.ncbi.nlm.nih.gov/pubmed/18329082" TargetMode="External"/><Relationship Id="rId5" Type="http://schemas.openxmlformats.org/officeDocument/2006/relationships/hyperlink" Target="https://www.ncbi.nlm.nih.gov/pubmed/18329082" TargetMode="External"/><Relationship Id="rId6" Type="http://schemas.openxmlformats.org/officeDocument/2006/relationships/hyperlink" Target="https://www.ncbi.nlm.nih.gov/pubmed/18329082" TargetMode="External"/><Relationship Id="rId7" Type="http://schemas.openxmlformats.org/officeDocument/2006/relationships/hyperlink" Target="https://www.ncbi.nlm.nih.gov/pubmed/18329082" TargetMode="External"/><Relationship Id="rId8" Type="http://schemas.openxmlformats.org/officeDocument/2006/relationships/hyperlink" Target="https://www.ncbi.nlm.nih.gov/pubmed/18329082" TargetMode="External"/><Relationship Id="rId9" Type="http://schemas.openxmlformats.org/officeDocument/2006/relationships/hyperlink" Target="https://www.ncbi.nlm.nih.gov/pubmed/18329082" TargetMode="External"/><Relationship Id="rId10" Type="http://schemas.openxmlformats.org/officeDocument/2006/relationships/hyperlink" Target="https://www.ncbi.nlm.nih.gov/pubmed/183290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abSelected="1" workbookViewId="0">
      <pane ySplit="1" topLeftCell="A2" activePane="bottomLeft" state="frozen"/>
      <selection pane="bottomLeft" activeCell="B4" sqref="B4"/>
    </sheetView>
  </sheetViews>
  <sheetFormatPr baseColWidth="10" defaultRowHeight="16" x14ac:dyDescent="0.2"/>
  <cols>
    <col min="1" max="1" width="10.83203125" style="20"/>
    <col min="2" max="2" width="14.1640625" style="16" bestFit="1" customWidth="1"/>
    <col min="3" max="3" width="6.1640625" style="20" bestFit="1" customWidth="1"/>
    <col min="4" max="6" width="32.33203125" style="16" customWidth="1"/>
    <col min="7" max="7" width="17" style="16" bestFit="1" customWidth="1"/>
    <col min="8" max="8" width="53.6640625" style="7" bestFit="1" customWidth="1"/>
    <col min="9" max="9" width="5.5" style="7" bestFit="1" customWidth="1"/>
    <col min="10" max="10" width="28.83203125" style="7" bestFit="1" customWidth="1"/>
    <col min="11" max="11" width="44.83203125" style="7" customWidth="1"/>
    <col min="12" max="12" width="13.33203125" style="7" bestFit="1" customWidth="1"/>
    <col min="13" max="13" width="12.1640625" style="7" bestFit="1" customWidth="1"/>
    <col min="14" max="14" width="24" style="7" bestFit="1" customWidth="1"/>
    <col min="15" max="15" width="17.83203125" style="7" bestFit="1" customWidth="1"/>
    <col min="16" max="17" width="17.83203125" style="7" customWidth="1"/>
    <col min="18" max="18" width="58.5" style="7" customWidth="1"/>
    <col min="19" max="19" width="42.1640625" style="7" bestFit="1" customWidth="1"/>
    <col min="20" max="20" width="13.1640625" style="7" bestFit="1" customWidth="1"/>
    <col min="21" max="21" width="10.83203125" style="9"/>
    <col min="22" max="16384" width="10.83203125" style="16"/>
  </cols>
  <sheetData>
    <row r="1" spans="1:21" x14ac:dyDescent="0.2">
      <c r="A1" s="12" t="s">
        <v>79</v>
      </c>
      <c r="B1" s="15" t="s">
        <v>80</v>
      </c>
      <c r="C1" s="12" t="s">
        <v>81</v>
      </c>
      <c r="D1" s="15" t="s">
        <v>82</v>
      </c>
      <c r="E1" s="15" t="s">
        <v>104</v>
      </c>
      <c r="F1" s="15" t="s">
        <v>106</v>
      </c>
      <c r="G1" s="15" t="s">
        <v>83</v>
      </c>
      <c r="H1" s="5" t="s">
        <v>105</v>
      </c>
      <c r="I1" s="5" t="s">
        <v>84</v>
      </c>
      <c r="J1" s="5" t="s">
        <v>85</v>
      </c>
      <c r="K1" s="5" t="s">
        <v>86</v>
      </c>
      <c r="L1" s="5" t="s">
        <v>87</v>
      </c>
      <c r="M1" s="5" t="s">
        <v>88</v>
      </c>
      <c r="N1" s="5" t="s">
        <v>89</v>
      </c>
      <c r="O1" s="5" t="s">
        <v>90</v>
      </c>
      <c r="P1" s="5" t="s">
        <v>91</v>
      </c>
      <c r="Q1" s="5" t="s">
        <v>92</v>
      </c>
      <c r="R1" s="5" t="s">
        <v>93</v>
      </c>
      <c r="S1" s="5" t="s">
        <v>94</v>
      </c>
      <c r="T1" s="5" t="s">
        <v>95</v>
      </c>
      <c r="U1" s="6"/>
    </row>
    <row r="2" spans="1:21" s="17" customFormat="1" ht="64" x14ac:dyDescent="0.2">
      <c r="A2" s="25">
        <v>1</v>
      </c>
      <c r="B2" s="17" t="s">
        <v>47</v>
      </c>
      <c r="C2" s="25" t="s">
        <v>76</v>
      </c>
      <c r="D2" s="17" t="s">
        <v>65</v>
      </c>
      <c r="E2" s="17" t="str">
        <f>CONCATENATE(D2," (",B2,")")</f>
        <v>Ovarian cancer 10-yr overall survival (SEER 1988-2001)</v>
      </c>
      <c r="F2" s="17" t="s">
        <v>20</v>
      </c>
      <c r="G2" s="17" t="s">
        <v>53</v>
      </c>
      <c r="H2" s="8" t="s">
        <v>64</v>
      </c>
      <c r="I2" s="8" t="s">
        <v>49</v>
      </c>
      <c r="J2" s="8" t="s">
        <v>66</v>
      </c>
      <c r="K2" s="8" t="s">
        <v>67</v>
      </c>
      <c r="L2" s="8" t="s">
        <v>0</v>
      </c>
      <c r="M2" s="8" t="s">
        <v>20</v>
      </c>
      <c r="N2" s="8"/>
      <c r="O2" s="8" t="s">
        <v>19</v>
      </c>
      <c r="P2" s="8" t="s">
        <v>61</v>
      </c>
      <c r="Q2" s="8" t="s">
        <v>61</v>
      </c>
      <c r="R2" s="8" t="s">
        <v>42</v>
      </c>
      <c r="S2" s="18" t="s">
        <v>14</v>
      </c>
      <c r="T2" s="18" t="s">
        <v>41</v>
      </c>
      <c r="U2" s="19"/>
    </row>
    <row r="3" spans="1:21" s="17" customFormat="1" ht="64" x14ac:dyDescent="0.2">
      <c r="A3" s="25">
        <v>1</v>
      </c>
      <c r="B3" s="17" t="s">
        <v>47</v>
      </c>
      <c r="C3" s="25" t="s">
        <v>77</v>
      </c>
      <c r="D3" s="17" t="s">
        <v>73</v>
      </c>
      <c r="E3" s="17" t="str">
        <f t="shared" ref="E3:E4" si="0">CONCATENATE(D3," (",B3,")")</f>
        <v>Ovarian cancer 5-yr conditional survival by stage (SEER 1988-2001)</v>
      </c>
      <c r="F3" s="17" t="s">
        <v>20</v>
      </c>
      <c r="G3" s="17" t="s">
        <v>39</v>
      </c>
      <c r="H3" s="8" t="s">
        <v>74</v>
      </c>
      <c r="I3" s="8" t="s">
        <v>49</v>
      </c>
      <c r="J3" s="8" t="s">
        <v>50</v>
      </c>
      <c r="K3" s="8" t="s">
        <v>51</v>
      </c>
      <c r="L3" s="8" t="s">
        <v>0</v>
      </c>
      <c r="M3" s="8" t="s">
        <v>20</v>
      </c>
      <c r="N3" s="8"/>
      <c r="O3" s="8" t="s">
        <v>19</v>
      </c>
      <c r="P3" s="8" t="s">
        <v>61</v>
      </c>
      <c r="Q3" s="8" t="s">
        <v>61</v>
      </c>
      <c r="R3" s="8" t="s">
        <v>42</v>
      </c>
      <c r="S3" s="18" t="s">
        <v>14</v>
      </c>
      <c r="T3" s="18" t="s">
        <v>41</v>
      </c>
      <c r="U3" s="19"/>
    </row>
    <row r="4" spans="1:21" s="17" customFormat="1" ht="64" x14ac:dyDescent="0.2">
      <c r="A4" s="25">
        <v>1</v>
      </c>
      <c r="B4" s="17" t="s">
        <v>47</v>
      </c>
      <c r="C4" s="25" t="s">
        <v>78</v>
      </c>
      <c r="D4" s="17" t="s">
        <v>75</v>
      </c>
      <c r="E4" s="17" t="str">
        <f t="shared" si="0"/>
        <v>Ovarian cancer 5-yr conditional survival by age-group and stage (SEER 1988-2001)</v>
      </c>
      <c r="F4" s="17" t="s">
        <v>107</v>
      </c>
      <c r="G4" s="17" t="s">
        <v>39</v>
      </c>
      <c r="H4" s="8" t="s">
        <v>48</v>
      </c>
      <c r="I4" s="8" t="s">
        <v>49</v>
      </c>
      <c r="J4" s="8" t="s">
        <v>50</v>
      </c>
      <c r="K4" s="8" t="s">
        <v>51</v>
      </c>
      <c r="L4" s="8" t="s">
        <v>0</v>
      </c>
      <c r="M4" s="8" t="s">
        <v>40</v>
      </c>
      <c r="N4" s="8" t="s">
        <v>20</v>
      </c>
      <c r="O4" s="8" t="s">
        <v>19</v>
      </c>
      <c r="P4" s="8" t="s">
        <v>60</v>
      </c>
      <c r="Q4" s="8" t="s">
        <v>61</v>
      </c>
      <c r="R4" s="8" t="s">
        <v>42</v>
      </c>
      <c r="S4" s="18" t="s">
        <v>14</v>
      </c>
      <c r="T4" s="18" t="s">
        <v>41</v>
      </c>
      <c r="U4" s="19"/>
    </row>
    <row r="5" spans="1:21" x14ac:dyDescent="0.2">
      <c r="M5" s="11"/>
    </row>
    <row r="6" spans="1:21" x14ac:dyDescent="0.2">
      <c r="M6" s="11"/>
    </row>
    <row r="7" spans="1:21" x14ac:dyDescent="0.2">
      <c r="M7" s="11"/>
      <c r="O7" s="11"/>
      <c r="P7" s="11"/>
      <c r="Q7" s="11"/>
    </row>
    <row r="8" spans="1:21" x14ac:dyDescent="0.2">
      <c r="M8" s="11"/>
      <c r="O8" s="11"/>
      <c r="P8" s="11"/>
      <c r="Q8" s="11"/>
    </row>
    <row r="9" spans="1:21" x14ac:dyDescent="0.2">
      <c r="M9" s="11"/>
      <c r="O9" s="11"/>
      <c r="P9" s="11"/>
      <c r="Q9" s="11"/>
    </row>
    <row r="10" spans="1:21" x14ac:dyDescent="0.2">
      <c r="M10" s="11"/>
      <c r="O10" s="11"/>
      <c r="P10" s="11"/>
      <c r="Q10" s="11"/>
    </row>
    <row r="11" spans="1:21" x14ac:dyDescent="0.2">
      <c r="M11" s="11"/>
      <c r="O11" s="11"/>
      <c r="P11" s="11"/>
      <c r="Q11" s="11"/>
    </row>
    <row r="12" spans="1:21" x14ac:dyDescent="0.2">
      <c r="M12" s="11"/>
      <c r="O12" s="11"/>
      <c r="P12" s="11"/>
      <c r="Q12" s="11"/>
    </row>
    <row r="13" spans="1:21" x14ac:dyDescent="0.2">
      <c r="M13" s="11"/>
      <c r="O13" s="11"/>
      <c r="P13" s="11"/>
      <c r="Q13" s="11"/>
    </row>
    <row r="14" spans="1:21" x14ac:dyDescent="0.2">
      <c r="M14" s="11"/>
      <c r="O14" s="11"/>
      <c r="P14" s="11"/>
      <c r="Q14" s="11"/>
    </row>
    <row r="16" spans="1:21" x14ac:dyDescent="0.2">
      <c r="H16" s="11"/>
      <c r="I16" s="11"/>
      <c r="J16" s="11"/>
      <c r="K16" s="11"/>
      <c r="L16" s="11"/>
      <c r="M16" s="11"/>
      <c r="N16" s="11"/>
      <c r="R16" s="11"/>
      <c r="S16" s="11"/>
      <c r="T16" s="11"/>
      <c r="U16" s="10"/>
    </row>
    <row r="17" spans="8:21" x14ac:dyDescent="0.2">
      <c r="H17" s="11"/>
      <c r="I17" s="11"/>
      <c r="J17" s="11"/>
      <c r="K17" s="11"/>
      <c r="L17" s="11"/>
      <c r="M17" s="11"/>
      <c r="N17" s="11"/>
      <c r="R17" s="11"/>
      <c r="S17" s="11"/>
      <c r="T17" s="11"/>
      <c r="U17" s="10"/>
    </row>
    <row r="20" spans="8:21" x14ac:dyDescent="0.2">
      <c r="H20" s="11"/>
      <c r="I20" s="11"/>
      <c r="J20" s="11"/>
      <c r="K20" s="11"/>
      <c r="L20" s="11"/>
      <c r="M20" s="11"/>
      <c r="N20" s="11"/>
      <c r="R20" s="11"/>
      <c r="S20" s="11"/>
      <c r="T20" s="11"/>
      <c r="U20" s="10"/>
    </row>
    <row r="21" spans="8:21" x14ac:dyDescent="0.2">
      <c r="H21" s="11"/>
      <c r="I21" s="11"/>
      <c r="J21" s="11"/>
      <c r="K21" s="11"/>
      <c r="L21" s="11"/>
      <c r="M21" s="11"/>
      <c r="N21" s="11"/>
      <c r="R21" s="11"/>
      <c r="S21" s="11"/>
      <c r="T21" s="11"/>
      <c r="U21" s="10"/>
    </row>
    <row r="24" spans="8:21" x14ac:dyDescent="0.2">
      <c r="H24" s="11"/>
      <c r="I24" s="11"/>
      <c r="J24" s="11"/>
      <c r="K24" s="11"/>
      <c r="L24" s="11"/>
      <c r="M24" s="11"/>
      <c r="N24" s="11"/>
      <c r="R24" s="11"/>
      <c r="S24" s="11"/>
      <c r="T24" s="11"/>
      <c r="U24" s="10"/>
    </row>
    <row r="25" spans="8:21" x14ac:dyDescent="0.2">
      <c r="H25" s="11"/>
      <c r="I25" s="11"/>
      <c r="J25" s="11"/>
      <c r="K25" s="11"/>
      <c r="L25" s="11"/>
      <c r="M25" s="11"/>
      <c r="N25" s="11"/>
      <c r="R25" s="11"/>
      <c r="S25" s="11"/>
      <c r="T25" s="11"/>
      <c r="U25" s="10"/>
    </row>
    <row r="31" spans="8:21" x14ac:dyDescent="0.2">
      <c r="N31" s="11"/>
    </row>
    <row r="32" spans="8:21" x14ac:dyDescent="0.2">
      <c r="N32" s="11"/>
    </row>
    <row r="33" spans="14:14" x14ac:dyDescent="0.2">
      <c r="N33" s="11"/>
    </row>
    <row r="34" spans="14:14" x14ac:dyDescent="0.2">
      <c r="N34" s="11"/>
    </row>
    <row r="35" spans="14:14" x14ac:dyDescent="0.2">
      <c r="N35" s="11"/>
    </row>
    <row r="36" spans="14:14" x14ac:dyDescent="0.2">
      <c r="N36" s="11"/>
    </row>
    <row r="37" spans="14:14" x14ac:dyDescent="0.2">
      <c r="N37" s="11"/>
    </row>
  </sheetData>
  <dataValidations count="1">
    <dataValidation type="list" allowBlank="1" showInputMessage="1" showErrorMessage="1" sqref="P60:Q1048576">
      <formula1>$H$4:$H$19</formula1>
    </dataValidation>
  </dataValidations>
  <hyperlinks>
    <hyperlink ref="S4" r:id="rId1"/>
    <hyperlink ref="S2" r:id="rId2"/>
    <hyperlink ref="S3" r:id="rId3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ValidationLists!$A$2:$A$14</xm:f>
          </x14:formula1>
          <xm:sqref>L2:L1048576</xm:sqref>
        </x14:dataValidation>
        <x14:dataValidation type="list" allowBlank="1" showInputMessage="1" showErrorMessage="1">
          <x14:formula1>
            <xm:f>ValidationLists!$C$2:$C$10</xm:f>
          </x14:formula1>
          <xm:sqref>G2:G1048576</xm:sqref>
        </x14:dataValidation>
        <x14:dataValidation type="list" allowBlank="1" showInputMessage="1" showErrorMessage="1">
          <x14:formula1>
            <xm:f>ValidationLists!$D$2:$D$14</xm:f>
          </x14:formula1>
          <xm:sqref>M2:N1048576</xm:sqref>
        </x14:dataValidation>
        <x14:dataValidation type="list" allowBlank="1" showInputMessage="1" showErrorMessage="1">
          <x14:formula1>
            <xm:f>ValidationLists!$E$2:$E$19</xm:f>
          </x14:formula1>
          <xm:sqref>O2:O1048576</xm:sqref>
        </x14:dataValidation>
        <x14:dataValidation type="list" allowBlank="1" showInputMessage="1" showErrorMessage="1">
          <x14:formula1>
            <xm:f>ValidationLists!$F$2:$F$16</xm:f>
          </x14:formula1>
          <xm:sqref>P2:Q59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workbookViewId="0">
      <pane ySplit="1" topLeftCell="A2" activePane="bottomLeft" state="frozen"/>
      <selection pane="bottomLeft" activeCell="E1" sqref="E1:E1048576"/>
    </sheetView>
  </sheetViews>
  <sheetFormatPr baseColWidth="10" defaultRowHeight="16" x14ac:dyDescent="0.2"/>
  <cols>
    <col min="1" max="1" width="13.33203125" style="13" bestFit="1" customWidth="1"/>
    <col min="2" max="2" width="67.5" style="7" bestFit="1" customWidth="1"/>
    <col min="3" max="3" width="16.33203125" style="13" bestFit="1" customWidth="1"/>
    <col min="4" max="4" width="18.83203125" style="13" customWidth="1"/>
    <col min="5" max="6" width="20" style="13" customWidth="1"/>
    <col min="7" max="8" width="10.83203125" style="13"/>
    <col min="9" max="9" width="17.5" style="22" bestFit="1" customWidth="1"/>
    <col min="10" max="13" width="10.83203125" style="22"/>
    <col min="14" max="16384" width="10.83203125" style="13"/>
  </cols>
  <sheetData>
    <row r="1" spans="1:20" s="12" customFormat="1" x14ac:dyDescent="0.2">
      <c r="A1" s="12" t="str">
        <f>plotsMetadata!A1</f>
        <v>datasetsID</v>
      </c>
      <c r="B1" s="5" t="str">
        <f>plotsMetadata!E1</f>
        <v>plotNameAndDataset</v>
      </c>
      <c r="C1" s="12" t="str">
        <f>plotsMetadata!L1</f>
        <v>condition</v>
      </c>
      <c r="D1" s="12" t="str">
        <f>plotsMetadata!O1</f>
        <v>outcome</v>
      </c>
      <c r="E1" s="12" t="s">
        <v>96</v>
      </c>
      <c r="F1" s="12" t="s">
        <v>97</v>
      </c>
      <c r="G1" s="12" t="s">
        <v>98</v>
      </c>
      <c r="H1" s="12" t="s">
        <v>38</v>
      </c>
      <c r="I1" s="21" t="s">
        <v>99</v>
      </c>
      <c r="J1" s="21" t="s">
        <v>100</v>
      </c>
      <c r="K1" s="21" t="s">
        <v>101</v>
      </c>
      <c r="L1" s="26" t="s">
        <v>102</v>
      </c>
      <c r="M1" s="26" t="s">
        <v>103</v>
      </c>
    </row>
    <row r="2" spans="1:20" x14ac:dyDescent="0.2">
      <c r="A2" s="13">
        <f>plotsMetadata!$A$4</f>
        <v>1</v>
      </c>
      <c r="B2" s="7" t="str">
        <f>plotsMetadata!$E$2</f>
        <v>Ovarian cancer 10-yr overall survival (SEER 1988-2001)</v>
      </c>
      <c r="C2" s="13" t="str">
        <f>plotsMetadata!$L$2</f>
        <v>Ovarian cancer</v>
      </c>
      <c r="D2" s="13" t="str">
        <f>plotsMetadata!$O$2</f>
        <v>Overall survival</v>
      </c>
      <c r="E2" s="13" t="s">
        <v>43</v>
      </c>
      <c r="F2" s="13" t="s">
        <v>43</v>
      </c>
      <c r="H2" s="13">
        <v>0</v>
      </c>
      <c r="I2" s="23">
        <v>1</v>
      </c>
      <c r="J2" s="22">
        <f>MIN(1, I2*0.85)</f>
        <v>0.85</v>
      </c>
      <c r="K2" s="22">
        <f>MIN(1, I2*1.15)</f>
        <v>1</v>
      </c>
      <c r="L2" s="22">
        <f>MIN(1, J2*0.85)</f>
        <v>0.72249999999999992</v>
      </c>
      <c r="M2" s="22">
        <f>MIN(1, K2*1.15)</f>
        <v>1</v>
      </c>
      <c r="O2" s="3"/>
      <c r="P2" s="4"/>
      <c r="Q2" s="4"/>
      <c r="R2" s="4"/>
      <c r="S2" s="4"/>
      <c r="T2" s="4"/>
    </row>
    <row r="3" spans="1:20" x14ac:dyDescent="0.2">
      <c r="A3" s="13">
        <f>plotsMetadata!$A$4</f>
        <v>1</v>
      </c>
      <c r="B3" s="7" t="str">
        <f>plotsMetadata!$E$2</f>
        <v>Ovarian cancer 10-yr overall survival (SEER 1988-2001)</v>
      </c>
      <c r="C3" s="13" t="str">
        <f>plotsMetadata!$L$2</f>
        <v>Ovarian cancer</v>
      </c>
      <c r="D3" s="13" t="str">
        <f>plotsMetadata!$O$2</f>
        <v>Overall survival</v>
      </c>
      <c r="E3" s="13" t="s">
        <v>43</v>
      </c>
      <c r="F3" s="13" t="s">
        <v>43</v>
      </c>
      <c r="H3" s="13">
        <v>1</v>
      </c>
      <c r="I3" s="23">
        <v>0.96</v>
      </c>
      <c r="J3" s="22">
        <f t="shared" ref="J3:J66" si="0">MIN(1, I3*0.85)</f>
        <v>0.81599999999999995</v>
      </c>
      <c r="K3" s="22">
        <f t="shared" ref="K3:K45" si="1">MIN(1, I3*1.15)</f>
        <v>1</v>
      </c>
      <c r="L3" s="22">
        <f t="shared" ref="L3:L45" si="2">MIN(1, J3*0.85)</f>
        <v>0.69359999999999988</v>
      </c>
      <c r="M3" s="22">
        <f t="shared" ref="M3:M45" si="3">MIN(1, K3*1.15)</f>
        <v>1</v>
      </c>
      <c r="S3" s="14"/>
      <c r="T3" s="14"/>
    </row>
    <row r="4" spans="1:20" x14ac:dyDescent="0.2">
      <c r="A4" s="13">
        <f>plotsMetadata!$A$4</f>
        <v>1</v>
      </c>
      <c r="B4" s="7" t="str">
        <f>plotsMetadata!$E$2</f>
        <v>Ovarian cancer 10-yr overall survival (SEER 1988-2001)</v>
      </c>
      <c r="C4" s="13" t="str">
        <f>plotsMetadata!$L$2</f>
        <v>Ovarian cancer</v>
      </c>
      <c r="D4" s="13" t="str">
        <f>plotsMetadata!$O$2</f>
        <v>Overall survival</v>
      </c>
      <c r="E4" s="13" t="s">
        <v>43</v>
      </c>
      <c r="F4" s="13" t="s">
        <v>43</v>
      </c>
      <c r="H4" s="13">
        <v>2</v>
      </c>
      <c r="I4" s="23">
        <v>0.94</v>
      </c>
      <c r="J4" s="22">
        <f t="shared" si="0"/>
        <v>0.79899999999999993</v>
      </c>
      <c r="K4" s="22">
        <f t="shared" si="1"/>
        <v>1</v>
      </c>
      <c r="L4" s="22">
        <f t="shared" si="2"/>
        <v>0.67914999999999992</v>
      </c>
      <c r="M4" s="22">
        <f t="shared" si="3"/>
        <v>1</v>
      </c>
      <c r="S4" s="14"/>
      <c r="T4" s="14"/>
    </row>
    <row r="5" spans="1:20" x14ac:dyDescent="0.2">
      <c r="A5" s="13">
        <f>plotsMetadata!$A$4</f>
        <v>1</v>
      </c>
      <c r="B5" s="7" t="str">
        <f>plotsMetadata!$E$2</f>
        <v>Ovarian cancer 10-yr overall survival (SEER 1988-2001)</v>
      </c>
      <c r="C5" s="13" t="str">
        <f>plotsMetadata!$L$2</f>
        <v>Ovarian cancer</v>
      </c>
      <c r="D5" s="13" t="str">
        <f>plotsMetadata!$O$2</f>
        <v>Overall survival</v>
      </c>
      <c r="E5" s="13" t="s">
        <v>43</v>
      </c>
      <c r="F5" s="13" t="s">
        <v>43</v>
      </c>
      <c r="H5" s="13">
        <v>3</v>
      </c>
      <c r="I5" s="23">
        <v>0.92</v>
      </c>
      <c r="J5" s="22">
        <f t="shared" si="0"/>
        <v>0.78200000000000003</v>
      </c>
      <c r="K5" s="22">
        <f t="shared" si="1"/>
        <v>1</v>
      </c>
      <c r="L5" s="22">
        <f t="shared" si="2"/>
        <v>0.66469999999999996</v>
      </c>
      <c r="M5" s="22">
        <f t="shared" si="3"/>
        <v>1</v>
      </c>
      <c r="S5" s="14"/>
      <c r="T5" s="14"/>
    </row>
    <row r="6" spans="1:20" x14ac:dyDescent="0.2">
      <c r="A6" s="13">
        <f>plotsMetadata!$A$4</f>
        <v>1</v>
      </c>
      <c r="B6" s="7" t="str">
        <f>plotsMetadata!$E$2</f>
        <v>Ovarian cancer 10-yr overall survival (SEER 1988-2001)</v>
      </c>
      <c r="C6" s="13" t="str">
        <f>plotsMetadata!$L$2</f>
        <v>Ovarian cancer</v>
      </c>
      <c r="D6" s="13" t="str">
        <f>plotsMetadata!$O$2</f>
        <v>Overall survival</v>
      </c>
      <c r="E6" s="13" t="s">
        <v>43</v>
      </c>
      <c r="F6" s="13" t="s">
        <v>43</v>
      </c>
      <c r="H6" s="13">
        <v>4</v>
      </c>
      <c r="I6" s="23">
        <v>0.9</v>
      </c>
      <c r="J6" s="22">
        <f t="shared" si="0"/>
        <v>0.76500000000000001</v>
      </c>
      <c r="K6" s="22">
        <f t="shared" si="1"/>
        <v>1</v>
      </c>
      <c r="L6" s="22">
        <f t="shared" si="2"/>
        <v>0.65024999999999999</v>
      </c>
      <c r="M6" s="22">
        <f t="shared" si="3"/>
        <v>1</v>
      </c>
      <c r="S6" s="14"/>
      <c r="T6" s="14"/>
    </row>
    <row r="7" spans="1:20" x14ac:dyDescent="0.2">
      <c r="A7" s="13">
        <f>plotsMetadata!$A$4</f>
        <v>1</v>
      </c>
      <c r="B7" s="7" t="str">
        <f>plotsMetadata!$E$2</f>
        <v>Ovarian cancer 10-yr overall survival (SEER 1988-2001)</v>
      </c>
      <c r="C7" s="13" t="str">
        <f>plotsMetadata!$L$2</f>
        <v>Ovarian cancer</v>
      </c>
      <c r="D7" s="13" t="str">
        <f>plotsMetadata!$O$2</f>
        <v>Overall survival</v>
      </c>
      <c r="E7" s="13" t="s">
        <v>43</v>
      </c>
      <c r="F7" s="13" t="s">
        <v>43</v>
      </c>
      <c r="H7" s="13">
        <v>5</v>
      </c>
      <c r="I7" s="23">
        <v>0.89</v>
      </c>
      <c r="J7" s="22">
        <f t="shared" si="0"/>
        <v>0.75649999999999995</v>
      </c>
      <c r="K7" s="22">
        <f t="shared" si="1"/>
        <v>1</v>
      </c>
      <c r="L7" s="22">
        <f t="shared" si="2"/>
        <v>0.64302499999999996</v>
      </c>
      <c r="M7" s="22">
        <f t="shared" si="3"/>
        <v>1</v>
      </c>
      <c r="S7" s="14"/>
      <c r="T7" s="14"/>
    </row>
    <row r="8" spans="1:20" x14ac:dyDescent="0.2">
      <c r="A8" s="13">
        <f>plotsMetadata!$A$4</f>
        <v>1</v>
      </c>
      <c r="B8" s="7" t="str">
        <f>plotsMetadata!$E$2</f>
        <v>Ovarian cancer 10-yr overall survival (SEER 1988-2001)</v>
      </c>
      <c r="C8" s="13" t="str">
        <f>plotsMetadata!$L$2</f>
        <v>Ovarian cancer</v>
      </c>
      <c r="D8" s="13" t="str">
        <f>plotsMetadata!$O$2</f>
        <v>Overall survival</v>
      </c>
      <c r="E8" s="13" t="s">
        <v>43</v>
      </c>
      <c r="F8" s="13" t="s">
        <v>43</v>
      </c>
      <c r="H8" s="13">
        <v>6</v>
      </c>
      <c r="I8" s="23">
        <v>0.88</v>
      </c>
      <c r="J8" s="22">
        <f t="shared" si="0"/>
        <v>0.748</v>
      </c>
      <c r="K8" s="22">
        <f t="shared" si="1"/>
        <v>1</v>
      </c>
      <c r="L8" s="22">
        <f t="shared" si="2"/>
        <v>0.63580000000000003</v>
      </c>
      <c r="M8" s="22">
        <f t="shared" si="3"/>
        <v>1</v>
      </c>
      <c r="S8" s="14"/>
      <c r="T8" s="14"/>
    </row>
    <row r="9" spans="1:20" x14ac:dyDescent="0.2">
      <c r="A9" s="13">
        <f>plotsMetadata!$A$4</f>
        <v>1</v>
      </c>
      <c r="B9" s="7" t="str">
        <f>plotsMetadata!$E$2</f>
        <v>Ovarian cancer 10-yr overall survival (SEER 1988-2001)</v>
      </c>
      <c r="C9" s="13" t="str">
        <f>plotsMetadata!$L$2</f>
        <v>Ovarian cancer</v>
      </c>
      <c r="D9" s="13" t="str">
        <f>plotsMetadata!$O$2</f>
        <v>Overall survival</v>
      </c>
      <c r="E9" s="13" t="s">
        <v>43</v>
      </c>
      <c r="F9" s="13" t="s">
        <v>43</v>
      </c>
      <c r="H9" s="13">
        <v>7</v>
      </c>
      <c r="I9" s="23">
        <v>0.87</v>
      </c>
      <c r="J9" s="22">
        <f t="shared" si="0"/>
        <v>0.73949999999999994</v>
      </c>
      <c r="K9" s="22">
        <f t="shared" si="1"/>
        <v>1</v>
      </c>
      <c r="L9" s="22">
        <f t="shared" si="2"/>
        <v>0.62857499999999988</v>
      </c>
      <c r="M9" s="22">
        <f t="shared" si="3"/>
        <v>1</v>
      </c>
      <c r="S9" s="14"/>
      <c r="T9" s="14"/>
    </row>
    <row r="10" spans="1:20" x14ac:dyDescent="0.2">
      <c r="A10" s="13">
        <f>plotsMetadata!$A$4</f>
        <v>1</v>
      </c>
      <c r="B10" s="7" t="str">
        <f>plotsMetadata!$E$2</f>
        <v>Ovarian cancer 10-yr overall survival (SEER 1988-2001)</v>
      </c>
      <c r="C10" s="13" t="str">
        <f>plotsMetadata!$L$2</f>
        <v>Ovarian cancer</v>
      </c>
      <c r="D10" s="13" t="str">
        <f>plotsMetadata!$O$2</f>
        <v>Overall survival</v>
      </c>
      <c r="E10" s="13" t="s">
        <v>43</v>
      </c>
      <c r="F10" s="13" t="s">
        <v>43</v>
      </c>
      <c r="H10" s="13">
        <v>8</v>
      </c>
      <c r="I10" s="23">
        <v>0.86</v>
      </c>
      <c r="J10" s="22">
        <f t="shared" si="0"/>
        <v>0.73099999999999998</v>
      </c>
      <c r="K10" s="22">
        <f t="shared" si="1"/>
        <v>0.98899999999999988</v>
      </c>
      <c r="L10" s="22">
        <f t="shared" si="2"/>
        <v>0.62134999999999996</v>
      </c>
      <c r="M10" s="22">
        <f t="shared" si="3"/>
        <v>1</v>
      </c>
      <c r="S10" s="14"/>
      <c r="T10" s="14"/>
    </row>
    <row r="11" spans="1:20" x14ac:dyDescent="0.2">
      <c r="A11" s="13">
        <f>plotsMetadata!$A$4</f>
        <v>1</v>
      </c>
      <c r="B11" s="7" t="str">
        <f>plotsMetadata!$E$2</f>
        <v>Ovarian cancer 10-yr overall survival (SEER 1988-2001)</v>
      </c>
      <c r="C11" s="13" t="str">
        <f>plotsMetadata!$L$2</f>
        <v>Ovarian cancer</v>
      </c>
      <c r="D11" s="13" t="str">
        <f>plotsMetadata!$O$2</f>
        <v>Overall survival</v>
      </c>
      <c r="E11" s="13" t="s">
        <v>43</v>
      </c>
      <c r="F11" s="13" t="s">
        <v>43</v>
      </c>
      <c r="H11" s="13">
        <v>9</v>
      </c>
      <c r="I11" s="23">
        <v>0.85499999999999998</v>
      </c>
      <c r="J11" s="22">
        <f t="shared" si="0"/>
        <v>0.72675000000000001</v>
      </c>
      <c r="K11" s="22">
        <f t="shared" si="1"/>
        <v>0.98324999999999996</v>
      </c>
      <c r="L11" s="22">
        <f t="shared" si="2"/>
        <v>0.61773749999999994</v>
      </c>
      <c r="M11" s="22">
        <f t="shared" si="3"/>
        <v>1</v>
      </c>
      <c r="S11" s="14"/>
      <c r="T11" s="14"/>
    </row>
    <row r="12" spans="1:20" x14ac:dyDescent="0.2">
      <c r="A12" s="13">
        <f>plotsMetadata!$A$4</f>
        <v>1</v>
      </c>
      <c r="B12" s="7" t="str">
        <f>plotsMetadata!$E$2</f>
        <v>Ovarian cancer 10-yr overall survival (SEER 1988-2001)</v>
      </c>
      <c r="C12" s="13" t="str">
        <f>plotsMetadata!$L$2</f>
        <v>Ovarian cancer</v>
      </c>
      <c r="D12" s="13" t="str">
        <f>plotsMetadata!$O$2</f>
        <v>Overall survival</v>
      </c>
      <c r="E12" s="13" t="s">
        <v>43</v>
      </c>
      <c r="F12" s="13" t="s">
        <v>43</v>
      </c>
      <c r="H12" s="13">
        <v>10</v>
      </c>
      <c r="I12" s="23">
        <v>0.85</v>
      </c>
      <c r="J12" s="22">
        <f t="shared" si="0"/>
        <v>0.72249999999999992</v>
      </c>
      <c r="K12" s="22">
        <f t="shared" si="1"/>
        <v>0.97749999999999992</v>
      </c>
      <c r="L12" s="22">
        <f t="shared" si="2"/>
        <v>0.61412499999999992</v>
      </c>
      <c r="M12" s="22">
        <f t="shared" si="3"/>
        <v>1</v>
      </c>
      <c r="S12" s="14"/>
      <c r="T12" s="14"/>
    </row>
    <row r="13" spans="1:20" s="3" customFormat="1" x14ac:dyDescent="0.2">
      <c r="A13" s="13">
        <f>plotsMetadata!$A$4</f>
        <v>1</v>
      </c>
      <c r="B13" s="7" t="str">
        <f>plotsMetadata!$E$2</f>
        <v>Ovarian cancer 10-yr overall survival (SEER 1988-2001)</v>
      </c>
      <c r="C13" s="13" t="str">
        <f>plotsMetadata!$L$2</f>
        <v>Ovarian cancer</v>
      </c>
      <c r="D13" s="13" t="str">
        <f>plotsMetadata!$O$2</f>
        <v>Overall survival</v>
      </c>
      <c r="E13" s="13" t="s">
        <v>44</v>
      </c>
      <c r="F13" s="13" t="s">
        <v>44</v>
      </c>
      <c r="H13" s="13">
        <v>0</v>
      </c>
      <c r="I13" s="23">
        <v>1</v>
      </c>
      <c r="J13" s="22">
        <f t="shared" si="0"/>
        <v>0.85</v>
      </c>
      <c r="K13" s="22">
        <f t="shared" si="1"/>
        <v>1</v>
      </c>
      <c r="L13" s="22">
        <f t="shared" si="2"/>
        <v>0.72249999999999992</v>
      </c>
      <c r="M13" s="22">
        <f t="shared" si="3"/>
        <v>1</v>
      </c>
      <c r="N13" s="4"/>
      <c r="O13" s="13"/>
      <c r="P13" s="13"/>
      <c r="Q13" s="13"/>
      <c r="R13" s="13"/>
      <c r="S13" s="14"/>
      <c r="T13" s="14"/>
    </row>
    <row r="14" spans="1:20" x14ac:dyDescent="0.2">
      <c r="A14" s="13">
        <f>plotsMetadata!$A$4</f>
        <v>1</v>
      </c>
      <c r="B14" s="7" t="str">
        <f>plotsMetadata!$E$2</f>
        <v>Ovarian cancer 10-yr overall survival (SEER 1988-2001)</v>
      </c>
      <c r="C14" s="13" t="str">
        <f>plotsMetadata!$L$2</f>
        <v>Ovarian cancer</v>
      </c>
      <c r="D14" s="13" t="str">
        <f>plotsMetadata!$O$2</f>
        <v>Overall survival</v>
      </c>
      <c r="E14" s="13" t="s">
        <v>44</v>
      </c>
      <c r="F14" s="13" t="s">
        <v>44</v>
      </c>
      <c r="H14" s="13">
        <v>1</v>
      </c>
      <c r="I14" s="23">
        <v>0.86</v>
      </c>
      <c r="J14" s="22">
        <f t="shared" si="0"/>
        <v>0.73099999999999998</v>
      </c>
      <c r="K14" s="22">
        <f t="shared" si="1"/>
        <v>0.98899999999999988</v>
      </c>
      <c r="L14" s="22">
        <f t="shared" si="2"/>
        <v>0.62134999999999996</v>
      </c>
      <c r="M14" s="22">
        <f t="shared" si="3"/>
        <v>1</v>
      </c>
      <c r="S14" s="14"/>
      <c r="T14" s="14"/>
    </row>
    <row r="15" spans="1:20" x14ac:dyDescent="0.2">
      <c r="A15" s="13">
        <f>plotsMetadata!$A$4</f>
        <v>1</v>
      </c>
      <c r="B15" s="7" t="str">
        <f>plotsMetadata!$E$2</f>
        <v>Ovarian cancer 10-yr overall survival (SEER 1988-2001)</v>
      </c>
      <c r="C15" s="13" t="str">
        <f>plotsMetadata!$L$2</f>
        <v>Ovarian cancer</v>
      </c>
      <c r="D15" s="13" t="str">
        <f>plotsMetadata!$O$2</f>
        <v>Overall survival</v>
      </c>
      <c r="E15" s="13" t="s">
        <v>44</v>
      </c>
      <c r="F15" s="13" t="s">
        <v>44</v>
      </c>
      <c r="H15" s="13">
        <v>2</v>
      </c>
      <c r="I15" s="23">
        <v>0.76</v>
      </c>
      <c r="J15" s="22">
        <f t="shared" si="0"/>
        <v>0.64600000000000002</v>
      </c>
      <c r="K15" s="22">
        <f t="shared" si="1"/>
        <v>0.87399999999999989</v>
      </c>
      <c r="L15" s="22">
        <f t="shared" si="2"/>
        <v>0.54910000000000003</v>
      </c>
      <c r="M15" s="22">
        <f t="shared" si="3"/>
        <v>1</v>
      </c>
      <c r="S15" s="14"/>
      <c r="T15" s="14"/>
    </row>
    <row r="16" spans="1:20" x14ac:dyDescent="0.2">
      <c r="A16" s="13">
        <f>plotsMetadata!$A$4</f>
        <v>1</v>
      </c>
      <c r="B16" s="7" t="str">
        <f>plotsMetadata!$E$2</f>
        <v>Ovarian cancer 10-yr overall survival (SEER 1988-2001)</v>
      </c>
      <c r="C16" s="13" t="str">
        <f>plotsMetadata!$L$2</f>
        <v>Ovarian cancer</v>
      </c>
      <c r="D16" s="13" t="str">
        <f>plotsMetadata!$O$2</f>
        <v>Overall survival</v>
      </c>
      <c r="E16" s="13" t="s">
        <v>44</v>
      </c>
      <c r="F16" s="13" t="s">
        <v>44</v>
      </c>
      <c r="H16" s="13">
        <v>3</v>
      </c>
      <c r="I16" s="23">
        <v>0.73</v>
      </c>
      <c r="J16" s="22">
        <f t="shared" si="0"/>
        <v>0.62049999999999994</v>
      </c>
      <c r="K16" s="22">
        <f t="shared" si="1"/>
        <v>0.83949999999999991</v>
      </c>
      <c r="L16" s="22">
        <f t="shared" si="2"/>
        <v>0.52742499999999992</v>
      </c>
      <c r="M16" s="22">
        <f t="shared" si="3"/>
        <v>0.96542499999999987</v>
      </c>
      <c r="S16" s="14"/>
      <c r="T16" s="14"/>
    </row>
    <row r="17" spans="1:20" x14ac:dyDescent="0.2">
      <c r="A17" s="13">
        <f>plotsMetadata!$A$4</f>
        <v>1</v>
      </c>
      <c r="B17" s="7" t="str">
        <f>plotsMetadata!$E$2</f>
        <v>Ovarian cancer 10-yr overall survival (SEER 1988-2001)</v>
      </c>
      <c r="C17" s="13" t="str">
        <f>plotsMetadata!$L$2</f>
        <v>Ovarian cancer</v>
      </c>
      <c r="D17" s="13" t="str">
        <f>plotsMetadata!$O$2</f>
        <v>Overall survival</v>
      </c>
      <c r="E17" s="13" t="s">
        <v>44</v>
      </c>
      <c r="F17" s="13" t="s">
        <v>44</v>
      </c>
      <c r="H17" s="13">
        <v>4</v>
      </c>
      <c r="I17" s="23">
        <v>0.69</v>
      </c>
      <c r="J17" s="22">
        <f t="shared" si="0"/>
        <v>0.58649999999999991</v>
      </c>
      <c r="K17" s="22">
        <f t="shared" si="1"/>
        <v>0.79349999999999987</v>
      </c>
      <c r="L17" s="22">
        <f t="shared" si="2"/>
        <v>0.49852499999999988</v>
      </c>
      <c r="M17" s="22">
        <f t="shared" si="3"/>
        <v>0.91252499999999981</v>
      </c>
      <c r="S17" s="14"/>
      <c r="T17" s="14"/>
    </row>
    <row r="18" spans="1:20" x14ac:dyDescent="0.2">
      <c r="A18" s="13">
        <f>plotsMetadata!$A$4</f>
        <v>1</v>
      </c>
      <c r="B18" s="7" t="str">
        <f>plotsMetadata!$E$2</f>
        <v>Ovarian cancer 10-yr overall survival (SEER 1988-2001)</v>
      </c>
      <c r="C18" s="13" t="str">
        <f>plotsMetadata!$L$2</f>
        <v>Ovarian cancer</v>
      </c>
      <c r="D18" s="13" t="str">
        <f>plotsMetadata!$O$2</f>
        <v>Overall survival</v>
      </c>
      <c r="E18" s="13" t="s">
        <v>44</v>
      </c>
      <c r="F18" s="13" t="s">
        <v>44</v>
      </c>
      <c r="H18" s="13">
        <v>5</v>
      </c>
      <c r="I18" s="23">
        <v>0.67</v>
      </c>
      <c r="J18" s="22">
        <f t="shared" si="0"/>
        <v>0.56950000000000001</v>
      </c>
      <c r="K18" s="22">
        <f t="shared" si="1"/>
        <v>0.77049999999999996</v>
      </c>
      <c r="L18" s="22">
        <f t="shared" si="2"/>
        <v>0.48407499999999998</v>
      </c>
      <c r="M18" s="22">
        <f t="shared" si="3"/>
        <v>0.88607499999999983</v>
      </c>
      <c r="S18" s="14"/>
      <c r="T18" s="14"/>
    </row>
    <row r="19" spans="1:20" x14ac:dyDescent="0.2">
      <c r="A19" s="13">
        <f>plotsMetadata!$A$4</f>
        <v>1</v>
      </c>
      <c r="B19" s="7" t="str">
        <f>plotsMetadata!$E$2</f>
        <v>Ovarian cancer 10-yr overall survival (SEER 1988-2001)</v>
      </c>
      <c r="C19" s="13" t="str">
        <f>plotsMetadata!$L$2</f>
        <v>Ovarian cancer</v>
      </c>
      <c r="D19" s="13" t="str">
        <f>plotsMetadata!$O$2</f>
        <v>Overall survival</v>
      </c>
      <c r="E19" s="13" t="s">
        <v>44</v>
      </c>
      <c r="F19" s="13" t="s">
        <v>44</v>
      </c>
      <c r="H19" s="13">
        <v>6</v>
      </c>
      <c r="I19" s="23">
        <v>0.65</v>
      </c>
      <c r="J19" s="22">
        <f t="shared" si="0"/>
        <v>0.55249999999999999</v>
      </c>
      <c r="K19" s="22">
        <f t="shared" si="1"/>
        <v>0.74749999999999994</v>
      </c>
      <c r="L19" s="22">
        <f t="shared" si="2"/>
        <v>0.46962499999999996</v>
      </c>
      <c r="M19" s="22">
        <f t="shared" si="3"/>
        <v>0.85962499999999986</v>
      </c>
      <c r="S19" s="14"/>
      <c r="T19" s="14"/>
    </row>
    <row r="20" spans="1:20" x14ac:dyDescent="0.2">
      <c r="A20" s="13">
        <f>plotsMetadata!$A$4</f>
        <v>1</v>
      </c>
      <c r="B20" s="7" t="str">
        <f>plotsMetadata!$E$2</f>
        <v>Ovarian cancer 10-yr overall survival (SEER 1988-2001)</v>
      </c>
      <c r="C20" s="13" t="str">
        <f>plotsMetadata!$L$2</f>
        <v>Ovarian cancer</v>
      </c>
      <c r="D20" s="13" t="str">
        <f>plotsMetadata!$O$2</f>
        <v>Overall survival</v>
      </c>
      <c r="E20" s="13" t="s">
        <v>44</v>
      </c>
      <c r="F20" s="13" t="s">
        <v>44</v>
      </c>
      <c r="H20" s="13">
        <v>7</v>
      </c>
      <c r="I20" s="23">
        <v>0.63</v>
      </c>
      <c r="J20" s="22">
        <f t="shared" si="0"/>
        <v>0.53549999999999998</v>
      </c>
      <c r="K20" s="22">
        <f t="shared" si="1"/>
        <v>0.72449999999999992</v>
      </c>
      <c r="L20" s="22">
        <f t="shared" si="2"/>
        <v>0.45517499999999994</v>
      </c>
      <c r="M20" s="22">
        <f t="shared" si="3"/>
        <v>0.83317499999999989</v>
      </c>
      <c r="S20" s="14"/>
      <c r="T20" s="14"/>
    </row>
    <row r="21" spans="1:20" x14ac:dyDescent="0.2">
      <c r="A21" s="13">
        <f>plotsMetadata!$A$4</f>
        <v>1</v>
      </c>
      <c r="B21" s="7" t="str">
        <f>plotsMetadata!$E$2</f>
        <v>Ovarian cancer 10-yr overall survival (SEER 1988-2001)</v>
      </c>
      <c r="C21" s="13" t="str">
        <f>plotsMetadata!$L$2</f>
        <v>Ovarian cancer</v>
      </c>
      <c r="D21" s="13" t="str">
        <f>plotsMetadata!$O$2</f>
        <v>Overall survival</v>
      </c>
      <c r="E21" s="13" t="s">
        <v>44</v>
      </c>
      <c r="F21" s="13" t="s">
        <v>44</v>
      </c>
      <c r="H21" s="13">
        <v>8</v>
      </c>
      <c r="I21" s="23">
        <v>0.62</v>
      </c>
      <c r="J21" s="22">
        <f t="shared" si="0"/>
        <v>0.52700000000000002</v>
      </c>
      <c r="K21" s="22">
        <f t="shared" si="1"/>
        <v>0.71299999999999997</v>
      </c>
      <c r="L21" s="22">
        <f t="shared" si="2"/>
        <v>0.44795000000000001</v>
      </c>
      <c r="M21" s="22">
        <f t="shared" si="3"/>
        <v>0.81994999999999985</v>
      </c>
      <c r="S21" s="14"/>
      <c r="T21" s="14"/>
    </row>
    <row r="22" spans="1:20" x14ac:dyDescent="0.2">
      <c r="A22" s="13">
        <f>plotsMetadata!$A$4</f>
        <v>1</v>
      </c>
      <c r="B22" s="7" t="str">
        <f>plotsMetadata!$E$2</f>
        <v>Ovarian cancer 10-yr overall survival (SEER 1988-2001)</v>
      </c>
      <c r="C22" s="13" t="str">
        <f>plotsMetadata!$L$2</f>
        <v>Ovarian cancer</v>
      </c>
      <c r="D22" s="13" t="str">
        <f>plotsMetadata!$O$2</f>
        <v>Overall survival</v>
      </c>
      <c r="E22" s="13" t="s">
        <v>44</v>
      </c>
      <c r="F22" s="13" t="s">
        <v>44</v>
      </c>
      <c r="H22" s="13">
        <v>9</v>
      </c>
      <c r="I22" s="23">
        <v>0.61</v>
      </c>
      <c r="J22" s="22">
        <f t="shared" si="0"/>
        <v>0.51849999999999996</v>
      </c>
      <c r="K22" s="22">
        <f t="shared" si="1"/>
        <v>0.7014999999999999</v>
      </c>
      <c r="L22" s="22">
        <f t="shared" si="2"/>
        <v>0.44072499999999998</v>
      </c>
      <c r="M22" s="22">
        <f t="shared" si="3"/>
        <v>0.8067249999999998</v>
      </c>
      <c r="S22" s="14"/>
      <c r="T22" s="14"/>
    </row>
    <row r="23" spans="1:20" x14ac:dyDescent="0.2">
      <c r="A23" s="13">
        <f>plotsMetadata!$A$4</f>
        <v>1</v>
      </c>
      <c r="B23" s="7" t="str">
        <f>plotsMetadata!$E$2</f>
        <v>Ovarian cancer 10-yr overall survival (SEER 1988-2001)</v>
      </c>
      <c r="C23" s="13" t="str">
        <f>plotsMetadata!$L$2</f>
        <v>Ovarian cancer</v>
      </c>
      <c r="D23" s="13" t="str">
        <f>plotsMetadata!$O$2</f>
        <v>Overall survival</v>
      </c>
      <c r="E23" s="13" t="s">
        <v>44</v>
      </c>
      <c r="F23" s="13" t="s">
        <v>44</v>
      </c>
      <c r="H23" s="13">
        <v>10</v>
      </c>
      <c r="I23" s="23">
        <v>0.60499999999999998</v>
      </c>
      <c r="J23" s="22">
        <f t="shared" si="0"/>
        <v>0.51424999999999998</v>
      </c>
      <c r="K23" s="22">
        <f t="shared" si="1"/>
        <v>0.69574999999999998</v>
      </c>
      <c r="L23" s="22">
        <f t="shared" si="2"/>
        <v>0.43711249999999996</v>
      </c>
      <c r="M23" s="22">
        <f t="shared" si="3"/>
        <v>0.80011249999999989</v>
      </c>
      <c r="S23" s="14"/>
      <c r="T23" s="14"/>
    </row>
    <row r="24" spans="1:20" x14ac:dyDescent="0.2">
      <c r="A24" s="13">
        <f>plotsMetadata!$A$4</f>
        <v>1</v>
      </c>
      <c r="B24" s="7" t="str">
        <f>plotsMetadata!$E$2</f>
        <v>Ovarian cancer 10-yr overall survival (SEER 1988-2001)</v>
      </c>
      <c r="C24" s="13" t="str">
        <f>plotsMetadata!$L$2</f>
        <v>Ovarian cancer</v>
      </c>
      <c r="D24" s="13" t="str">
        <f>plotsMetadata!$O$2</f>
        <v>Overall survival</v>
      </c>
      <c r="E24" s="13" t="s">
        <v>45</v>
      </c>
      <c r="F24" s="13" t="s">
        <v>45</v>
      </c>
      <c r="H24" s="13">
        <v>0</v>
      </c>
      <c r="I24" s="23">
        <v>1</v>
      </c>
      <c r="J24" s="22">
        <f t="shared" si="0"/>
        <v>0.85</v>
      </c>
      <c r="K24" s="22">
        <f t="shared" si="1"/>
        <v>1</v>
      </c>
      <c r="L24" s="22">
        <f t="shared" si="2"/>
        <v>0.72249999999999992</v>
      </c>
      <c r="M24" s="22">
        <f t="shared" si="3"/>
        <v>1</v>
      </c>
      <c r="S24" s="14"/>
      <c r="T24" s="14"/>
    </row>
    <row r="25" spans="1:20" x14ac:dyDescent="0.2">
      <c r="A25" s="13">
        <f>plotsMetadata!$A$4</f>
        <v>1</v>
      </c>
      <c r="B25" s="7" t="str">
        <f>plotsMetadata!$E$2</f>
        <v>Ovarian cancer 10-yr overall survival (SEER 1988-2001)</v>
      </c>
      <c r="C25" s="13" t="str">
        <f>plotsMetadata!$L$2</f>
        <v>Ovarian cancer</v>
      </c>
      <c r="D25" s="13" t="str">
        <f>plotsMetadata!$O$2</f>
        <v>Overall survival</v>
      </c>
      <c r="E25" s="13" t="s">
        <v>45</v>
      </c>
      <c r="F25" s="13" t="s">
        <v>45</v>
      </c>
      <c r="H25" s="13">
        <v>1</v>
      </c>
      <c r="I25" s="23">
        <v>0.77</v>
      </c>
      <c r="J25" s="22">
        <f t="shared" si="0"/>
        <v>0.65449999999999997</v>
      </c>
      <c r="K25" s="22">
        <f t="shared" si="1"/>
        <v>0.88549999999999995</v>
      </c>
      <c r="L25" s="22">
        <f t="shared" si="2"/>
        <v>0.55632499999999996</v>
      </c>
      <c r="M25" s="22">
        <f t="shared" si="3"/>
        <v>1</v>
      </c>
      <c r="S25" s="14"/>
      <c r="T25" s="14"/>
    </row>
    <row r="26" spans="1:20" x14ac:dyDescent="0.2">
      <c r="A26" s="13">
        <f>plotsMetadata!$A$4</f>
        <v>1</v>
      </c>
      <c r="B26" s="7" t="str">
        <f>plotsMetadata!$E$2</f>
        <v>Ovarian cancer 10-yr overall survival (SEER 1988-2001)</v>
      </c>
      <c r="C26" s="13" t="str">
        <f>plotsMetadata!$L$2</f>
        <v>Ovarian cancer</v>
      </c>
      <c r="D26" s="13" t="str">
        <f>plotsMetadata!$O$2</f>
        <v>Overall survival</v>
      </c>
      <c r="E26" s="13" t="s">
        <v>45</v>
      </c>
      <c r="F26" s="13" t="s">
        <v>45</v>
      </c>
      <c r="H26" s="13">
        <v>2</v>
      </c>
      <c r="I26" s="23">
        <v>0.63</v>
      </c>
      <c r="J26" s="22">
        <f t="shared" si="0"/>
        <v>0.53549999999999998</v>
      </c>
      <c r="K26" s="22">
        <f t="shared" si="1"/>
        <v>0.72449999999999992</v>
      </c>
      <c r="L26" s="22">
        <f t="shared" si="2"/>
        <v>0.45517499999999994</v>
      </c>
      <c r="M26" s="22">
        <f t="shared" si="3"/>
        <v>0.83317499999999989</v>
      </c>
      <c r="S26" s="14"/>
      <c r="T26" s="14"/>
    </row>
    <row r="27" spans="1:20" x14ac:dyDescent="0.2">
      <c r="A27" s="13">
        <f>plotsMetadata!$A$4</f>
        <v>1</v>
      </c>
      <c r="B27" s="7" t="str">
        <f>plotsMetadata!$E$2</f>
        <v>Ovarian cancer 10-yr overall survival (SEER 1988-2001)</v>
      </c>
      <c r="C27" s="13" t="str">
        <f>plotsMetadata!$L$2</f>
        <v>Ovarian cancer</v>
      </c>
      <c r="D27" s="13" t="str">
        <f>plotsMetadata!$O$2</f>
        <v>Overall survival</v>
      </c>
      <c r="E27" s="13" t="s">
        <v>45</v>
      </c>
      <c r="F27" s="13" t="s">
        <v>45</v>
      </c>
      <c r="H27" s="13">
        <v>3</v>
      </c>
      <c r="I27" s="23">
        <v>0.51</v>
      </c>
      <c r="J27" s="22">
        <f t="shared" si="0"/>
        <v>0.4335</v>
      </c>
      <c r="K27" s="22">
        <f t="shared" si="1"/>
        <v>0.58649999999999991</v>
      </c>
      <c r="L27" s="22">
        <f t="shared" si="2"/>
        <v>0.368475</v>
      </c>
      <c r="M27" s="22">
        <f t="shared" si="3"/>
        <v>0.67447499999999982</v>
      </c>
      <c r="S27" s="14"/>
      <c r="T27" s="14"/>
    </row>
    <row r="28" spans="1:20" x14ac:dyDescent="0.2">
      <c r="A28" s="13">
        <f>plotsMetadata!$A$4</f>
        <v>1</v>
      </c>
      <c r="B28" s="7" t="str">
        <f>plotsMetadata!$E$2</f>
        <v>Ovarian cancer 10-yr overall survival (SEER 1988-2001)</v>
      </c>
      <c r="C28" s="13" t="str">
        <f>plotsMetadata!$L$2</f>
        <v>Ovarian cancer</v>
      </c>
      <c r="D28" s="13" t="str">
        <f>plotsMetadata!$O$2</f>
        <v>Overall survival</v>
      </c>
      <c r="E28" s="13" t="s">
        <v>45</v>
      </c>
      <c r="F28" s="13" t="s">
        <v>45</v>
      </c>
      <c r="H28" s="13">
        <v>4</v>
      </c>
      <c r="I28" s="23">
        <v>0.42</v>
      </c>
      <c r="J28" s="22">
        <f t="shared" si="0"/>
        <v>0.35699999999999998</v>
      </c>
      <c r="K28" s="22">
        <f t="shared" si="1"/>
        <v>0.48299999999999993</v>
      </c>
      <c r="L28" s="22">
        <f t="shared" si="2"/>
        <v>0.30345</v>
      </c>
      <c r="M28" s="22">
        <f t="shared" si="3"/>
        <v>0.55544999999999989</v>
      </c>
      <c r="S28" s="14"/>
      <c r="T28" s="14"/>
    </row>
    <row r="29" spans="1:20" x14ac:dyDescent="0.2">
      <c r="A29" s="13">
        <f>plotsMetadata!$A$4</f>
        <v>1</v>
      </c>
      <c r="B29" s="7" t="str">
        <f>plotsMetadata!$E$2</f>
        <v>Ovarian cancer 10-yr overall survival (SEER 1988-2001)</v>
      </c>
      <c r="C29" s="13" t="str">
        <f>plotsMetadata!$L$2</f>
        <v>Ovarian cancer</v>
      </c>
      <c r="D29" s="13" t="str">
        <f>plotsMetadata!$O$2</f>
        <v>Overall survival</v>
      </c>
      <c r="E29" s="13" t="s">
        <v>45</v>
      </c>
      <c r="F29" s="13" t="s">
        <v>45</v>
      </c>
      <c r="H29" s="13">
        <v>5</v>
      </c>
      <c r="I29" s="23">
        <v>0.33</v>
      </c>
      <c r="J29" s="22">
        <f t="shared" si="0"/>
        <v>0.28050000000000003</v>
      </c>
      <c r="K29" s="22">
        <f t="shared" si="1"/>
        <v>0.3795</v>
      </c>
      <c r="L29" s="22">
        <f t="shared" si="2"/>
        <v>0.23842500000000003</v>
      </c>
      <c r="M29" s="22">
        <f t="shared" si="3"/>
        <v>0.43642499999999995</v>
      </c>
      <c r="S29" s="14"/>
      <c r="T29" s="14"/>
    </row>
    <row r="30" spans="1:20" x14ac:dyDescent="0.2">
      <c r="A30" s="13">
        <f>plotsMetadata!$A$4</f>
        <v>1</v>
      </c>
      <c r="B30" s="7" t="str">
        <f>plotsMetadata!$E$2</f>
        <v>Ovarian cancer 10-yr overall survival (SEER 1988-2001)</v>
      </c>
      <c r="C30" s="13" t="str">
        <f>plotsMetadata!$L$2</f>
        <v>Ovarian cancer</v>
      </c>
      <c r="D30" s="13" t="str">
        <f>plotsMetadata!$O$2</f>
        <v>Overall survival</v>
      </c>
      <c r="E30" s="13" t="s">
        <v>45</v>
      </c>
      <c r="F30" s="13" t="s">
        <v>45</v>
      </c>
      <c r="H30" s="13">
        <v>6</v>
      </c>
      <c r="I30" s="23">
        <v>0.3</v>
      </c>
      <c r="J30" s="22">
        <f t="shared" si="0"/>
        <v>0.255</v>
      </c>
      <c r="K30" s="22">
        <f t="shared" si="1"/>
        <v>0.34499999999999997</v>
      </c>
      <c r="L30" s="22">
        <f t="shared" si="2"/>
        <v>0.21675</v>
      </c>
      <c r="M30" s="22">
        <f t="shared" si="3"/>
        <v>0.39674999999999994</v>
      </c>
      <c r="S30" s="14"/>
      <c r="T30" s="14"/>
    </row>
    <row r="31" spans="1:20" x14ac:dyDescent="0.2">
      <c r="A31" s="13">
        <f>plotsMetadata!$A$4</f>
        <v>1</v>
      </c>
      <c r="B31" s="7" t="str">
        <f>plotsMetadata!$E$2</f>
        <v>Ovarian cancer 10-yr overall survival (SEER 1988-2001)</v>
      </c>
      <c r="C31" s="13" t="str">
        <f>plotsMetadata!$L$2</f>
        <v>Ovarian cancer</v>
      </c>
      <c r="D31" s="13" t="str">
        <f>plotsMetadata!$O$2</f>
        <v>Overall survival</v>
      </c>
      <c r="E31" s="13" t="s">
        <v>45</v>
      </c>
      <c r="F31" s="13" t="s">
        <v>45</v>
      </c>
      <c r="H31" s="13">
        <v>7</v>
      </c>
      <c r="I31" s="23">
        <v>0.28999999999999998</v>
      </c>
      <c r="J31" s="22">
        <f t="shared" si="0"/>
        <v>0.24649999999999997</v>
      </c>
      <c r="K31" s="22">
        <f t="shared" si="1"/>
        <v>0.33349999999999996</v>
      </c>
      <c r="L31" s="22">
        <f t="shared" si="2"/>
        <v>0.20952499999999996</v>
      </c>
      <c r="M31" s="22">
        <f t="shared" si="3"/>
        <v>0.38352499999999995</v>
      </c>
      <c r="S31" s="14"/>
      <c r="T31" s="14"/>
    </row>
    <row r="32" spans="1:20" x14ac:dyDescent="0.2">
      <c r="A32" s="13">
        <f>plotsMetadata!$A$4</f>
        <v>1</v>
      </c>
      <c r="B32" s="7" t="str">
        <f>plotsMetadata!$E$2</f>
        <v>Ovarian cancer 10-yr overall survival (SEER 1988-2001)</v>
      </c>
      <c r="C32" s="13" t="str">
        <f>plotsMetadata!$L$2</f>
        <v>Ovarian cancer</v>
      </c>
      <c r="D32" s="13" t="str">
        <f>plotsMetadata!$O$2</f>
        <v>Overall survival</v>
      </c>
      <c r="E32" s="13" t="s">
        <v>45</v>
      </c>
      <c r="F32" s="13" t="s">
        <v>45</v>
      </c>
      <c r="H32" s="13">
        <v>8</v>
      </c>
      <c r="I32" s="23">
        <v>0.27</v>
      </c>
      <c r="J32" s="22">
        <f t="shared" si="0"/>
        <v>0.22950000000000001</v>
      </c>
      <c r="K32" s="22">
        <f t="shared" si="1"/>
        <v>0.3105</v>
      </c>
      <c r="L32" s="22">
        <f t="shared" si="2"/>
        <v>0.195075</v>
      </c>
      <c r="M32" s="22">
        <f t="shared" si="3"/>
        <v>0.35707499999999998</v>
      </c>
      <c r="S32" s="14"/>
      <c r="T32" s="14"/>
    </row>
    <row r="33" spans="1:20" x14ac:dyDescent="0.2">
      <c r="A33" s="13">
        <f>plotsMetadata!$A$4</f>
        <v>1</v>
      </c>
      <c r="B33" s="7" t="str">
        <f>plotsMetadata!$E$2</f>
        <v>Ovarian cancer 10-yr overall survival (SEER 1988-2001)</v>
      </c>
      <c r="C33" s="13" t="str">
        <f>plotsMetadata!$L$2</f>
        <v>Ovarian cancer</v>
      </c>
      <c r="D33" s="13" t="str">
        <f>plotsMetadata!$O$2</f>
        <v>Overall survival</v>
      </c>
      <c r="E33" s="13" t="s">
        <v>45</v>
      </c>
      <c r="F33" s="13" t="s">
        <v>45</v>
      </c>
      <c r="H33" s="13">
        <v>9</v>
      </c>
      <c r="I33" s="23">
        <v>0.26</v>
      </c>
      <c r="J33" s="22">
        <f t="shared" si="0"/>
        <v>0.221</v>
      </c>
      <c r="K33" s="22">
        <f t="shared" si="1"/>
        <v>0.29899999999999999</v>
      </c>
      <c r="L33" s="22">
        <f t="shared" si="2"/>
        <v>0.18784999999999999</v>
      </c>
      <c r="M33" s="22">
        <f t="shared" si="3"/>
        <v>0.34384999999999993</v>
      </c>
      <c r="S33" s="14"/>
      <c r="T33" s="14"/>
    </row>
    <row r="34" spans="1:20" x14ac:dyDescent="0.2">
      <c r="A34" s="13">
        <f>plotsMetadata!$A$4</f>
        <v>1</v>
      </c>
      <c r="B34" s="7" t="str">
        <f>plotsMetadata!$E$2</f>
        <v>Ovarian cancer 10-yr overall survival (SEER 1988-2001)</v>
      </c>
      <c r="C34" s="13" t="str">
        <f>plotsMetadata!$L$2</f>
        <v>Ovarian cancer</v>
      </c>
      <c r="D34" s="13" t="str">
        <f>plotsMetadata!$O$2</f>
        <v>Overall survival</v>
      </c>
      <c r="E34" s="13" t="s">
        <v>45</v>
      </c>
      <c r="F34" s="13" t="s">
        <v>45</v>
      </c>
      <c r="H34" s="13">
        <v>10</v>
      </c>
      <c r="I34" s="23">
        <v>0.26500000000000001</v>
      </c>
      <c r="J34" s="22">
        <f t="shared" si="0"/>
        <v>0.22525000000000001</v>
      </c>
      <c r="K34" s="22">
        <f t="shared" si="1"/>
        <v>0.30474999999999997</v>
      </c>
      <c r="L34" s="22">
        <f t="shared" si="2"/>
        <v>0.19146250000000001</v>
      </c>
      <c r="M34" s="22">
        <f t="shared" si="3"/>
        <v>0.35046249999999995</v>
      </c>
      <c r="S34" s="14"/>
      <c r="T34" s="14"/>
    </row>
    <row r="35" spans="1:20" x14ac:dyDescent="0.2">
      <c r="A35" s="13">
        <f>plotsMetadata!$A$4</f>
        <v>1</v>
      </c>
      <c r="B35" s="7" t="str">
        <f>plotsMetadata!$E$2</f>
        <v>Ovarian cancer 10-yr overall survival (SEER 1988-2001)</v>
      </c>
      <c r="C35" s="13" t="str">
        <f>plotsMetadata!$L$2</f>
        <v>Ovarian cancer</v>
      </c>
      <c r="D35" s="13" t="str">
        <f>plotsMetadata!$O$2</f>
        <v>Overall survival</v>
      </c>
      <c r="E35" s="13" t="s">
        <v>46</v>
      </c>
      <c r="F35" s="13" t="s">
        <v>46</v>
      </c>
      <c r="H35" s="13">
        <v>0</v>
      </c>
      <c r="I35" s="24">
        <v>1</v>
      </c>
      <c r="J35" s="22">
        <f t="shared" si="0"/>
        <v>0.85</v>
      </c>
      <c r="K35" s="22">
        <f t="shared" si="1"/>
        <v>1</v>
      </c>
      <c r="L35" s="22">
        <f t="shared" si="2"/>
        <v>0.72249999999999992</v>
      </c>
      <c r="M35" s="22">
        <f t="shared" si="3"/>
        <v>1</v>
      </c>
      <c r="S35" s="14"/>
      <c r="T35" s="14"/>
    </row>
    <row r="36" spans="1:20" x14ac:dyDescent="0.2">
      <c r="A36" s="13">
        <f>plotsMetadata!$A$4</f>
        <v>1</v>
      </c>
      <c r="B36" s="7" t="str">
        <f>plotsMetadata!$E$2</f>
        <v>Ovarian cancer 10-yr overall survival (SEER 1988-2001)</v>
      </c>
      <c r="C36" s="13" t="str">
        <f>plotsMetadata!$L$2</f>
        <v>Ovarian cancer</v>
      </c>
      <c r="D36" s="13" t="str">
        <f>plotsMetadata!$O$2</f>
        <v>Overall survival</v>
      </c>
      <c r="E36" s="13" t="s">
        <v>46</v>
      </c>
      <c r="F36" s="13" t="s">
        <v>46</v>
      </c>
      <c r="H36" s="13">
        <v>1</v>
      </c>
      <c r="I36" s="24">
        <v>0.59</v>
      </c>
      <c r="J36" s="22">
        <f t="shared" si="0"/>
        <v>0.50149999999999995</v>
      </c>
      <c r="K36" s="22">
        <f t="shared" si="1"/>
        <v>0.67849999999999988</v>
      </c>
      <c r="L36" s="22">
        <f t="shared" si="2"/>
        <v>0.42627499999999996</v>
      </c>
      <c r="M36" s="22">
        <f t="shared" si="3"/>
        <v>0.78027499999999983</v>
      </c>
    </row>
    <row r="37" spans="1:20" x14ac:dyDescent="0.2">
      <c r="A37" s="13">
        <f>plotsMetadata!$A$4</f>
        <v>1</v>
      </c>
      <c r="B37" s="7" t="str">
        <f>plotsMetadata!$E$2</f>
        <v>Ovarian cancer 10-yr overall survival (SEER 1988-2001)</v>
      </c>
      <c r="C37" s="13" t="str">
        <f>plotsMetadata!$L$2</f>
        <v>Ovarian cancer</v>
      </c>
      <c r="D37" s="13" t="str">
        <f>plotsMetadata!$O$2</f>
        <v>Overall survival</v>
      </c>
      <c r="E37" s="13" t="s">
        <v>46</v>
      </c>
      <c r="F37" s="13" t="s">
        <v>46</v>
      </c>
      <c r="H37" s="13">
        <v>2</v>
      </c>
      <c r="I37" s="24">
        <v>0.3</v>
      </c>
      <c r="J37" s="22">
        <f t="shared" si="0"/>
        <v>0.255</v>
      </c>
      <c r="K37" s="22">
        <f t="shared" si="1"/>
        <v>0.34499999999999997</v>
      </c>
      <c r="L37" s="22">
        <f t="shared" si="2"/>
        <v>0.21675</v>
      </c>
      <c r="M37" s="22">
        <f t="shared" si="3"/>
        <v>0.39674999999999994</v>
      </c>
    </row>
    <row r="38" spans="1:20" x14ac:dyDescent="0.2">
      <c r="A38" s="13">
        <f>plotsMetadata!$A$4</f>
        <v>1</v>
      </c>
      <c r="B38" s="7" t="str">
        <f>plotsMetadata!$E$2</f>
        <v>Ovarian cancer 10-yr overall survival (SEER 1988-2001)</v>
      </c>
      <c r="C38" s="13" t="str">
        <f>plotsMetadata!$L$2</f>
        <v>Ovarian cancer</v>
      </c>
      <c r="D38" s="13" t="str">
        <f>plotsMetadata!$O$2</f>
        <v>Overall survival</v>
      </c>
      <c r="E38" s="13" t="s">
        <v>46</v>
      </c>
      <c r="F38" s="13" t="s">
        <v>46</v>
      </c>
      <c r="H38" s="13">
        <v>3</v>
      </c>
      <c r="I38" s="24">
        <v>0.21</v>
      </c>
      <c r="J38" s="22">
        <f t="shared" si="0"/>
        <v>0.17849999999999999</v>
      </c>
      <c r="K38" s="22">
        <f t="shared" si="1"/>
        <v>0.24149999999999996</v>
      </c>
      <c r="L38" s="22">
        <f t="shared" si="2"/>
        <v>0.151725</v>
      </c>
      <c r="M38" s="22">
        <f t="shared" si="3"/>
        <v>0.27772499999999994</v>
      </c>
    </row>
    <row r="39" spans="1:20" x14ac:dyDescent="0.2">
      <c r="A39" s="13">
        <f>plotsMetadata!$A$4</f>
        <v>1</v>
      </c>
      <c r="B39" s="7" t="str">
        <f>plotsMetadata!$E$2</f>
        <v>Ovarian cancer 10-yr overall survival (SEER 1988-2001)</v>
      </c>
      <c r="C39" s="13" t="str">
        <f>plotsMetadata!$L$2</f>
        <v>Ovarian cancer</v>
      </c>
      <c r="D39" s="13" t="str">
        <f>plotsMetadata!$O$2</f>
        <v>Overall survival</v>
      </c>
      <c r="E39" s="13" t="s">
        <v>46</v>
      </c>
      <c r="F39" s="13" t="s">
        <v>46</v>
      </c>
      <c r="H39" s="13">
        <v>4</v>
      </c>
      <c r="I39" s="24">
        <v>0.19</v>
      </c>
      <c r="J39" s="22">
        <f t="shared" si="0"/>
        <v>0.1615</v>
      </c>
      <c r="K39" s="22">
        <f t="shared" si="1"/>
        <v>0.21849999999999997</v>
      </c>
      <c r="L39" s="22">
        <f t="shared" si="2"/>
        <v>0.13727500000000001</v>
      </c>
      <c r="M39" s="22">
        <f t="shared" si="3"/>
        <v>0.25127499999999997</v>
      </c>
    </row>
    <row r="40" spans="1:20" x14ac:dyDescent="0.2">
      <c r="A40" s="13">
        <f>plotsMetadata!$A$4</f>
        <v>1</v>
      </c>
      <c r="B40" s="7" t="str">
        <f>plotsMetadata!$E$2</f>
        <v>Ovarian cancer 10-yr overall survival (SEER 1988-2001)</v>
      </c>
      <c r="C40" s="13" t="str">
        <f>plotsMetadata!$L$2</f>
        <v>Ovarian cancer</v>
      </c>
      <c r="D40" s="13" t="str">
        <f>plotsMetadata!$O$2</f>
        <v>Overall survival</v>
      </c>
      <c r="E40" s="13" t="s">
        <v>46</v>
      </c>
      <c r="F40" s="13" t="s">
        <v>46</v>
      </c>
      <c r="H40" s="13">
        <v>5</v>
      </c>
      <c r="I40" s="24">
        <v>0.17</v>
      </c>
      <c r="J40" s="22">
        <f t="shared" si="0"/>
        <v>0.14450000000000002</v>
      </c>
      <c r="K40" s="22">
        <f t="shared" si="1"/>
        <v>0.19550000000000001</v>
      </c>
      <c r="L40" s="22">
        <f t="shared" si="2"/>
        <v>0.12282500000000002</v>
      </c>
      <c r="M40" s="22">
        <f t="shared" si="3"/>
        <v>0.224825</v>
      </c>
    </row>
    <row r="41" spans="1:20" x14ac:dyDescent="0.2">
      <c r="A41" s="13">
        <f>plotsMetadata!$A$4</f>
        <v>1</v>
      </c>
      <c r="B41" s="7" t="str">
        <f>plotsMetadata!$E$2</f>
        <v>Ovarian cancer 10-yr overall survival (SEER 1988-2001)</v>
      </c>
      <c r="C41" s="13" t="str">
        <f>plotsMetadata!$L$2</f>
        <v>Ovarian cancer</v>
      </c>
      <c r="D41" s="13" t="str">
        <f>plotsMetadata!$O$2</f>
        <v>Overall survival</v>
      </c>
      <c r="E41" s="13" t="s">
        <v>46</v>
      </c>
      <c r="F41" s="13" t="s">
        <v>46</v>
      </c>
      <c r="H41" s="13">
        <v>6</v>
      </c>
      <c r="I41" s="24">
        <v>0.155</v>
      </c>
      <c r="J41" s="22">
        <f t="shared" si="0"/>
        <v>0.13175000000000001</v>
      </c>
      <c r="K41" s="22">
        <f t="shared" si="1"/>
        <v>0.17824999999999999</v>
      </c>
      <c r="L41" s="22">
        <f t="shared" si="2"/>
        <v>0.1119875</v>
      </c>
      <c r="M41" s="22">
        <f t="shared" si="3"/>
        <v>0.20498749999999996</v>
      </c>
    </row>
    <row r="42" spans="1:20" x14ac:dyDescent="0.2">
      <c r="A42" s="13">
        <f>plotsMetadata!$A$4</f>
        <v>1</v>
      </c>
      <c r="B42" s="7" t="str">
        <f>plotsMetadata!$E$2</f>
        <v>Ovarian cancer 10-yr overall survival (SEER 1988-2001)</v>
      </c>
      <c r="C42" s="13" t="str">
        <f>plotsMetadata!$L$2</f>
        <v>Ovarian cancer</v>
      </c>
      <c r="D42" s="13" t="str">
        <f>plotsMetadata!$O$2</f>
        <v>Overall survival</v>
      </c>
      <c r="E42" s="13" t="s">
        <v>46</v>
      </c>
      <c r="F42" s="13" t="s">
        <v>46</v>
      </c>
      <c r="H42" s="13">
        <v>7</v>
      </c>
      <c r="I42" s="24">
        <v>0.14499999999999999</v>
      </c>
      <c r="J42" s="22">
        <f t="shared" si="0"/>
        <v>0.12324999999999998</v>
      </c>
      <c r="K42" s="22">
        <f t="shared" si="1"/>
        <v>0.16674999999999998</v>
      </c>
      <c r="L42" s="22">
        <f t="shared" si="2"/>
        <v>0.10476249999999998</v>
      </c>
      <c r="M42" s="22">
        <f t="shared" si="3"/>
        <v>0.19176249999999997</v>
      </c>
    </row>
    <row r="43" spans="1:20" x14ac:dyDescent="0.2">
      <c r="A43" s="13">
        <f>plotsMetadata!$A$4</f>
        <v>1</v>
      </c>
      <c r="B43" s="7" t="str">
        <f>plotsMetadata!$E$2</f>
        <v>Ovarian cancer 10-yr overall survival (SEER 1988-2001)</v>
      </c>
      <c r="C43" s="13" t="str">
        <f>plotsMetadata!$L$2</f>
        <v>Ovarian cancer</v>
      </c>
      <c r="D43" s="13" t="str">
        <f>plotsMetadata!$O$2</f>
        <v>Overall survival</v>
      </c>
      <c r="E43" s="13" t="s">
        <v>46</v>
      </c>
      <c r="F43" s="13" t="s">
        <v>46</v>
      </c>
      <c r="H43" s="13">
        <v>8</v>
      </c>
      <c r="I43" s="24">
        <v>0.13</v>
      </c>
      <c r="J43" s="22">
        <f t="shared" si="0"/>
        <v>0.1105</v>
      </c>
      <c r="K43" s="22">
        <f t="shared" si="1"/>
        <v>0.14949999999999999</v>
      </c>
      <c r="L43" s="22">
        <f t="shared" si="2"/>
        <v>9.3924999999999995E-2</v>
      </c>
      <c r="M43" s="22">
        <f t="shared" si="3"/>
        <v>0.17192499999999997</v>
      </c>
    </row>
    <row r="44" spans="1:20" x14ac:dyDescent="0.2">
      <c r="A44" s="13">
        <f>plotsMetadata!$A$4</f>
        <v>1</v>
      </c>
      <c r="B44" s="7" t="str">
        <f>plotsMetadata!$E$2</f>
        <v>Ovarian cancer 10-yr overall survival (SEER 1988-2001)</v>
      </c>
      <c r="C44" s="13" t="str">
        <f>plotsMetadata!$L$2</f>
        <v>Ovarian cancer</v>
      </c>
      <c r="D44" s="13" t="str">
        <f>plotsMetadata!$O$2</f>
        <v>Overall survival</v>
      </c>
      <c r="E44" s="13" t="s">
        <v>46</v>
      </c>
      <c r="F44" s="13" t="s">
        <v>46</v>
      </c>
      <c r="H44" s="13">
        <v>9</v>
      </c>
      <c r="I44" s="24">
        <v>0.12</v>
      </c>
      <c r="J44" s="22">
        <f t="shared" si="0"/>
        <v>0.10199999999999999</v>
      </c>
      <c r="K44" s="22">
        <f t="shared" si="1"/>
        <v>0.13799999999999998</v>
      </c>
      <c r="L44" s="22">
        <f t="shared" si="2"/>
        <v>8.6699999999999985E-2</v>
      </c>
      <c r="M44" s="22">
        <f t="shared" si="3"/>
        <v>0.15869999999999998</v>
      </c>
    </row>
    <row r="45" spans="1:20" x14ac:dyDescent="0.2">
      <c r="A45" s="13">
        <f>plotsMetadata!$A$4</f>
        <v>1</v>
      </c>
      <c r="B45" s="7" t="str">
        <f>plotsMetadata!$E$2</f>
        <v>Ovarian cancer 10-yr overall survival (SEER 1988-2001)</v>
      </c>
      <c r="C45" s="13" t="str">
        <f>plotsMetadata!$L$2</f>
        <v>Ovarian cancer</v>
      </c>
      <c r="D45" s="13" t="str">
        <f>plotsMetadata!$O$2</f>
        <v>Overall survival</v>
      </c>
      <c r="E45" s="13" t="s">
        <v>46</v>
      </c>
      <c r="F45" s="13" t="s">
        <v>46</v>
      </c>
      <c r="H45" s="13">
        <v>10</v>
      </c>
      <c r="I45" s="24">
        <v>0.1</v>
      </c>
      <c r="J45" s="22">
        <f t="shared" si="0"/>
        <v>8.5000000000000006E-2</v>
      </c>
      <c r="K45" s="22">
        <f t="shared" si="1"/>
        <v>0.11499999999999999</v>
      </c>
      <c r="L45" s="22">
        <f t="shared" si="2"/>
        <v>7.2250000000000009E-2</v>
      </c>
      <c r="M45" s="22">
        <f t="shared" si="3"/>
        <v>0.13224999999999998</v>
      </c>
    </row>
    <row r="47" spans="1:20" x14ac:dyDescent="0.2">
      <c r="A47" s="13">
        <f>plotsMetadata!$A$4</f>
        <v>1</v>
      </c>
      <c r="B47" s="7" t="str">
        <f>plotsMetadata!$E$3</f>
        <v>Ovarian cancer 5-yr conditional survival by stage (SEER 1988-2001)</v>
      </c>
      <c r="C47" s="13" t="str">
        <f>plotsMetadata!$L$3</f>
        <v>Ovarian cancer</v>
      </c>
      <c r="D47" s="13" t="str">
        <f>plotsMetadata!$G$3</f>
        <v>Conditional survival</v>
      </c>
      <c r="E47" s="13" t="s">
        <v>43</v>
      </c>
      <c r="F47" s="13" t="s">
        <v>43</v>
      </c>
      <c r="H47" s="13">
        <v>0</v>
      </c>
      <c r="I47" s="22">
        <v>0.9</v>
      </c>
      <c r="J47" s="22">
        <f t="shared" si="0"/>
        <v>0.76500000000000001</v>
      </c>
      <c r="K47" s="22">
        <f t="shared" ref="K47:K70" si="4">MIN(1, I47*1.15)</f>
        <v>1</v>
      </c>
      <c r="L47" s="22">
        <f t="shared" ref="L47:L70" si="5">MIN(1, J47*0.85)</f>
        <v>0.65024999999999999</v>
      </c>
      <c r="M47" s="22">
        <f t="shared" ref="M47:M70" si="6">MIN(1, K47*1.15)</f>
        <v>1</v>
      </c>
    </row>
    <row r="48" spans="1:20" x14ac:dyDescent="0.2">
      <c r="A48" s="13">
        <f>plotsMetadata!$A$4</f>
        <v>1</v>
      </c>
      <c r="B48" s="7" t="str">
        <f>plotsMetadata!$E$3</f>
        <v>Ovarian cancer 5-yr conditional survival by stage (SEER 1988-2001)</v>
      </c>
      <c r="C48" s="13" t="str">
        <f>plotsMetadata!$L$3</f>
        <v>Ovarian cancer</v>
      </c>
      <c r="D48" s="13" t="str">
        <f>plotsMetadata!$G$3</f>
        <v>Conditional survival</v>
      </c>
      <c r="E48" s="13" t="s">
        <v>43</v>
      </c>
      <c r="F48" s="13" t="s">
        <v>43</v>
      </c>
      <c r="H48" s="13">
        <v>1</v>
      </c>
      <c r="I48" s="22">
        <v>0.91</v>
      </c>
      <c r="J48" s="22">
        <f t="shared" si="0"/>
        <v>0.77349999999999997</v>
      </c>
      <c r="K48" s="22">
        <f t="shared" si="4"/>
        <v>1</v>
      </c>
      <c r="L48" s="22">
        <f t="shared" si="5"/>
        <v>0.65747499999999992</v>
      </c>
      <c r="M48" s="22">
        <f t="shared" si="6"/>
        <v>1</v>
      </c>
    </row>
    <row r="49" spans="1:13" x14ac:dyDescent="0.2">
      <c r="A49" s="13">
        <f>plotsMetadata!$A$4</f>
        <v>1</v>
      </c>
      <c r="B49" s="7" t="str">
        <f>plotsMetadata!$E$3</f>
        <v>Ovarian cancer 5-yr conditional survival by stage (SEER 1988-2001)</v>
      </c>
      <c r="C49" s="13" t="str">
        <f>plotsMetadata!$L$3</f>
        <v>Ovarian cancer</v>
      </c>
      <c r="D49" s="13" t="str">
        <f>plotsMetadata!$G$3</f>
        <v>Conditional survival</v>
      </c>
      <c r="E49" s="13" t="s">
        <v>43</v>
      </c>
      <c r="F49" s="13" t="s">
        <v>43</v>
      </c>
      <c r="H49" s="13">
        <v>2</v>
      </c>
      <c r="I49" s="22">
        <v>0.93</v>
      </c>
      <c r="J49" s="22">
        <f t="shared" si="0"/>
        <v>0.79049999999999998</v>
      </c>
      <c r="K49" s="22">
        <f t="shared" si="4"/>
        <v>1</v>
      </c>
      <c r="L49" s="22">
        <f t="shared" si="5"/>
        <v>0.67192499999999999</v>
      </c>
      <c r="M49" s="22">
        <f t="shared" si="6"/>
        <v>1</v>
      </c>
    </row>
    <row r="50" spans="1:13" x14ac:dyDescent="0.2">
      <c r="A50" s="13">
        <f>plotsMetadata!$A$4</f>
        <v>1</v>
      </c>
      <c r="B50" s="7" t="str">
        <f>plotsMetadata!$E$3</f>
        <v>Ovarian cancer 5-yr conditional survival by stage (SEER 1988-2001)</v>
      </c>
      <c r="C50" s="13" t="str">
        <f>plotsMetadata!$L$3</f>
        <v>Ovarian cancer</v>
      </c>
      <c r="D50" s="13" t="str">
        <f>plotsMetadata!$G$3</f>
        <v>Conditional survival</v>
      </c>
      <c r="E50" s="13" t="s">
        <v>43</v>
      </c>
      <c r="F50" s="13" t="s">
        <v>43</v>
      </c>
      <c r="H50" s="13">
        <v>3</v>
      </c>
      <c r="I50" s="22">
        <v>0.93</v>
      </c>
      <c r="J50" s="22">
        <f t="shared" si="0"/>
        <v>0.79049999999999998</v>
      </c>
      <c r="K50" s="22">
        <f t="shared" si="4"/>
        <v>1</v>
      </c>
      <c r="L50" s="22">
        <f t="shared" si="5"/>
        <v>0.67192499999999999</v>
      </c>
      <c r="M50" s="22">
        <f t="shared" si="6"/>
        <v>1</v>
      </c>
    </row>
    <row r="51" spans="1:13" x14ac:dyDescent="0.2">
      <c r="A51" s="13">
        <f>plotsMetadata!$A$4</f>
        <v>1</v>
      </c>
      <c r="B51" s="7" t="str">
        <f>plotsMetadata!$E$3</f>
        <v>Ovarian cancer 5-yr conditional survival by stage (SEER 1988-2001)</v>
      </c>
      <c r="C51" s="13" t="str">
        <f>plotsMetadata!$L$3</f>
        <v>Ovarian cancer</v>
      </c>
      <c r="D51" s="13" t="str">
        <f>plotsMetadata!$G$3</f>
        <v>Conditional survival</v>
      </c>
      <c r="E51" s="13" t="s">
        <v>43</v>
      </c>
      <c r="F51" s="13" t="s">
        <v>43</v>
      </c>
      <c r="H51" s="13">
        <v>4</v>
      </c>
      <c r="I51" s="22">
        <v>0.94</v>
      </c>
      <c r="J51" s="22">
        <f t="shared" si="0"/>
        <v>0.79899999999999993</v>
      </c>
      <c r="K51" s="22">
        <f t="shared" si="4"/>
        <v>1</v>
      </c>
      <c r="L51" s="22">
        <f t="shared" si="5"/>
        <v>0.67914999999999992</v>
      </c>
      <c r="M51" s="22">
        <f t="shared" si="6"/>
        <v>1</v>
      </c>
    </row>
    <row r="52" spans="1:13" x14ac:dyDescent="0.2">
      <c r="A52" s="13">
        <f>plotsMetadata!$A$4</f>
        <v>1</v>
      </c>
      <c r="B52" s="7" t="str">
        <f>plotsMetadata!$E$3</f>
        <v>Ovarian cancer 5-yr conditional survival by stage (SEER 1988-2001)</v>
      </c>
      <c r="C52" s="13" t="str">
        <f>plotsMetadata!$L$3</f>
        <v>Ovarian cancer</v>
      </c>
      <c r="D52" s="13" t="str">
        <f>plotsMetadata!$G$3</f>
        <v>Conditional survival</v>
      </c>
      <c r="E52" s="13" t="s">
        <v>43</v>
      </c>
      <c r="F52" s="13" t="s">
        <v>43</v>
      </c>
      <c r="H52" s="13">
        <v>5</v>
      </c>
      <c r="I52" s="22">
        <v>0.95</v>
      </c>
      <c r="J52" s="22">
        <f t="shared" si="0"/>
        <v>0.8075</v>
      </c>
      <c r="K52" s="22">
        <f t="shared" si="4"/>
        <v>1</v>
      </c>
      <c r="L52" s="22">
        <f t="shared" si="5"/>
        <v>0.68637499999999996</v>
      </c>
      <c r="M52" s="22">
        <f t="shared" si="6"/>
        <v>1</v>
      </c>
    </row>
    <row r="53" spans="1:13" x14ac:dyDescent="0.2">
      <c r="A53" s="13">
        <f>plotsMetadata!$A$4</f>
        <v>1</v>
      </c>
      <c r="B53" s="7" t="str">
        <f>plotsMetadata!$E$3</f>
        <v>Ovarian cancer 5-yr conditional survival by stage (SEER 1988-2001)</v>
      </c>
      <c r="C53" s="13" t="str">
        <f>plotsMetadata!$L$3</f>
        <v>Ovarian cancer</v>
      </c>
      <c r="D53" s="13" t="str">
        <f>plotsMetadata!$G$3</f>
        <v>Conditional survival</v>
      </c>
      <c r="E53" s="13" t="s">
        <v>43</v>
      </c>
      <c r="F53" s="14" t="s">
        <v>44</v>
      </c>
      <c r="H53" s="13">
        <v>0</v>
      </c>
      <c r="I53" s="22">
        <v>0.65</v>
      </c>
      <c r="J53" s="22">
        <f t="shared" si="0"/>
        <v>0.55249999999999999</v>
      </c>
      <c r="K53" s="22">
        <f t="shared" si="4"/>
        <v>0.74749999999999994</v>
      </c>
      <c r="L53" s="22">
        <f t="shared" si="5"/>
        <v>0.46962499999999996</v>
      </c>
      <c r="M53" s="22">
        <f t="shared" si="6"/>
        <v>0.85962499999999986</v>
      </c>
    </row>
    <row r="54" spans="1:13" x14ac:dyDescent="0.2">
      <c r="A54" s="13">
        <f>plotsMetadata!$A$4</f>
        <v>1</v>
      </c>
      <c r="B54" s="7" t="str">
        <f>plotsMetadata!$E$3</f>
        <v>Ovarian cancer 5-yr conditional survival by stage (SEER 1988-2001)</v>
      </c>
      <c r="C54" s="13" t="str">
        <f>plotsMetadata!$L$3</f>
        <v>Ovarian cancer</v>
      </c>
      <c r="D54" s="13" t="str">
        <f>plotsMetadata!$G$3</f>
        <v>Conditional survival</v>
      </c>
      <c r="E54" s="13" t="s">
        <v>43</v>
      </c>
      <c r="F54" s="14" t="s">
        <v>44</v>
      </c>
      <c r="H54" s="13">
        <v>1</v>
      </c>
      <c r="I54" s="22">
        <v>0.71</v>
      </c>
      <c r="J54" s="22">
        <f t="shared" si="0"/>
        <v>0.60349999999999993</v>
      </c>
      <c r="K54" s="22">
        <f t="shared" si="4"/>
        <v>0.81649999999999989</v>
      </c>
      <c r="L54" s="22">
        <f t="shared" si="5"/>
        <v>0.51297499999999996</v>
      </c>
      <c r="M54" s="22">
        <f t="shared" si="6"/>
        <v>0.93897499999999978</v>
      </c>
    </row>
    <row r="55" spans="1:13" x14ac:dyDescent="0.2">
      <c r="A55" s="13">
        <f>plotsMetadata!$A$4</f>
        <v>1</v>
      </c>
      <c r="B55" s="7" t="str">
        <f>plotsMetadata!$E$3</f>
        <v>Ovarian cancer 5-yr conditional survival by stage (SEER 1988-2001)</v>
      </c>
      <c r="C55" s="13" t="str">
        <f>plotsMetadata!$L$3</f>
        <v>Ovarian cancer</v>
      </c>
      <c r="D55" s="13" t="str">
        <f>plotsMetadata!$G$3</f>
        <v>Conditional survival</v>
      </c>
      <c r="E55" s="13" t="s">
        <v>43</v>
      </c>
      <c r="F55" s="14" t="s">
        <v>44</v>
      </c>
      <c r="H55" s="13">
        <v>2</v>
      </c>
      <c r="I55" s="22">
        <v>0.76</v>
      </c>
      <c r="J55" s="22">
        <f t="shared" si="0"/>
        <v>0.64600000000000002</v>
      </c>
      <c r="K55" s="22">
        <f t="shared" si="4"/>
        <v>0.87399999999999989</v>
      </c>
      <c r="L55" s="22">
        <f t="shared" si="5"/>
        <v>0.54910000000000003</v>
      </c>
      <c r="M55" s="22">
        <f t="shared" si="6"/>
        <v>1</v>
      </c>
    </row>
    <row r="56" spans="1:13" x14ac:dyDescent="0.2">
      <c r="A56" s="13">
        <f>plotsMetadata!$A$4</f>
        <v>1</v>
      </c>
      <c r="B56" s="7" t="str">
        <f>plotsMetadata!$E$3</f>
        <v>Ovarian cancer 5-yr conditional survival by stage (SEER 1988-2001)</v>
      </c>
      <c r="C56" s="13" t="str">
        <f>plotsMetadata!$L$3</f>
        <v>Ovarian cancer</v>
      </c>
      <c r="D56" s="13" t="str">
        <f>plotsMetadata!$G$3</f>
        <v>Conditional survival</v>
      </c>
      <c r="E56" s="13" t="s">
        <v>43</v>
      </c>
      <c r="F56" s="14" t="s">
        <v>44</v>
      </c>
      <c r="H56" s="13">
        <v>3</v>
      </c>
      <c r="I56" s="22">
        <v>0.79</v>
      </c>
      <c r="J56" s="22">
        <f t="shared" si="0"/>
        <v>0.67149999999999999</v>
      </c>
      <c r="K56" s="22">
        <f t="shared" si="4"/>
        <v>0.90849999999999997</v>
      </c>
      <c r="L56" s="22">
        <f t="shared" si="5"/>
        <v>0.57077499999999992</v>
      </c>
      <c r="M56" s="22">
        <f t="shared" si="6"/>
        <v>1</v>
      </c>
    </row>
    <row r="57" spans="1:13" x14ac:dyDescent="0.2">
      <c r="A57" s="13">
        <f>plotsMetadata!$A$4</f>
        <v>1</v>
      </c>
      <c r="B57" s="7" t="str">
        <f>plotsMetadata!$E$3</f>
        <v>Ovarian cancer 5-yr conditional survival by stage (SEER 1988-2001)</v>
      </c>
      <c r="C57" s="13" t="str">
        <f>plotsMetadata!$L$3</f>
        <v>Ovarian cancer</v>
      </c>
      <c r="D57" s="13" t="str">
        <f>plotsMetadata!$G$3</f>
        <v>Conditional survival</v>
      </c>
      <c r="E57" s="13" t="s">
        <v>43</v>
      </c>
      <c r="F57" s="14" t="s">
        <v>44</v>
      </c>
      <c r="H57" s="13">
        <v>4</v>
      </c>
      <c r="I57" s="22">
        <v>0.82</v>
      </c>
      <c r="J57" s="22">
        <f t="shared" si="0"/>
        <v>0.69699999999999995</v>
      </c>
      <c r="K57" s="22">
        <f t="shared" si="4"/>
        <v>0.94299999999999984</v>
      </c>
      <c r="L57" s="22">
        <f t="shared" si="5"/>
        <v>0.59244999999999992</v>
      </c>
      <c r="M57" s="22">
        <f t="shared" si="6"/>
        <v>1</v>
      </c>
    </row>
    <row r="58" spans="1:13" x14ac:dyDescent="0.2">
      <c r="A58" s="13">
        <f>plotsMetadata!$A$4</f>
        <v>1</v>
      </c>
      <c r="B58" s="7" t="str">
        <f>plotsMetadata!$E$3</f>
        <v>Ovarian cancer 5-yr conditional survival by stage (SEER 1988-2001)</v>
      </c>
      <c r="C58" s="13" t="str">
        <f>plotsMetadata!$L$3</f>
        <v>Ovarian cancer</v>
      </c>
      <c r="D58" s="13" t="str">
        <f>plotsMetadata!$G$3</f>
        <v>Conditional survival</v>
      </c>
      <c r="E58" s="13" t="s">
        <v>43</v>
      </c>
      <c r="F58" s="14" t="s">
        <v>44</v>
      </c>
      <c r="H58" s="13">
        <v>5</v>
      </c>
      <c r="I58" s="22">
        <v>0.85</v>
      </c>
      <c r="J58" s="22">
        <f t="shared" si="0"/>
        <v>0.72249999999999992</v>
      </c>
      <c r="K58" s="22">
        <f t="shared" si="4"/>
        <v>0.97749999999999992</v>
      </c>
      <c r="L58" s="22">
        <f t="shared" si="5"/>
        <v>0.61412499999999992</v>
      </c>
      <c r="M58" s="22">
        <f t="shared" si="6"/>
        <v>1</v>
      </c>
    </row>
    <row r="59" spans="1:13" x14ac:dyDescent="0.2">
      <c r="A59" s="13">
        <f>plotsMetadata!$A$4</f>
        <v>1</v>
      </c>
      <c r="B59" s="7" t="str">
        <f>plotsMetadata!$E$3</f>
        <v>Ovarian cancer 5-yr conditional survival by stage (SEER 1988-2001)</v>
      </c>
      <c r="C59" s="13" t="str">
        <f>plotsMetadata!$L$3</f>
        <v>Ovarian cancer</v>
      </c>
      <c r="D59" s="13" t="str">
        <f>plotsMetadata!$G$3</f>
        <v>Conditional survival</v>
      </c>
      <c r="E59" s="14" t="s">
        <v>44</v>
      </c>
      <c r="F59" s="14" t="s">
        <v>45</v>
      </c>
      <c r="H59" s="13">
        <v>0</v>
      </c>
      <c r="I59" s="22">
        <v>0.34</v>
      </c>
      <c r="J59" s="22">
        <f t="shared" si="0"/>
        <v>0.28900000000000003</v>
      </c>
      <c r="K59" s="22">
        <f t="shared" si="4"/>
        <v>0.39100000000000001</v>
      </c>
      <c r="L59" s="22">
        <f t="shared" si="5"/>
        <v>0.24565000000000003</v>
      </c>
      <c r="M59" s="22">
        <f t="shared" si="6"/>
        <v>0.44964999999999999</v>
      </c>
    </row>
    <row r="60" spans="1:13" x14ac:dyDescent="0.2">
      <c r="A60" s="13">
        <f>plotsMetadata!$A$4</f>
        <v>1</v>
      </c>
      <c r="B60" s="7" t="str">
        <f>plotsMetadata!$E$3</f>
        <v>Ovarian cancer 5-yr conditional survival by stage (SEER 1988-2001)</v>
      </c>
      <c r="C60" s="13" t="str">
        <f>plotsMetadata!$L$3</f>
        <v>Ovarian cancer</v>
      </c>
      <c r="D60" s="13" t="str">
        <f>plotsMetadata!$G$3</f>
        <v>Conditional survival</v>
      </c>
      <c r="E60" s="14" t="s">
        <v>44</v>
      </c>
      <c r="F60" s="14" t="s">
        <v>45</v>
      </c>
      <c r="H60" s="13">
        <v>1</v>
      </c>
      <c r="I60" s="22">
        <v>0.38</v>
      </c>
      <c r="J60" s="22">
        <f t="shared" si="0"/>
        <v>0.32300000000000001</v>
      </c>
      <c r="K60" s="22">
        <f t="shared" si="4"/>
        <v>0.43699999999999994</v>
      </c>
      <c r="L60" s="22">
        <f t="shared" si="5"/>
        <v>0.27455000000000002</v>
      </c>
      <c r="M60" s="22">
        <f t="shared" si="6"/>
        <v>0.50254999999999994</v>
      </c>
    </row>
    <row r="61" spans="1:13" x14ac:dyDescent="0.2">
      <c r="A61" s="13">
        <f>plotsMetadata!$A$4</f>
        <v>1</v>
      </c>
      <c r="B61" s="7" t="str">
        <f>plotsMetadata!$E$3</f>
        <v>Ovarian cancer 5-yr conditional survival by stage (SEER 1988-2001)</v>
      </c>
      <c r="C61" s="13" t="str">
        <f>plotsMetadata!$L$3</f>
        <v>Ovarian cancer</v>
      </c>
      <c r="D61" s="13" t="str">
        <f>plotsMetadata!$G$3</f>
        <v>Conditional survival</v>
      </c>
      <c r="E61" s="14" t="s">
        <v>44</v>
      </c>
      <c r="F61" s="14" t="s">
        <v>45</v>
      </c>
      <c r="H61" s="13">
        <v>2</v>
      </c>
      <c r="I61" s="22">
        <v>0.44</v>
      </c>
      <c r="J61" s="22">
        <f t="shared" si="0"/>
        <v>0.374</v>
      </c>
      <c r="K61" s="22">
        <f t="shared" si="4"/>
        <v>0.50600000000000001</v>
      </c>
      <c r="L61" s="22">
        <f t="shared" si="5"/>
        <v>0.31790000000000002</v>
      </c>
      <c r="M61" s="22">
        <f t="shared" si="6"/>
        <v>0.58189999999999997</v>
      </c>
    </row>
    <row r="62" spans="1:13" x14ac:dyDescent="0.2">
      <c r="A62" s="13">
        <f>plotsMetadata!$A$4</f>
        <v>1</v>
      </c>
      <c r="B62" s="7" t="str">
        <f>plotsMetadata!$E$3</f>
        <v>Ovarian cancer 5-yr conditional survival by stage (SEER 1988-2001)</v>
      </c>
      <c r="C62" s="13" t="str">
        <f>plotsMetadata!$L$3</f>
        <v>Ovarian cancer</v>
      </c>
      <c r="D62" s="13" t="str">
        <f>plotsMetadata!$G$3</f>
        <v>Conditional survival</v>
      </c>
      <c r="E62" s="14" t="s">
        <v>44</v>
      </c>
      <c r="F62" s="14" t="s">
        <v>45</v>
      </c>
      <c r="H62" s="13">
        <v>3</v>
      </c>
      <c r="I62" s="22">
        <v>0.51</v>
      </c>
      <c r="J62" s="22">
        <f t="shared" si="0"/>
        <v>0.4335</v>
      </c>
      <c r="K62" s="22">
        <f t="shared" si="4"/>
        <v>0.58649999999999991</v>
      </c>
      <c r="L62" s="22">
        <f t="shared" si="5"/>
        <v>0.368475</v>
      </c>
      <c r="M62" s="22">
        <f t="shared" si="6"/>
        <v>0.67447499999999982</v>
      </c>
    </row>
    <row r="63" spans="1:13" x14ac:dyDescent="0.2">
      <c r="A63" s="13">
        <f>plotsMetadata!$A$4</f>
        <v>1</v>
      </c>
      <c r="B63" s="7" t="str">
        <f>plotsMetadata!$E$3</f>
        <v>Ovarian cancer 5-yr conditional survival by stage (SEER 1988-2001)</v>
      </c>
      <c r="C63" s="13" t="str">
        <f>plotsMetadata!$L$3</f>
        <v>Ovarian cancer</v>
      </c>
      <c r="D63" s="13" t="str">
        <f>plotsMetadata!$G$3</f>
        <v>Conditional survival</v>
      </c>
      <c r="E63" s="14" t="s">
        <v>44</v>
      </c>
      <c r="F63" s="14" t="s">
        <v>45</v>
      </c>
      <c r="H63" s="13">
        <v>4</v>
      </c>
      <c r="I63" s="22">
        <v>0.56999999999999995</v>
      </c>
      <c r="J63" s="22">
        <f t="shared" si="0"/>
        <v>0.48449999999999993</v>
      </c>
      <c r="K63" s="22">
        <f t="shared" si="4"/>
        <v>0.65549999999999986</v>
      </c>
      <c r="L63" s="22">
        <f t="shared" si="5"/>
        <v>0.41182499999999994</v>
      </c>
      <c r="M63" s="22">
        <f t="shared" si="6"/>
        <v>0.75382499999999975</v>
      </c>
    </row>
    <row r="64" spans="1:13" x14ac:dyDescent="0.2">
      <c r="A64" s="13">
        <f>plotsMetadata!$A$4</f>
        <v>1</v>
      </c>
      <c r="B64" s="7" t="str">
        <f>plotsMetadata!$E$3</f>
        <v>Ovarian cancer 5-yr conditional survival by stage (SEER 1988-2001)</v>
      </c>
      <c r="C64" s="13" t="str">
        <f>plotsMetadata!$L$3</f>
        <v>Ovarian cancer</v>
      </c>
      <c r="D64" s="13" t="str">
        <f>plotsMetadata!$G$3</f>
        <v>Conditional survival</v>
      </c>
      <c r="E64" s="14" t="s">
        <v>44</v>
      </c>
      <c r="F64" s="14" t="s">
        <v>45</v>
      </c>
      <c r="H64" s="13">
        <v>5</v>
      </c>
      <c r="I64" s="22">
        <v>0.65</v>
      </c>
      <c r="J64" s="22">
        <f t="shared" si="0"/>
        <v>0.55249999999999999</v>
      </c>
      <c r="K64" s="22">
        <f t="shared" si="4"/>
        <v>0.74749999999999994</v>
      </c>
      <c r="L64" s="22">
        <f t="shared" si="5"/>
        <v>0.46962499999999996</v>
      </c>
      <c r="M64" s="22">
        <f t="shared" si="6"/>
        <v>0.85962499999999986</v>
      </c>
    </row>
    <row r="65" spans="1:13" x14ac:dyDescent="0.2">
      <c r="A65" s="13">
        <f>plotsMetadata!$A$4</f>
        <v>1</v>
      </c>
      <c r="B65" s="7" t="str">
        <f>plotsMetadata!$E$3</f>
        <v>Ovarian cancer 5-yr conditional survival by stage (SEER 1988-2001)</v>
      </c>
      <c r="C65" s="13" t="str">
        <f>plotsMetadata!$L$3</f>
        <v>Ovarian cancer</v>
      </c>
      <c r="D65" s="13" t="str">
        <f>plotsMetadata!$G$3</f>
        <v>Conditional survival</v>
      </c>
      <c r="E65" s="14" t="s">
        <v>44</v>
      </c>
      <c r="F65" s="14" t="s">
        <v>46</v>
      </c>
      <c r="H65" s="13">
        <v>0</v>
      </c>
      <c r="I65" s="22">
        <v>0.17</v>
      </c>
      <c r="J65" s="22">
        <f t="shared" si="0"/>
        <v>0.14450000000000002</v>
      </c>
      <c r="K65" s="22">
        <f t="shared" si="4"/>
        <v>0.19550000000000001</v>
      </c>
      <c r="L65" s="22">
        <f t="shared" si="5"/>
        <v>0.12282500000000002</v>
      </c>
      <c r="M65" s="22">
        <f t="shared" si="6"/>
        <v>0.224825</v>
      </c>
    </row>
    <row r="66" spans="1:13" x14ac:dyDescent="0.2">
      <c r="A66" s="13">
        <f>plotsMetadata!$A$4</f>
        <v>1</v>
      </c>
      <c r="B66" s="7" t="str">
        <f>plotsMetadata!$E$3</f>
        <v>Ovarian cancer 5-yr conditional survival by stage (SEER 1988-2001)</v>
      </c>
      <c r="C66" s="13" t="str">
        <f>plotsMetadata!$L$3</f>
        <v>Ovarian cancer</v>
      </c>
      <c r="D66" s="13" t="str">
        <f>plotsMetadata!$G$3</f>
        <v>Conditional survival</v>
      </c>
      <c r="E66" s="14" t="s">
        <v>44</v>
      </c>
      <c r="F66" s="14" t="s">
        <v>46</v>
      </c>
      <c r="H66" s="13">
        <v>1</v>
      </c>
      <c r="I66" s="22">
        <v>0.24</v>
      </c>
      <c r="J66" s="22">
        <f t="shared" si="0"/>
        <v>0.20399999999999999</v>
      </c>
      <c r="K66" s="22">
        <f t="shared" si="4"/>
        <v>0.27599999999999997</v>
      </c>
      <c r="L66" s="22">
        <f t="shared" si="5"/>
        <v>0.17339999999999997</v>
      </c>
      <c r="M66" s="22">
        <f t="shared" si="6"/>
        <v>0.31739999999999996</v>
      </c>
    </row>
    <row r="67" spans="1:13" x14ac:dyDescent="0.2">
      <c r="A67" s="13">
        <f>plotsMetadata!$A$4</f>
        <v>1</v>
      </c>
      <c r="B67" s="7" t="str">
        <f>plotsMetadata!$E$3</f>
        <v>Ovarian cancer 5-yr conditional survival by stage (SEER 1988-2001)</v>
      </c>
      <c r="C67" s="13" t="str">
        <f>plotsMetadata!$L$3</f>
        <v>Ovarian cancer</v>
      </c>
      <c r="D67" s="13" t="str">
        <f>plotsMetadata!$G$3</f>
        <v>Conditional survival</v>
      </c>
      <c r="E67" s="14" t="s">
        <v>44</v>
      </c>
      <c r="F67" s="14" t="s">
        <v>46</v>
      </c>
      <c r="H67" s="13">
        <v>2</v>
      </c>
      <c r="I67" s="22">
        <v>0.3</v>
      </c>
      <c r="J67" s="22">
        <f t="shared" ref="J67:J70" si="7">MIN(1, I67*0.85)</f>
        <v>0.255</v>
      </c>
      <c r="K67" s="22">
        <f t="shared" si="4"/>
        <v>0.34499999999999997</v>
      </c>
      <c r="L67" s="22">
        <f t="shared" si="5"/>
        <v>0.21675</v>
      </c>
      <c r="M67" s="22">
        <f t="shared" si="6"/>
        <v>0.39674999999999994</v>
      </c>
    </row>
    <row r="68" spans="1:13" x14ac:dyDescent="0.2">
      <c r="A68" s="13">
        <f>plotsMetadata!$A$4</f>
        <v>1</v>
      </c>
      <c r="B68" s="7" t="str">
        <f>plotsMetadata!$E$3</f>
        <v>Ovarian cancer 5-yr conditional survival by stage (SEER 1988-2001)</v>
      </c>
      <c r="C68" s="13" t="str">
        <f>plotsMetadata!$L$3</f>
        <v>Ovarian cancer</v>
      </c>
      <c r="D68" s="13" t="str">
        <f>plotsMetadata!$G$3</f>
        <v>Conditional survival</v>
      </c>
      <c r="E68" s="14" t="s">
        <v>44</v>
      </c>
      <c r="F68" s="14" t="s">
        <v>46</v>
      </c>
      <c r="H68" s="13">
        <v>3</v>
      </c>
      <c r="I68" s="22">
        <v>0.36</v>
      </c>
      <c r="J68" s="22">
        <f t="shared" si="7"/>
        <v>0.30599999999999999</v>
      </c>
      <c r="K68" s="22">
        <f t="shared" si="4"/>
        <v>0.41399999999999998</v>
      </c>
      <c r="L68" s="22">
        <f t="shared" si="5"/>
        <v>0.2601</v>
      </c>
      <c r="M68" s="22">
        <f t="shared" si="6"/>
        <v>0.47609999999999991</v>
      </c>
    </row>
    <row r="69" spans="1:13" x14ac:dyDescent="0.2">
      <c r="A69" s="13">
        <f>plotsMetadata!$A$4</f>
        <v>1</v>
      </c>
      <c r="B69" s="7" t="str">
        <f>plotsMetadata!$E$3</f>
        <v>Ovarian cancer 5-yr conditional survival by stage (SEER 1988-2001)</v>
      </c>
      <c r="C69" s="13" t="str">
        <f>plotsMetadata!$L$3</f>
        <v>Ovarian cancer</v>
      </c>
      <c r="D69" s="13" t="str">
        <f>plotsMetadata!$G$3</f>
        <v>Conditional survival</v>
      </c>
      <c r="E69" s="14" t="s">
        <v>44</v>
      </c>
      <c r="F69" s="14" t="s">
        <v>46</v>
      </c>
      <c r="H69" s="13">
        <v>4</v>
      </c>
      <c r="I69" s="22">
        <v>0.47</v>
      </c>
      <c r="J69" s="22">
        <f t="shared" si="7"/>
        <v>0.39949999999999997</v>
      </c>
      <c r="K69" s="22">
        <f t="shared" si="4"/>
        <v>0.54049999999999998</v>
      </c>
      <c r="L69" s="22">
        <f t="shared" si="5"/>
        <v>0.33957499999999996</v>
      </c>
      <c r="M69" s="22">
        <f t="shared" si="6"/>
        <v>0.62157499999999988</v>
      </c>
    </row>
    <row r="70" spans="1:13" x14ac:dyDescent="0.2">
      <c r="A70" s="13">
        <f>plotsMetadata!$A$4</f>
        <v>1</v>
      </c>
      <c r="B70" s="7" t="str">
        <f>plotsMetadata!$E$3</f>
        <v>Ovarian cancer 5-yr conditional survival by stage (SEER 1988-2001)</v>
      </c>
      <c r="C70" s="13" t="str">
        <f>plotsMetadata!$L$3</f>
        <v>Ovarian cancer</v>
      </c>
      <c r="D70" s="13" t="str">
        <f>plotsMetadata!$G$3</f>
        <v>Conditional survival</v>
      </c>
      <c r="E70" s="14" t="s">
        <v>44</v>
      </c>
      <c r="F70" s="14" t="s">
        <v>46</v>
      </c>
      <c r="H70" s="13">
        <v>5</v>
      </c>
      <c r="I70" s="22">
        <v>0.56000000000000005</v>
      </c>
      <c r="J70" s="22">
        <f t="shared" si="7"/>
        <v>0.47600000000000003</v>
      </c>
      <c r="K70" s="22">
        <f t="shared" si="4"/>
        <v>0.64400000000000002</v>
      </c>
      <c r="L70" s="22">
        <f t="shared" si="5"/>
        <v>0.40460000000000002</v>
      </c>
      <c r="M70" s="22">
        <f t="shared" si="6"/>
        <v>0.74059999999999993</v>
      </c>
    </row>
    <row r="71" spans="1:13" x14ac:dyDescent="0.2">
      <c r="E71" s="14"/>
      <c r="F71" s="14"/>
    </row>
    <row r="72" spans="1:13" x14ac:dyDescent="0.2">
      <c r="A72" s="13">
        <f>plotsMetadata!$A$4</f>
        <v>1</v>
      </c>
      <c r="B72" s="7" t="str">
        <f>plotsMetadata!$E$4</f>
        <v>Ovarian cancer 5-yr conditional survival by age-group and stage (SEER 1988-2001)</v>
      </c>
      <c r="C72" s="13" t="str">
        <f>plotsMetadata!$L$4</f>
        <v>Ovarian cancer</v>
      </c>
      <c r="D72" s="13" t="str">
        <f>plotsMetadata!$O$4</f>
        <v>Overall survival</v>
      </c>
      <c r="E72" s="13" t="s">
        <v>55</v>
      </c>
      <c r="F72" s="13" t="s">
        <v>71</v>
      </c>
      <c r="G72" s="13" t="s">
        <v>43</v>
      </c>
      <c r="H72" s="13">
        <v>0</v>
      </c>
      <c r="I72" s="22">
        <v>0.91</v>
      </c>
      <c r="J72" s="22">
        <v>0.9002</v>
      </c>
      <c r="K72" s="22">
        <v>0.91980000000000006</v>
      </c>
      <c r="L72" s="22">
        <v>0.67515000000000003</v>
      </c>
      <c r="M72" s="22">
        <v>1</v>
      </c>
    </row>
    <row r="73" spans="1:13" x14ac:dyDescent="0.2">
      <c r="A73" s="13">
        <f>plotsMetadata!$A$4</f>
        <v>1</v>
      </c>
      <c r="B73" s="7" t="str">
        <f>plotsMetadata!$E$4</f>
        <v>Ovarian cancer 5-yr conditional survival by age-group and stage (SEER 1988-2001)</v>
      </c>
      <c r="C73" s="13" t="str">
        <f>plotsMetadata!$L$4</f>
        <v>Ovarian cancer</v>
      </c>
      <c r="D73" s="13" t="str">
        <f>plotsMetadata!$O$4</f>
        <v>Overall survival</v>
      </c>
      <c r="E73" s="13" t="s">
        <v>55</v>
      </c>
      <c r="F73" s="13" t="s">
        <v>71</v>
      </c>
      <c r="G73" s="13" t="s">
        <v>43</v>
      </c>
      <c r="H73" s="13">
        <v>1</v>
      </c>
      <c r="I73" s="22">
        <v>0.92</v>
      </c>
      <c r="J73" s="22">
        <v>0.91020000000000001</v>
      </c>
      <c r="K73" s="22">
        <v>0.92980000000000007</v>
      </c>
      <c r="L73" s="22">
        <v>0.68264999999999998</v>
      </c>
      <c r="M73" s="22">
        <v>1</v>
      </c>
    </row>
    <row r="74" spans="1:13" x14ac:dyDescent="0.2">
      <c r="A74" s="13">
        <f>plotsMetadata!$A$4</f>
        <v>1</v>
      </c>
      <c r="B74" s="7" t="str">
        <f>plotsMetadata!$E$4</f>
        <v>Ovarian cancer 5-yr conditional survival by age-group and stage (SEER 1988-2001)</v>
      </c>
      <c r="C74" s="13" t="str">
        <f>plotsMetadata!$L$4</f>
        <v>Ovarian cancer</v>
      </c>
      <c r="D74" s="13" t="str">
        <f>plotsMetadata!$O$4</f>
        <v>Overall survival</v>
      </c>
      <c r="E74" s="13" t="s">
        <v>55</v>
      </c>
      <c r="F74" s="13" t="s">
        <v>71</v>
      </c>
      <c r="G74" s="13" t="s">
        <v>43</v>
      </c>
      <c r="H74" s="13">
        <v>2</v>
      </c>
      <c r="I74" s="22">
        <v>0.93</v>
      </c>
      <c r="J74" s="22">
        <v>0.92020000000000002</v>
      </c>
      <c r="K74" s="22">
        <v>0.93980000000000008</v>
      </c>
      <c r="L74" s="22">
        <v>0.69015000000000004</v>
      </c>
      <c r="M74" s="22">
        <v>1</v>
      </c>
    </row>
    <row r="75" spans="1:13" x14ac:dyDescent="0.2">
      <c r="A75" s="13">
        <f>plotsMetadata!$A$4</f>
        <v>1</v>
      </c>
      <c r="B75" s="7" t="str">
        <f>plotsMetadata!$E$4</f>
        <v>Ovarian cancer 5-yr conditional survival by age-group and stage (SEER 1988-2001)</v>
      </c>
      <c r="C75" s="13" t="str">
        <f>plotsMetadata!$L$4</f>
        <v>Ovarian cancer</v>
      </c>
      <c r="D75" s="13" t="str">
        <f>plotsMetadata!$O$4</f>
        <v>Overall survival</v>
      </c>
      <c r="E75" s="13" t="s">
        <v>55</v>
      </c>
      <c r="F75" s="13" t="s">
        <v>71</v>
      </c>
      <c r="G75" s="13" t="s">
        <v>43</v>
      </c>
      <c r="H75" s="13">
        <v>3</v>
      </c>
      <c r="I75" s="22">
        <v>0.94</v>
      </c>
      <c r="J75" s="22">
        <v>0.93019999999999992</v>
      </c>
      <c r="K75" s="22">
        <v>0.94979999999999998</v>
      </c>
      <c r="L75" s="22">
        <v>0.69764999999999988</v>
      </c>
      <c r="M75" s="22">
        <v>1</v>
      </c>
    </row>
    <row r="76" spans="1:13" x14ac:dyDescent="0.2">
      <c r="A76" s="13">
        <f>plotsMetadata!$A$4</f>
        <v>1</v>
      </c>
      <c r="B76" s="7" t="str">
        <f>plotsMetadata!$E$4</f>
        <v>Ovarian cancer 5-yr conditional survival by age-group and stage (SEER 1988-2001)</v>
      </c>
      <c r="C76" s="13" t="str">
        <f>plotsMetadata!$L$4</f>
        <v>Ovarian cancer</v>
      </c>
      <c r="D76" s="13" t="str">
        <f>plotsMetadata!$O$4</f>
        <v>Overall survival</v>
      </c>
      <c r="E76" s="13" t="s">
        <v>55</v>
      </c>
      <c r="F76" s="13" t="s">
        <v>71</v>
      </c>
      <c r="G76" s="13" t="s">
        <v>43</v>
      </c>
      <c r="H76" s="13">
        <v>4</v>
      </c>
      <c r="I76" s="22">
        <v>0.95</v>
      </c>
      <c r="J76" s="22">
        <v>0.94019999999999992</v>
      </c>
      <c r="K76" s="22">
        <v>0.95979999999999999</v>
      </c>
      <c r="L76" s="22">
        <v>0.70514999999999994</v>
      </c>
      <c r="M76" s="22">
        <v>1</v>
      </c>
    </row>
    <row r="77" spans="1:13" x14ac:dyDescent="0.2">
      <c r="A77" s="13">
        <f>plotsMetadata!$A$4</f>
        <v>1</v>
      </c>
      <c r="B77" s="7" t="str">
        <f>plotsMetadata!$E$4</f>
        <v>Ovarian cancer 5-yr conditional survival by age-group and stage (SEER 1988-2001)</v>
      </c>
      <c r="C77" s="13" t="str">
        <f>plotsMetadata!$L$4</f>
        <v>Ovarian cancer</v>
      </c>
      <c r="D77" s="13" t="str">
        <f>plotsMetadata!$O$4</f>
        <v>Overall survival</v>
      </c>
      <c r="E77" s="13" t="s">
        <v>55</v>
      </c>
      <c r="F77" s="13" t="s">
        <v>71</v>
      </c>
      <c r="G77" s="13" t="s">
        <v>43</v>
      </c>
      <c r="H77" s="13">
        <v>5</v>
      </c>
      <c r="I77" s="22">
        <v>0.96</v>
      </c>
      <c r="J77" s="22">
        <v>0.94823999999999997</v>
      </c>
      <c r="K77" s="22">
        <v>0.97175999999999996</v>
      </c>
      <c r="L77" s="22">
        <v>0.71117999999999992</v>
      </c>
      <c r="M77" s="22">
        <v>1</v>
      </c>
    </row>
    <row r="78" spans="1:13" x14ac:dyDescent="0.2">
      <c r="A78" s="13">
        <f>plotsMetadata!$A$4</f>
        <v>1</v>
      </c>
      <c r="B78" s="7" t="str">
        <f>plotsMetadata!$E$4</f>
        <v>Ovarian cancer 5-yr conditional survival by age-group and stage (SEER 1988-2001)</v>
      </c>
      <c r="C78" s="13" t="str">
        <f>plotsMetadata!$L$4</f>
        <v>Ovarian cancer</v>
      </c>
      <c r="D78" s="13" t="str">
        <f>plotsMetadata!$O$4</f>
        <v>Overall survival</v>
      </c>
      <c r="E78" s="13" t="s">
        <v>56</v>
      </c>
      <c r="F78" s="13" t="s">
        <v>72</v>
      </c>
      <c r="G78" s="13" t="s">
        <v>43</v>
      </c>
      <c r="H78" s="13">
        <v>0</v>
      </c>
      <c r="I78" s="22">
        <v>0.84</v>
      </c>
      <c r="J78" s="22">
        <v>0.81255999999999995</v>
      </c>
      <c r="K78" s="22">
        <v>0.86743999999999999</v>
      </c>
      <c r="L78" s="22">
        <v>0.60941999999999996</v>
      </c>
      <c r="M78" s="22">
        <v>1</v>
      </c>
    </row>
    <row r="79" spans="1:13" x14ac:dyDescent="0.2">
      <c r="A79" s="13">
        <f>plotsMetadata!$A$4</f>
        <v>1</v>
      </c>
      <c r="B79" s="7" t="str">
        <f>plotsMetadata!$E$4</f>
        <v>Ovarian cancer 5-yr conditional survival by age-group and stage (SEER 1988-2001)</v>
      </c>
      <c r="C79" s="13" t="str">
        <f>plotsMetadata!$L$4</f>
        <v>Ovarian cancer</v>
      </c>
      <c r="D79" s="13" t="str">
        <f>plotsMetadata!$O$4</f>
        <v>Overall survival</v>
      </c>
      <c r="E79" s="13" t="s">
        <v>56</v>
      </c>
      <c r="F79" s="13" t="s">
        <v>72</v>
      </c>
      <c r="G79" s="13" t="s">
        <v>43</v>
      </c>
      <c r="H79" s="13">
        <v>1</v>
      </c>
      <c r="I79" s="22">
        <v>0.89</v>
      </c>
      <c r="J79" s="22">
        <v>0.86060000000000003</v>
      </c>
      <c r="K79" s="22">
        <v>0.9194</v>
      </c>
      <c r="L79" s="22">
        <v>0.64545000000000008</v>
      </c>
      <c r="M79" s="22">
        <v>1</v>
      </c>
    </row>
    <row r="80" spans="1:13" x14ac:dyDescent="0.2">
      <c r="A80" s="13">
        <f>plotsMetadata!$A$4</f>
        <v>1</v>
      </c>
      <c r="B80" s="7" t="str">
        <f>plotsMetadata!$E$4</f>
        <v>Ovarian cancer 5-yr conditional survival by age-group and stage (SEER 1988-2001)</v>
      </c>
      <c r="C80" s="13" t="str">
        <f>plotsMetadata!$L$4</f>
        <v>Ovarian cancer</v>
      </c>
      <c r="D80" s="13" t="str">
        <f>plotsMetadata!$O$4</f>
        <v>Overall survival</v>
      </c>
      <c r="E80" s="13" t="s">
        <v>56</v>
      </c>
      <c r="F80" s="13" t="s">
        <v>72</v>
      </c>
      <c r="G80" s="13" t="s">
        <v>43</v>
      </c>
      <c r="H80" s="13">
        <v>2</v>
      </c>
      <c r="I80" s="22">
        <v>0.9</v>
      </c>
      <c r="J80" s="22">
        <v>0.86668000000000001</v>
      </c>
      <c r="K80" s="22">
        <v>0.93332000000000004</v>
      </c>
      <c r="L80" s="22">
        <v>0.65000999999999998</v>
      </c>
      <c r="M80" s="22">
        <v>1</v>
      </c>
    </row>
    <row r="81" spans="1:13" x14ac:dyDescent="0.2">
      <c r="A81" s="13">
        <f>plotsMetadata!$A$4</f>
        <v>1</v>
      </c>
      <c r="B81" s="7" t="str">
        <f>plotsMetadata!$E$4</f>
        <v>Ovarian cancer 5-yr conditional survival by age-group and stage (SEER 1988-2001)</v>
      </c>
      <c r="C81" s="13" t="str">
        <f>plotsMetadata!$L$4</f>
        <v>Ovarian cancer</v>
      </c>
      <c r="D81" s="13" t="str">
        <f>plotsMetadata!$O$4</f>
        <v>Overall survival</v>
      </c>
      <c r="E81" s="13" t="s">
        <v>56</v>
      </c>
      <c r="F81" s="13" t="s">
        <v>72</v>
      </c>
      <c r="G81" s="13" t="s">
        <v>43</v>
      </c>
      <c r="H81" s="13">
        <v>3</v>
      </c>
      <c r="I81" s="22">
        <v>0.91</v>
      </c>
      <c r="J81" s="22">
        <v>0.87275999999999998</v>
      </c>
      <c r="K81" s="22">
        <v>0.94724000000000008</v>
      </c>
      <c r="L81" s="22">
        <v>0.65456999999999999</v>
      </c>
      <c r="M81" s="22">
        <v>1</v>
      </c>
    </row>
    <row r="82" spans="1:13" x14ac:dyDescent="0.2">
      <c r="A82" s="13">
        <f>plotsMetadata!$A$4</f>
        <v>1</v>
      </c>
      <c r="B82" s="7" t="str">
        <f>plotsMetadata!$E$4</f>
        <v>Ovarian cancer 5-yr conditional survival by age-group and stage (SEER 1988-2001)</v>
      </c>
      <c r="C82" s="13" t="str">
        <f>plotsMetadata!$L$4</f>
        <v>Ovarian cancer</v>
      </c>
      <c r="D82" s="13" t="str">
        <f>plotsMetadata!$O$4</f>
        <v>Overall survival</v>
      </c>
      <c r="E82" s="13" t="s">
        <v>56</v>
      </c>
      <c r="F82" s="13" t="s">
        <v>72</v>
      </c>
      <c r="G82" s="13" t="s">
        <v>43</v>
      </c>
      <c r="H82" s="13">
        <v>4</v>
      </c>
      <c r="I82" s="22">
        <v>0.93</v>
      </c>
      <c r="J82" s="22">
        <v>0.88884000000000007</v>
      </c>
      <c r="K82" s="22">
        <v>0.97116000000000002</v>
      </c>
      <c r="L82" s="22">
        <v>0.66663000000000006</v>
      </c>
      <c r="M82" s="22">
        <v>1</v>
      </c>
    </row>
    <row r="83" spans="1:13" x14ac:dyDescent="0.2">
      <c r="A83" s="13">
        <f>plotsMetadata!$A$4</f>
        <v>1</v>
      </c>
      <c r="B83" s="7" t="str">
        <f>plotsMetadata!$E$4</f>
        <v>Ovarian cancer 5-yr conditional survival by age-group and stage (SEER 1988-2001)</v>
      </c>
      <c r="C83" s="13" t="str">
        <f>plotsMetadata!$L$4</f>
        <v>Ovarian cancer</v>
      </c>
      <c r="D83" s="13" t="str">
        <f>plotsMetadata!$O$4</f>
        <v>Overall survival</v>
      </c>
      <c r="E83" s="13" t="s">
        <v>56</v>
      </c>
      <c r="F83" s="13" t="s">
        <v>72</v>
      </c>
      <c r="G83" s="13" t="s">
        <v>43</v>
      </c>
      <c r="H83" s="13">
        <v>5</v>
      </c>
      <c r="I83" s="22">
        <v>0.91</v>
      </c>
      <c r="J83" s="22">
        <v>0.86099999999999999</v>
      </c>
      <c r="K83" s="22">
        <v>0.95900000000000007</v>
      </c>
      <c r="L83" s="22">
        <v>0.64575000000000005</v>
      </c>
      <c r="M83" s="22">
        <v>1</v>
      </c>
    </row>
    <row r="84" spans="1:13" x14ac:dyDescent="0.2">
      <c r="A84" s="13">
        <f>plotsMetadata!$A$4</f>
        <v>1</v>
      </c>
      <c r="B84" s="7" t="str">
        <f>plotsMetadata!$E$4</f>
        <v>Ovarian cancer 5-yr conditional survival by age-group and stage (SEER 1988-2001)</v>
      </c>
      <c r="C84" s="13" t="str">
        <f>plotsMetadata!$L$4</f>
        <v>Ovarian cancer</v>
      </c>
      <c r="D84" s="13" t="str">
        <f>plotsMetadata!$O$4</f>
        <v>Overall survival</v>
      </c>
      <c r="E84" s="13" t="s">
        <v>57</v>
      </c>
      <c r="F84" s="13" t="s">
        <v>71</v>
      </c>
      <c r="G84" s="14" t="s">
        <v>44</v>
      </c>
      <c r="H84" s="13">
        <v>0</v>
      </c>
      <c r="I84" s="22">
        <v>0.74</v>
      </c>
      <c r="J84" s="22">
        <v>0.71452000000000004</v>
      </c>
      <c r="K84" s="22">
        <v>0.76547999999999994</v>
      </c>
      <c r="L84" s="22">
        <v>0.53588999999999998</v>
      </c>
      <c r="M84" s="22">
        <v>0.95684999999999998</v>
      </c>
    </row>
    <row r="85" spans="1:13" x14ac:dyDescent="0.2">
      <c r="A85" s="13">
        <f>plotsMetadata!$A$4</f>
        <v>1</v>
      </c>
      <c r="B85" s="7" t="str">
        <f>plotsMetadata!$E$4</f>
        <v>Ovarian cancer 5-yr conditional survival by age-group and stage (SEER 1988-2001)</v>
      </c>
      <c r="C85" s="13" t="str">
        <f>plotsMetadata!$L$4</f>
        <v>Ovarian cancer</v>
      </c>
      <c r="D85" s="13" t="str">
        <f>plotsMetadata!$O$4</f>
        <v>Overall survival</v>
      </c>
      <c r="E85" s="13" t="s">
        <v>57</v>
      </c>
      <c r="F85" s="13" t="s">
        <v>71</v>
      </c>
      <c r="G85" s="14" t="s">
        <v>44</v>
      </c>
      <c r="H85" s="13">
        <v>1</v>
      </c>
      <c r="I85" s="22">
        <v>0.77</v>
      </c>
      <c r="J85" s="22">
        <v>0.74256</v>
      </c>
      <c r="K85" s="22">
        <v>0.79744000000000004</v>
      </c>
      <c r="L85" s="22">
        <v>0.55691999999999997</v>
      </c>
      <c r="M85" s="22">
        <v>0.99680000000000002</v>
      </c>
    </row>
    <row r="86" spans="1:13" x14ac:dyDescent="0.2">
      <c r="A86" s="13">
        <f>plotsMetadata!$A$4</f>
        <v>1</v>
      </c>
      <c r="B86" s="7" t="str">
        <f>plotsMetadata!$E$4</f>
        <v>Ovarian cancer 5-yr conditional survival by age-group and stage (SEER 1988-2001)</v>
      </c>
      <c r="C86" s="13" t="str">
        <f>plotsMetadata!$L$4</f>
        <v>Ovarian cancer</v>
      </c>
      <c r="D86" s="13" t="str">
        <f>plotsMetadata!$O$4</f>
        <v>Overall survival</v>
      </c>
      <c r="E86" s="13" t="s">
        <v>57</v>
      </c>
      <c r="F86" s="13" t="s">
        <v>71</v>
      </c>
      <c r="G86" s="14" t="s">
        <v>44</v>
      </c>
      <c r="H86" s="13">
        <v>2</v>
      </c>
      <c r="I86" s="22">
        <v>0.8</v>
      </c>
      <c r="J86" s="22">
        <v>0.77060000000000006</v>
      </c>
      <c r="K86" s="22">
        <v>0.82940000000000003</v>
      </c>
      <c r="L86" s="22">
        <v>0.57795000000000007</v>
      </c>
      <c r="M86" s="22">
        <v>1</v>
      </c>
    </row>
    <row r="87" spans="1:13" x14ac:dyDescent="0.2">
      <c r="A87" s="13">
        <f>plotsMetadata!$A$4</f>
        <v>1</v>
      </c>
      <c r="B87" s="7" t="str">
        <f>plotsMetadata!$E$4</f>
        <v>Ovarian cancer 5-yr conditional survival by age-group and stage (SEER 1988-2001)</v>
      </c>
      <c r="C87" s="13" t="str">
        <f>plotsMetadata!$L$4</f>
        <v>Ovarian cancer</v>
      </c>
      <c r="D87" s="13" t="str">
        <f>plotsMetadata!$O$4</f>
        <v>Overall survival</v>
      </c>
      <c r="E87" s="13" t="s">
        <v>57</v>
      </c>
      <c r="F87" s="13" t="s">
        <v>71</v>
      </c>
      <c r="G87" s="14" t="s">
        <v>44</v>
      </c>
      <c r="H87" s="13">
        <v>3</v>
      </c>
      <c r="I87" s="22">
        <v>0.83</v>
      </c>
      <c r="J87" s="22">
        <v>0.79864000000000002</v>
      </c>
      <c r="K87" s="22">
        <v>0.8613599999999999</v>
      </c>
      <c r="L87" s="22">
        <v>0.59898000000000007</v>
      </c>
      <c r="M87" s="22">
        <v>1</v>
      </c>
    </row>
    <row r="88" spans="1:13" x14ac:dyDescent="0.2">
      <c r="A88" s="13">
        <f>plotsMetadata!$A$4</f>
        <v>1</v>
      </c>
      <c r="B88" s="7" t="str">
        <f>plotsMetadata!$E$4</f>
        <v>Ovarian cancer 5-yr conditional survival by age-group and stage (SEER 1988-2001)</v>
      </c>
      <c r="C88" s="13" t="str">
        <f>plotsMetadata!$L$4</f>
        <v>Ovarian cancer</v>
      </c>
      <c r="D88" s="13" t="str">
        <f>plotsMetadata!$O$4</f>
        <v>Overall survival</v>
      </c>
      <c r="E88" s="13" t="s">
        <v>57</v>
      </c>
      <c r="F88" s="13" t="s">
        <v>71</v>
      </c>
      <c r="G88" s="14" t="s">
        <v>44</v>
      </c>
      <c r="H88" s="13">
        <v>4</v>
      </c>
      <c r="I88" s="22">
        <v>0.86</v>
      </c>
      <c r="J88" s="22">
        <v>0.82667999999999997</v>
      </c>
      <c r="K88" s="22">
        <v>0.89332</v>
      </c>
      <c r="L88" s="22">
        <v>0.62000999999999995</v>
      </c>
      <c r="M88" s="22">
        <v>1</v>
      </c>
    </row>
    <row r="89" spans="1:13" x14ac:dyDescent="0.2">
      <c r="A89" s="13">
        <f>plotsMetadata!$A$4</f>
        <v>1</v>
      </c>
      <c r="B89" s="7" t="str">
        <f>plotsMetadata!$E$4</f>
        <v>Ovarian cancer 5-yr conditional survival by age-group and stage (SEER 1988-2001)</v>
      </c>
      <c r="C89" s="13" t="str">
        <f>plotsMetadata!$L$4</f>
        <v>Ovarian cancer</v>
      </c>
      <c r="D89" s="13" t="str">
        <f>plotsMetadata!$O$4</f>
        <v>Overall survival</v>
      </c>
      <c r="E89" s="13" t="s">
        <v>57</v>
      </c>
      <c r="F89" s="13" t="s">
        <v>71</v>
      </c>
      <c r="G89" s="14" t="s">
        <v>44</v>
      </c>
      <c r="H89" s="13">
        <v>5</v>
      </c>
      <c r="I89" s="22">
        <v>0.88</v>
      </c>
      <c r="J89" s="22">
        <v>0.84667999999999999</v>
      </c>
      <c r="K89" s="22">
        <v>0.91332000000000002</v>
      </c>
      <c r="L89" s="22">
        <v>0.63500999999999996</v>
      </c>
      <c r="M89" s="22">
        <v>1</v>
      </c>
    </row>
    <row r="90" spans="1:13" x14ac:dyDescent="0.2">
      <c r="A90" s="13">
        <f>plotsMetadata!$A$4</f>
        <v>1</v>
      </c>
      <c r="B90" s="7" t="str">
        <f>plotsMetadata!$E$4</f>
        <v>Ovarian cancer 5-yr conditional survival by age-group and stage (SEER 1988-2001)</v>
      </c>
      <c r="C90" s="13" t="str">
        <f>plotsMetadata!$L$4</f>
        <v>Ovarian cancer</v>
      </c>
      <c r="D90" s="13" t="str">
        <f>plotsMetadata!$O$4</f>
        <v>Overall survival</v>
      </c>
      <c r="E90" s="13" t="s">
        <v>68</v>
      </c>
      <c r="F90" s="13" t="s">
        <v>72</v>
      </c>
      <c r="G90" s="14" t="s">
        <v>44</v>
      </c>
      <c r="H90" s="13">
        <v>0</v>
      </c>
      <c r="I90" s="22">
        <v>0.5</v>
      </c>
      <c r="J90" s="22">
        <v>0.46079999999999999</v>
      </c>
      <c r="K90" s="22">
        <v>0.53920000000000001</v>
      </c>
      <c r="L90" s="22">
        <v>0.34560000000000002</v>
      </c>
      <c r="M90" s="22">
        <v>0.67400000000000004</v>
      </c>
    </row>
    <row r="91" spans="1:13" x14ac:dyDescent="0.2">
      <c r="A91" s="13">
        <f>plotsMetadata!$A$4</f>
        <v>1</v>
      </c>
      <c r="B91" s="7" t="str">
        <f>plotsMetadata!$E$4</f>
        <v>Ovarian cancer 5-yr conditional survival by age-group and stage (SEER 1988-2001)</v>
      </c>
      <c r="C91" s="13" t="str">
        <f>plotsMetadata!$L$4</f>
        <v>Ovarian cancer</v>
      </c>
      <c r="D91" s="13" t="str">
        <f>plotsMetadata!$O$4</f>
        <v>Overall survival</v>
      </c>
      <c r="E91" s="13" t="s">
        <v>68</v>
      </c>
      <c r="F91" s="13" t="s">
        <v>72</v>
      </c>
      <c r="G91" s="14" t="s">
        <v>44</v>
      </c>
      <c r="H91" s="13">
        <v>1</v>
      </c>
      <c r="I91" s="22">
        <v>0.6</v>
      </c>
      <c r="J91" s="22">
        <v>0.54903999999999997</v>
      </c>
      <c r="K91" s="22">
        <v>0.65095999999999998</v>
      </c>
      <c r="L91" s="22">
        <v>0.41177999999999998</v>
      </c>
      <c r="M91" s="22">
        <v>0.81369999999999998</v>
      </c>
    </row>
    <row r="92" spans="1:13" x14ac:dyDescent="0.2">
      <c r="A92" s="13">
        <f>plotsMetadata!$A$4</f>
        <v>1</v>
      </c>
      <c r="B92" s="7" t="str">
        <f>plotsMetadata!$E$4</f>
        <v>Ovarian cancer 5-yr conditional survival by age-group and stage (SEER 1988-2001)</v>
      </c>
      <c r="C92" s="13" t="str">
        <f>plotsMetadata!$L$4</f>
        <v>Ovarian cancer</v>
      </c>
      <c r="D92" s="13" t="str">
        <f>plotsMetadata!$O$4</f>
        <v>Overall survival</v>
      </c>
      <c r="E92" s="13" t="s">
        <v>68</v>
      </c>
      <c r="F92" s="13" t="s">
        <v>72</v>
      </c>
      <c r="G92" s="14" t="s">
        <v>44</v>
      </c>
      <c r="H92" s="13">
        <v>2</v>
      </c>
      <c r="I92" s="22">
        <v>0.66</v>
      </c>
      <c r="J92" s="22">
        <v>0.60120000000000007</v>
      </c>
      <c r="K92" s="22">
        <v>0.71879999999999999</v>
      </c>
      <c r="L92" s="22">
        <v>0.45090000000000008</v>
      </c>
      <c r="M92" s="22">
        <v>0.89849999999999997</v>
      </c>
    </row>
    <row r="93" spans="1:13" x14ac:dyDescent="0.2">
      <c r="A93" s="13">
        <f>plotsMetadata!$A$4</f>
        <v>1</v>
      </c>
      <c r="B93" s="7" t="str">
        <f>plotsMetadata!$E$4</f>
        <v>Ovarian cancer 5-yr conditional survival by age-group and stage (SEER 1988-2001)</v>
      </c>
      <c r="C93" s="13" t="str">
        <f>plotsMetadata!$L$4</f>
        <v>Ovarian cancer</v>
      </c>
      <c r="D93" s="13" t="str">
        <f>plotsMetadata!$O$4</f>
        <v>Overall survival</v>
      </c>
      <c r="E93" s="13" t="s">
        <v>68</v>
      </c>
      <c r="F93" s="13" t="s">
        <v>72</v>
      </c>
      <c r="G93" s="14" t="s">
        <v>44</v>
      </c>
      <c r="H93" s="13">
        <v>3</v>
      </c>
      <c r="I93" s="22">
        <v>0.7</v>
      </c>
      <c r="J93" s="22">
        <v>0.63139999999999996</v>
      </c>
      <c r="K93" s="22">
        <v>0.76859999999999995</v>
      </c>
      <c r="L93" s="22">
        <v>0.47354999999999997</v>
      </c>
      <c r="M93" s="22">
        <v>0.96074999999999999</v>
      </c>
    </row>
    <row r="94" spans="1:13" x14ac:dyDescent="0.2">
      <c r="A94" s="13">
        <f>plotsMetadata!$A$4</f>
        <v>1</v>
      </c>
      <c r="B94" s="7" t="str">
        <f>plotsMetadata!$E$4</f>
        <v>Ovarian cancer 5-yr conditional survival by age-group and stage (SEER 1988-2001)</v>
      </c>
      <c r="C94" s="13" t="str">
        <f>plotsMetadata!$L$4</f>
        <v>Ovarian cancer</v>
      </c>
      <c r="D94" s="13" t="str">
        <f>plotsMetadata!$O$4</f>
        <v>Overall survival</v>
      </c>
      <c r="E94" s="13" t="s">
        <v>68</v>
      </c>
      <c r="F94" s="13" t="s">
        <v>72</v>
      </c>
      <c r="G94" s="14" t="s">
        <v>44</v>
      </c>
      <c r="H94" s="13">
        <v>4</v>
      </c>
      <c r="I94" s="22">
        <v>0.72</v>
      </c>
      <c r="J94" s="22">
        <v>0.63963999999999999</v>
      </c>
      <c r="K94" s="22">
        <v>0.80035999999999996</v>
      </c>
      <c r="L94" s="22">
        <v>0.47972999999999999</v>
      </c>
      <c r="M94" s="22">
        <v>1</v>
      </c>
    </row>
    <row r="95" spans="1:13" x14ac:dyDescent="0.2">
      <c r="A95" s="13">
        <f>plotsMetadata!$A$4</f>
        <v>1</v>
      </c>
      <c r="B95" s="7" t="str">
        <f>plotsMetadata!$E$4</f>
        <v>Ovarian cancer 5-yr conditional survival by age-group and stage (SEER 1988-2001)</v>
      </c>
      <c r="C95" s="13" t="str">
        <f>plotsMetadata!$L$4</f>
        <v>Ovarian cancer</v>
      </c>
      <c r="D95" s="13" t="str">
        <f>plotsMetadata!$O$4</f>
        <v>Overall survival</v>
      </c>
      <c r="E95" s="13" t="s">
        <v>68</v>
      </c>
      <c r="F95" s="13" t="s">
        <v>72</v>
      </c>
      <c r="G95" s="14" t="s">
        <v>44</v>
      </c>
      <c r="H95" s="13">
        <v>5</v>
      </c>
      <c r="I95" s="22">
        <v>0.76</v>
      </c>
      <c r="J95" s="22">
        <v>0.66983999999999999</v>
      </c>
      <c r="K95" s="22">
        <v>0.85016000000000003</v>
      </c>
      <c r="L95" s="22">
        <v>0.50238000000000005</v>
      </c>
      <c r="M95" s="22">
        <v>1</v>
      </c>
    </row>
    <row r="96" spans="1:13" x14ac:dyDescent="0.2">
      <c r="A96" s="13">
        <f>plotsMetadata!$A$4</f>
        <v>1</v>
      </c>
      <c r="B96" s="7" t="str">
        <f>plotsMetadata!$E$4</f>
        <v>Ovarian cancer 5-yr conditional survival by age-group and stage (SEER 1988-2001)</v>
      </c>
      <c r="C96" s="13" t="str">
        <f>plotsMetadata!$L$4</f>
        <v>Ovarian cancer</v>
      </c>
      <c r="D96" s="13" t="str">
        <f>plotsMetadata!$O$4</f>
        <v>Overall survival</v>
      </c>
      <c r="E96" s="13" t="s">
        <v>58</v>
      </c>
      <c r="F96" s="13" t="s">
        <v>71</v>
      </c>
      <c r="G96" s="14" t="s">
        <v>45</v>
      </c>
      <c r="H96" s="13">
        <v>0</v>
      </c>
      <c r="I96" s="22">
        <v>0.43</v>
      </c>
      <c r="J96" s="22">
        <v>0.41432000000000002</v>
      </c>
      <c r="K96" s="22">
        <v>0.44567999999999997</v>
      </c>
      <c r="L96" s="22">
        <v>0.31074000000000002</v>
      </c>
      <c r="M96" s="22">
        <v>0.55709999999999993</v>
      </c>
    </row>
    <row r="97" spans="1:13" x14ac:dyDescent="0.2">
      <c r="A97" s="13">
        <f>plotsMetadata!$A$4</f>
        <v>1</v>
      </c>
      <c r="B97" s="7" t="str">
        <f>plotsMetadata!$E$4</f>
        <v>Ovarian cancer 5-yr conditional survival by age-group and stage (SEER 1988-2001)</v>
      </c>
      <c r="C97" s="13" t="str">
        <f>plotsMetadata!$L$4</f>
        <v>Ovarian cancer</v>
      </c>
      <c r="D97" s="13" t="str">
        <f>plotsMetadata!$O$4</f>
        <v>Overall survival</v>
      </c>
      <c r="E97" s="13" t="s">
        <v>58</v>
      </c>
      <c r="F97" s="13" t="s">
        <v>71</v>
      </c>
      <c r="G97" s="14" t="s">
        <v>45</v>
      </c>
      <c r="H97" s="13">
        <v>1</v>
      </c>
      <c r="I97" s="22">
        <v>0.43</v>
      </c>
      <c r="J97" s="22">
        <v>0.41236</v>
      </c>
      <c r="K97" s="22">
        <v>0.44763999999999998</v>
      </c>
      <c r="L97" s="22">
        <v>0.30926999999999999</v>
      </c>
      <c r="M97" s="22">
        <v>0.55954999999999999</v>
      </c>
    </row>
    <row r="98" spans="1:13" x14ac:dyDescent="0.2">
      <c r="A98" s="13">
        <f>plotsMetadata!$A$4</f>
        <v>1</v>
      </c>
      <c r="B98" s="7" t="str">
        <f>plotsMetadata!$E$4</f>
        <v>Ovarian cancer 5-yr conditional survival by age-group and stage (SEER 1988-2001)</v>
      </c>
      <c r="C98" s="13" t="str">
        <f>plotsMetadata!$L$4</f>
        <v>Ovarian cancer</v>
      </c>
      <c r="D98" s="13" t="str">
        <f>plotsMetadata!$O$4</f>
        <v>Overall survival</v>
      </c>
      <c r="E98" s="13" t="s">
        <v>58</v>
      </c>
      <c r="F98" s="13" t="s">
        <v>71</v>
      </c>
      <c r="G98" s="14" t="s">
        <v>45</v>
      </c>
      <c r="H98" s="13">
        <v>2</v>
      </c>
      <c r="I98" s="22">
        <v>0.48</v>
      </c>
      <c r="J98" s="22">
        <v>0.46039999999999998</v>
      </c>
      <c r="K98" s="22">
        <v>0.49959999999999999</v>
      </c>
      <c r="L98" s="22">
        <v>0.3453</v>
      </c>
      <c r="M98" s="22">
        <v>0.62449999999999994</v>
      </c>
    </row>
    <row r="99" spans="1:13" x14ac:dyDescent="0.2">
      <c r="A99" s="13">
        <f>plotsMetadata!$A$4</f>
        <v>1</v>
      </c>
      <c r="B99" s="7" t="str">
        <f>plotsMetadata!$E$4</f>
        <v>Ovarian cancer 5-yr conditional survival by age-group and stage (SEER 1988-2001)</v>
      </c>
      <c r="C99" s="13" t="str">
        <f>plotsMetadata!$L$4</f>
        <v>Ovarian cancer</v>
      </c>
      <c r="D99" s="13" t="str">
        <f>plotsMetadata!$O$4</f>
        <v>Overall survival</v>
      </c>
      <c r="E99" s="13" t="s">
        <v>58</v>
      </c>
      <c r="F99" s="13" t="s">
        <v>71</v>
      </c>
      <c r="G99" s="14" t="s">
        <v>45</v>
      </c>
      <c r="H99" s="13">
        <v>3</v>
      </c>
      <c r="I99" s="22">
        <v>0.54</v>
      </c>
      <c r="J99" s="22">
        <v>0.51452000000000009</v>
      </c>
      <c r="K99" s="22">
        <v>0.56547999999999998</v>
      </c>
      <c r="L99" s="22">
        <v>0.38589000000000007</v>
      </c>
      <c r="M99" s="22">
        <v>0.70684999999999998</v>
      </c>
    </row>
    <row r="100" spans="1:13" x14ac:dyDescent="0.2">
      <c r="A100" s="13">
        <f>plotsMetadata!$A$4</f>
        <v>1</v>
      </c>
      <c r="B100" s="7" t="str">
        <f>plotsMetadata!$E$4</f>
        <v>Ovarian cancer 5-yr conditional survival by age-group and stage (SEER 1988-2001)</v>
      </c>
      <c r="C100" s="13" t="str">
        <f>plotsMetadata!$L$4</f>
        <v>Ovarian cancer</v>
      </c>
      <c r="D100" s="13" t="str">
        <f>plotsMetadata!$O$4</f>
        <v>Overall survival</v>
      </c>
      <c r="E100" s="13" t="s">
        <v>58</v>
      </c>
      <c r="F100" s="13" t="s">
        <v>71</v>
      </c>
      <c r="G100" s="14" t="s">
        <v>45</v>
      </c>
      <c r="H100" s="13">
        <v>4</v>
      </c>
      <c r="I100" s="22">
        <v>0.6</v>
      </c>
      <c r="J100" s="22">
        <v>0.5706</v>
      </c>
      <c r="K100" s="22">
        <v>0.62939999999999996</v>
      </c>
      <c r="L100" s="22">
        <v>0.42795</v>
      </c>
      <c r="M100" s="22">
        <v>0.78674999999999995</v>
      </c>
    </row>
    <row r="101" spans="1:13" x14ac:dyDescent="0.2">
      <c r="A101" s="13">
        <f>plotsMetadata!$A$4</f>
        <v>1</v>
      </c>
      <c r="B101" s="7" t="str">
        <f>plotsMetadata!$E$4</f>
        <v>Ovarian cancer 5-yr conditional survival by age-group and stage (SEER 1988-2001)</v>
      </c>
      <c r="C101" s="13" t="str">
        <f>plotsMetadata!$L$4</f>
        <v>Ovarian cancer</v>
      </c>
      <c r="D101" s="13" t="str">
        <f>plotsMetadata!$O$4</f>
        <v>Overall survival</v>
      </c>
      <c r="E101" s="13" t="s">
        <v>58</v>
      </c>
      <c r="F101" s="13" t="s">
        <v>71</v>
      </c>
      <c r="G101" s="14" t="s">
        <v>45</v>
      </c>
      <c r="H101" s="13">
        <v>5</v>
      </c>
      <c r="I101" s="22">
        <v>0.68</v>
      </c>
      <c r="J101" s="22">
        <v>0.64668000000000003</v>
      </c>
      <c r="K101" s="22">
        <v>0.71332000000000007</v>
      </c>
      <c r="L101" s="22">
        <v>0.48501000000000005</v>
      </c>
      <c r="M101" s="22">
        <v>0.89165000000000005</v>
      </c>
    </row>
    <row r="102" spans="1:13" x14ac:dyDescent="0.2">
      <c r="A102" s="13">
        <f>plotsMetadata!$A$4</f>
        <v>1</v>
      </c>
      <c r="B102" s="7" t="str">
        <f>plotsMetadata!$E$4</f>
        <v>Ovarian cancer 5-yr conditional survival by age-group and stage (SEER 1988-2001)</v>
      </c>
      <c r="C102" s="13" t="str">
        <f>plotsMetadata!$L$4</f>
        <v>Ovarian cancer</v>
      </c>
      <c r="D102" s="13" t="str">
        <f>plotsMetadata!$O$4</f>
        <v>Overall survival</v>
      </c>
      <c r="E102" s="13" t="s">
        <v>69</v>
      </c>
      <c r="F102" s="13" t="s">
        <v>72</v>
      </c>
      <c r="G102" s="14" t="s">
        <v>45</v>
      </c>
      <c r="H102" s="13">
        <v>0</v>
      </c>
      <c r="I102" s="22">
        <v>0.23</v>
      </c>
      <c r="J102" s="22">
        <v>0.21628</v>
      </c>
      <c r="K102" s="22">
        <v>0.24372000000000002</v>
      </c>
      <c r="L102" s="22">
        <v>0.16220999999999999</v>
      </c>
      <c r="M102" s="22">
        <v>0.30465000000000003</v>
      </c>
    </row>
    <row r="103" spans="1:13" x14ac:dyDescent="0.2">
      <c r="A103" s="13">
        <f>plotsMetadata!$A$4</f>
        <v>1</v>
      </c>
      <c r="B103" s="7" t="str">
        <f>plotsMetadata!$E$4</f>
        <v>Ovarian cancer 5-yr conditional survival by age-group and stage (SEER 1988-2001)</v>
      </c>
      <c r="C103" s="13" t="str">
        <f>plotsMetadata!$L$4</f>
        <v>Ovarian cancer</v>
      </c>
      <c r="D103" s="13" t="str">
        <f>plotsMetadata!$O$4</f>
        <v>Overall survival</v>
      </c>
      <c r="E103" s="13" t="s">
        <v>69</v>
      </c>
      <c r="F103" s="13" t="s">
        <v>72</v>
      </c>
      <c r="G103" s="14" t="s">
        <v>45</v>
      </c>
      <c r="H103" s="13">
        <v>1</v>
      </c>
      <c r="I103" s="22">
        <v>0.28999999999999998</v>
      </c>
      <c r="J103" s="22">
        <v>0.26843999999999996</v>
      </c>
      <c r="K103" s="22">
        <v>0.31156</v>
      </c>
      <c r="L103" s="22">
        <v>0.20132999999999995</v>
      </c>
      <c r="M103" s="22">
        <v>0.38945000000000002</v>
      </c>
    </row>
    <row r="104" spans="1:13" x14ac:dyDescent="0.2">
      <c r="A104" s="13">
        <f>plotsMetadata!$A$4</f>
        <v>1</v>
      </c>
      <c r="B104" s="7" t="str">
        <f>plotsMetadata!$E$4</f>
        <v>Ovarian cancer 5-yr conditional survival by age-group and stage (SEER 1988-2001)</v>
      </c>
      <c r="C104" s="13" t="str">
        <f>plotsMetadata!$L$4</f>
        <v>Ovarian cancer</v>
      </c>
      <c r="D104" s="13" t="str">
        <f>plotsMetadata!$O$4</f>
        <v>Overall survival</v>
      </c>
      <c r="E104" s="13" t="s">
        <v>69</v>
      </c>
      <c r="F104" s="13" t="s">
        <v>72</v>
      </c>
      <c r="G104" s="14" t="s">
        <v>45</v>
      </c>
      <c r="H104" s="13">
        <v>2</v>
      </c>
      <c r="I104" s="22">
        <v>0.36</v>
      </c>
      <c r="J104" s="22">
        <v>0.3306</v>
      </c>
      <c r="K104" s="22">
        <v>0.38939999999999997</v>
      </c>
      <c r="L104" s="22">
        <v>0.24795</v>
      </c>
      <c r="M104" s="22">
        <v>0.48674999999999996</v>
      </c>
    </row>
    <row r="105" spans="1:13" x14ac:dyDescent="0.2">
      <c r="A105" s="13">
        <f>plotsMetadata!$A$4</f>
        <v>1</v>
      </c>
      <c r="B105" s="7" t="str">
        <f>plotsMetadata!$E$4</f>
        <v>Ovarian cancer 5-yr conditional survival by age-group and stage (SEER 1988-2001)</v>
      </c>
      <c r="C105" s="13" t="str">
        <f>plotsMetadata!$L$4</f>
        <v>Ovarian cancer</v>
      </c>
      <c r="D105" s="13" t="str">
        <f>plotsMetadata!$O$4</f>
        <v>Overall survival</v>
      </c>
      <c r="E105" s="13" t="s">
        <v>69</v>
      </c>
      <c r="F105" s="13" t="s">
        <v>72</v>
      </c>
      <c r="G105" s="14" t="s">
        <v>45</v>
      </c>
      <c r="H105" s="13">
        <v>3</v>
      </c>
      <c r="I105" s="22">
        <v>0.42</v>
      </c>
      <c r="J105" s="22">
        <v>0.38079999999999997</v>
      </c>
      <c r="K105" s="22">
        <v>0.4592</v>
      </c>
      <c r="L105" s="22">
        <v>0.28559999999999997</v>
      </c>
      <c r="M105" s="22">
        <v>0.57399999999999995</v>
      </c>
    </row>
    <row r="106" spans="1:13" x14ac:dyDescent="0.2">
      <c r="A106" s="13">
        <f>plotsMetadata!$A$4</f>
        <v>1</v>
      </c>
      <c r="B106" s="7" t="str">
        <f>plotsMetadata!$E$4</f>
        <v>Ovarian cancer 5-yr conditional survival by age-group and stage (SEER 1988-2001)</v>
      </c>
      <c r="C106" s="13" t="str">
        <f>plotsMetadata!$L$4</f>
        <v>Ovarian cancer</v>
      </c>
      <c r="D106" s="13" t="str">
        <f>plotsMetadata!$O$4</f>
        <v>Overall survival</v>
      </c>
      <c r="E106" s="13" t="s">
        <v>69</v>
      </c>
      <c r="F106" s="13" t="s">
        <v>72</v>
      </c>
      <c r="G106" s="14" t="s">
        <v>45</v>
      </c>
      <c r="H106" s="13">
        <v>4</v>
      </c>
      <c r="I106" s="22">
        <v>0.49</v>
      </c>
      <c r="J106" s="22">
        <v>0.43903999999999999</v>
      </c>
      <c r="K106" s="22">
        <v>0.54096</v>
      </c>
      <c r="L106" s="22">
        <v>0.32928000000000002</v>
      </c>
      <c r="M106" s="22">
        <v>0.67620000000000002</v>
      </c>
    </row>
    <row r="107" spans="1:13" x14ac:dyDescent="0.2">
      <c r="A107" s="13">
        <f>plotsMetadata!$A$4</f>
        <v>1</v>
      </c>
      <c r="B107" s="7" t="str">
        <f>plotsMetadata!$E$4</f>
        <v>Ovarian cancer 5-yr conditional survival by age-group and stage (SEER 1988-2001)</v>
      </c>
      <c r="C107" s="13" t="str">
        <f>plotsMetadata!$L$4</f>
        <v>Ovarian cancer</v>
      </c>
      <c r="D107" s="13" t="str">
        <f>plotsMetadata!$O$4</f>
        <v>Overall survival</v>
      </c>
      <c r="E107" s="13" t="s">
        <v>69</v>
      </c>
      <c r="F107" s="13" t="s">
        <v>72</v>
      </c>
      <c r="G107" s="14" t="s">
        <v>45</v>
      </c>
      <c r="H107" s="13">
        <v>5</v>
      </c>
      <c r="I107" s="22">
        <v>0.56000000000000005</v>
      </c>
      <c r="J107" s="22">
        <v>0.49140000000000006</v>
      </c>
      <c r="K107" s="22">
        <v>0.62860000000000005</v>
      </c>
      <c r="L107" s="22">
        <v>0.36855000000000004</v>
      </c>
      <c r="M107" s="22">
        <v>0.78575000000000006</v>
      </c>
    </row>
    <row r="108" spans="1:13" x14ac:dyDescent="0.2">
      <c r="A108" s="13">
        <f>plotsMetadata!$A$4</f>
        <v>1</v>
      </c>
      <c r="B108" s="7" t="str">
        <f>plotsMetadata!$E$4</f>
        <v>Ovarian cancer 5-yr conditional survival by age-group and stage (SEER 1988-2001)</v>
      </c>
      <c r="C108" s="13" t="str">
        <f>plotsMetadata!$L$4</f>
        <v>Ovarian cancer</v>
      </c>
      <c r="D108" s="13" t="str">
        <f>plotsMetadata!$O$4</f>
        <v>Overall survival</v>
      </c>
      <c r="E108" s="13" t="s">
        <v>59</v>
      </c>
      <c r="F108" s="13" t="s">
        <v>71</v>
      </c>
      <c r="G108" s="14" t="s">
        <v>46</v>
      </c>
      <c r="H108" s="13">
        <v>0</v>
      </c>
      <c r="I108" s="22">
        <v>0.23</v>
      </c>
      <c r="J108" s="22">
        <v>0.21628</v>
      </c>
      <c r="K108" s="22">
        <v>0.24372000000000002</v>
      </c>
      <c r="L108" s="22">
        <v>0.16220999999999999</v>
      </c>
      <c r="M108" s="22">
        <v>0.30465000000000003</v>
      </c>
    </row>
    <row r="109" spans="1:13" x14ac:dyDescent="0.2">
      <c r="A109" s="13">
        <f>plotsMetadata!$A$4</f>
        <v>1</v>
      </c>
      <c r="B109" s="7" t="str">
        <f>plotsMetadata!$E$4</f>
        <v>Ovarian cancer 5-yr conditional survival by age-group and stage (SEER 1988-2001)</v>
      </c>
      <c r="C109" s="13" t="str">
        <f>plotsMetadata!$L$4</f>
        <v>Ovarian cancer</v>
      </c>
      <c r="D109" s="13" t="str">
        <f>plotsMetadata!$O$4</f>
        <v>Overall survival</v>
      </c>
      <c r="E109" s="13" t="s">
        <v>59</v>
      </c>
      <c r="F109" s="13" t="s">
        <v>71</v>
      </c>
      <c r="G109" s="14" t="s">
        <v>46</v>
      </c>
      <c r="H109" s="13">
        <v>1</v>
      </c>
      <c r="I109" s="22">
        <v>0.28000000000000003</v>
      </c>
      <c r="J109" s="22">
        <v>0.26236000000000004</v>
      </c>
      <c r="K109" s="22">
        <v>0.29764000000000002</v>
      </c>
      <c r="L109" s="22">
        <v>0.19677000000000003</v>
      </c>
      <c r="M109" s="22">
        <v>0.37204999999999999</v>
      </c>
    </row>
    <row r="110" spans="1:13" x14ac:dyDescent="0.2">
      <c r="A110" s="13">
        <f>plotsMetadata!$A$4</f>
        <v>1</v>
      </c>
      <c r="B110" s="7" t="str">
        <f>plotsMetadata!$E$4</f>
        <v>Ovarian cancer 5-yr conditional survival by age-group and stage (SEER 1988-2001)</v>
      </c>
      <c r="C110" s="13" t="str">
        <f>plotsMetadata!$L$4</f>
        <v>Ovarian cancer</v>
      </c>
      <c r="D110" s="13" t="str">
        <f>plotsMetadata!$O$4</f>
        <v>Overall survival</v>
      </c>
      <c r="E110" s="13" t="s">
        <v>59</v>
      </c>
      <c r="F110" s="13" t="s">
        <v>71</v>
      </c>
      <c r="G110" s="14" t="s">
        <v>46</v>
      </c>
      <c r="H110" s="13">
        <v>2</v>
      </c>
      <c r="I110" s="22">
        <v>0.34</v>
      </c>
      <c r="J110" s="22">
        <v>0.31648000000000004</v>
      </c>
      <c r="K110" s="22">
        <v>0.36352000000000001</v>
      </c>
      <c r="L110" s="22">
        <v>0.23736000000000002</v>
      </c>
      <c r="M110" s="22">
        <v>0.45440000000000003</v>
      </c>
    </row>
    <row r="111" spans="1:13" x14ac:dyDescent="0.2">
      <c r="A111" s="13">
        <f>plotsMetadata!$A$4</f>
        <v>1</v>
      </c>
      <c r="B111" s="7" t="str">
        <f>plotsMetadata!$E$4</f>
        <v>Ovarian cancer 5-yr conditional survival by age-group and stage (SEER 1988-2001)</v>
      </c>
      <c r="C111" s="13" t="str">
        <f>plotsMetadata!$L$4</f>
        <v>Ovarian cancer</v>
      </c>
      <c r="D111" s="13" t="str">
        <f>plotsMetadata!$O$4</f>
        <v>Overall survival</v>
      </c>
      <c r="E111" s="13" t="s">
        <v>59</v>
      </c>
      <c r="F111" s="13" t="s">
        <v>71</v>
      </c>
      <c r="G111" s="14" t="s">
        <v>46</v>
      </c>
      <c r="H111" s="13">
        <v>3</v>
      </c>
      <c r="I111" s="22">
        <v>0.42</v>
      </c>
      <c r="J111" s="22">
        <v>0.38863999999999999</v>
      </c>
      <c r="K111" s="22">
        <v>0.45135999999999998</v>
      </c>
      <c r="L111" s="22">
        <v>0.29147999999999996</v>
      </c>
      <c r="M111" s="22">
        <v>0.56420000000000003</v>
      </c>
    </row>
    <row r="112" spans="1:13" x14ac:dyDescent="0.2">
      <c r="A112" s="13">
        <f>plotsMetadata!$A$4</f>
        <v>1</v>
      </c>
      <c r="B112" s="7" t="str">
        <f>plotsMetadata!$E$4</f>
        <v>Ovarian cancer 5-yr conditional survival by age-group and stage (SEER 1988-2001)</v>
      </c>
      <c r="C112" s="13" t="str">
        <f>plotsMetadata!$L$4</f>
        <v>Ovarian cancer</v>
      </c>
      <c r="D112" s="13" t="str">
        <f>plotsMetadata!$O$4</f>
        <v>Overall survival</v>
      </c>
      <c r="E112" s="13" t="s">
        <v>59</v>
      </c>
      <c r="F112" s="13" t="s">
        <v>71</v>
      </c>
      <c r="G112" s="14" t="s">
        <v>46</v>
      </c>
      <c r="H112" s="13">
        <v>4</v>
      </c>
      <c r="I112" s="22">
        <v>0.5</v>
      </c>
      <c r="J112" s="22">
        <v>0.46276</v>
      </c>
      <c r="K112" s="22">
        <v>0.53723999999999994</v>
      </c>
      <c r="L112" s="22">
        <v>0.34706999999999999</v>
      </c>
      <c r="M112" s="22">
        <v>0.67154999999999987</v>
      </c>
    </row>
    <row r="113" spans="1:13" x14ac:dyDescent="0.2">
      <c r="A113" s="13">
        <f>plotsMetadata!$A$4</f>
        <v>1</v>
      </c>
      <c r="B113" s="7" t="str">
        <f>plotsMetadata!$E$4</f>
        <v>Ovarian cancer 5-yr conditional survival by age-group and stage (SEER 1988-2001)</v>
      </c>
      <c r="C113" s="13" t="str">
        <f>plotsMetadata!$L$4</f>
        <v>Ovarian cancer</v>
      </c>
      <c r="D113" s="13" t="str">
        <f>plotsMetadata!$O$4</f>
        <v>Overall survival</v>
      </c>
      <c r="E113" s="13" t="s">
        <v>59</v>
      </c>
      <c r="F113" s="13" t="s">
        <v>71</v>
      </c>
      <c r="G113" s="14" t="s">
        <v>46</v>
      </c>
      <c r="H113" s="13">
        <v>5</v>
      </c>
      <c r="I113" s="22">
        <v>0.59</v>
      </c>
      <c r="J113" s="22">
        <v>0.54687999999999992</v>
      </c>
      <c r="K113" s="22">
        <v>0.63312000000000002</v>
      </c>
      <c r="L113" s="22">
        <v>0.41015999999999997</v>
      </c>
      <c r="M113" s="22">
        <v>0.79139999999999999</v>
      </c>
    </row>
    <row r="114" spans="1:13" x14ac:dyDescent="0.2">
      <c r="A114" s="13">
        <f>plotsMetadata!$A$4</f>
        <v>1</v>
      </c>
      <c r="B114" s="7" t="str">
        <f>plotsMetadata!$E$4</f>
        <v>Ovarian cancer 5-yr conditional survival by age-group and stage (SEER 1988-2001)</v>
      </c>
      <c r="C114" s="13" t="str">
        <f>plotsMetadata!$L$4</f>
        <v>Ovarian cancer</v>
      </c>
      <c r="D114" s="13" t="str">
        <f>plotsMetadata!$O$4</f>
        <v>Overall survival</v>
      </c>
      <c r="E114" s="13" t="s">
        <v>70</v>
      </c>
      <c r="F114" s="13" t="s">
        <v>72</v>
      </c>
      <c r="G114" s="14" t="s">
        <v>46</v>
      </c>
      <c r="H114" s="13">
        <v>0</v>
      </c>
      <c r="I114" s="22">
        <v>0.12</v>
      </c>
      <c r="J114" s="22">
        <v>0.11019999999999999</v>
      </c>
      <c r="K114" s="22">
        <v>0.1298</v>
      </c>
      <c r="L114" s="22">
        <v>8.2650000000000001E-2</v>
      </c>
      <c r="M114" s="22">
        <v>0.16225000000000001</v>
      </c>
    </row>
    <row r="115" spans="1:13" x14ac:dyDescent="0.2">
      <c r="A115" s="13">
        <f>plotsMetadata!$A$4</f>
        <v>1</v>
      </c>
      <c r="B115" s="7" t="str">
        <f>plotsMetadata!$E$4</f>
        <v>Ovarian cancer 5-yr conditional survival by age-group and stage (SEER 1988-2001)</v>
      </c>
      <c r="C115" s="13" t="str">
        <f>plotsMetadata!$L$4</f>
        <v>Ovarian cancer</v>
      </c>
      <c r="D115" s="13" t="str">
        <f>plotsMetadata!$O$4</f>
        <v>Overall survival</v>
      </c>
      <c r="E115" s="13" t="s">
        <v>70</v>
      </c>
      <c r="F115" s="13" t="s">
        <v>72</v>
      </c>
      <c r="G115" s="14" t="s">
        <v>46</v>
      </c>
      <c r="H115" s="13">
        <v>1</v>
      </c>
      <c r="I115" s="22">
        <v>0.18</v>
      </c>
      <c r="J115" s="22">
        <v>0.16236</v>
      </c>
      <c r="K115" s="22">
        <v>0.19763999999999998</v>
      </c>
      <c r="L115" s="22">
        <v>0.12177</v>
      </c>
      <c r="M115" s="22">
        <v>0.24704999999999999</v>
      </c>
    </row>
    <row r="116" spans="1:13" x14ac:dyDescent="0.2">
      <c r="A116" s="13">
        <f>plotsMetadata!$A$4</f>
        <v>1</v>
      </c>
      <c r="B116" s="7" t="str">
        <f>plotsMetadata!$E$4</f>
        <v>Ovarian cancer 5-yr conditional survival by age-group and stage (SEER 1988-2001)</v>
      </c>
      <c r="C116" s="13" t="str">
        <f>plotsMetadata!$L$4</f>
        <v>Ovarian cancer</v>
      </c>
      <c r="D116" s="13" t="str">
        <f>plotsMetadata!$O$4</f>
        <v>Overall survival</v>
      </c>
      <c r="E116" s="13" t="s">
        <v>70</v>
      </c>
      <c r="F116" s="13" t="s">
        <v>72</v>
      </c>
      <c r="G116" s="14" t="s">
        <v>46</v>
      </c>
      <c r="H116" s="13">
        <v>2</v>
      </c>
      <c r="I116" s="22">
        <v>0.24</v>
      </c>
      <c r="J116" s="22">
        <v>0.21256</v>
      </c>
      <c r="K116" s="22">
        <v>0.26744000000000001</v>
      </c>
      <c r="L116" s="22">
        <v>0.15942000000000001</v>
      </c>
      <c r="M116" s="22">
        <v>0.33430000000000004</v>
      </c>
    </row>
    <row r="117" spans="1:13" x14ac:dyDescent="0.2">
      <c r="A117" s="13">
        <f>plotsMetadata!$A$4</f>
        <v>1</v>
      </c>
      <c r="B117" s="7" t="str">
        <f>plotsMetadata!$E$4</f>
        <v>Ovarian cancer 5-yr conditional survival by age-group and stage (SEER 1988-2001)</v>
      </c>
      <c r="C117" s="13" t="str">
        <f>plotsMetadata!$L$4</f>
        <v>Ovarian cancer</v>
      </c>
      <c r="D117" s="13" t="str">
        <f>plotsMetadata!$O$4</f>
        <v>Overall survival</v>
      </c>
      <c r="E117" s="13" t="s">
        <v>70</v>
      </c>
      <c r="F117" s="13" t="s">
        <v>72</v>
      </c>
      <c r="G117" s="14" t="s">
        <v>46</v>
      </c>
      <c r="H117" s="13">
        <v>3</v>
      </c>
      <c r="I117" s="22">
        <v>0.32</v>
      </c>
      <c r="J117" s="22">
        <v>0.28079999999999999</v>
      </c>
      <c r="K117" s="22">
        <v>0.35920000000000002</v>
      </c>
      <c r="L117" s="22">
        <v>0.21060000000000001</v>
      </c>
      <c r="M117" s="22">
        <v>0.44900000000000001</v>
      </c>
    </row>
    <row r="118" spans="1:13" x14ac:dyDescent="0.2">
      <c r="A118" s="13">
        <f>plotsMetadata!$A$4</f>
        <v>1</v>
      </c>
      <c r="B118" s="7" t="str">
        <f>plotsMetadata!$E$4</f>
        <v>Ovarian cancer 5-yr conditional survival by age-group and stage (SEER 1988-2001)</v>
      </c>
      <c r="C118" s="13" t="str">
        <f>plotsMetadata!$L$4</f>
        <v>Ovarian cancer</v>
      </c>
      <c r="D118" s="13" t="str">
        <f>plotsMetadata!$O$4</f>
        <v>Overall survival</v>
      </c>
      <c r="E118" s="13" t="s">
        <v>70</v>
      </c>
      <c r="F118" s="13" t="s">
        <v>72</v>
      </c>
      <c r="G118" s="14" t="s">
        <v>46</v>
      </c>
      <c r="H118" s="13">
        <v>4</v>
      </c>
      <c r="I118" s="22">
        <v>0.4</v>
      </c>
      <c r="J118" s="22">
        <v>0.34708</v>
      </c>
      <c r="K118" s="22">
        <v>0.45292000000000004</v>
      </c>
      <c r="L118" s="22">
        <v>0.26030999999999999</v>
      </c>
      <c r="M118" s="22">
        <v>0.56615000000000004</v>
      </c>
    </row>
    <row r="119" spans="1:13" x14ac:dyDescent="0.2">
      <c r="A119" s="13">
        <f>plotsMetadata!$A$4</f>
        <v>1</v>
      </c>
      <c r="B119" s="7" t="str">
        <f>plotsMetadata!$E$4</f>
        <v>Ovarian cancer 5-yr conditional survival by age-group and stage (SEER 1988-2001)</v>
      </c>
      <c r="C119" s="13" t="str">
        <f>plotsMetadata!$L$4</f>
        <v>Ovarian cancer</v>
      </c>
      <c r="D119" s="13" t="str">
        <f>plotsMetadata!$O$4</f>
        <v>Overall survival</v>
      </c>
      <c r="E119" s="13" t="s">
        <v>70</v>
      </c>
      <c r="F119" s="13" t="s">
        <v>72</v>
      </c>
      <c r="G119" s="14" t="s">
        <v>46</v>
      </c>
      <c r="H119" s="13">
        <v>5</v>
      </c>
      <c r="I119" s="22">
        <v>0.49</v>
      </c>
      <c r="J119" s="22">
        <v>0.41747999999999996</v>
      </c>
      <c r="K119" s="22">
        <v>0.56252000000000002</v>
      </c>
      <c r="L119" s="22">
        <v>0.31311</v>
      </c>
      <c r="M119" s="22">
        <v>0.70315000000000005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pane ySplit="1" topLeftCell="A2" activePane="bottomLeft" state="frozen"/>
      <selection pane="bottomLeft" activeCell="D6" sqref="D6"/>
    </sheetView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pane ySplit="1" topLeftCell="A2" activePane="bottomLeft" state="frozen"/>
      <selection pane="bottomLeft" activeCell="C7" sqref="C7"/>
    </sheetView>
  </sheetViews>
  <sheetFormatPr baseColWidth="10" defaultRowHeight="16" x14ac:dyDescent="0.2"/>
  <cols>
    <col min="2" max="3" width="13.33203125" bestFit="1" customWidth="1"/>
  </cols>
  <sheetData>
    <row r="1" spans="1:7" s="1" customFormat="1" x14ac:dyDescent="0.2">
      <c r="A1" s="1" t="s">
        <v>18</v>
      </c>
      <c r="B1" s="1" t="s">
        <v>9</v>
      </c>
      <c r="C1" s="1" t="s">
        <v>26</v>
      </c>
      <c r="D1" s="1" t="s">
        <v>22</v>
      </c>
      <c r="E1" s="1" t="s">
        <v>23</v>
      </c>
      <c r="F1" s="1" t="s">
        <v>24</v>
      </c>
      <c r="G1" s="1" t="s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pane ySplit="1" topLeftCell="A2" activePane="bottomLeft" state="frozen"/>
      <selection pane="bottomLeft" activeCell="D6" sqref="D6"/>
    </sheetView>
  </sheetViews>
  <sheetFormatPr baseColWidth="10" defaultRowHeight="16" x14ac:dyDescent="0.2"/>
  <cols>
    <col min="2" max="2" width="19.1640625" customWidth="1"/>
    <col min="3" max="3" width="17.83203125" bestFit="1" customWidth="1"/>
    <col min="4" max="4" width="14.1640625" bestFit="1" customWidth="1"/>
    <col min="5" max="5" width="14.83203125" bestFit="1" customWidth="1"/>
    <col min="7" max="7" width="11" bestFit="1" customWidth="1"/>
    <col min="8" max="8" width="13.1640625" bestFit="1" customWidth="1"/>
    <col min="9" max="9" width="15.83203125" bestFit="1" customWidth="1"/>
    <col min="10" max="10" width="15.33203125" bestFit="1" customWidth="1"/>
    <col min="11" max="11" width="14" bestFit="1" customWidth="1"/>
    <col min="13" max="13" width="29.6640625" bestFit="1" customWidth="1"/>
    <col min="14" max="14" width="50.1640625" bestFit="1" customWidth="1"/>
  </cols>
  <sheetData>
    <row r="1" spans="1:14" s="1" customFormat="1" x14ac:dyDescent="0.2">
      <c r="A1" s="1" t="s">
        <v>18</v>
      </c>
      <c r="B1" s="1" t="s">
        <v>9</v>
      </c>
      <c r="C1" s="1" t="s">
        <v>16</v>
      </c>
      <c r="D1" s="1" t="s">
        <v>17</v>
      </c>
      <c r="E1" s="1" t="s">
        <v>1</v>
      </c>
      <c r="F1" s="1" t="s">
        <v>4</v>
      </c>
      <c r="G1" s="1" t="s">
        <v>15</v>
      </c>
      <c r="H1" s="1" t="s">
        <v>5</v>
      </c>
      <c r="I1" s="1" t="s">
        <v>6</v>
      </c>
      <c r="J1" s="1" t="s">
        <v>7</v>
      </c>
      <c r="K1" s="1" t="s">
        <v>8</v>
      </c>
      <c r="M1" s="1" t="s">
        <v>12</v>
      </c>
      <c r="N1" s="1" t="s">
        <v>13</v>
      </c>
    </row>
    <row r="2" spans="1:14" x14ac:dyDescent="0.2">
      <c r="A2">
        <v>1</v>
      </c>
      <c r="B2" t="s">
        <v>32</v>
      </c>
      <c r="C2" t="s">
        <v>10</v>
      </c>
      <c r="D2" t="s">
        <v>3</v>
      </c>
      <c r="E2" t="s">
        <v>11</v>
      </c>
      <c r="M2" t="e">
        <f>CONCATENATE(#REF!, "_", E2, "_Fig_1.html")</f>
        <v>#REF!</v>
      </c>
      <c r="N2" t="e">
        <f>CONCATENATE(#REF!, "_", E2, "_Fig_2.html")</f>
        <v>#REF!</v>
      </c>
    </row>
    <row r="3" spans="1:14" x14ac:dyDescent="0.2">
      <c r="A3">
        <f>A2+1</f>
        <v>2</v>
      </c>
      <c r="B3" t="s">
        <v>0</v>
      </c>
      <c r="C3" t="s">
        <v>10</v>
      </c>
      <c r="D3" t="s">
        <v>30</v>
      </c>
      <c r="E3" t="s">
        <v>2</v>
      </c>
      <c r="G3" s="2" t="s">
        <v>14</v>
      </c>
      <c r="M3" t="e">
        <f>CONCATENATE(#REF!, "_", E3, "_Fig_1.html")</f>
        <v>#REF!</v>
      </c>
      <c r="N3" t="e">
        <f>CONCATENATE(#REF!, "_", E3, "_Fig_2.html")</f>
        <v>#REF!</v>
      </c>
    </row>
    <row r="4" spans="1:14" x14ac:dyDescent="0.2">
      <c r="A4">
        <f t="shared" ref="A4:A20" si="0">A3+1</f>
        <v>3</v>
      </c>
      <c r="B4" t="s">
        <v>0</v>
      </c>
      <c r="C4" t="s">
        <v>19</v>
      </c>
      <c r="D4" t="s">
        <v>30</v>
      </c>
      <c r="E4" t="s">
        <v>2</v>
      </c>
      <c r="G4" s="2" t="s">
        <v>14</v>
      </c>
      <c r="M4" t="e">
        <f>CONCATENATE(#REF!, "_", E4, "_Fig_1.html")</f>
        <v>#REF!</v>
      </c>
      <c r="N4" t="e">
        <f>CONCATENATE(#REF!, "_", E4, "_Fig_2.html")</f>
        <v>#REF!</v>
      </c>
    </row>
    <row r="5" spans="1:14" x14ac:dyDescent="0.2">
      <c r="A5">
        <f t="shared" si="0"/>
        <v>4</v>
      </c>
      <c r="B5" t="str">
        <f>B3</f>
        <v>Ovarian cancer</v>
      </c>
      <c r="C5" t="s">
        <v>10</v>
      </c>
      <c r="D5" t="s">
        <v>30</v>
      </c>
      <c r="E5" t="s">
        <v>2</v>
      </c>
      <c r="G5" s="2" t="s">
        <v>14</v>
      </c>
      <c r="M5" t="e">
        <f>CONCATENATE(#REF!, "_", E5, "_Fig_1.html")</f>
        <v>#REF!</v>
      </c>
      <c r="N5" t="e">
        <f>CONCATENATE(#REF!, "_", E5, "_Fig_2.html")</f>
        <v>#REF!</v>
      </c>
    </row>
    <row r="6" spans="1:14" x14ac:dyDescent="0.2">
      <c r="A6">
        <f t="shared" si="0"/>
        <v>5</v>
      </c>
      <c r="B6" t="s">
        <v>0</v>
      </c>
      <c r="C6" t="s">
        <v>10</v>
      </c>
      <c r="D6" t="s">
        <v>31</v>
      </c>
      <c r="E6" t="s">
        <v>2</v>
      </c>
      <c r="G6" s="2" t="s">
        <v>14</v>
      </c>
      <c r="M6" t="e">
        <f>CONCATENATE(#REF!, "_", E6, "_Fig_1.html")</f>
        <v>#REF!</v>
      </c>
      <c r="N6" t="e">
        <f>CONCATENATE(#REF!, "_", E6, "_Fig_2.html")</f>
        <v>#REF!</v>
      </c>
    </row>
    <row r="7" spans="1:14" x14ac:dyDescent="0.2">
      <c r="A7">
        <f t="shared" si="0"/>
        <v>6</v>
      </c>
      <c r="B7" t="s">
        <v>0</v>
      </c>
      <c r="C7" t="s">
        <v>19</v>
      </c>
      <c r="D7" t="s">
        <v>31</v>
      </c>
      <c r="E7" t="s">
        <v>2</v>
      </c>
      <c r="G7" s="2" t="s">
        <v>14</v>
      </c>
      <c r="M7" t="e">
        <f>CONCATENATE(#REF!, "_", E7, "_Fig_1.html")</f>
        <v>#REF!</v>
      </c>
      <c r="N7" t="e">
        <f>CONCATENATE(#REF!, "_", E7, "_Fig_2.html")</f>
        <v>#REF!</v>
      </c>
    </row>
    <row r="8" spans="1:14" x14ac:dyDescent="0.2">
      <c r="A8">
        <f t="shared" si="0"/>
        <v>7</v>
      </c>
      <c r="B8" t="str">
        <f>B6</f>
        <v>Ovarian cancer</v>
      </c>
      <c r="C8" t="s">
        <v>10</v>
      </c>
      <c r="D8" t="s">
        <v>31</v>
      </c>
      <c r="E8" t="s">
        <v>2</v>
      </c>
      <c r="G8" s="2" t="s">
        <v>14</v>
      </c>
      <c r="M8" t="e">
        <f>CONCATENATE(#REF!, "_", E8, "_Fig_1.html")</f>
        <v>#REF!</v>
      </c>
      <c r="N8" t="e">
        <f>CONCATENATE(#REF!, "_", E8, "_Fig_2.html")</f>
        <v>#REF!</v>
      </c>
    </row>
    <row r="9" spans="1:14" x14ac:dyDescent="0.2">
      <c r="A9">
        <f t="shared" si="0"/>
        <v>8</v>
      </c>
      <c r="B9" t="s">
        <v>0</v>
      </c>
      <c r="C9" t="s">
        <v>10</v>
      </c>
      <c r="D9" t="s">
        <v>20</v>
      </c>
      <c r="E9" t="s">
        <v>2</v>
      </c>
      <c r="G9" s="2" t="s">
        <v>14</v>
      </c>
      <c r="M9" t="e">
        <f>CONCATENATE(#REF!, "_", E9, "_Fig_1.html")</f>
        <v>#REF!</v>
      </c>
      <c r="N9" t="e">
        <f>CONCATENATE(#REF!, "_", E9, "_Fig_2.html")</f>
        <v>#REF!</v>
      </c>
    </row>
    <row r="10" spans="1:14" x14ac:dyDescent="0.2">
      <c r="A10">
        <f t="shared" si="0"/>
        <v>9</v>
      </c>
      <c r="B10" t="s">
        <v>0</v>
      </c>
      <c r="C10" t="s">
        <v>19</v>
      </c>
      <c r="D10" t="s">
        <v>20</v>
      </c>
      <c r="E10" t="s">
        <v>2</v>
      </c>
      <c r="G10" s="2" t="s">
        <v>14</v>
      </c>
      <c r="M10" t="e">
        <f>CONCATENATE(#REF!, "_", E10, "_Fig_1.html")</f>
        <v>#REF!</v>
      </c>
      <c r="N10" t="e">
        <f>CONCATENATE(#REF!, "_", E10, "_Fig_2.html")</f>
        <v>#REF!</v>
      </c>
    </row>
    <row r="11" spans="1:14" x14ac:dyDescent="0.2">
      <c r="A11">
        <f t="shared" si="0"/>
        <v>10</v>
      </c>
      <c r="B11" t="str">
        <f>B9</f>
        <v>Ovarian cancer</v>
      </c>
      <c r="C11" t="s">
        <v>10</v>
      </c>
      <c r="D11" t="s">
        <v>20</v>
      </c>
      <c r="E11" t="s">
        <v>2</v>
      </c>
      <c r="G11" s="2" t="s">
        <v>14</v>
      </c>
      <c r="M11" t="e">
        <f>CONCATENATE(#REF!, "_", E11, "_Fig_1.html")</f>
        <v>#REF!</v>
      </c>
      <c r="N11" t="e">
        <f>CONCATENATE(#REF!, "_", E11, "_Fig_2.html")</f>
        <v>#REF!</v>
      </c>
    </row>
    <row r="12" spans="1:14" x14ac:dyDescent="0.2">
      <c r="A12">
        <f t="shared" si="0"/>
        <v>11</v>
      </c>
      <c r="B12" t="s">
        <v>29</v>
      </c>
      <c r="C12" t="s">
        <v>10</v>
      </c>
      <c r="D12" t="s">
        <v>34</v>
      </c>
      <c r="E12" t="s">
        <v>2</v>
      </c>
      <c r="G12" s="2" t="s">
        <v>14</v>
      </c>
      <c r="M12" t="e">
        <f>CONCATENATE(#REF!, "_", E12, "_Fig_1.html")</f>
        <v>#REF!</v>
      </c>
      <c r="N12" t="e">
        <f>CONCATENATE(#REF!, "_", E12, "_Fig_2.html")</f>
        <v>#REF!</v>
      </c>
    </row>
    <row r="13" spans="1:14" x14ac:dyDescent="0.2">
      <c r="A13">
        <f t="shared" si="0"/>
        <v>12</v>
      </c>
      <c r="B13" t="s">
        <v>29</v>
      </c>
      <c r="C13" t="s">
        <v>21</v>
      </c>
      <c r="D13" t="s">
        <v>34</v>
      </c>
      <c r="E13" t="s">
        <v>2</v>
      </c>
      <c r="G13" s="2" t="s">
        <v>14</v>
      </c>
      <c r="M13" t="e">
        <f>CONCATENATE(#REF!, "_", E13, "_Fig_1.html")</f>
        <v>#REF!</v>
      </c>
      <c r="N13" t="e">
        <f>CONCATENATE(#REF!, "_", E13, "_Fig_2.html")</f>
        <v>#REF!</v>
      </c>
    </row>
    <row r="14" spans="1:14" x14ac:dyDescent="0.2">
      <c r="A14">
        <f t="shared" si="0"/>
        <v>13</v>
      </c>
      <c r="B14" t="s">
        <v>29</v>
      </c>
      <c r="C14" t="s">
        <v>33</v>
      </c>
      <c r="D14" t="s">
        <v>34</v>
      </c>
      <c r="E14" t="s">
        <v>2</v>
      </c>
      <c r="G14" s="2" t="s">
        <v>14</v>
      </c>
      <c r="M14" t="e">
        <f>CONCATENATE(#REF!, "_", E14, "_Fig_1.html")</f>
        <v>#REF!</v>
      </c>
      <c r="N14" t="e">
        <f>CONCATENATE(#REF!, "_", E14, "_Fig_2.html")</f>
        <v>#REF!</v>
      </c>
    </row>
    <row r="15" spans="1:14" x14ac:dyDescent="0.2">
      <c r="A15">
        <f t="shared" si="0"/>
        <v>14</v>
      </c>
      <c r="B15" t="s">
        <v>29</v>
      </c>
      <c r="C15" t="s">
        <v>21</v>
      </c>
      <c r="D15" t="s">
        <v>35</v>
      </c>
      <c r="E15" t="s">
        <v>2</v>
      </c>
      <c r="G15" s="2" t="s">
        <v>14</v>
      </c>
      <c r="M15" t="e">
        <f>CONCATENATE(#REF!, "_", E15, "_Fig_1.html")</f>
        <v>#REF!</v>
      </c>
      <c r="N15" t="e">
        <f>CONCATENATE(#REF!, "_", E15, "_Fig_2.html")</f>
        <v>#REF!</v>
      </c>
    </row>
    <row r="16" spans="1:14" x14ac:dyDescent="0.2">
      <c r="A16">
        <f t="shared" si="0"/>
        <v>15</v>
      </c>
      <c r="B16" t="s">
        <v>29</v>
      </c>
      <c r="C16" t="s">
        <v>33</v>
      </c>
      <c r="D16" t="s">
        <v>35</v>
      </c>
      <c r="E16" t="s">
        <v>2</v>
      </c>
      <c r="G16" s="2" t="s">
        <v>14</v>
      </c>
      <c r="M16" t="e">
        <f>CONCATENATE(#REF!, "_", E16, "_Fig_1.html")</f>
        <v>#REF!</v>
      </c>
      <c r="N16" t="e">
        <f>CONCATENATE(#REF!, "_", E16, "_Fig_2.html")</f>
        <v>#REF!</v>
      </c>
    </row>
    <row r="17" spans="1:14" x14ac:dyDescent="0.2">
      <c r="A17">
        <f t="shared" si="0"/>
        <v>16</v>
      </c>
      <c r="B17" t="s">
        <v>29</v>
      </c>
      <c r="C17" t="s">
        <v>10</v>
      </c>
      <c r="D17" t="s">
        <v>35</v>
      </c>
      <c r="E17" t="s">
        <v>2</v>
      </c>
      <c r="G17" s="2" t="s">
        <v>14</v>
      </c>
      <c r="M17" t="e">
        <f>CONCATENATE(#REF!, "_", E17, "_Fig_1.html")</f>
        <v>#REF!</v>
      </c>
      <c r="N17" t="e">
        <f>CONCATENATE(#REF!, "_", E17, "_Fig_2.html")</f>
        <v>#REF!</v>
      </c>
    </row>
    <row r="18" spans="1:14" x14ac:dyDescent="0.2">
      <c r="A18">
        <f t="shared" si="0"/>
        <v>17</v>
      </c>
      <c r="B18" t="s">
        <v>29</v>
      </c>
      <c r="C18" t="s">
        <v>10</v>
      </c>
      <c r="D18" t="s">
        <v>36</v>
      </c>
      <c r="E18" t="s">
        <v>2</v>
      </c>
      <c r="G18" s="2" t="s">
        <v>14</v>
      </c>
      <c r="M18" t="e">
        <f>CONCATENATE(#REF!, "_", E18, "_Fig_1.html")</f>
        <v>#REF!</v>
      </c>
      <c r="N18" t="e">
        <f>CONCATENATE(#REF!, "_", E18, "_Fig_2.html")</f>
        <v>#REF!</v>
      </c>
    </row>
    <row r="19" spans="1:14" x14ac:dyDescent="0.2">
      <c r="A19">
        <f t="shared" si="0"/>
        <v>18</v>
      </c>
      <c r="B19" t="s">
        <v>29</v>
      </c>
      <c r="C19" t="s">
        <v>19</v>
      </c>
      <c r="D19" t="s">
        <v>36</v>
      </c>
      <c r="E19" t="s">
        <v>2</v>
      </c>
      <c r="G19" s="2" t="s">
        <v>14</v>
      </c>
      <c r="M19" t="e">
        <f>CONCATENATE(#REF!, "_", E19, "_Fig_1.html")</f>
        <v>#REF!</v>
      </c>
      <c r="N19" t="e">
        <f>CONCATENATE(#REF!, "_", E19, "_Fig_2.html")</f>
        <v>#REF!</v>
      </c>
    </row>
    <row r="20" spans="1:14" x14ac:dyDescent="0.2">
      <c r="A20">
        <f t="shared" si="0"/>
        <v>19</v>
      </c>
      <c r="B20" t="s">
        <v>29</v>
      </c>
      <c r="C20" t="s">
        <v>10</v>
      </c>
      <c r="D20" t="s">
        <v>36</v>
      </c>
      <c r="E20" t="s">
        <v>2</v>
      </c>
      <c r="G20" s="2" t="s">
        <v>14</v>
      </c>
      <c r="M20" t="e">
        <f>CONCATENATE(#REF!, "_", E20, "_Fig_1.html")</f>
        <v>#REF!</v>
      </c>
      <c r="N20" t="e">
        <f>CONCATENATE(#REF!, "_", E20, "_Fig_2.html")</f>
        <v>#REF!</v>
      </c>
    </row>
  </sheetData>
  <hyperlinks>
    <hyperlink ref="G3" r:id="rId1"/>
    <hyperlink ref="G5" r:id="rId2"/>
    <hyperlink ref="G4" r:id="rId3"/>
    <hyperlink ref="G6" r:id="rId4"/>
    <hyperlink ref="G8" r:id="rId5"/>
    <hyperlink ref="G7" r:id="rId6"/>
    <hyperlink ref="G9" r:id="rId7"/>
    <hyperlink ref="G11" r:id="rId8"/>
    <hyperlink ref="G10" r:id="rId9"/>
    <hyperlink ref="G12" r:id="rId10"/>
    <hyperlink ref="G14" r:id="rId11"/>
    <hyperlink ref="G13" r:id="rId12"/>
    <hyperlink ref="G15" r:id="rId13"/>
    <hyperlink ref="G17" r:id="rId14"/>
    <hyperlink ref="G16" r:id="rId15"/>
    <hyperlink ref="G18" r:id="rId16"/>
    <hyperlink ref="G20" r:id="rId17"/>
    <hyperlink ref="G19" r:id="rId18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6" x14ac:dyDescent="0.2"/>
  <sheetData>
    <row r="1" spans="1:1" x14ac:dyDescent="0.2">
      <c r="A1" t="s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pane ySplit="1" topLeftCell="A2" activePane="bottomLeft" state="frozen"/>
      <selection pane="bottomLeft" activeCell="I40" sqref="I40"/>
    </sheetView>
  </sheetViews>
  <sheetFormatPr baseColWidth="10" defaultRowHeight="16" x14ac:dyDescent="0.2"/>
  <cols>
    <col min="1" max="1" width="13.33203125" style="20" bestFit="1" customWidth="1"/>
    <col min="2" max="2" width="13.33203125" style="20" customWidth="1"/>
    <col min="3" max="3" width="17" style="20" bestFit="1" customWidth="1"/>
    <col min="4" max="4" width="11.1640625" style="20" bestFit="1" customWidth="1"/>
    <col min="5" max="5" width="17.83203125" style="20" bestFit="1" customWidth="1"/>
    <col min="6" max="6" width="19.33203125" style="20" bestFit="1" customWidth="1"/>
    <col min="7" max="7" width="18.33203125" style="20" bestFit="1" customWidth="1"/>
    <col min="8" max="16384" width="10.83203125" style="20"/>
  </cols>
  <sheetData>
    <row r="1" spans="1:6" s="12" customFormat="1" x14ac:dyDescent="0.2">
      <c r="A1" s="12" t="s">
        <v>9</v>
      </c>
      <c r="B1" s="12" t="s">
        <v>63</v>
      </c>
      <c r="C1" s="12" t="s">
        <v>52</v>
      </c>
      <c r="D1" s="12" t="s">
        <v>54</v>
      </c>
      <c r="E1" s="12" t="s">
        <v>16</v>
      </c>
      <c r="F1" s="12" t="s">
        <v>62</v>
      </c>
    </row>
    <row r="2" spans="1:6" x14ac:dyDescent="0.2">
      <c r="A2" s="20" t="s">
        <v>0</v>
      </c>
      <c r="C2" s="20" t="s">
        <v>53</v>
      </c>
      <c r="D2" s="20" t="s">
        <v>40</v>
      </c>
      <c r="E2" s="13" t="s">
        <v>19</v>
      </c>
      <c r="F2" s="20" t="s">
        <v>60</v>
      </c>
    </row>
    <row r="3" spans="1:6" x14ac:dyDescent="0.2">
      <c r="C3" s="20" t="s">
        <v>39</v>
      </c>
      <c r="D3" s="20" t="s">
        <v>20</v>
      </c>
      <c r="E3" s="13" t="s">
        <v>10</v>
      </c>
      <c r="F3" s="20" t="s">
        <v>61</v>
      </c>
    </row>
  </sheetData>
  <dataValidations count="1">
    <dataValidation type="list" allowBlank="1" showInputMessage="1" showErrorMessage="1" sqref="E2:E3">
      <formula1>$E$2:$E$19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pane ySplit="1" topLeftCell="A2" activePane="bottomLeft" state="frozen"/>
      <selection pane="bottomLeft" activeCell="D6" sqref="D6"/>
    </sheetView>
  </sheetViews>
  <sheetFormatPr baseColWidth="10" defaultRowHeight="16" x14ac:dyDescent="0.2"/>
  <sheetData>
    <row r="1" spans="1:2" x14ac:dyDescent="0.2">
      <c r="A1" t="s">
        <v>27</v>
      </c>
      <c r="B1" t="s">
        <v>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pane ySplit="1" topLeftCell="A2" activePane="bottomLeft" state="frozen"/>
      <selection pane="bottomLeft" activeCell="G10" sqref="G10"/>
    </sheetView>
  </sheetViews>
  <sheetFormatPr baseColWidth="10" defaultRowHeight="16" x14ac:dyDescent="0.2"/>
  <cols>
    <col min="1" max="1" width="19.1640625" customWidth="1"/>
    <col min="2" max="2" width="20.1640625" customWidth="1"/>
    <col min="3" max="3" width="14.1640625" bestFit="1" customWidth="1"/>
  </cols>
  <sheetData>
    <row r="1" spans="1:3" s="1" customFormat="1" x14ac:dyDescent="0.2">
      <c r="A1" s="1" t="s">
        <v>9</v>
      </c>
      <c r="B1" s="1" t="s">
        <v>16</v>
      </c>
      <c r="C1" s="1" t="s">
        <v>17</v>
      </c>
    </row>
    <row r="2" spans="1:3" x14ac:dyDescent="0.2">
      <c r="A2" t="s">
        <v>37</v>
      </c>
      <c r="B2" t="s">
        <v>10</v>
      </c>
      <c r="C2" t="s">
        <v>3</v>
      </c>
    </row>
    <row r="3" spans="1:3" x14ac:dyDescent="0.2">
      <c r="A3" t="s">
        <v>37</v>
      </c>
      <c r="B3" t="s">
        <v>10</v>
      </c>
      <c r="C3" t="s">
        <v>30</v>
      </c>
    </row>
    <row r="4" spans="1:3" x14ac:dyDescent="0.2">
      <c r="A4" t="s">
        <v>29</v>
      </c>
      <c r="B4" t="s">
        <v>10</v>
      </c>
      <c r="C4" t="s">
        <v>36</v>
      </c>
    </row>
    <row r="5" spans="1:3" x14ac:dyDescent="0.2">
      <c r="A5" t="s">
        <v>29</v>
      </c>
      <c r="B5" t="s">
        <v>10</v>
      </c>
      <c r="C5" t="s">
        <v>35</v>
      </c>
    </row>
    <row r="6" spans="1:3" x14ac:dyDescent="0.2">
      <c r="A6" t="str">
        <f>A4</f>
        <v>Melanoma</v>
      </c>
      <c r="B6" t="s">
        <v>10</v>
      </c>
      <c r="C6" t="s">
        <v>31</v>
      </c>
    </row>
    <row r="7" spans="1:3" x14ac:dyDescent="0.2">
      <c r="A7" t="s">
        <v>29</v>
      </c>
      <c r="B7" t="s">
        <v>10</v>
      </c>
      <c r="C7" t="s">
        <v>34</v>
      </c>
    </row>
    <row r="8" spans="1:3" x14ac:dyDescent="0.2">
      <c r="A8" t="str">
        <f>A6</f>
        <v>Melanoma</v>
      </c>
      <c r="B8" t="s">
        <v>10</v>
      </c>
      <c r="C8" t="s">
        <v>20</v>
      </c>
    </row>
    <row r="9" spans="1:3" x14ac:dyDescent="0.2">
      <c r="A9" t="s">
        <v>29</v>
      </c>
      <c r="B9" t="s">
        <v>19</v>
      </c>
      <c r="C9" t="s">
        <v>36</v>
      </c>
    </row>
    <row r="10" spans="1:3" x14ac:dyDescent="0.2">
      <c r="A10" t="s">
        <v>29</v>
      </c>
      <c r="B10" t="s">
        <v>33</v>
      </c>
      <c r="C10" t="s">
        <v>35</v>
      </c>
    </row>
    <row r="11" spans="1:3" x14ac:dyDescent="0.2">
      <c r="A11" t="s">
        <v>29</v>
      </c>
      <c r="B11" t="s">
        <v>33</v>
      </c>
      <c r="C11" t="s">
        <v>34</v>
      </c>
    </row>
    <row r="12" spans="1:3" x14ac:dyDescent="0.2">
      <c r="A12" t="s">
        <v>29</v>
      </c>
      <c r="B12" t="s">
        <v>21</v>
      </c>
      <c r="C12" t="s">
        <v>35</v>
      </c>
    </row>
    <row r="13" spans="1:3" x14ac:dyDescent="0.2">
      <c r="A13" t="s">
        <v>29</v>
      </c>
      <c r="B13" t="s">
        <v>21</v>
      </c>
      <c r="C13" t="s">
        <v>34</v>
      </c>
    </row>
    <row r="14" spans="1:3" x14ac:dyDescent="0.2">
      <c r="A14" t="s">
        <v>0</v>
      </c>
      <c r="B14" t="s">
        <v>10</v>
      </c>
      <c r="C14" t="s">
        <v>30</v>
      </c>
    </row>
    <row r="15" spans="1:3" x14ac:dyDescent="0.2">
      <c r="A15" t="s">
        <v>0</v>
      </c>
      <c r="B15" t="s">
        <v>10</v>
      </c>
      <c r="C15" t="s">
        <v>31</v>
      </c>
    </row>
    <row r="16" spans="1:3" x14ac:dyDescent="0.2">
      <c r="A16" t="s">
        <v>0</v>
      </c>
      <c r="B16" t="s">
        <v>10</v>
      </c>
      <c r="C16" t="s">
        <v>20</v>
      </c>
    </row>
    <row r="17" spans="1:3" x14ac:dyDescent="0.2">
      <c r="A17" t="s">
        <v>0</v>
      </c>
      <c r="B17" t="s">
        <v>19</v>
      </c>
      <c r="C17" t="s">
        <v>30</v>
      </c>
    </row>
    <row r="18" spans="1:3" x14ac:dyDescent="0.2">
      <c r="A18" t="s">
        <v>0</v>
      </c>
      <c r="B18" t="s">
        <v>19</v>
      </c>
      <c r="C18" t="s">
        <v>31</v>
      </c>
    </row>
    <row r="19" spans="1:3" x14ac:dyDescent="0.2">
      <c r="A19" t="s">
        <v>0</v>
      </c>
      <c r="B19" t="s">
        <v>19</v>
      </c>
      <c r="C19" t="s">
        <v>20</v>
      </c>
    </row>
  </sheetData>
  <sortState ref="A2:C20">
    <sortCondition ref="A2:A20"/>
    <sortCondition ref="B2:B20"/>
    <sortCondition ref="C2:C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plotsMetadata</vt:lpstr>
      <vt:lpstr>plotsData</vt:lpstr>
      <vt:lpstr>advice</vt:lpstr>
      <vt:lpstr>experiences</vt:lpstr>
      <vt:lpstr>sources</vt:lpstr>
      <vt:lpstr>contributors</vt:lpstr>
      <vt:lpstr>ValidationLists</vt:lpstr>
      <vt:lpstr>contributorsGuide</vt:lpstr>
      <vt:lpstr>conditions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Power</dc:creator>
  <cp:lastModifiedBy>Michael Power</cp:lastModifiedBy>
  <dcterms:created xsi:type="dcterms:W3CDTF">2017-07-07T06:29:41Z</dcterms:created>
  <dcterms:modified xsi:type="dcterms:W3CDTF">2017-07-16T11:26:20Z</dcterms:modified>
</cp:coreProperties>
</file>