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e Roncoroni\Desktop\Samuele\Università\2° Anno\2° Semestre\Big Data\Compiti\"/>
    </mc:Choice>
  </mc:AlternateContent>
  <xr:revisionPtr revIDLastSave="0" documentId="13_ncr:1_{51DF183D-0C83-41E4-963E-2DB8AB4D8111}" xr6:coauthVersionLast="47" xr6:coauthVersionMax="47" xr10:uidLastSave="{00000000-0000-0000-0000-000000000000}"/>
  <bookViews>
    <workbookView xWindow="-108" yWindow="-108" windowWidth="23256" windowHeight="12576" activeTab="2" xr2:uid="{6D0BB914-A9B5-4BFD-B639-D1ADD3F94366}"/>
  </bookViews>
  <sheets>
    <sheet name="TASK 1" sheetId="1" r:id="rId1"/>
    <sheet name="TASK 2" sheetId="2" r:id="rId2"/>
    <sheet name="TAS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7" i="3"/>
  <c r="E8" i="3"/>
  <c r="E9" i="3"/>
  <c r="E10" i="3"/>
  <c r="E11" i="3"/>
  <c r="E12" i="3"/>
  <c r="E6" i="3"/>
  <c r="K6" i="2"/>
  <c r="K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C11" i="1"/>
  <c r="C6" i="1"/>
  <c r="C7" i="1"/>
  <c r="F4" i="1" s="1"/>
  <c r="C8" i="1"/>
  <c r="C9" i="1"/>
  <c r="C10" i="1"/>
  <c r="C12" i="1"/>
  <c r="C13" i="1"/>
  <c r="C14" i="1"/>
  <c r="C15" i="1"/>
  <c r="C16" i="1"/>
  <c r="C17" i="1"/>
  <c r="C5" i="1"/>
</calcChain>
</file>

<file path=xl/sharedStrings.xml><?xml version="1.0" encoding="utf-8"?>
<sst xmlns="http://schemas.openxmlformats.org/spreadsheetml/2006/main" count="60" uniqueCount="35">
  <si>
    <t>X</t>
  </si>
  <si>
    <t>Y</t>
  </si>
  <si>
    <t>Coefficiente di Pearson:</t>
  </si>
  <si>
    <r>
      <rPr>
        <b/>
        <sz val="11"/>
        <color theme="1"/>
        <rFont val="Calibri"/>
        <family val="2"/>
        <scheme val="minor"/>
      </rPr>
      <t>TASK 1</t>
    </r>
    <r>
      <rPr>
        <sz val="11"/>
        <color theme="1"/>
        <rFont val="Calibri"/>
        <family val="2"/>
        <scheme val="minor"/>
      </rPr>
      <t>: Coefficiente di correlazione di Pearson</t>
    </r>
  </si>
  <si>
    <t>(kPa)</t>
  </si>
  <si>
    <t>(atm)</t>
  </si>
  <si>
    <t>1 ,2300</t>
  </si>
  <si>
    <t>1 ,7000</t>
  </si>
  <si>
    <t>101 ,3000</t>
  </si>
  <si>
    <t>(l)</t>
  </si>
  <si>
    <t>Psat</t>
  </si>
  <si>
    <t>7 ,3700</t>
  </si>
  <si>
    <t>7 ,0400</t>
  </si>
  <si>
    <t>T</t>
  </si>
  <si>
    <t>(°C)</t>
  </si>
  <si>
    <t>vl</t>
  </si>
  <si>
    <t>vg</t>
  </si>
  <si>
    <t>RANGO(T)</t>
  </si>
  <si>
    <t>RANGO(vl)</t>
  </si>
  <si>
    <t xml:space="preserve">COEFFICIENTE PEARSON: </t>
  </si>
  <si>
    <t>COEFFICIENTE SPEARMAN:</t>
  </si>
  <si>
    <r>
      <rPr>
        <b/>
        <sz val="11"/>
        <color theme="1"/>
        <rFont val="Calibri"/>
        <family val="2"/>
        <scheme val="minor"/>
      </rPr>
      <t>TASK 2</t>
    </r>
    <r>
      <rPr>
        <sz val="11"/>
        <color theme="1"/>
        <rFont val="Calibri"/>
        <family val="2"/>
        <scheme val="minor"/>
      </rPr>
      <t>: Pearson vs. Spearman Rank</t>
    </r>
  </si>
  <si>
    <r>
      <rPr>
        <b/>
        <sz val="11"/>
        <color theme="1"/>
        <rFont val="Calibri"/>
        <family val="2"/>
        <scheme val="minor"/>
      </rPr>
      <t>TASK 3</t>
    </r>
    <r>
      <rPr>
        <sz val="11"/>
        <color theme="1"/>
        <rFont val="Calibri"/>
        <family val="2"/>
        <scheme val="minor"/>
      </rPr>
      <t>: Correlazione e Periodicità</t>
    </r>
  </si>
  <si>
    <t>DAY</t>
  </si>
  <si>
    <t>TRAFFICO</t>
  </si>
  <si>
    <t>lunedì</t>
  </si>
  <si>
    <t>martedì</t>
  </si>
  <si>
    <t>mercoledì</t>
  </si>
  <si>
    <t>giovedì</t>
  </si>
  <si>
    <t>venerdì</t>
  </si>
  <si>
    <t>sabato</t>
  </si>
  <si>
    <t>domenica</t>
  </si>
  <si>
    <t>TRAFFICO A MILANO</t>
  </si>
  <si>
    <t>TRAFFICO2</t>
  </si>
  <si>
    <t>CORRELAZIONE +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</si>
</sst>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4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COEFFICIENTE DI CORRELAZIONE DI PEARSON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1'!$C$4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'TASK 1'!$B$5:$B$17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'TASK 1'!$C$5:$C$17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6-441C-BD1A-B81FA29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02560"/>
        <c:axId val="1045415456"/>
      </c:scatterChart>
      <c:valAx>
        <c:axId val="10442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415456"/>
        <c:crosses val="autoZero"/>
        <c:crossBetween val="midCat"/>
      </c:valAx>
      <c:valAx>
        <c:axId val="10454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42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2'!$F$4:$F$5</c:f>
              <c:strCache>
                <c:ptCount val="2"/>
                <c:pt idx="0">
                  <c:v>vl</c:v>
                </c:pt>
                <c:pt idx="1">
                  <c:v>(l)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781-4051-94CC-C0ACD01F43E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'TASK 2'!$B$6:$B$20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'TASK 2'!$F$6:$F$20</c:f>
              <c:numCache>
                <c:formatCode>0.00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0.20699999999999999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1-4051-94CC-C0ACD01F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338031"/>
        <c:axId val="1446604799"/>
      </c:scatterChart>
      <c:valAx>
        <c:axId val="15693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6604799"/>
        <c:crosses val="autoZero"/>
        <c:crossBetween val="midCat"/>
      </c:valAx>
      <c:valAx>
        <c:axId val="14466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33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TRAFFICO A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3'!$C$4:$C$5</c:f>
              <c:strCache>
                <c:ptCount val="2"/>
                <c:pt idx="0">
                  <c:v>TRAFFICO A MILANO</c:v>
                </c:pt>
                <c:pt idx="1">
                  <c:v>TRAFFICO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3'!$B$6:$B$33</c:f>
              <c:strCache>
                <c:ptCount val="28"/>
                <c:pt idx="0">
                  <c:v>lunedì</c:v>
                </c:pt>
                <c:pt idx="1">
                  <c:v>martedì</c:v>
                </c:pt>
                <c:pt idx="2">
                  <c:v>mercoledì</c:v>
                </c:pt>
                <c:pt idx="3">
                  <c:v>giovedì</c:v>
                </c:pt>
                <c:pt idx="4">
                  <c:v>venerdì</c:v>
                </c:pt>
                <c:pt idx="5">
                  <c:v>sabato</c:v>
                </c:pt>
                <c:pt idx="6">
                  <c:v>domenica</c:v>
                </c:pt>
                <c:pt idx="7">
                  <c:v>lunedì</c:v>
                </c:pt>
                <c:pt idx="8">
                  <c:v>martedì</c:v>
                </c:pt>
                <c:pt idx="9">
                  <c:v>mercoledì</c:v>
                </c:pt>
                <c:pt idx="10">
                  <c:v>giovedì</c:v>
                </c:pt>
                <c:pt idx="11">
                  <c:v>venerdì</c:v>
                </c:pt>
                <c:pt idx="12">
                  <c:v>sabato</c:v>
                </c:pt>
                <c:pt idx="13">
                  <c:v>domenica</c:v>
                </c:pt>
                <c:pt idx="14">
                  <c:v>lunedì</c:v>
                </c:pt>
                <c:pt idx="15">
                  <c:v>martedì</c:v>
                </c:pt>
                <c:pt idx="16">
                  <c:v>mercoledì</c:v>
                </c:pt>
                <c:pt idx="17">
                  <c:v>giovedì</c:v>
                </c:pt>
                <c:pt idx="18">
                  <c:v>venerdì</c:v>
                </c:pt>
                <c:pt idx="19">
                  <c:v>sabato</c:v>
                </c:pt>
                <c:pt idx="20">
                  <c:v>domenica</c:v>
                </c:pt>
                <c:pt idx="21">
                  <c:v>lunedì</c:v>
                </c:pt>
                <c:pt idx="22">
                  <c:v>martedì</c:v>
                </c:pt>
                <c:pt idx="23">
                  <c:v>mercoledì</c:v>
                </c:pt>
                <c:pt idx="24">
                  <c:v>giovedì</c:v>
                </c:pt>
                <c:pt idx="25">
                  <c:v>venerdì</c:v>
                </c:pt>
                <c:pt idx="26">
                  <c:v>sabato</c:v>
                </c:pt>
                <c:pt idx="27">
                  <c:v>domenica</c:v>
                </c:pt>
              </c:strCache>
            </c:strRef>
          </c:xVal>
          <c:yVal>
            <c:numRef>
              <c:f>'TASK 3'!$C$6:$C$33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C9C-9F99-B6B1F83F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29792"/>
        <c:axId val="1675874688"/>
      </c:scatterChart>
      <c:valAx>
        <c:axId val="16824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5874688"/>
        <c:crosses val="autoZero"/>
        <c:crossBetween val="midCat"/>
      </c:valAx>
      <c:valAx>
        <c:axId val="1675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INDICE</a:t>
                </a:r>
                <a:r>
                  <a:rPr lang="it-IT" baseline="0"/>
                  <a:t> TRAFFICO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'TASK 3'!$E$6:$E$26</c:f>
              <c:numCache>
                <c:formatCode>General</c:formatCode>
                <c:ptCount val="21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1-4356-BBD6-05F9FA53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40848"/>
        <c:axId val="1895672848"/>
      </c:scatterChart>
      <c:valAx>
        <c:axId val="184844084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 IN 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672848"/>
        <c:crosses val="autoZero"/>
        <c:crossBetween val="midCat"/>
        <c:minorUnit val="1"/>
      </c:valAx>
      <c:valAx>
        <c:axId val="189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COEFFICIENTE AUTOCORRELAZIONE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4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22050</xdr:colOff>
      <xdr:row>5</xdr:row>
      <xdr:rowOff>20447</xdr:rowOff>
    </xdr:from>
    <xdr:to>
      <xdr:col>8</xdr:col>
      <xdr:colOff>586154</xdr:colOff>
      <xdr:row>20</xdr:row>
      <xdr:rowOff>164123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43776E-8BBD-8C79-4F26-5BA29319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23326</xdr:colOff>
      <xdr:row>7</xdr:row>
      <xdr:rowOff>24104</xdr:rowOff>
    </xdr:from>
    <xdr:to>
      <xdr:col>14</xdr:col>
      <xdr:colOff>404326</xdr:colOff>
      <xdr:row>21</xdr:row>
      <xdr:rowOff>146957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0A9F64-77AA-F8AA-54D9-C16330E5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38214</xdr:colOff>
      <xdr:row>5</xdr:row>
      <xdr:rowOff>31412</xdr:rowOff>
    </xdr:from>
    <xdr:to>
      <xdr:col>23</xdr:col>
      <xdr:colOff>62753</xdr:colOff>
      <xdr:row>25</xdr:row>
      <xdr:rowOff>17930</xdr:rowOff>
    </xdr:to>
    <xdr:grpSp>
      <xdr:nvGrpSpPr>
        <xdr:cNvPr id="4" name="Gruppo 3">
          <a:extLst>
            <a:ext uri="{FF2B5EF4-FFF2-40B4-BE49-F238E27FC236}">
              <a16:creationId xmlns:a16="http://schemas.microsoft.com/office/drawing/2014/main" id="{44F4FA41-90A9-AB4C-00A5-7EDFC1465D16}"/>
            </a:ext>
          </a:extLst>
        </xdr:cNvPr>
        <xdr:cNvGrpSpPr/>
      </xdr:nvGrpSpPr>
      <xdr:grpSpPr>
        <a:xfrm>
          <a:off x="4296449" y="1160965"/>
          <a:ext cx="10387739" cy="3572400"/>
          <a:chOff x="5479788" y="1160965"/>
          <a:chExt cx="9166698" cy="2660110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0A1B624B-C188-3FFC-A75D-B91130A10037}"/>
              </a:ext>
            </a:extLst>
          </xdr:cNvPr>
          <xdr:cNvGraphicFramePr/>
        </xdr:nvGraphicFramePr>
        <xdr:xfrm>
          <a:off x="5479788" y="1160965"/>
          <a:ext cx="4554511" cy="265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38755F0B-E50C-DD37-E38F-9DCBDAE21B00}"/>
              </a:ext>
            </a:extLst>
          </xdr:cNvPr>
          <xdr:cNvGraphicFramePr/>
        </xdr:nvGraphicFramePr>
        <xdr:xfrm>
          <a:off x="10050812" y="1162735"/>
          <a:ext cx="4595674" cy="26583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CDEC-E972-44FE-A3CA-7645C1791CB1}">
  <dimension ref="B2:U23"/>
  <sheetViews>
    <sheetView zoomScale="130" zoomScaleNormal="130" workbookViewId="0">
      <selection activeCell="M15" sqref="M15"/>
    </sheetView>
  </sheetViews>
  <sheetFormatPr defaultRowHeight="14.4" x14ac:dyDescent="0.3"/>
  <cols>
    <col min="1" max="1" width="3.44140625" customWidth="1"/>
    <col min="5" max="5" width="23.109375" customWidth="1"/>
    <col min="6" max="6" width="12.109375" customWidth="1"/>
    <col min="7" max="7" width="12.109375" bestFit="1" customWidth="1"/>
  </cols>
  <sheetData>
    <row r="2" spans="2:11" x14ac:dyDescent="0.3">
      <c r="B2" t="s">
        <v>3</v>
      </c>
    </row>
    <row r="3" spans="2:11" ht="15" thickBot="1" x14ac:dyDescent="0.35"/>
    <row r="4" spans="2:11" ht="15" thickBot="1" x14ac:dyDescent="0.35">
      <c r="B4" s="29" t="s">
        <v>0</v>
      </c>
      <c r="C4" s="30" t="s">
        <v>1</v>
      </c>
      <c r="E4" s="3" t="s">
        <v>2</v>
      </c>
      <c r="F4" s="1">
        <f>PEARSON(B5:B17,C5:C17)</f>
        <v>3.8698839772726065E-17</v>
      </c>
    </row>
    <row r="5" spans="2:11" x14ac:dyDescent="0.3">
      <c r="B5" s="37">
        <v>-3</v>
      </c>
      <c r="C5" s="38">
        <f>ABS(B5)</f>
        <v>3</v>
      </c>
    </row>
    <row r="6" spans="2:11" x14ac:dyDescent="0.3">
      <c r="B6" s="6">
        <v>-2.5</v>
      </c>
      <c r="C6" s="7">
        <f t="shared" ref="C6:C17" si="0">ABS(B6)</f>
        <v>2.5</v>
      </c>
      <c r="K6" s="2"/>
    </row>
    <row r="7" spans="2:11" x14ac:dyDescent="0.3">
      <c r="B7" s="6">
        <v>-2</v>
      </c>
      <c r="C7" s="7">
        <f t="shared" si="0"/>
        <v>2</v>
      </c>
    </row>
    <row r="8" spans="2:11" x14ac:dyDescent="0.3">
      <c r="B8" s="6">
        <v>-1.5</v>
      </c>
      <c r="C8" s="7">
        <f t="shared" si="0"/>
        <v>1.5</v>
      </c>
    </row>
    <row r="9" spans="2:11" x14ac:dyDescent="0.3">
      <c r="B9" s="6">
        <v>-1</v>
      </c>
      <c r="C9" s="7">
        <f t="shared" si="0"/>
        <v>1</v>
      </c>
    </row>
    <row r="10" spans="2:11" x14ac:dyDescent="0.3">
      <c r="B10" s="6">
        <v>-0.5</v>
      </c>
      <c r="C10" s="7">
        <f t="shared" si="0"/>
        <v>0.5</v>
      </c>
    </row>
    <row r="11" spans="2:11" x14ac:dyDescent="0.3">
      <c r="B11" s="6">
        <v>0</v>
      </c>
      <c r="C11" s="7">
        <f t="shared" si="0"/>
        <v>0</v>
      </c>
    </row>
    <row r="12" spans="2:11" x14ac:dyDescent="0.3">
      <c r="B12" s="6">
        <v>0.5</v>
      </c>
      <c r="C12" s="7">
        <f t="shared" si="0"/>
        <v>0.5</v>
      </c>
    </row>
    <row r="13" spans="2:11" x14ac:dyDescent="0.3">
      <c r="B13" s="6">
        <v>1</v>
      </c>
      <c r="C13" s="7">
        <f t="shared" si="0"/>
        <v>1</v>
      </c>
    </row>
    <row r="14" spans="2:11" x14ac:dyDescent="0.3">
      <c r="B14" s="6">
        <v>1.5</v>
      </c>
      <c r="C14" s="7">
        <f t="shared" si="0"/>
        <v>1.5</v>
      </c>
    </row>
    <row r="15" spans="2:11" x14ac:dyDescent="0.3">
      <c r="B15" s="6">
        <v>2</v>
      </c>
      <c r="C15" s="7">
        <f t="shared" si="0"/>
        <v>2</v>
      </c>
    </row>
    <row r="16" spans="2:11" x14ac:dyDescent="0.3">
      <c r="B16" s="6">
        <v>2.5</v>
      </c>
      <c r="C16" s="7">
        <f t="shared" si="0"/>
        <v>2.5</v>
      </c>
    </row>
    <row r="17" spans="2:21" ht="15" thickBot="1" x14ac:dyDescent="0.35">
      <c r="B17" s="8">
        <v>3</v>
      </c>
      <c r="C17" s="9">
        <f t="shared" si="0"/>
        <v>3</v>
      </c>
    </row>
    <row r="23" spans="2:21" x14ac:dyDescent="0.3">
      <c r="U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CD7E-3DB8-45E0-BEE6-E5D58ACFDCE7}">
  <dimension ref="B2:K20"/>
  <sheetViews>
    <sheetView zoomScale="126" zoomScaleNormal="238" workbookViewId="0">
      <selection activeCell="P1" sqref="P1"/>
    </sheetView>
  </sheetViews>
  <sheetFormatPr defaultRowHeight="14.4" x14ac:dyDescent="0.3"/>
  <cols>
    <col min="1" max="1" width="2.88671875" customWidth="1"/>
    <col min="2" max="8" width="11" customWidth="1"/>
    <col min="10" max="10" width="25.77734375" customWidth="1"/>
  </cols>
  <sheetData>
    <row r="2" spans="2:11" x14ac:dyDescent="0.3">
      <c r="B2" t="s">
        <v>21</v>
      </c>
    </row>
    <row r="3" spans="2:11" ht="15" thickBot="1" x14ac:dyDescent="0.35"/>
    <row r="4" spans="2:11" ht="15" thickBot="1" x14ac:dyDescent="0.35">
      <c r="B4" s="31" t="s">
        <v>13</v>
      </c>
      <c r="C4" s="32" t="s">
        <v>17</v>
      </c>
      <c r="D4" s="33" t="s">
        <v>10</v>
      </c>
      <c r="E4" s="33" t="s">
        <v>10</v>
      </c>
      <c r="F4" s="33" t="s">
        <v>15</v>
      </c>
      <c r="G4" s="34" t="s">
        <v>18</v>
      </c>
      <c r="H4" s="30" t="s">
        <v>16</v>
      </c>
    </row>
    <row r="5" spans="2:11" x14ac:dyDescent="0.3">
      <c r="B5" s="20" t="s">
        <v>14</v>
      </c>
      <c r="C5" s="21" t="s">
        <v>14</v>
      </c>
      <c r="D5" s="10" t="s">
        <v>4</v>
      </c>
      <c r="E5" s="10" t="s">
        <v>5</v>
      </c>
      <c r="F5" s="10" t="s">
        <v>9</v>
      </c>
      <c r="G5" s="10" t="s">
        <v>9</v>
      </c>
      <c r="H5" s="11" t="s">
        <v>9</v>
      </c>
      <c r="J5" s="4" t="s">
        <v>19</v>
      </c>
      <c r="K5">
        <f>PEARSON(B6:B20,F6:F20)</f>
        <v>0.36232374757359986</v>
      </c>
    </row>
    <row r="6" spans="2:11" x14ac:dyDescent="0.3">
      <c r="B6" s="26">
        <v>0</v>
      </c>
      <c r="C6" s="27">
        <f>_xlfn.RANK.AVG(B6,$B$6:$B$20,0)</f>
        <v>15</v>
      </c>
      <c r="D6" s="22">
        <v>0.61</v>
      </c>
      <c r="E6" s="22">
        <v>6.3E-3</v>
      </c>
      <c r="F6" s="22">
        <v>1.7899999999999999E-2</v>
      </c>
      <c r="G6" s="22">
        <f>_xlfn.RANK.AVG(F6,$F$6:$F$20,0)</f>
        <v>13</v>
      </c>
      <c r="H6" s="23">
        <v>3700</v>
      </c>
      <c r="J6" s="3" t="s">
        <v>20</v>
      </c>
      <c r="K6">
        <f>CORREL(C6:C20,G6:G20)</f>
        <v>0.95922882102724505</v>
      </c>
    </row>
    <row r="7" spans="2:11" x14ac:dyDescent="0.3">
      <c r="B7" s="26">
        <v>5</v>
      </c>
      <c r="C7" s="27">
        <f t="shared" ref="C7:C20" si="0">_xlfn.RANK.AVG(B7,$B$6:$B$20,0)</f>
        <v>14</v>
      </c>
      <c r="D7" s="22">
        <v>0.87</v>
      </c>
      <c r="E7" s="22">
        <v>6.3E-3</v>
      </c>
      <c r="F7" s="22">
        <v>1.7899999999999999E-2</v>
      </c>
      <c r="G7" s="22">
        <f t="shared" ref="G7:G20" si="1">_xlfn.RANK.AVG(F7,$F$6:$F$20,0)</f>
        <v>13</v>
      </c>
      <c r="H7" s="23">
        <v>2640</v>
      </c>
    </row>
    <row r="8" spans="2:11" x14ac:dyDescent="0.3">
      <c r="B8" s="26">
        <v>10</v>
      </c>
      <c r="C8" s="27">
        <f t="shared" si="0"/>
        <v>13</v>
      </c>
      <c r="D8" s="22" t="s">
        <v>6</v>
      </c>
      <c r="E8" s="22">
        <v>1.21E-2</v>
      </c>
      <c r="F8" s="22">
        <v>1.7899999999999999E-2</v>
      </c>
      <c r="G8" s="22">
        <f t="shared" si="1"/>
        <v>13</v>
      </c>
      <c r="H8" s="23">
        <v>1910</v>
      </c>
    </row>
    <row r="9" spans="2:11" x14ac:dyDescent="0.3">
      <c r="B9" s="26">
        <v>15</v>
      </c>
      <c r="C9" s="27">
        <f t="shared" si="0"/>
        <v>12</v>
      </c>
      <c r="D9" s="22" t="s">
        <v>7</v>
      </c>
      <c r="E9" s="22">
        <v>1.6799999999999999E-2</v>
      </c>
      <c r="F9" s="22">
        <v>1.7899999999999999E-2</v>
      </c>
      <c r="G9" s="22">
        <f t="shared" si="1"/>
        <v>13</v>
      </c>
      <c r="H9" s="23">
        <v>1400</v>
      </c>
    </row>
    <row r="10" spans="2:11" x14ac:dyDescent="0.3">
      <c r="B10" s="26">
        <v>20</v>
      </c>
      <c r="C10" s="27">
        <f t="shared" si="0"/>
        <v>11</v>
      </c>
      <c r="D10" s="22">
        <v>2.33</v>
      </c>
      <c r="E10" s="22">
        <v>2.3E-2</v>
      </c>
      <c r="F10" s="22">
        <v>1.7899999999999999E-2</v>
      </c>
      <c r="G10" s="22">
        <f t="shared" si="1"/>
        <v>13</v>
      </c>
      <c r="H10" s="23">
        <v>1004</v>
      </c>
    </row>
    <row r="11" spans="2:11" x14ac:dyDescent="0.3">
      <c r="B11" s="26">
        <v>30</v>
      </c>
      <c r="C11" s="27">
        <f t="shared" si="0"/>
        <v>10</v>
      </c>
      <c r="D11" s="22">
        <v>4.2300000000000004</v>
      </c>
      <c r="E11" s="22">
        <v>4.1799999999999997E-2</v>
      </c>
      <c r="F11" s="22">
        <v>1.7999999999999999E-2</v>
      </c>
      <c r="G11" s="22">
        <f t="shared" si="1"/>
        <v>9.5</v>
      </c>
      <c r="H11" s="23">
        <v>590</v>
      </c>
    </row>
    <row r="12" spans="2:11" x14ac:dyDescent="0.3">
      <c r="B12" s="26">
        <v>40</v>
      </c>
      <c r="C12" s="27">
        <f t="shared" si="0"/>
        <v>9</v>
      </c>
      <c r="D12" s="22" t="s">
        <v>11</v>
      </c>
      <c r="E12" s="22">
        <v>7.2800000000000004E-2</v>
      </c>
      <c r="F12" s="22">
        <v>1.7999999999999999E-2</v>
      </c>
      <c r="G12" s="22">
        <f t="shared" si="1"/>
        <v>9.5</v>
      </c>
      <c r="H12" s="23">
        <v>350</v>
      </c>
    </row>
    <row r="13" spans="2:11" x14ac:dyDescent="0.3">
      <c r="B13" s="26">
        <v>60</v>
      </c>
      <c r="C13" s="27">
        <f t="shared" si="0"/>
        <v>8</v>
      </c>
      <c r="D13" s="22">
        <v>19.850000000000001</v>
      </c>
      <c r="E13" s="22">
        <v>0.19600000000000001</v>
      </c>
      <c r="F13" s="22">
        <v>1.83E-2</v>
      </c>
      <c r="G13" s="22">
        <f t="shared" si="1"/>
        <v>8</v>
      </c>
      <c r="H13" s="23">
        <v>138</v>
      </c>
    </row>
    <row r="14" spans="2:11" x14ac:dyDescent="0.3">
      <c r="B14" s="26">
        <v>80</v>
      </c>
      <c r="C14" s="27">
        <f t="shared" si="0"/>
        <v>7</v>
      </c>
      <c r="D14" s="22">
        <v>47.2</v>
      </c>
      <c r="E14" s="22">
        <v>0.46600000000000003</v>
      </c>
      <c r="F14" s="22">
        <v>1.8499999999999999E-2</v>
      </c>
      <c r="G14" s="22">
        <f t="shared" si="1"/>
        <v>7</v>
      </c>
      <c r="H14" s="23">
        <v>61.1</v>
      </c>
    </row>
    <row r="15" spans="2:11" x14ac:dyDescent="0.3">
      <c r="B15" s="26">
        <v>100</v>
      </c>
      <c r="C15" s="27">
        <f t="shared" si="0"/>
        <v>6</v>
      </c>
      <c r="D15" s="22" t="s">
        <v>8</v>
      </c>
      <c r="E15" s="22">
        <v>1</v>
      </c>
      <c r="F15" s="22">
        <v>1.8700000000000001E-2</v>
      </c>
      <c r="G15" s="22">
        <f t="shared" si="1"/>
        <v>6</v>
      </c>
      <c r="H15" s="23">
        <v>30</v>
      </c>
    </row>
    <row r="16" spans="2:11" x14ac:dyDescent="0.3">
      <c r="B16" s="26">
        <v>150</v>
      </c>
      <c r="C16" s="27">
        <f t="shared" si="0"/>
        <v>5</v>
      </c>
      <c r="D16" s="22">
        <v>475.8</v>
      </c>
      <c r="E16" s="22">
        <v>4.6900000000000004</v>
      </c>
      <c r="F16" s="22">
        <v>1.9599999999999999E-2</v>
      </c>
      <c r="G16" s="22">
        <f t="shared" si="1"/>
        <v>5</v>
      </c>
      <c r="H16" s="23" t="s">
        <v>12</v>
      </c>
    </row>
    <row r="17" spans="2:8" x14ac:dyDescent="0.3">
      <c r="B17" s="26">
        <v>200</v>
      </c>
      <c r="C17" s="27">
        <f t="shared" si="0"/>
        <v>4</v>
      </c>
      <c r="D17" s="22">
        <v>1554</v>
      </c>
      <c r="E17" s="22">
        <v>15.3</v>
      </c>
      <c r="F17" s="22">
        <v>0.20699999999999999</v>
      </c>
      <c r="G17" s="22">
        <f t="shared" si="1"/>
        <v>1</v>
      </c>
      <c r="H17" s="23">
        <v>2.2799999999999998</v>
      </c>
    </row>
    <row r="18" spans="2:8" x14ac:dyDescent="0.3">
      <c r="B18" s="26">
        <v>250</v>
      </c>
      <c r="C18" s="27">
        <f t="shared" si="0"/>
        <v>3</v>
      </c>
      <c r="D18" s="22">
        <v>3973</v>
      </c>
      <c r="E18" s="22">
        <v>39.200000000000003</v>
      </c>
      <c r="F18" s="22">
        <v>2.24E-2</v>
      </c>
      <c r="G18" s="22">
        <f t="shared" si="1"/>
        <v>4</v>
      </c>
      <c r="H18" s="23">
        <v>0.89700000000000002</v>
      </c>
    </row>
    <row r="19" spans="2:8" x14ac:dyDescent="0.3">
      <c r="B19" s="26">
        <v>300</v>
      </c>
      <c r="C19" s="27">
        <f t="shared" si="0"/>
        <v>2</v>
      </c>
      <c r="D19" s="22">
        <v>8581</v>
      </c>
      <c r="E19" s="22">
        <v>84.8</v>
      </c>
      <c r="F19" s="22">
        <v>2.52E-2</v>
      </c>
      <c r="G19" s="22">
        <f t="shared" si="1"/>
        <v>3</v>
      </c>
      <c r="H19" s="23">
        <v>0.38900000000000001</v>
      </c>
    </row>
    <row r="20" spans="2:8" ht="15" thickBot="1" x14ac:dyDescent="0.35">
      <c r="B20" s="28">
        <v>374</v>
      </c>
      <c r="C20" s="24">
        <f t="shared" si="0"/>
        <v>1</v>
      </c>
      <c r="D20" s="24">
        <v>22113.8</v>
      </c>
      <c r="E20" s="24">
        <v>218.3</v>
      </c>
      <c r="F20" s="24">
        <v>5.7000000000000002E-2</v>
      </c>
      <c r="G20" s="24">
        <f t="shared" si="1"/>
        <v>2</v>
      </c>
      <c r="H20" s="25">
        <v>5.7000000000000002E-2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B47-FDD3-4625-894C-47A75D699913}">
  <dimension ref="B2:Z33"/>
  <sheetViews>
    <sheetView tabSelected="1" zoomScale="85" zoomScaleNormal="85" workbookViewId="0">
      <selection activeCell="Z2" sqref="Z2"/>
    </sheetView>
  </sheetViews>
  <sheetFormatPr defaultRowHeight="14.4" x14ac:dyDescent="0.3"/>
  <cols>
    <col min="1" max="1" width="3.21875" customWidth="1"/>
    <col min="2" max="4" width="13" customWidth="1"/>
    <col min="5" max="5" width="15.88671875" customWidth="1"/>
    <col min="6" max="6" width="4.109375" customWidth="1"/>
  </cols>
  <sheetData>
    <row r="2" spans="2:26" x14ac:dyDescent="0.3">
      <c r="B2" t="s">
        <v>22</v>
      </c>
    </row>
    <row r="3" spans="2:26" ht="15" thickBot="1" x14ac:dyDescent="0.35"/>
    <row r="4" spans="2:26" ht="15" thickBot="1" x14ac:dyDescent="0.35">
      <c r="B4" s="18" t="s">
        <v>32</v>
      </c>
      <c r="C4" s="19"/>
    </row>
    <row r="5" spans="2:26" ht="31.2" customHeight="1" thickBot="1" x14ac:dyDescent="0.35">
      <c r="B5" s="29" t="s">
        <v>23</v>
      </c>
      <c r="C5" s="35" t="s">
        <v>24</v>
      </c>
      <c r="D5" s="35" t="s">
        <v>33</v>
      </c>
      <c r="E5" s="36" t="s">
        <v>34</v>
      </c>
    </row>
    <row r="6" spans="2:26" x14ac:dyDescent="0.3">
      <c r="B6" s="12" t="s">
        <v>25</v>
      </c>
      <c r="C6" s="13">
        <v>100</v>
      </c>
      <c r="D6" s="13">
        <v>100</v>
      </c>
      <c r="E6" s="14">
        <f>CORREL($C$6:$C$12,$D7:$D13)</f>
        <v>-9.1130874822268726E-2</v>
      </c>
    </row>
    <row r="7" spans="2:26" x14ac:dyDescent="0.3">
      <c r="B7" s="6" t="s">
        <v>26</v>
      </c>
      <c r="C7" s="5">
        <v>90</v>
      </c>
      <c r="D7" s="5">
        <v>90</v>
      </c>
      <c r="E7" s="7">
        <f>CORREL($C$6:$C$12,$D8:$D14)</f>
        <v>-0.55945848304725287</v>
      </c>
    </row>
    <row r="8" spans="2:26" x14ac:dyDescent="0.3">
      <c r="B8" s="6" t="s">
        <v>27</v>
      </c>
      <c r="C8" s="5">
        <v>80</v>
      </c>
      <c r="D8" s="5">
        <v>80</v>
      </c>
      <c r="E8" s="7">
        <f t="shared" ref="E8:E26" si="0">CORREL($C$6:$C$12,$D9:$D15)</f>
        <v>7.8428759305689839E-3</v>
      </c>
    </row>
    <row r="9" spans="2:26" x14ac:dyDescent="0.3">
      <c r="B9" s="6" t="s">
        <v>28</v>
      </c>
      <c r="C9" s="5">
        <v>80</v>
      </c>
      <c r="D9" s="5">
        <v>80</v>
      </c>
      <c r="E9" s="7">
        <f t="shared" si="0"/>
        <v>-2.3386802341670527E-2</v>
      </c>
    </row>
    <row r="10" spans="2:26" x14ac:dyDescent="0.3">
      <c r="B10" s="6" t="s">
        <v>29</v>
      </c>
      <c r="C10" s="5">
        <v>90</v>
      </c>
      <c r="D10" s="5">
        <v>90</v>
      </c>
      <c r="E10" s="7">
        <f t="shared" si="0"/>
        <v>-0.53425602798964889</v>
      </c>
    </row>
    <row r="11" spans="2:26" x14ac:dyDescent="0.3">
      <c r="B11" s="6" t="s">
        <v>30</v>
      </c>
      <c r="C11" s="5">
        <v>60</v>
      </c>
      <c r="D11" s="5">
        <v>60</v>
      </c>
      <c r="E11" s="7">
        <f t="shared" si="0"/>
        <v>0</v>
      </c>
    </row>
    <row r="12" spans="2:26" x14ac:dyDescent="0.3">
      <c r="B12" s="6" t="s">
        <v>31</v>
      </c>
      <c r="C12" s="5">
        <v>40</v>
      </c>
      <c r="D12" s="5">
        <v>40</v>
      </c>
      <c r="E12" s="7">
        <f t="shared" si="0"/>
        <v>0.99776398369463715</v>
      </c>
    </row>
    <row r="13" spans="2:26" x14ac:dyDescent="0.3">
      <c r="B13" s="6" t="s">
        <v>25</v>
      </c>
      <c r="C13" s="5">
        <v>105</v>
      </c>
      <c r="D13" s="5">
        <v>105</v>
      </c>
      <c r="E13" s="7">
        <f t="shared" si="0"/>
        <v>5.9307187189828151E-2</v>
      </c>
    </row>
    <row r="14" spans="2:26" x14ac:dyDescent="0.3">
      <c r="B14" s="6" t="s">
        <v>26</v>
      </c>
      <c r="C14" s="5">
        <v>95</v>
      </c>
      <c r="D14" s="5">
        <v>95</v>
      </c>
      <c r="E14" s="7">
        <f t="shared" si="0"/>
        <v>-0.43964072062058074</v>
      </c>
    </row>
    <row r="15" spans="2:26" x14ac:dyDescent="0.3">
      <c r="B15" s="6" t="s">
        <v>27</v>
      </c>
      <c r="C15" s="5">
        <v>80</v>
      </c>
      <c r="D15" s="5">
        <v>80</v>
      </c>
      <c r="E15" s="7">
        <f t="shared" si="0"/>
        <v>0.13896689444903412</v>
      </c>
      <c r="Z15" s="2"/>
    </row>
    <row r="16" spans="2:26" x14ac:dyDescent="0.3">
      <c r="B16" s="6" t="s">
        <v>28</v>
      </c>
      <c r="C16" s="5">
        <v>85</v>
      </c>
      <c r="D16" s="5">
        <v>85</v>
      </c>
      <c r="E16" s="7">
        <f t="shared" si="0"/>
        <v>8.1598674848280567E-2</v>
      </c>
    </row>
    <row r="17" spans="2:5" x14ac:dyDescent="0.3">
      <c r="B17" s="6" t="s">
        <v>29</v>
      </c>
      <c r="C17" s="5">
        <v>95</v>
      </c>
      <c r="D17" s="5">
        <v>95</v>
      </c>
      <c r="E17" s="7">
        <f t="shared" si="0"/>
        <v>-0.50841116218828419</v>
      </c>
    </row>
    <row r="18" spans="2:5" x14ac:dyDescent="0.3">
      <c r="B18" s="6" t="s">
        <v>30</v>
      </c>
      <c r="C18" s="5">
        <v>60</v>
      </c>
      <c r="D18" s="5">
        <v>60</v>
      </c>
      <c r="E18" s="7">
        <f t="shared" si="0"/>
        <v>-0.13955520567399701</v>
      </c>
    </row>
    <row r="19" spans="2:5" x14ac:dyDescent="0.3">
      <c r="B19" s="6" t="s">
        <v>31</v>
      </c>
      <c r="C19" s="5">
        <v>35</v>
      </c>
      <c r="D19" s="5">
        <v>35</v>
      </c>
      <c r="E19" s="7">
        <f t="shared" si="0"/>
        <v>0.99032719121759649</v>
      </c>
    </row>
    <row r="20" spans="2:5" x14ac:dyDescent="0.3">
      <c r="B20" s="6" t="s">
        <v>25</v>
      </c>
      <c r="C20" s="5">
        <v>100</v>
      </c>
      <c r="D20" s="5">
        <v>100</v>
      </c>
      <c r="E20" s="7">
        <f t="shared" si="0"/>
        <v>-9.3681331770312376E-2</v>
      </c>
    </row>
    <row r="21" spans="2:5" x14ac:dyDescent="0.3">
      <c r="B21" s="6" t="s">
        <v>26</v>
      </c>
      <c r="C21" s="5">
        <v>90</v>
      </c>
      <c r="D21" s="5">
        <v>90</v>
      </c>
      <c r="E21" s="7">
        <f t="shared" si="0"/>
        <v>-0.55657732404714988</v>
      </c>
    </row>
    <row r="22" spans="2:5" x14ac:dyDescent="0.3">
      <c r="B22" s="6" t="s">
        <v>27</v>
      </c>
      <c r="C22" s="5">
        <v>75</v>
      </c>
      <c r="D22" s="5">
        <v>75</v>
      </c>
      <c r="E22" s="7">
        <f t="shared" si="0"/>
        <v>4.6904092679119817E-2</v>
      </c>
    </row>
    <row r="23" spans="2:5" x14ac:dyDescent="0.3">
      <c r="B23" s="6" t="s">
        <v>28</v>
      </c>
      <c r="C23" s="5">
        <v>80</v>
      </c>
      <c r="D23" s="5">
        <v>80</v>
      </c>
      <c r="E23" s="7">
        <f t="shared" si="0"/>
        <v>-2.4665033482744764E-2</v>
      </c>
    </row>
    <row r="24" spans="2:5" x14ac:dyDescent="0.3">
      <c r="B24" s="6" t="s">
        <v>29</v>
      </c>
      <c r="C24" s="5">
        <v>90</v>
      </c>
      <c r="D24" s="5">
        <v>90</v>
      </c>
      <c r="E24" s="17">
        <f t="shared" si="0"/>
        <v>-0.46589507689629028</v>
      </c>
    </row>
    <row r="25" spans="2:5" x14ac:dyDescent="0.3">
      <c r="B25" s="6" t="s">
        <v>30</v>
      </c>
      <c r="C25" s="5">
        <v>65</v>
      </c>
      <c r="D25" s="5">
        <v>65</v>
      </c>
      <c r="E25" s="17">
        <f t="shared" si="0"/>
        <v>9.2442717172426483E-2</v>
      </c>
    </row>
    <row r="26" spans="2:5" ht="15" thickBot="1" x14ac:dyDescent="0.35">
      <c r="B26" s="6" t="s">
        <v>31</v>
      </c>
      <c r="C26" s="5">
        <v>40</v>
      </c>
      <c r="D26" s="7">
        <v>40</v>
      </c>
      <c r="E26" s="16">
        <f t="shared" si="0"/>
        <v>0.99460055657802726</v>
      </c>
    </row>
    <row r="27" spans="2:5" x14ac:dyDescent="0.3">
      <c r="B27" s="6" t="s">
        <v>25</v>
      </c>
      <c r="C27" s="5">
        <v>105</v>
      </c>
      <c r="D27" s="7">
        <v>105</v>
      </c>
    </row>
    <row r="28" spans="2:5" x14ac:dyDescent="0.3">
      <c r="B28" s="6" t="s">
        <v>26</v>
      </c>
      <c r="C28" s="5">
        <v>90</v>
      </c>
      <c r="D28" s="7">
        <v>90</v>
      </c>
    </row>
    <row r="29" spans="2:5" x14ac:dyDescent="0.3">
      <c r="B29" s="6" t="s">
        <v>27</v>
      </c>
      <c r="C29" s="5">
        <v>80</v>
      </c>
      <c r="D29" s="7">
        <v>80</v>
      </c>
    </row>
    <row r="30" spans="2:5" x14ac:dyDescent="0.3">
      <c r="B30" s="6" t="s">
        <v>28</v>
      </c>
      <c r="C30" s="5">
        <v>85</v>
      </c>
      <c r="D30" s="7">
        <v>85</v>
      </c>
    </row>
    <row r="31" spans="2:5" x14ac:dyDescent="0.3">
      <c r="B31" s="6" t="s">
        <v>29</v>
      </c>
      <c r="C31" s="5">
        <v>90</v>
      </c>
      <c r="D31" s="7">
        <v>90</v>
      </c>
    </row>
    <row r="32" spans="2:5" x14ac:dyDescent="0.3">
      <c r="B32" s="6" t="s">
        <v>30</v>
      </c>
      <c r="C32" s="5">
        <v>55</v>
      </c>
      <c r="D32" s="7">
        <v>55</v>
      </c>
    </row>
    <row r="33" spans="2:4" ht="15" thickBot="1" x14ac:dyDescent="0.35">
      <c r="B33" s="8" t="s">
        <v>31</v>
      </c>
      <c r="C33" s="15">
        <v>35</v>
      </c>
      <c r="D33" s="9">
        <v>35</v>
      </c>
    </row>
  </sheetData>
  <mergeCells count="1">
    <mergeCell ref="B4:C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2023-03-14T13:27:28Z</dcterms:created>
  <dcterms:modified xsi:type="dcterms:W3CDTF">2023-03-20T16:14:16Z</dcterms:modified>
</cp:coreProperties>
</file>